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 FAROUQ\Desktop\"/>
    </mc:Choice>
  </mc:AlternateContent>
  <xr:revisionPtr revIDLastSave="0" documentId="13_ncr:1_{D32FC437-320E-41E5-9868-7EAE81E7C442}" xr6:coauthVersionLast="47" xr6:coauthVersionMax="47" xr10:uidLastSave="{00000000-0000-0000-0000-000000000000}"/>
  <bookViews>
    <workbookView xWindow="-120" yWindow="-120" windowWidth="20730" windowHeight="11160" activeTab="1" xr2:uid="{C6D8D846-40EC-4965-9678-2F43A1491E8F}"/>
  </bookViews>
  <sheets>
    <sheet name="Data Prep" sheetId="1" r:id="rId1"/>
    <sheet name="HR_Dashboard" sheetId="2" r:id="rId2"/>
  </sheets>
  <definedNames>
    <definedName name="_xlnm._FilterDatabase" localSheetId="0" hidden="1">'Data Prep'!$K$3:$Q$3</definedName>
    <definedName name="Benefits">'Data Prep'!$F$6:$F$746</definedName>
    <definedName name="Compensation">'Data Prep'!$G$6:$G$746</definedName>
    <definedName name="criteria1">'Data Prep'!$L$20:$O$20</definedName>
    <definedName name="criteria2">'Data Prep'!$K$21:$K$41</definedName>
    <definedName name="Dept.">'Data Prep'!$B$6:$B$746</definedName>
    <definedName name="ee" localSheetId="0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Employee_Name">'Data Prep'!$A$6:$A$746</definedName>
    <definedName name="Hire_Date">'Data Prep'!$C$6:$C$746</definedName>
    <definedName name="k" localSheetId="0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ating">'Data Prep'!$H$6:$H$746</definedName>
    <definedName name="rr" localSheetId="0" hidden="1">{"FirstQ",#N/A,FALSE,"Budget2000";"SecondQ",#N/A,FALSE,"Budget2000"}</definedName>
    <definedName name="rr" hidden="1">{"FirstQ",#N/A,FALSE,"Budget2000";"SecondQ",#N/A,FALSE,"Budget2000"}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Status">'Data Prep'!$E$6:$E$746</definedName>
    <definedName name="wrn.AllData." localSheetId="0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0" hidden="1">{"FirstQ",#N/A,FALSE,"Budget2000";"SecondQ",#N/A,FALSE,"Budget2000"}</definedName>
    <definedName name="wrn.FirstHalf." hidden="1">{"FirstQ",#N/A,FALSE,"Budget2000";"SecondQ",#N/A,FALSE,"Budget2000"}</definedName>
    <definedName name="x" localSheetId="0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Year">'Data Prep'!$D$6:$D$746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65" i="1" l="1"/>
  <c r="R66" i="1"/>
  <c r="R51" i="1"/>
  <c r="R52" i="1"/>
  <c r="R55" i="1"/>
  <c r="R62" i="1"/>
  <c r="R70" i="1"/>
  <c r="R59" i="1"/>
  <c r="R54" i="1"/>
  <c r="R71" i="1"/>
  <c r="R69" i="1"/>
  <c r="R63" i="1"/>
  <c r="R57" i="1"/>
  <c r="R68" i="1"/>
  <c r="R67" i="1"/>
  <c r="R64" i="1"/>
  <c r="R60" i="1"/>
  <c r="R61" i="1"/>
  <c r="R58" i="1"/>
  <c r="R53" i="1"/>
  <c r="R56" i="1"/>
  <c r="L21" i="1" a="1"/>
  <c r="L21" i="1" s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7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25" i="1"/>
  <c r="R20" i="1"/>
  <c r="R21" i="1"/>
  <c r="R22" i="1"/>
  <c r="R19" i="1"/>
  <c r="R13" i="1"/>
  <c r="R14" i="1"/>
  <c r="R15" i="1"/>
  <c r="R12" i="1"/>
  <c r="R6" i="1"/>
  <c r="R7" i="1"/>
  <c r="R8" i="1"/>
  <c r="R5" i="1"/>
  <c r="O5" i="1"/>
  <c r="N5" i="1"/>
  <c r="M5" i="1"/>
  <c r="L5" i="1"/>
  <c r="K5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<sst xmlns="http://schemas.openxmlformats.org/spreadsheetml/2006/main" count="2823" uniqueCount="790">
  <si>
    <t xml:space="preserve">© FestMan Learning Hub. All rights reserved.  </t>
  </si>
  <si>
    <t>COUNTIFS,SUMIFS AND AVERAGEIFS</t>
  </si>
  <si>
    <t>Total Salary</t>
  </si>
  <si>
    <t>Average Salary</t>
  </si>
  <si>
    <t>Min Salary</t>
  </si>
  <si>
    <t>Max Salary</t>
  </si>
  <si>
    <t>Total No of staff</t>
  </si>
  <si>
    <t>Status</t>
  </si>
  <si>
    <t>No of Staff</t>
  </si>
  <si>
    <t>Employee Name</t>
  </si>
  <si>
    <t>Dept.</t>
  </si>
  <si>
    <t>Hire Date</t>
  </si>
  <si>
    <t>Benefits</t>
  </si>
  <si>
    <t>Compensation</t>
  </si>
  <si>
    <t>Rating</t>
  </si>
  <si>
    <t>Full Time</t>
  </si>
  <si>
    <t>Page, Lisa</t>
  </si>
  <si>
    <t>ADC</t>
  </si>
  <si>
    <t>DMR</t>
  </si>
  <si>
    <t>Contract</t>
  </si>
  <si>
    <t>Taylor, Hector</t>
  </si>
  <si>
    <t>DM</t>
  </si>
  <si>
    <t>Half-Time</t>
  </si>
  <si>
    <t>Dawson, Jonathan</t>
  </si>
  <si>
    <t>Hourly</t>
  </si>
  <si>
    <t>Duran, Brian</t>
  </si>
  <si>
    <t>Weber, Larry</t>
  </si>
  <si>
    <t>M</t>
  </si>
  <si>
    <t>Pratt, Erik</t>
  </si>
  <si>
    <t>Training</t>
  </si>
  <si>
    <t>O'Connor, Kent</t>
  </si>
  <si>
    <t>Spencer, Boyd</t>
  </si>
  <si>
    <t>Wiggins, Frank</t>
  </si>
  <si>
    <t>Tanner, Timothy</t>
  </si>
  <si>
    <t>Strickland, Rajean</t>
  </si>
  <si>
    <t>D</t>
  </si>
  <si>
    <t>Chase, Troy</t>
  </si>
  <si>
    <t>Brewer, Kent</t>
  </si>
  <si>
    <t>Avg Salary</t>
  </si>
  <si>
    <t>Wilkins, Jesse</t>
  </si>
  <si>
    <t>White, Daniel</t>
  </si>
  <si>
    <t>Department</t>
  </si>
  <si>
    <t>Holland, Donald</t>
  </si>
  <si>
    <t>Rowe, Ken</t>
  </si>
  <si>
    <t>Burton, Cam</t>
  </si>
  <si>
    <t>Environmental Compliance</t>
  </si>
  <si>
    <t>Phillips, Liesl</t>
  </si>
  <si>
    <t>R</t>
  </si>
  <si>
    <t>Facilities/Engineering</t>
  </si>
  <si>
    <t>Gallagher, Johnson</t>
  </si>
  <si>
    <t>Green Building</t>
  </si>
  <si>
    <t>Research Center</t>
  </si>
  <si>
    <t>Wolf, Debbie</t>
  </si>
  <si>
    <t>Environmental Health/Safety</t>
  </si>
  <si>
    <t>Todd, Steven</t>
  </si>
  <si>
    <t>Creative</t>
  </si>
  <si>
    <t>Research/Development</t>
  </si>
  <si>
    <t>McKenzie, Michelle</t>
  </si>
  <si>
    <t>Human Resources</t>
  </si>
  <si>
    <t>Manufacturing Admin</t>
  </si>
  <si>
    <t>Thornton, Charles</t>
  </si>
  <si>
    <t>Product Development</t>
  </si>
  <si>
    <t>Dunn, Matthew</t>
  </si>
  <si>
    <t>Major Mfg Projects</t>
  </si>
  <si>
    <t>Potter, Dawn</t>
  </si>
  <si>
    <t>Manufacturing</t>
  </si>
  <si>
    <t>Carroll, Lesa</t>
  </si>
  <si>
    <t>Fleming, Irv</t>
  </si>
  <si>
    <t>Marketing</t>
  </si>
  <si>
    <t>Nguyen, Dennis</t>
  </si>
  <si>
    <t>Sales</t>
  </si>
  <si>
    <t>Professional Training Group</t>
  </si>
  <si>
    <t>Blair, Sperry</t>
  </si>
  <si>
    <t>IT</t>
  </si>
  <si>
    <t>Wyatt, Kelly</t>
  </si>
  <si>
    <t>Walton, Benjamin</t>
  </si>
  <si>
    <t>Account Management</t>
  </si>
  <si>
    <t>Beck, Craig</t>
  </si>
  <si>
    <t>Quality Assurance</t>
  </si>
  <si>
    <t>Phelps, Gretchen</t>
  </si>
  <si>
    <t>Quality Control</t>
  </si>
  <si>
    <t>Bond, John</t>
  </si>
  <si>
    <t>Chang, Gabriel</t>
  </si>
  <si>
    <t>Bullock, Greg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</si>
  <si>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</si>
  <si>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</si>
  <si>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</si>
  <si>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</si>
  <si>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</si>
  <si>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</si>
  <si>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</si>
  <si>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</si>
  <si>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</si>
  <si>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</si>
  <si>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</si>
  <si>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</si>
  <si>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</si>
  <si>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</si>
  <si>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</si>
  <si>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</si>
  <si>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</si>
  <si>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</si>
  <si>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</si>
  <si>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</si>
  <si>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</si>
  <si>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</si>
  <si>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</si>
  <si>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</si>
  <si>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</si>
  <si>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</si>
  <si>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</si>
  <si>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</si>
  <si>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</si>
  <si>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</si>
  <si>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</si>
  <si>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</si>
  <si>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</si>
  <si>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</si>
  <si>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</si>
  <si>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</si>
  <si>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</si>
  <si>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</si>
  <si>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</si>
  <si>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</si>
  <si>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</si>
  <si>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</si>
  <si>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</si>
  <si>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</si>
  <si>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</si>
  <si>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</si>
  <si>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</si>
  <si>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</si>
  <si>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</si>
  <si>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</si>
  <si>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</si>
  <si>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</si>
  <si>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</si>
  <si>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</si>
  <si>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</si>
  <si>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</si>
  <si>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</si>
  <si>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</si>
  <si>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</si>
  <si>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</si>
  <si>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</si>
  <si>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</si>
  <si>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</si>
  <si>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</si>
  <si>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</si>
  <si>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</si>
  <si>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</si>
  <si>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</si>
  <si>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</si>
  <si>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</si>
  <si>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</si>
  <si>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</si>
  <si>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</si>
  <si>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</si>
  <si>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</si>
  <si>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</si>
  <si>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</si>
  <si>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</si>
  <si>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</si>
  <si>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</si>
  <si>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</si>
  <si>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</si>
  <si>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</si>
  <si>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</si>
  <si>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</si>
  <si>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</si>
  <si>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</si>
  <si>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</si>
  <si>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</si>
  <si>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</si>
  <si>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</si>
  <si>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</si>
  <si>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</si>
  <si>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</si>
  <si>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</si>
  <si>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Daniel, Robert</t>
  </si>
  <si>
    <t>Barnett, Brenda</t>
  </si>
  <si>
    <t>Gregory, Jon</t>
  </si>
  <si>
    <t>Ramos, Jan</t>
  </si>
  <si>
    <t>Calhoun, Dac Vinh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</si>
  <si>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</si>
  <si>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</si>
  <si>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</si>
  <si>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</si>
  <si>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</si>
  <si>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</si>
  <si>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</si>
  <si>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</si>
  <si>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</si>
  <si>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</si>
  <si>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</si>
  <si>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</si>
  <si>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</si>
  <si>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</si>
  <si>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</si>
  <si>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</si>
  <si>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</si>
  <si>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</si>
  <si>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</si>
  <si>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</si>
  <si>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</si>
  <si>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</si>
  <si>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</si>
  <si>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</si>
  <si>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</si>
  <si>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</si>
  <si>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</si>
  <si>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</si>
  <si>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</si>
  <si>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</si>
  <si>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</si>
  <si>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</si>
  <si>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</si>
  <si>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</si>
  <si>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</si>
  <si>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</si>
  <si>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</si>
  <si>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</si>
  <si>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</si>
  <si>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</si>
  <si>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</si>
  <si>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</si>
  <si>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</si>
  <si>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</si>
  <si>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</si>
  <si>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</si>
  <si>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DR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</si>
  <si>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</si>
  <si>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</si>
  <si>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</si>
  <si>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</si>
  <si>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</si>
  <si>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</si>
  <si>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</si>
  <si>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</si>
  <si>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</si>
  <si>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</si>
  <si>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</si>
  <si>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</si>
  <si>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</si>
  <si>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</si>
  <si>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</si>
  <si>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</si>
  <si>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</si>
  <si>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</si>
  <si>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</si>
  <si>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</si>
  <si>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</si>
  <si>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</si>
  <si>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</si>
  <si>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</si>
  <si>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</si>
  <si>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O'Neal,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</si>
  <si>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</si>
  <si>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</si>
  <si>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</si>
  <si>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</si>
  <si>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</si>
  <si>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</si>
  <si>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</si>
  <si>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</si>
  <si>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</si>
  <si>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</si>
  <si>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</si>
  <si>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</si>
  <si>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</si>
  <si>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</si>
  <si>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</si>
  <si>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</si>
  <si>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</si>
  <si>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</si>
  <si>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</si>
  <si>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</si>
  <si>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</si>
  <si>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</si>
  <si>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</si>
  <si>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</si>
  <si>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</si>
  <si>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</si>
  <si>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</si>
  <si>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</si>
  <si>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</si>
  <si>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</si>
  <si>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</si>
  <si>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</si>
  <si>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</si>
  <si>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</si>
  <si>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</si>
  <si>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</si>
  <si>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</si>
  <si>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</si>
  <si>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</si>
  <si>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</si>
  <si>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</si>
  <si>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</si>
  <si>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</si>
  <si>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</si>
  <si>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</si>
  <si>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</si>
  <si>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</si>
  <si>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</si>
  <si>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</si>
  <si>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</si>
  <si>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</si>
  <si>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</si>
  <si>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</si>
  <si>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</si>
  <si>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</si>
  <si>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</si>
  <si>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</si>
  <si>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</si>
  <si>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</si>
  <si>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</si>
  <si>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</si>
  <si>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</si>
  <si>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</si>
  <si>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</si>
  <si>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</si>
  <si>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</si>
  <si>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</si>
  <si>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</si>
  <si>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</si>
  <si>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</si>
  <si>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</si>
  <si>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</si>
  <si>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</si>
  <si>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</si>
  <si>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</si>
  <si>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</si>
  <si>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</si>
  <si>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</si>
  <si>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</si>
  <si>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</si>
  <si>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</si>
  <si>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</si>
  <si>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</si>
  <si>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</si>
  <si>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</si>
  <si>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</si>
  <si>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</si>
  <si>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</si>
  <si>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</si>
  <si>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</si>
  <si>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</si>
  <si>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</si>
  <si>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</si>
  <si>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</si>
  <si>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</si>
  <si>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</si>
  <si>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</si>
  <si>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</si>
  <si>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</si>
  <si>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</si>
  <si>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</si>
  <si>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</si>
  <si>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</si>
  <si>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</si>
  <si>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</si>
  <si>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</si>
  <si>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</si>
  <si>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</si>
  <si>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</si>
  <si>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</si>
  <si>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</si>
  <si>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</si>
  <si>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</si>
  <si>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</si>
  <si>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</si>
  <si>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</si>
  <si>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</si>
  <si>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</si>
  <si>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</si>
  <si>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</si>
  <si>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</si>
  <si>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</si>
  <si>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</si>
  <si>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</si>
  <si>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</si>
  <si>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</si>
  <si>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</si>
  <si>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</si>
  <si>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</si>
  <si>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</si>
  <si>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</si>
  <si>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</si>
  <si>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</si>
  <si>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</si>
  <si>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</si>
  <si>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</si>
  <si>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</si>
  <si>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</si>
  <si>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</si>
  <si>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</si>
  <si>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</si>
  <si>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</si>
  <si>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</si>
  <si>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</si>
  <si>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</si>
  <si>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</si>
  <si>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</si>
  <si>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</si>
  <si>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</si>
  <si>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</si>
  <si>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</si>
  <si>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</si>
  <si>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</si>
  <si>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</si>
  <si>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</si>
  <si>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</si>
  <si>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</si>
  <si>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</si>
  <si>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</si>
  <si>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</si>
  <si>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</si>
  <si>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</si>
  <si>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</si>
  <si>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</si>
  <si>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</si>
  <si>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</si>
  <si>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</si>
  <si>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</si>
  <si>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</si>
  <si>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</si>
  <si>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</si>
  <si>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</si>
  <si>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</si>
  <si>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</si>
  <si>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</si>
  <si>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</si>
  <si>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</si>
  <si>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</si>
  <si>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</si>
  <si>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</si>
  <si>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</si>
  <si>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</si>
  <si>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</si>
  <si>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</si>
  <si>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</si>
  <si>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</si>
  <si>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</si>
  <si>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</si>
  <si>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</si>
  <si>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</si>
  <si>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</si>
  <si>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</si>
  <si>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</si>
  <si>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</si>
  <si>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</si>
  <si>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</si>
  <si>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</si>
  <si>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</si>
  <si>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</si>
  <si>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</si>
  <si>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</si>
  <si>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</si>
  <si>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</si>
  <si>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</si>
  <si>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</si>
  <si>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</si>
  <si>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</si>
  <si>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</si>
  <si>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</si>
  <si>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</si>
  <si>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</si>
  <si>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</si>
  <si>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</si>
  <si>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</si>
  <si>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</si>
  <si>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</si>
  <si>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</si>
  <si>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</si>
  <si>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</si>
  <si>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</si>
  <si>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</si>
  <si>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</si>
  <si>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</si>
  <si>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</si>
  <si>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</si>
  <si>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</si>
  <si>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</si>
  <si>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</si>
  <si>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</si>
  <si>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</si>
  <si>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</si>
  <si>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</si>
  <si>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</si>
  <si>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</si>
  <si>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</si>
  <si>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</si>
  <si>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</si>
  <si>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</si>
  <si>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</si>
  <si>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</si>
  <si>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</si>
  <si>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</si>
  <si>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</si>
  <si>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</si>
  <si>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</si>
  <si>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</si>
  <si>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</si>
  <si>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</si>
  <si>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</si>
  <si>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</si>
  <si>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</si>
  <si>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</si>
  <si>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</si>
  <si>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</si>
  <si>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</si>
  <si>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</si>
  <si>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</si>
  <si>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</si>
  <si>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</si>
  <si>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</si>
  <si>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</si>
  <si>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</si>
  <si>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</si>
  <si>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</si>
  <si>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</si>
  <si>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</si>
  <si>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</si>
  <si>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</si>
  <si>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</si>
  <si>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</si>
  <si>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</si>
  <si>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</si>
  <si>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</si>
  <si>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</si>
  <si>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</si>
  <si>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</si>
  <si>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</si>
  <si>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</si>
  <si>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</si>
  <si>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</si>
  <si>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</si>
  <si>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</si>
  <si>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</si>
  <si>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</si>
  <si>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</si>
  <si>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</si>
  <si>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</si>
  <si>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</si>
  <si>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</si>
  <si>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</si>
  <si>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</si>
  <si>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</si>
  <si>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</si>
  <si>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</si>
  <si>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</si>
  <si>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</si>
  <si>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</si>
  <si>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</si>
  <si>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</si>
  <si>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</si>
  <si>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</si>
  <si>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</si>
  <si>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</si>
  <si>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</si>
  <si>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</si>
  <si>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</si>
  <si>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</si>
  <si>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</si>
  <si>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</si>
  <si>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</si>
  <si>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</si>
  <si>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</si>
  <si>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</si>
  <si>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</si>
  <si>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</si>
  <si>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</si>
  <si>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</si>
  <si>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</si>
  <si>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</si>
  <si>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</si>
  <si>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</si>
  <si>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</si>
  <si>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</si>
  <si>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</si>
  <si>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</si>
  <si>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</si>
  <si>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</si>
  <si>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</si>
  <si>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</si>
  <si>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</si>
  <si>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</si>
  <si>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</si>
  <si>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</si>
  <si>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</si>
  <si>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</si>
  <si>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</si>
  <si>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</si>
  <si>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</si>
  <si>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</si>
  <si>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</si>
  <si>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</si>
  <si>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</si>
  <si>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</si>
  <si>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</si>
  <si>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</si>
  <si>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</si>
  <si>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</si>
  <si>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</si>
  <si>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</si>
  <si>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</si>
  <si>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</si>
  <si>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</si>
  <si>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</si>
  <si>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</si>
  <si>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</si>
  <si>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</si>
  <si>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</si>
  <si>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</si>
  <si>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</si>
  <si>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</si>
  <si>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</si>
  <si>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</si>
  <si>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</si>
  <si>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</si>
  <si>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</si>
  <si>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</si>
  <si>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</si>
  <si>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</si>
  <si>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</si>
  <si>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</si>
  <si>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</si>
  <si>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</si>
  <si>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</si>
  <si>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</si>
  <si>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</si>
  <si>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</si>
  <si>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</si>
  <si>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</si>
  <si>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</si>
  <si>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</si>
  <si>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</si>
  <si>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</si>
  <si>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</si>
  <si>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</si>
  <si>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</si>
  <si>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</si>
  <si>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</si>
  <si>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</si>
  <si>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</si>
  <si>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</si>
  <si>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</si>
  <si>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</si>
  <si>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</si>
  <si>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</si>
  <si>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</si>
  <si>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</si>
  <si>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</si>
  <si>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</si>
  <si>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</si>
  <si>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</si>
  <si>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</si>
  <si>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</si>
  <si>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</si>
  <si>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</si>
  <si>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</si>
  <si>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</si>
  <si>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</si>
  <si>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</si>
  <si>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</si>
  <si>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</si>
  <si>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</si>
  <si>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</si>
  <si>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</si>
  <si>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</si>
  <si>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</si>
  <si>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</si>
  <si>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</si>
  <si>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</si>
  <si>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</si>
  <si>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O'Brien,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</si>
  <si>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</si>
  <si>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</si>
  <si>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</si>
  <si>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</si>
  <si>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</si>
  <si>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</si>
  <si>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</si>
  <si>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</si>
  <si>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</si>
  <si>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</si>
  <si>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</si>
  <si>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</si>
  <si>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</si>
  <si>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</si>
  <si>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</si>
  <si>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</si>
  <si>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</si>
  <si>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</si>
  <si>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</si>
  <si>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</si>
  <si>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</si>
  <si>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</si>
  <si>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</si>
  <si>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</si>
  <si>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</si>
  <si>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</si>
  <si>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</si>
  <si>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</si>
  <si>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</si>
  <si>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</si>
  <si>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</si>
  <si>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</si>
  <si>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</si>
  <si>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</si>
  <si>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</si>
  <si>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</si>
  <si>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</si>
  <si>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</si>
  <si>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</si>
  <si>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</si>
  <si>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</si>
  <si>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</si>
  <si>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</si>
  <si>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</si>
  <si>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</si>
  <si>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</si>
  <si>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</si>
  <si>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</si>
  <si>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</si>
  <si>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</si>
  <si>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</si>
  <si>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</si>
  <si>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</si>
  <si>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</si>
  <si>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</si>
  <si>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</si>
  <si>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</si>
  <si>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</si>
  <si>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</si>
  <si>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</si>
  <si>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</si>
  <si>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</si>
  <si>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</si>
  <si>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</si>
  <si>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</si>
  <si>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</si>
  <si>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</si>
  <si>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</si>
  <si>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</si>
  <si>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</si>
  <si>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</si>
  <si>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</si>
  <si>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</si>
  <si>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</si>
  <si>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</si>
  <si>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</si>
  <si>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</si>
  <si>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</si>
  <si>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</si>
  <si>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</si>
  <si>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</si>
  <si>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</si>
  <si>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</si>
  <si>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</si>
  <si>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</si>
  <si>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</si>
  <si>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</si>
  <si>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</si>
  <si>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</si>
  <si>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</si>
  <si>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</si>
  <si>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</si>
  <si>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</si>
  <si>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</si>
  <si>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</si>
  <si>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</si>
  <si>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</si>
  <si>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</si>
  <si>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</si>
  <si>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</si>
  <si>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</si>
  <si>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</si>
  <si>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</si>
  <si>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Montoya, Lisa</t>
  </si>
  <si>
    <t>Dalton, Carol</t>
  </si>
  <si>
    <t>Patterson, Robert</t>
  </si>
  <si>
    <t>Leblanc, Jenny</t>
  </si>
  <si>
    <t>Olsen, Ewan</t>
  </si>
  <si>
    <t>Green, Kim</t>
  </si>
  <si>
    <t>Bradshaw, Sheryl</t>
  </si>
  <si>
    <t>Riley, David</t>
  </si>
  <si>
    <t>Flynn, Melissa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</si>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</sst>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00\-00\-000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Source Sans Pro"/>
      <family val="2"/>
    </font>
    <font>
      <sz val="11"/>
      <color theme="1"/>
      <name val="Source Sans Pro"/>
      <family val="2"/>
    </font>
    <font>
      <b/>
      <sz val="11"/>
      <color rgb="FFFFFFFF"/>
      <name val="Source Sans Pro"/>
      <family val="2"/>
    </font>
    <font>
      <sz val="10"/>
      <name val="Arial"/>
      <family val="2"/>
    </font>
    <font>
      <sz val="11"/>
      <name val="Source Sans Pro"/>
      <family val="2"/>
    </font>
    <font>
      <b/>
      <sz val="11"/>
      <color theme="0"/>
      <name val="Source Sans Pro"/>
      <family val="2"/>
    </font>
    <font>
      <sz val="11"/>
      <color theme="1"/>
      <name val="Abadi Extra Light"/>
      <family val="2"/>
    </font>
  </fonts>
  <fills count="5">
    <fill>
      <patternFill patternType="none"/>
    </fill>
    <fill>
      <patternFill patternType="gray125"/>
    </fill>
    <fill>
      <patternFill patternType="solid">
        <fgColor rgb="FF09069D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C686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8">
    <xf numFmtId="0" fontId="0" fillId="0" borderId="0" xfId="0"/>
    <xf numFmtId="0" fontId="2" fillId="2" borderId="0" xfId="0" applyFont="1" applyFill="1"/>
    <xf numFmtId="0" fontId="3" fillId="2" borderId="0" xfId="0" applyFont="1" applyFill="1"/>
    <xf numFmtId="14" fontId="3" fillId="2" borderId="0" xfId="0" applyNumberFormat="1" applyFont="1" applyFill="1"/>
    <xf numFmtId="0" fontId="3" fillId="0" borderId="0" xfId="0" applyFont="1"/>
    <xf numFmtId="0" fontId="4" fillId="2" borderId="0" xfId="0" applyFont="1" applyFill="1" applyAlignment="1">
      <alignment horizontal="left" vertical="center" readingOrder="1"/>
    </xf>
    <xf numFmtId="14" fontId="4" fillId="2" borderId="0" xfId="0" applyNumberFormat="1" applyFont="1" applyFill="1" applyAlignment="1">
      <alignment horizontal="right" vertical="center" readingOrder="1"/>
    </xf>
    <xf numFmtId="0" fontId="6" fillId="0" borderId="0" xfId="2" applyFont="1" applyAlignment="1">
      <alignment horizontal="left"/>
    </xf>
    <xf numFmtId="0" fontId="6" fillId="0" borderId="0" xfId="2" applyFont="1"/>
    <xf numFmtId="14" fontId="6" fillId="0" borderId="0" xfId="3" applyNumberFormat="1" applyFont="1" applyBorder="1"/>
    <xf numFmtId="0" fontId="6" fillId="0" borderId="0" xfId="3" applyNumberFormat="1" applyFont="1" applyBorder="1"/>
    <xf numFmtId="43" fontId="3" fillId="0" borderId="0" xfId="1" applyFont="1"/>
    <xf numFmtId="0" fontId="7" fillId="3" borderId="0" xfId="2" applyFont="1" applyFill="1" applyAlignment="1">
      <alignment horizontal="left" vertical="top"/>
    </xf>
    <xf numFmtId="14" fontId="7" fillId="3" borderId="0" xfId="2" applyNumberFormat="1" applyFont="1" applyFill="1" applyAlignment="1">
      <alignment horizontal="left" vertical="top"/>
    </xf>
    <xf numFmtId="43" fontId="7" fillId="3" borderId="0" xfId="1" applyFont="1" applyFill="1" applyBorder="1" applyAlignment="1">
      <alignment horizontal="left" vertical="top"/>
    </xf>
    <xf numFmtId="0" fontId="3" fillId="0" borderId="0" xfId="0" applyFont="1" applyAlignment="1">
      <alignment horizontal="left"/>
    </xf>
    <xf numFmtId="164" fontId="6" fillId="0" borderId="0" xfId="1" applyNumberFormat="1" applyFont="1"/>
    <xf numFmtId="10" fontId="6" fillId="0" borderId="0" xfId="4" applyNumberFormat="1" applyFont="1" applyBorder="1"/>
    <xf numFmtId="165" fontId="6" fillId="0" borderId="0" xfId="2" applyNumberFormat="1" applyFont="1" applyAlignment="1">
      <alignment horizontal="left"/>
    </xf>
    <xf numFmtId="43" fontId="6" fillId="0" borderId="0" xfId="1" applyFont="1" applyBorder="1" applyAlignment="1">
      <alignment horizontal="center"/>
    </xf>
    <xf numFmtId="164" fontId="6" fillId="0" borderId="0" xfId="3" applyNumberFormat="1" applyFont="1" applyBorder="1"/>
    <xf numFmtId="164" fontId="3" fillId="0" borderId="0" xfId="1" applyNumberFormat="1" applyFont="1"/>
    <xf numFmtId="164" fontId="6" fillId="0" borderId="0" xfId="1" applyNumberFormat="1" applyFont="1" applyBorder="1"/>
    <xf numFmtId="164" fontId="6" fillId="0" borderId="0" xfId="2" applyNumberFormat="1" applyFont="1"/>
    <xf numFmtId="166" fontId="6" fillId="0" borderId="0" xfId="4" applyNumberFormat="1" applyFont="1" applyBorder="1"/>
    <xf numFmtId="43" fontId="6" fillId="0" borderId="0" xfId="1" applyFont="1" applyBorder="1"/>
    <xf numFmtId="0" fontId="8" fillId="0" borderId="0" xfId="0" applyFont="1"/>
    <xf numFmtId="0" fontId="7" fillId="4" borderId="0" xfId="2" applyFont="1" applyFill="1" applyAlignment="1">
      <alignment horizontal="left" vertical="top"/>
    </xf>
  </cellXfs>
  <cellStyles count="5">
    <cellStyle name="Comma" xfId="1" builtinId="3"/>
    <cellStyle name="Comma 2" xfId="3" xr:uid="{2D4A27DD-23D5-4746-ABB6-7BDFD5CD3B6D}"/>
    <cellStyle name="Normal" xfId="0" builtinId="0"/>
    <cellStyle name="Normal 2" xfId="2" xr:uid="{874B1D12-E9FF-480D-804B-13377AC72DE4}"/>
    <cellStyle name="Percent 2" xfId="4" xr:uid="{3C1DA44D-32FC-4060-8889-60718EFD3F87}"/>
  </cellStyles>
  <dxfs count="0"/>
  <tableStyles count="0" defaultTableStyle="TableStyleMedium2" defaultPivotStyle="PivotStyleLight16"/>
  <colors>
    <mruColors>
      <color rgb="FFF2C6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% of Staff by Employment Type</a:t>
            </a:r>
          </a:p>
          <a:p>
            <a:pPr>
              <a:defRPr sz="1200" b="1">
                <a:solidFill>
                  <a:sysClr val="windowText" lastClr="000000"/>
                </a:solidFill>
              </a:defRPr>
            </a:pPr>
            <a:r>
              <a:rPr lang="en-US" sz="900" b="1">
                <a:solidFill>
                  <a:sysClr val="windowText" lastClr="000000"/>
                </a:solidFill>
              </a:rPr>
              <a:t>More than 50%</a:t>
            </a:r>
            <a:r>
              <a:rPr lang="en-US" sz="900" b="1" baseline="0">
                <a:solidFill>
                  <a:sysClr val="windowText" lastClr="000000"/>
                </a:solidFill>
              </a:rPr>
              <a:t> are working full time</a:t>
            </a:r>
            <a:endParaRPr lang="en-US" sz="9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9.9310999409206693E-2"/>
          <c:y val="1.25195618153364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134055118110242"/>
          <c:y val="0.18560185185185185"/>
          <c:w val="0.40287467191601051"/>
          <c:h val="0.6714577865266842"/>
        </c:manualLayout>
      </c:layout>
      <c:doughnutChart>
        <c:varyColors val="1"/>
        <c:ser>
          <c:idx val="0"/>
          <c:order val="0"/>
          <c:tx>
            <c:strRef>
              <c:f>'Data Prep'!$R$4</c:f>
              <c:strCache>
                <c:ptCount val="1"/>
                <c:pt idx="0">
                  <c:v>No of Staff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E4-4886-BF5C-E6DF969D2E57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E4-4886-BF5C-E6DF969D2E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E4-4886-BF5C-E6DF969D2E57}"/>
              </c:ext>
            </c:extLst>
          </c:dPt>
          <c:dPt>
            <c:idx val="3"/>
            <c:bubble3D val="0"/>
            <c:spPr>
              <a:solidFill>
                <a:srgbClr val="F2C68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BE4-4886-BF5C-E6DF969D2E57}"/>
              </c:ext>
            </c:extLst>
          </c:dPt>
          <c:dLbls>
            <c:dLbl>
              <c:idx val="0"/>
              <c:layout>
                <c:manualLayout>
                  <c:x val="0.1918819188191882"/>
                  <c:y val="1.87793427230046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BE4-4886-BF5C-E6DF969D2E57}"/>
                </c:ext>
              </c:extLst>
            </c:dLbl>
            <c:dLbl>
              <c:idx val="1"/>
              <c:layout>
                <c:manualLayout>
                  <c:x val="-9.8400984009840139E-2"/>
                  <c:y val="0.1251956181533646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BE4-4886-BF5C-E6DF969D2E57}"/>
                </c:ext>
              </c:extLst>
            </c:dLbl>
            <c:dLbl>
              <c:idx val="2"/>
              <c:layout>
                <c:manualLayout>
                  <c:x val="-0.16236162361623616"/>
                  <c:y val="1.25195618153364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BE4-4886-BF5C-E6DF969D2E57}"/>
                </c:ext>
              </c:extLst>
            </c:dLbl>
            <c:dLbl>
              <c:idx val="3"/>
              <c:layout>
                <c:manualLayout>
                  <c:x val="-0.12300123001230012"/>
                  <c:y val="-7.5117370892018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BE4-4886-BF5C-E6DF969D2E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Prep'!$Q$5:$Q$8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Prep'!$R$5:$R$8</c:f>
              <c:numCache>
                <c:formatCode>General</c:formatCode>
                <c:ptCount val="4"/>
                <c:pt idx="0">
                  <c:v>374</c:v>
                </c:pt>
                <c:pt idx="1">
                  <c:v>126</c:v>
                </c:pt>
                <c:pt idx="2">
                  <c:v>120</c:v>
                </c:pt>
                <c:pt idx="3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E4-4886-BF5C-E6DF969D2E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Total Salary by Employment Type</a:t>
            </a:r>
          </a:p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US" sz="900">
                <a:solidFill>
                  <a:sysClr val="windowText" lastClr="000000"/>
                </a:solidFill>
              </a:rPr>
              <a:t>A</a:t>
            </a:r>
            <a:r>
              <a:rPr lang="en-US" sz="900" baseline="0">
                <a:solidFill>
                  <a:sysClr val="windowText" lastClr="000000"/>
                </a:solidFill>
              </a:rPr>
              <a:t> high % of Salary is on Full Time Staff</a:t>
            </a:r>
            <a:endParaRPr lang="en-US" sz="9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049136762232418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333333333333333E-2"/>
          <c:y val="0.21169676573288462"/>
          <c:w val="0.94844690860569092"/>
          <c:h val="0.681645515409607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Prep'!$R$11</c:f>
              <c:strCache>
                <c:ptCount val="1"/>
                <c:pt idx="0">
                  <c:v>Total Salary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60-4059-A663-8E5F5F6A0CB0}"/>
              </c:ext>
            </c:extLst>
          </c:dPt>
          <c:dLbls>
            <c:dLbl>
              <c:idx val="0"/>
              <c:layout>
                <c:manualLayout>
                  <c:x val="1.6036480607726316E-2"/>
                  <c:y val="4.67292172590575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555564053923583"/>
                      <c:h val="0.1804052297201167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560-4059-A663-8E5F5F6A0C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Prep'!$Q$12:$Q$15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Prep'!$R$12:$R$15</c:f>
              <c:numCache>
                <c:formatCode>_(* #,##0_);_(* \(#,##0\);_(* "-"??_);_(@_)</c:formatCode>
                <c:ptCount val="4"/>
                <c:pt idx="0">
                  <c:v>34544280</c:v>
                </c:pt>
                <c:pt idx="1">
                  <c:v>6635909</c:v>
                </c:pt>
                <c:pt idx="2">
                  <c:v>3040565</c:v>
                </c:pt>
                <c:pt idx="3">
                  <c:v>3707621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0-4059-A663-8E5F5F6A0C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overlap val="-27"/>
        <c:axId val="608018376"/>
        <c:axId val="608018704"/>
      </c:barChart>
      <c:catAx>
        <c:axId val="60801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18704"/>
        <c:crosses val="autoZero"/>
        <c:auto val="1"/>
        <c:lblAlgn val="ctr"/>
        <c:lblOffset val="100"/>
        <c:noMultiLvlLbl val="0"/>
      </c:catAx>
      <c:valAx>
        <c:axId val="608018704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608018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ysClr val="windowText" lastClr="000000"/>
                </a:solidFill>
              </a:rPr>
              <a:t>Average Salary by Employment</a:t>
            </a:r>
            <a:r>
              <a:rPr lang="en-US" sz="1100" b="1" baseline="0">
                <a:solidFill>
                  <a:sysClr val="windowText" lastClr="000000"/>
                </a:solidFill>
              </a:rPr>
              <a:t> Type</a:t>
            </a:r>
            <a:endParaRPr lang="en-US" sz="11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108218060580265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Prep'!$R$18</c:f>
              <c:strCache>
                <c:ptCount val="1"/>
                <c:pt idx="0">
                  <c:v>Avg Salary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166-4A28-B84B-F1401CB11E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Prep'!$Q$19:$Q$22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Prep'!$R$19:$R$22</c:f>
              <c:numCache>
                <c:formatCode>_(* #,##0_);_(* \(#,##0\);_(* "-"??_);_(@_)</c:formatCode>
                <c:ptCount val="4"/>
                <c:pt idx="0">
                  <c:v>92364.385026737975</c:v>
                </c:pt>
                <c:pt idx="1">
                  <c:v>52665.944444444445</c:v>
                </c:pt>
                <c:pt idx="2">
                  <c:v>25338.041666666668</c:v>
                </c:pt>
                <c:pt idx="3">
                  <c:v>30641.495867768594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6-4A28-B84B-F1401CB11E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8"/>
        <c:overlap val="-27"/>
        <c:axId val="584272288"/>
        <c:axId val="584272616"/>
      </c:barChart>
      <c:catAx>
        <c:axId val="58427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72616"/>
        <c:crosses val="autoZero"/>
        <c:auto val="1"/>
        <c:lblAlgn val="ctr"/>
        <c:lblOffset val="100"/>
        <c:noMultiLvlLbl val="0"/>
      </c:catAx>
      <c:valAx>
        <c:axId val="584272616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58427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Top 10 Departments by Number of Staff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Prep'!$R$24</c:f>
              <c:strCache>
                <c:ptCount val="1"/>
                <c:pt idx="0">
                  <c:v>No of Staff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DFB-4CE6-94EB-9D8608865350}"/>
              </c:ext>
            </c:extLst>
          </c:dPt>
          <c:dPt>
            <c:idx val="12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DFB-4CE6-94EB-9D8608865350}"/>
              </c:ext>
            </c:extLst>
          </c:dPt>
          <c:dPt>
            <c:idx val="13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DFB-4CE6-94EB-9D8608865350}"/>
              </c:ext>
            </c:extLst>
          </c:dPt>
          <c:dPt>
            <c:idx val="14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DFB-4CE6-94EB-9D8608865350}"/>
              </c:ext>
            </c:extLst>
          </c:dPt>
          <c:dPt>
            <c:idx val="15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DFB-4CE6-94EB-9D8608865350}"/>
              </c:ext>
            </c:extLst>
          </c:dPt>
          <c:dPt>
            <c:idx val="16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DFB-4CE6-94EB-9D8608865350}"/>
              </c:ext>
            </c:extLst>
          </c:dPt>
          <c:dPt>
            <c:idx val="17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DFB-4CE6-94EB-9D8608865350}"/>
              </c:ext>
            </c:extLst>
          </c:dPt>
          <c:dPt>
            <c:idx val="18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DFB-4CE6-94EB-9D8608865350}"/>
              </c:ext>
            </c:extLst>
          </c:dPt>
          <c:dPt>
            <c:idx val="19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DFB-4CE6-94EB-9D8608865350}"/>
              </c:ext>
            </c:extLst>
          </c:dPt>
          <c:dPt>
            <c:idx val="20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FB-4CE6-94EB-9D86088653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Prep'!$Q$25:$Q$45</c:f>
              <c:strCache>
                <c:ptCount val="21"/>
                <c:pt idx="0">
                  <c:v>Research Center</c:v>
                </c:pt>
                <c:pt idx="1">
                  <c:v>ADC</c:v>
                </c:pt>
                <c:pt idx="2">
                  <c:v>Research/Development</c:v>
                </c:pt>
                <c:pt idx="3">
                  <c:v>Manufacturing Admin</c:v>
                </c:pt>
                <c:pt idx="4">
                  <c:v>Green Building</c:v>
                </c:pt>
                <c:pt idx="5">
                  <c:v>Major Mfg Projects</c:v>
                </c:pt>
                <c:pt idx="6">
                  <c:v>Environmental Health/Safety</c:v>
                </c:pt>
                <c:pt idx="7">
                  <c:v>Human Resources</c:v>
                </c:pt>
                <c:pt idx="8">
                  <c:v>Environmental Compliance</c:v>
                </c:pt>
                <c:pt idx="9">
                  <c:v>Professional Training Group</c:v>
                </c:pt>
                <c:pt idx="10">
                  <c:v>Training</c:v>
                </c:pt>
                <c:pt idx="11">
                  <c:v>Creative</c:v>
                </c:pt>
                <c:pt idx="12">
                  <c:v>Sales</c:v>
                </c:pt>
                <c:pt idx="13">
                  <c:v>Product Development</c:v>
                </c:pt>
                <c:pt idx="14">
                  <c:v>IT</c:v>
                </c:pt>
                <c:pt idx="15">
                  <c:v>Marketing</c:v>
                </c:pt>
                <c:pt idx="16">
                  <c:v>Facilities/Engineering</c:v>
                </c:pt>
                <c:pt idx="17">
                  <c:v>Quality Assurance</c:v>
                </c:pt>
                <c:pt idx="18">
                  <c:v>Account Management</c:v>
                </c:pt>
                <c:pt idx="19">
                  <c:v>Quality Control</c:v>
                </c:pt>
                <c:pt idx="20">
                  <c:v>Manufacturing</c:v>
                </c:pt>
              </c:strCache>
            </c:strRef>
          </c:cat>
          <c:val>
            <c:numRef>
              <c:f>'Data Prep'!$R$25:$R$45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14</c:v>
                </c:pt>
                <c:pt idx="9">
                  <c:v>16</c:v>
                </c:pt>
                <c:pt idx="10">
                  <c:v>17</c:v>
                </c:pt>
                <c:pt idx="11">
                  <c:v>19</c:v>
                </c:pt>
                <c:pt idx="12">
                  <c:v>21</c:v>
                </c:pt>
                <c:pt idx="13">
                  <c:v>38</c:v>
                </c:pt>
                <c:pt idx="14">
                  <c:v>44</c:v>
                </c:pt>
                <c:pt idx="15">
                  <c:v>51</c:v>
                </c:pt>
                <c:pt idx="16">
                  <c:v>59</c:v>
                </c:pt>
                <c:pt idx="17">
                  <c:v>73</c:v>
                </c:pt>
                <c:pt idx="18">
                  <c:v>88</c:v>
                </c:pt>
                <c:pt idx="19">
                  <c:v>94</c:v>
                </c:pt>
                <c:pt idx="20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B-4CE6-94EB-9D86088653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1"/>
        <c:axId val="582053208"/>
        <c:axId val="582054520"/>
      </c:barChart>
      <c:catAx>
        <c:axId val="582053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54520"/>
        <c:crosses val="autoZero"/>
        <c:auto val="1"/>
        <c:lblAlgn val="ctr"/>
        <c:lblOffset val="100"/>
        <c:noMultiLvlLbl val="0"/>
      </c:catAx>
      <c:valAx>
        <c:axId val="5820545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2053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Top 10 Departments by Average Salary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Prep'!$R$50</c:f>
              <c:strCache>
                <c:ptCount val="1"/>
                <c:pt idx="0">
                  <c:v>Total Salary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570-4FEF-AFA0-7E2CC7EA6914}"/>
              </c:ext>
            </c:extLst>
          </c:dPt>
          <c:dPt>
            <c:idx val="12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570-4FEF-AFA0-7E2CC7EA6914}"/>
              </c:ext>
            </c:extLst>
          </c:dPt>
          <c:dPt>
            <c:idx val="13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570-4FEF-AFA0-7E2CC7EA6914}"/>
              </c:ext>
            </c:extLst>
          </c:dPt>
          <c:dPt>
            <c:idx val="14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570-4FEF-AFA0-7E2CC7EA6914}"/>
              </c:ext>
            </c:extLst>
          </c:dPt>
          <c:dPt>
            <c:idx val="15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570-4FEF-AFA0-7E2CC7EA6914}"/>
              </c:ext>
            </c:extLst>
          </c:dPt>
          <c:dPt>
            <c:idx val="16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570-4FEF-AFA0-7E2CC7EA6914}"/>
              </c:ext>
            </c:extLst>
          </c:dPt>
          <c:dPt>
            <c:idx val="17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570-4FEF-AFA0-7E2CC7EA6914}"/>
              </c:ext>
            </c:extLst>
          </c:dPt>
          <c:dPt>
            <c:idx val="18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570-4FEF-AFA0-7E2CC7EA6914}"/>
              </c:ext>
            </c:extLst>
          </c:dPt>
          <c:dPt>
            <c:idx val="19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570-4FEF-AFA0-7E2CC7EA6914}"/>
              </c:ext>
            </c:extLst>
          </c:dPt>
          <c:dPt>
            <c:idx val="20"/>
            <c:invertIfNegative val="0"/>
            <c:bubble3D val="0"/>
            <c:spPr>
              <a:solidFill>
                <a:srgbClr val="F2C6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70-4FEF-AFA0-7E2CC7EA691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A570-4FEF-AFA0-7E2CC7EA691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4-A570-4FEF-AFA0-7E2CC7EA691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3-A570-4FEF-AFA0-7E2CC7EA691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2-A570-4FEF-AFA0-7E2CC7EA691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1-A570-4FEF-AFA0-7E2CC7EA691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A570-4FEF-AFA0-7E2CC7EA691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A570-4FEF-AFA0-7E2CC7EA691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A570-4FEF-AFA0-7E2CC7EA6914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A570-4FEF-AFA0-7E2CC7EA6914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A570-4FEF-AFA0-7E2CC7EA6914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A570-4FEF-AFA0-7E2CC7EA6914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A570-4FEF-AFA0-7E2CC7EA6914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A570-4FEF-AFA0-7E2CC7EA6914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A570-4FEF-AFA0-7E2CC7EA6914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A570-4FEF-AFA0-7E2CC7EA6914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A570-4FEF-AFA0-7E2CC7EA6914}"/>
                </c:ext>
              </c:extLst>
            </c:dLbl>
            <c:dLbl>
              <c:idx val="1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A570-4FEF-AFA0-7E2CC7EA6914}"/>
                </c:ext>
              </c:extLst>
            </c:dLbl>
            <c:dLbl>
              <c:idx val="1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A570-4FEF-AFA0-7E2CC7EA6914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A570-4FEF-AFA0-7E2CC7EA6914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A570-4FEF-AFA0-7E2CC7EA6914}"/>
                </c:ext>
              </c:extLst>
            </c:dLbl>
            <c:dLbl>
              <c:idx val="2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570-4FEF-AFA0-7E2CC7EA69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Prep'!$Q$51:$Q$71</c:f>
              <c:strCache>
                <c:ptCount val="21"/>
                <c:pt idx="0">
                  <c:v>Human Resources</c:v>
                </c:pt>
                <c:pt idx="1">
                  <c:v>Environmental Health/Safety</c:v>
                </c:pt>
                <c:pt idx="2">
                  <c:v>Manufacturing</c:v>
                </c:pt>
                <c:pt idx="3">
                  <c:v>Creative</c:v>
                </c:pt>
                <c:pt idx="4">
                  <c:v>Major Mfg Projects</c:v>
                </c:pt>
                <c:pt idx="5">
                  <c:v>Research/Development</c:v>
                </c:pt>
                <c:pt idx="6">
                  <c:v>Product Development</c:v>
                </c:pt>
                <c:pt idx="7">
                  <c:v>Quality Control</c:v>
                </c:pt>
                <c:pt idx="8">
                  <c:v>Training</c:v>
                </c:pt>
                <c:pt idx="9">
                  <c:v>Quality Assurance</c:v>
                </c:pt>
                <c:pt idx="10">
                  <c:v>Account Management</c:v>
                </c:pt>
                <c:pt idx="11">
                  <c:v>Green Building</c:v>
                </c:pt>
                <c:pt idx="12">
                  <c:v>Sales</c:v>
                </c:pt>
                <c:pt idx="13">
                  <c:v>Facilities/Engineering</c:v>
                </c:pt>
                <c:pt idx="14">
                  <c:v>ADC</c:v>
                </c:pt>
                <c:pt idx="15">
                  <c:v>Research Center</c:v>
                </c:pt>
                <c:pt idx="16">
                  <c:v>Marketing</c:v>
                </c:pt>
                <c:pt idx="17">
                  <c:v>IT</c:v>
                </c:pt>
                <c:pt idx="18">
                  <c:v>Professional Training Group</c:v>
                </c:pt>
                <c:pt idx="19">
                  <c:v>Manufacturing Admin</c:v>
                </c:pt>
                <c:pt idx="20">
                  <c:v>Environmental Compliance</c:v>
                </c:pt>
              </c:strCache>
            </c:strRef>
          </c:cat>
          <c:val>
            <c:numRef>
              <c:f>'Data Prep'!$R$51:$R$71</c:f>
              <c:numCache>
                <c:formatCode>_(* #,##0_);_(* \(#,##0\);_(* "-"??_);_(@_)</c:formatCode>
                <c:ptCount val="21"/>
                <c:pt idx="0">
                  <c:v>38728.888888888891</c:v>
                </c:pt>
                <c:pt idx="1">
                  <c:v>48756.555555555555</c:v>
                </c:pt>
                <c:pt idx="2">
                  <c:v>59288.980132450328</c:v>
                </c:pt>
                <c:pt idx="3">
                  <c:v>59462.684210526313</c:v>
                </c:pt>
                <c:pt idx="4">
                  <c:v>61425.625</c:v>
                </c:pt>
                <c:pt idx="5">
                  <c:v>61498.400000000001</c:v>
                </c:pt>
                <c:pt idx="6">
                  <c:v>63010.552631578947</c:v>
                </c:pt>
                <c:pt idx="7">
                  <c:v>63289.159574468082</c:v>
                </c:pt>
                <c:pt idx="8">
                  <c:v>64102.058823529413</c:v>
                </c:pt>
                <c:pt idx="9">
                  <c:v>64142.547945205479</c:v>
                </c:pt>
                <c:pt idx="10">
                  <c:v>64811.534090909088</c:v>
                </c:pt>
                <c:pt idx="11">
                  <c:v>65127</c:v>
                </c:pt>
                <c:pt idx="12">
                  <c:v>66311.476190476184</c:v>
                </c:pt>
                <c:pt idx="13">
                  <c:v>68040.474576271183</c:v>
                </c:pt>
                <c:pt idx="14">
                  <c:v>68738</c:v>
                </c:pt>
                <c:pt idx="15">
                  <c:v>69422.600000000006</c:v>
                </c:pt>
                <c:pt idx="16">
                  <c:v>71603</c:v>
                </c:pt>
                <c:pt idx="17">
                  <c:v>73273.568181818177</c:v>
                </c:pt>
                <c:pt idx="18">
                  <c:v>77326.3125</c:v>
                </c:pt>
                <c:pt idx="19">
                  <c:v>80342.857142857145</c:v>
                </c:pt>
                <c:pt idx="20">
                  <c:v>81884.642857142855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0-4FEF-AFA0-7E2CC7EA6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81492312"/>
        <c:axId val="742696664"/>
      </c:barChart>
      <c:catAx>
        <c:axId val="581492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6664"/>
        <c:crosses val="autoZero"/>
        <c:auto val="1"/>
        <c:lblAlgn val="ctr"/>
        <c:lblOffset val="100"/>
        <c:noMultiLvlLbl val="0"/>
      </c:catAx>
      <c:valAx>
        <c:axId val="742696664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581492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Number</a:t>
            </a:r>
            <a:r>
              <a:rPr lang="en-US" sz="1200" b="1" baseline="0">
                <a:solidFill>
                  <a:sysClr val="windowText" lastClr="000000"/>
                </a:solidFill>
              </a:rPr>
              <a:t> of Staff by Year</a:t>
            </a:r>
          </a:p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US" sz="1000" baseline="0">
                <a:solidFill>
                  <a:sysClr val="windowText" lastClr="000000"/>
                </a:solidFill>
              </a:rPr>
              <a:t>Peaked in 2013 and 2016</a:t>
            </a:r>
            <a:endParaRPr lang="en-US" sz="10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Prep'!$R$74</c:f>
              <c:strCache>
                <c:ptCount val="1"/>
                <c:pt idx="0">
                  <c:v>No of Staff</c:v>
                </c:pt>
              </c:strCache>
            </c:strRef>
          </c:tx>
          <c:spPr>
            <a:solidFill>
              <a:srgbClr val="F2C68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Prep'!$Q$75:$Q$90</c:f>
              <c:numCache>
                <c:formatCode>General</c:formatCode>
                <c:ptCount val="16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</c:numCache>
            </c:numRef>
          </c:cat>
          <c:val>
            <c:numRef>
              <c:f>'Data Prep'!$R$75:$R$90</c:f>
              <c:numCache>
                <c:formatCode>General</c:formatCode>
                <c:ptCount val="16"/>
                <c:pt idx="0">
                  <c:v>63</c:v>
                </c:pt>
                <c:pt idx="1">
                  <c:v>66</c:v>
                </c:pt>
                <c:pt idx="2">
                  <c:v>39</c:v>
                </c:pt>
                <c:pt idx="3">
                  <c:v>26</c:v>
                </c:pt>
                <c:pt idx="4">
                  <c:v>20</c:v>
                </c:pt>
                <c:pt idx="5">
                  <c:v>25</c:v>
                </c:pt>
                <c:pt idx="6">
                  <c:v>15</c:v>
                </c:pt>
                <c:pt idx="7">
                  <c:v>4</c:v>
                </c:pt>
                <c:pt idx="8">
                  <c:v>63</c:v>
                </c:pt>
                <c:pt idx="9">
                  <c:v>92</c:v>
                </c:pt>
                <c:pt idx="10">
                  <c:v>72</c:v>
                </c:pt>
                <c:pt idx="11">
                  <c:v>30</c:v>
                </c:pt>
                <c:pt idx="12">
                  <c:v>92</c:v>
                </c:pt>
                <c:pt idx="13">
                  <c:v>75</c:v>
                </c:pt>
                <c:pt idx="14">
                  <c:v>53</c:v>
                </c:pt>
                <c:pt idx="1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2-4E6C-8D97-D3FC7E9B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-27"/>
        <c:axId val="698341784"/>
        <c:axId val="698344408"/>
      </c:barChart>
      <c:catAx>
        <c:axId val="69834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44408"/>
        <c:crosses val="autoZero"/>
        <c:auto val="1"/>
        <c:lblAlgn val="ctr"/>
        <c:lblOffset val="100"/>
        <c:noMultiLvlLbl val="0"/>
      </c:catAx>
      <c:valAx>
        <c:axId val="698344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98341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8.png"/><Relationship Id="rId18" Type="http://schemas.openxmlformats.org/officeDocument/2006/relationships/image" Target="../media/image13.svg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image" Target="../media/image7.png"/><Relationship Id="rId17" Type="http://schemas.openxmlformats.org/officeDocument/2006/relationships/image" Target="../media/image12.png"/><Relationship Id="rId2" Type="http://schemas.openxmlformats.org/officeDocument/2006/relationships/chart" Target="../charts/chart2.xml"/><Relationship Id="rId16" Type="http://schemas.openxmlformats.org/officeDocument/2006/relationships/image" Target="../media/image11.svg"/><Relationship Id="rId20" Type="http://schemas.openxmlformats.org/officeDocument/2006/relationships/image" Target="../media/image15.sv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6.png"/><Relationship Id="rId5" Type="http://schemas.openxmlformats.org/officeDocument/2006/relationships/chart" Target="../charts/chart5.xml"/><Relationship Id="rId15" Type="http://schemas.openxmlformats.org/officeDocument/2006/relationships/image" Target="../media/image10.png"/><Relationship Id="rId10" Type="http://schemas.openxmlformats.org/officeDocument/2006/relationships/image" Target="../media/image5.png"/><Relationship Id="rId19" Type="http://schemas.openxmlformats.org/officeDocument/2006/relationships/image" Target="../media/image14.png"/><Relationship Id="rId4" Type="http://schemas.openxmlformats.org/officeDocument/2006/relationships/chart" Target="../charts/chart4.xml"/><Relationship Id="rId9" Type="http://schemas.openxmlformats.org/officeDocument/2006/relationships/image" Target="../media/image4.png"/><Relationship Id="rId14" Type="http://schemas.openxmlformats.org/officeDocument/2006/relationships/image" Target="../media/image9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154781</xdr:colOff>
      <xdr:row>10</xdr:row>
      <xdr:rowOff>0</xdr:rowOff>
    </xdr:from>
    <xdr:to>
      <xdr:col>20</xdr:col>
      <xdr:colOff>1599009</xdr:colOff>
      <xdr:row>15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6E4AD9-CAD2-FCA2-171E-02AEACB5F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5156" y="1905000"/>
          <a:ext cx="2658666" cy="926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247651</xdr:colOff>
      <xdr:row>0</xdr:row>
      <xdr:rowOff>76200</xdr:rowOff>
    </xdr:from>
    <xdr:to>
      <xdr:col>16</xdr:col>
      <xdr:colOff>19051</xdr:colOff>
      <xdr:row>3</xdr:row>
      <xdr:rowOff>47625</xdr:rowOff>
    </xdr:to>
    <xdr:sp macro="" textlink="">
      <xdr:nvSpPr>
        <xdr:cNvPr id="2" name="Rectangle: Top Corners Rounded 1">
          <a:extLst>
            <a:ext uri="{FF2B5EF4-FFF2-40B4-BE49-F238E27FC236}">
              <a16:creationId xmlns:a16="http://schemas.microsoft.com/office/drawing/2014/main" id="{C9369B81-2940-A0C8-0A08-AD49C450C7AB}"/>
            </a:ext>
          </a:extLst>
        </xdr:cNvPr>
        <xdr:cNvSpPr/>
      </xdr:nvSpPr>
      <xdr:spPr>
        <a:xfrm>
          <a:off x="247651" y="76200"/>
          <a:ext cx="9525000" cy="542925"/>
        </a:xfrm>
        <a:prstGeom prst="round2Same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314325</xdr:colOff>
      <xdr:row>0</xdr:row>
      <xdr:rowOff>76199</xdr:rowOff>
    </xdr:from>
    <xdr:to>
      <xdr:col>4</xdr:col>
      <xdr:colOff>590550</xdr:colOff>
      <xdr:row>2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424E96C-F566-8D0B-6CDA-FBD9C8B53345}"/>
            </a:ext>
          </a:extLst>
        </xdr:cNvPr>
        <xdr:cNvSpPr txBox="1"/>
      </xdr:nvSpPr>
      <xdr:spPr>
        <a:xfrm>
          <a:off x="314325" y="76199"/>
          <a:ext cx="2714625" cy="31432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tx1"/>
              </a:solidFill>
              <a:latin typeface="Source Sans Pro" panose="020B0503030403020204" pitchFamily="34" charset="0"/>
            </a:rPr>
            <a:t>HR Analytics Dashboard</a:t>
          </a:r>
        </a:p>
      </xdr:txBody>
    </xdr:sp>
    <xdr:clientData/>
  </xdr:twoCellAnchor>
  <xdr:twoCellAnchor>
    <xdr:from>
      <xdr:col>0</xdr:col>
      <xdr:colOff>314325</xdr:colOff>
      <xdr:row>1</xdr:row>
      <xdr:rowOff>180974</xdr:rowOff>
    </xdr:from>
    <xdr:to>
      <xdr:col>5</xdr:col>
      <xdr:colOff>276225</xdr:colOff>
      <xdr:row>3</xdr:row>
      <xdr:rowOff>38099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9446F81-AF22-4DD9-9B33-1FF5527959E3}"/>
            </a:ext>
          </a:extLst>
        </xdr:cNvPr>
        <xdr:cNvSpPr txBox="1"/>
      </xdr:nvSpPr>
      <xdr:spPr>
        <a:xfrm>
          <a:off x="314325" y="371474"/>
          <a:ext cx="3009900" cy="2381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/>
              </a:solidFill>
              <a:latin typeface="Source Sans Pro" panose="020B0503030403020204" pitchFamily="34" charset="0"/>
            </a:rPr>
            <a:t>Highlights</a:t>
          </a:r>
          <a:r>
            <a:rPr lang="en-US" sz="1100" b="1" baseline="0">
              <a:solidFill>
                <a:schemeClr val="tx1"/>
              </a:solidFill>
              <a:latin typeface="Source Sans Pro" panose="020B0503030403020204" pitchFamily="34" charset="0"/>
            </a:rPr>
            <a:t> of Employees and Salary Structure</a:t>
          </a:r>
          <a:endParaRPr lang="en-US" sz="1100" b="1">
            <a:solidFill>
              <a:schemeClr val="tx1"/>
            </a:solidFill>
            <a:latin typeface="Source Sans Pro" panose="020B0503030403020204" pitchFamily="34" charset="0"/>
          </a:endParaRPr>
        </a:p>
      </xdr:txBody>
    </xdr:sp>
    <xdr:clientData/>
  </xdr:twoCellAnchor>
  <xdr:twoCellAnchor>
    <xdr:from>
      <xdr:col>0</xdr:col>
      <xdr:colOff>257175</xdr:colOff>
      <xdr:row>4</xdr:row>
      <xdr:rowOff>9525</xdr:rowOff>
    </xdr:from>
    <xdr:to>
      <xdr:col>2</xdr:col>
      <xdr:colOff>352425</xdr:colOff>
      <xdr:row>6</xdr:row>
      <xdr:rowOff>57150</xdr:rowOff>
    </xdr:to>
    <xdr:sp macro="" textlink="'Data Prep'!K5">
      <xdr:nvSpPr>
        <xdr:cNvPr id="5" name="Rectangle: Rounded Corners 4">
          <a:extLst>
            <a:ext uri="{FF2B5EF4-FFF2-40B4-BE49-F238E27FC236}">
              <a16:creationId xmlns:a16="http://schemas.microsoft.com/office/drawing/2014/main" id="{A987E204-662E-C35A-125E-EA5374C45505}"/>
            </a:ext>
          </a:extLst>
        </xdr:cNvPr>
        <xdr:cNvSpPr/>
      </xdr:nvSpPr>
      <xdr:spPr>
        <a:xfrm>
          <a:off x="257175" y="771525"/>
          <a:ext cx="1314450" cy="428625"/>
        </a:xfrm>
        <a:prstGeom prst="roundRect">
          <a:avLst>
            <a:gd name="adj" fmla="val 5556"/>
          </a:avLst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E8841796-51A1-4497-B815-20856FD60A59}" type="TxLink">
            <a:rPr lang="en-US" sz="1200" b="1" i="0" u="none" strike="noStrike">
              <a:solidFill>
                <a:srgbClr val="000000"/>
              </a:solidFill>
              <a:latin typeface="Source Sans Pro"/>
            </a:rPr>
            <a:pPr algn="r"/>
            <a:t> 47,928,375 </a:t>
          </a:fld>
          <a:endParaRPr lang="en-US" sz="1200" b="1"/>
        </a:p>
      </xdr:txBody>
    </xdr:sp>
    <xdr:clientData/>
  </xdr:twoCellAnchor>
  <xdr:twoCellAnchor>
    <xdr:from>
      <xdr:col>3</xdr:col>
      <xdr:colOff>78581</xdr:colOff>
      <xdr:row>4</xdr:row>
      <xdr:rowOff>9525</xdr:rowOff>
    </xdr:from>
    <xdr:to>
      <xdr:col>5</xdr:col>
      <xdr:colOff>173831</xdr:colOff>
      <xdr:row>6</xdr:row>
      <xdr:rowOff>57150</xdr:rowOff>
    </xdr:to>
    <xdr:sp macro="" textlink="'Data Prep'!L5">
      <xdr:nvSpPr>
        <xdr:cNvPr id="6" name="Rectangle: Rounded Corners 5">
          <a:extLst>
            <a:ext uri="{FF2B5EF4-FFF2-40B4-BE49-F238E27FC236}">
              <a16:creationId xmlns:a16="http://schemas.microsoft.com/office/drawing/2014/main" id="{3285B009-9AE1-4E0F-8B71-9C9C866A0223}"/>
            </a:ext>
          </a:extLst>
        </xdr:cNvPr>
        <xdr:cNvSpPr/>
      </xdr:nvSpPr>
      <xdr:spPr>
        <a:xfrm>
          <a:off x="1907381" y="771525"/>
          <a:ext cx="1314450" cy="428625"/>
        </a:xfrm>
        <a:prstGeom prst="roundRect">
          <a:avLst>
            <a:gd name="adj" fmla="val 5556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B81EE7BC-3A8F-400E-9A06-814DFA2ACE91}" type="TxLink">
            <a:rPr lang="en-US" sz="1200" b="1" i="0" u="none" strike="noStrike">
              <a:solidFill>
                <a:srgbClr val="000000"/>
              </a:solidFill>
              <a:latin typeface="Source Sans Pro"/>
              <a:ea typeface="+mn-ea"/>
              <a:cs typeface="+mn-cs"/>
            </a:rPr>
            <a:pPr marL="0" indent="0" algn="r"/>
            <a:t> 64,681 </a:t>
          </a:fld>
          <a:endParaRPr lang="en-US" sz="1200" b="1" i="0" u="none" strike="noStrike">
            <a:solidFill>
              <a:srgbClr val="000000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509587</xdr:colOff>
      <xdr:row>4</xdr:row>
      <xdr:rowOff>9525</xdr:rowOff>
    </xdr:from>
    <xdr:to>
      <xdr:col>7</xdr:col>
      <xdr:colOff>604837</xdr:colOff>
      <xdr:row>6</xdr:row>
      <xdr:rowOff>57150</xdr:rowOff>
    </xdr:to>
    <xdr:sp macro="" textlink="'Data Prep'!M5">
      <xdr:nvSpPr>
        <xdr:cNvPr id="7" name="Rectangle: Rounded Corners 6">
          <a:extLst>
            <a:ext uri="{FF2B5EF4-FFF2-40B4-BE49-F238E27FC236}">
              <a16:creationId xmlns:a16="http://schemas.microsoft.com/office/drawing/2014/main" id="{C1396E1E-9258-4938-9EEC-6417C21E2DEE}"/>
            </a:ext>
          </a:extLst>
        </xdr:cNvPr>
        <xdr:cNvSpPr/>
      </xdr:nvSpPr>
      <xdr:spPr>
        <a:xfrm>
          <a:off x="3557587" y="771525"/>
          <a:ext cx="1314450" cy="428625"/>
        </a:xfrm>
        <a:prstGeom prst="roundRect">
          <a:avLst>
            <a:gd name="adj" fmla="val 5556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46B7DD2A-A362-4E01-B8ED-22A64FDA7F45}" type="TxLink">
            <a:rPr lang="en-US" sz="1200" b="1" i="0" u="none" strike="noStrike">
              <a:solidFill>
                <a:srgbClr val="000000"/>
              </a:solidFill>
              <a:latin typeface="Source Sans Pro"/>
              <a:ea typeface="+mn-ea"/>
              <a:cs typeface="+mn-cs"/>
            </a:rPr>
            <a:pPr marL="0" indent="0" algn="r"/>
            <a:t> 21,001 </a:t>
          </a:fld>
          <a:endParaRPr lang="en-US" sz="1200" b="1" i="0" u="none" strike="noStrike">
            <a:solidFill>
              <a:srgbClr val="000000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330993</xdr:colOff>
      <xdr:row>4</xdr:row>
      <xdr:rowOff>9525</xdr:rowOff>
    </xdr:from>
    <xdr:to>
      <xdr:col>10</xdr:col>
      <xdr:colOff>426243</xdr:colOff>
      <xdr:row>6</xdr:row>
      <xdr:rowOff>57150</xdr:rowOff>
    </xdr:to>
    <xdr:sp macro="" textlink="'Data Prep'!N5">
      <xdr:nvSpPr>
        <xdr:cNvPr id="8" name="Rectangle: Rounded Corners 7">
          <a:extLst>
            <a:ext uri="{FF2B5EF4-FFF2-40B4-BE49-F238E27FC236}">
              <a16:creationId xmlns:a16="http://schemas.microsoft.com/office/drawing/2014/main" id="{20B4D9C2-6F92-446C-8470-CC8EC455F40F}"/>
            </a:ext>
          </a:extLst>
        </xdr:cNvPr>
        <xdr:cNvSpPr/>
      </xdr:nvSpPr>
      <xdr:spPr>
        <a:xfrm>
          <a:off x="5207793" y="771525"/>
          <a:ext cx="1314450" cy="428625"/>
        </a:xfrm>
        <a:prstGeom prst="roundRect">
          <a:avLst>
            <a:gd name="adj" fmla="val 5556"/>
          </a:avLst>
        </a:prstGeom>
        <a:solidFill>
          <a:srgbClr val="F2C68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37838174-76A5-4C1C-BEFE-1553AE96AEBB}" type="TxLink">
            <a:rPr lang="en-US" sz="1400" b="1" i="0" u="none" strike="noStrike">
              <a:solidFill>
                <a:srgbClr val="000000"/>
              </a:solidFill>
              <a:latin typeface="Source Sans Pro"/>
            </a:rPr>
            <a:pPr algn="r"/>
            <a:t> 126,627 </a:t>
          </a:fld>
          <a:endParaRPr lang="en-US" sz="1400" b="1"/>
        </a:p>
      </xdr:txBody>
    </xdr:sp>
    <xdr:clientData/>
  </xdr:twoCellAnchor>
  <xdr:twoCellAnchor>
    <xdr:from>
      <xdr:col>10</xdr:col>
      <xdr:colOff>819150</xdr:colOff>
      <xdr:row>4</xdr:row>
      <xdr:rowOff>0</xdr:rowOff>
    </xdr:from>
    <xdr:to>
      <xdr:col>11</xdr:col>
      <xdr:colOff>495300</xdr:colOff>
      <xdr:row>6</xdr:row>
      <xdr:rowOff>47625</xdr:rowOff>
    </xdr:to>
    <xdr:sp macro="" textlink="'Data Prep'!O5">
      <xdr:nvSpPr>
        <xdr:cNvPr id="9" name="Rectangle: Rounded Corners 8">
          <a:extLst>
            <a:ext uri="{FF2B5EF4-FFF2-40B4-BE49-F238E27FC236}">
              <a16:creationId xmlns:a16="http://schemas.microsoft.com/office/drawing/2014/main" id="{78E42337-D08E-48AC-A7CE-556591E76FCA}"/>
            </a:ext>
          </a:extLst>
        </xdr:cNvPr>
        <xdr:cNvSpPr/>
      </xdr:nvSpPr>
      <xdr:spPr>
        <a:xfrm>
          <a:off x="6915150" y="762000"/>
          <a:ext cx="1504950" cy="428625"/>
        </a:xfrm>
        <a:prstGeom prst="roundRect">
          <a:avLst>
            <a:gd name="adj" fmla="val 5556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EAF766C9-1055-4CE5-B232-0F8BBE5E616E}" type="TxLink">
            <a:rPr lang="en-US" sz="1200" b="1" i="0" u="none" strike="noStrike">
              <a:solidFill>
                <a:srgbClr val="000000"/>
              </a:solidFill>
              <a:latin typeface="Source Sans Pro"/>
              <a:ea typeface="+mn-ea"/>
              <a:cs typeface="+mn-cs"/>
            </a:rPr>
            <a:pPr marL="0" indent="0" algn="r"/>
            <a:t> 741 </a:t>
          </a:fld>
          <a:endParaRPr lang="en-US" sz="1200" b="1" i="0" u="none" strike="noStrike">
            <a:solidFill>
              <a:srgbClr val="000000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466725</xdr:colOff>
      <xdr:row>4</xdr:row>
      <xdr:rowOff>28574</xdr:rowOff>
    </xdr:from>
    <xdr:to>
      <xdr:col>2</xdr:col>
      <xdr:colOff>323850</xdr:colOff>
      <xdr:row>5</xdr:row>
      <xdr:rowOff>47625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C7ACBED-932F-4506-993C-315224E56017}"/>
            </a:ext>
          </a:extLst>
        </xdr:cNvPr>
        <xdr:cNvSpPr txBox="1"/>
      </xdr:nvSpPr>
      <xdr:spPr>
        <a:xfrm>
          <a:off x="466725" y="790574"/>
          <a:ext cx="1076325" cy="20955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0">
              <a:solidFill>
                <a:schemeClr val="tx1"/>
              </a:solidFill>
              <a:latin typeface="Source Sans Pro" panose="020B0503030403020204" pitchFamily="34" charset="0"/>
            </a:rPr>
            <a:t>Total Salary</a:t>
          </a:r>
        </a:p>
      </xdr:txBody>
    </xdr:sp>
    <xdr:clientData/>
  </xdr:twoCellAnchor>
  <xdr:twoCellAnchor>
    <xdr:from>
      <xdr:col>3</xdr:col>
      <xdr:colOff>295275</xdr:colOff>
      <xdr:row>4</xdr:row>
      <xdr:rowOff>9524</xdr:rowOff>
    </xdr:from>
    <xdr:to>
      <xdr:col>5</xdr:col>
      <xdr:colOff>152400</xdr:colOff>
      <xdr:row>5</xdr:row>
      <xdr:rowOff>28575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342741A-4564-4558-9292-28C267736F88}"/>
            </a:ext>
          </a:extLst>
        </xdr:cNvPr>
        <xdr:cNvSpPr txBox="1"/>
      </xdr:nvSpPr>
      <xdr:spPr>
        <a:xfrm>
          <a:off x="2124075" y="771524"/>
          <a:ext cx="1076325" cy="2095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0">
              <a:solidFill>
                <a:schemeClr val="tx1"/>
              </a:solidFill>
              <a:latin typeface="Source Sans Pro" panose="020B0503030403020204" pitchFamily="34" charset="0"/>
            </a:rPr>
            <a:t>Average Salary</a:t>
          </a:r>
        </a:p>
      </xdr:txBody>
    </xdr:sp>
    <xdr:clientData/>
  </xdr:twoCellAnchor>
  <xdr:twoCellAnchor>
    <xdr:from>
      <xdr:col>6</xdr:col>
      <xdr:colOff>9525</xdr:colOff>
      <xdr:row>4</xdr:row>
      <xdr:rowOff>19049</xdr:rowOff>
    </xdr:from>
    <xdr:to>
      <xdr:col>7</xdr:col>
      <xdr:colOff>571500</xdr:colOff>
      <xdr:row>5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C00B70C-7912-43E5-9700-B573D5AA0FDD}"/>
            </a:ext>
          </a:extLst>
        </xdr:cNvPr>
        <xdr:cNvSpPr txBox="1"/>
      </xdr:nvSpPr>
      <xdr:spPr>
        <a:xfrm>
          <a:off x="3667125" y="781049"/>
          <a:ext cx="1171575" cy="21907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0">
              <a:solidFill>
                <a:schemeClr val="tx1"/>
              </a:solidFill>
              <a:latin typeface="Source Sans Pro" panose="020B0503030403020204" pitchFamily="34" charset="0"/>
            </a:rPr>
            <a:t>Minimum Salary</a:t>
          </a:r>
        </a:p>
      </xdr:txBody>
    </xdr:sp>
    <xdr:clientData/>
  </xdr:twoCellAnchor>
  <xdr:twoCellAnchor>
    <xdr:from>
      <xdr:col>8</xdr:col>
      <xdr:colOff>390525</xdr:colOff>
      <xdr:row>4</xdr:row>
      <xdr:rowOff>19050</xdr:rowOff>
    </xdr:from>
    <xdr:to>
      <xdr:col>10</xdr:col>
      <xdr:colOff>419100</xdr:colOff>
      <xdr:row>5</xdr:row>
      <xdr:rowOff>9526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47CFD84-7874-4867-A813-CB8777B540DD}"/>
            </a:ext>
          </a:extLst>
        </xdr:cNvPr>
        <xdr:cNvSpPr txBox="1"/>
      </xdr:nvSpPr>
      <xdr:spPr>
        <a:xfrm>
          <a:off x="5267325" y="781050"/>
          <a:ext cx="1247775" cy="180976"/>
        </a:xfrm>
        <a:prstGeom prst="rect">
          <a:avLst/>
        </a:prstGeom>
        <a:solidFill>
          <a:srgbClr val="F2C686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0">
              <a:solidFill>
                <a:schemeClr val="tx1"/>
              </a:solidFill>
              <a:latin typeface="Source Sans Pro" panose="020B0503030403020204" pitchFamily="34" charset="0"/>
            </a:rPr>
            <a:t>Maximum Salary</a:t>
          </a:r>
        </a:p>
      </xdr:txBody>
    </xdr:sp>
    <xdr:clientData/>
  </xdr:twoCellAnchor>
  <xdr:twoCellAnchor>
    <xdr:from>
      <xdr:col>10</xdr:col>
      <xdr:colOff>1028700</xdr:colOff>
      <xdr:row>4</xdr:row>
      <xdr:rowOff>19049</xdr:rowOff>
    </xdr:from>
    <xdr:to>
      <xdr:col>11</xdr:col>
      <xdr:colOff>466725</xdr:colOff>
      <xdr:row>5</xdr:row>
      <xdr:rowOff>38100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BC78985-15EA-4564-B3B9-01A266351FE1}"/>
            </a:ext>
          </a:extLst>
        </xdr:cNvPr>
        <xdr:cNvSpPr txBox="1"/>
      </xdr:nvSpPr>
      <xdr:spPr>
        <a:xfrm>
          <a:off x="7124700" y="781049"/>
          <a:ext cx="1266825" cy="2095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0">
              <a:solidFill>
                <a:schemeClr val="tx1"/>
              </a:solidFill>
              <a:latin typeface="Source Sans Pro" panose="020B0503030403020204" pitchFamily="34" charset="0"/>
            </a:rPr>
            <a:t>Average Salary</a:t>
          </a:r>
        </a:p>
      </xdr:txBody>
    </xdr:sp>
    <xdr:clientData/>
  </xdr:twoCellAnchor>
  <xdr:twoCellAnchor>
    <xdr:from>
      <xdr:col>0</xdr:col>
      <xdr:colOff>104775</xdr:colOff>
      <xdr:row>7</xdr:row>
      <xdr:rowOff>9525</xdr:rowOff>
    </xdr:from>
    <xdr:to>
      <xdr:col>4</xdr:col>
      <xdr:colOff>247650</xdr:colOff>
      <xdr:row>17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2117158-FBAF-426A-8DE7-CE91D5F17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395289</xdr:colOff>
      <xdr:row>7</xdr:row>
      <xdr:rowOff>9525</xdr:rowOff>
    </xdr:from>
    <xdr:to>
      <xdr:col>9</xdr:col>
      <xdr:colOff>119063</xdr:colOff>
      <xdr:row>17</xdr:row>
      <xdr:rowOff>142875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993F10D-3B0E-4E3A-B8EE-8C36A1FCC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266701</xdr:colOff>
      <xdr:row>7</xdr:row>
      <xdr:rowOff>9525</xdr:rowOff>
    </xdr:from>
    <xdr:to>
      <xdr:col>12</xdr:col>
      <xdr:colOff>476250</xdr:colOff>
      <xdr:row>18</xdr:row>
      <xdr:rowOff>9525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4F06D87-55CF-44DD-9DAA-71BC0FDEC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85726</xdr:colOff>
      <xdr:row>18</xdr:row>
      <xdr:rowOff>76200</xdr:rowOff>
    </xdr:from>
    <xdr:to>
      <xdr:col>4</xdr:col>
      <xdr:colOff>581026</xdr:colOff>
      <xdr:row>43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D71B77-F65B-4695-A31E-F3F51040D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104775</xdr:colOff>
      <xdr:row>18</xdr:row>
      <xdr:rowOff>47624</xdr:rowOff>
    </xdr:from>
    <xdr:to>
      <xdr:col>9</xdr:col>
      <xdr:colOff>314325</xdr:colOff>
      <xdr:row>43</xdr:row>
      <xdr:rowOff>47625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6A5FC0B-C3F0-4A00-B91C-4626EAC6E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371476</xdr:colOff>
      <xdr:row>18</xdr:row>
      <xdr:rowOff>47625</xdr:rowOff>
    </xdr:from>
    <xdr:to>
      <xdr:col>14</xdr:col>
      <xdr:colOff>381000</xdr:colOff>
      <xdr:row>27</xdr:row>
      <xdr:rowOff>171450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C75B054-93DF-422B-948C-B738DD499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95250</xdr:colOff>
      <xdr:row>4</xdr:row>
      <xdr:rowOff>149764</xdr:rowOff>
    </xdr:from>
    <xdr:to>
      <xdr:col>3</xdr:col>
      <xdr:colOff>390526</xdr:colOff>
      <xdr:row>6</xdr:row>
      <xdr:rowOff>36801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ED7BED-D1E9-6091-F0AC-4C8FDAC6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911764"/>
          <a:ext cx="295276" cy="268037"/>
        </a:xfrm>
        <a:prstGeom prst="rect">
          <a:avLst/>
        </a:prstGeom>
      </xdr:spPr>
    </xdr:pic>
    <xdr:clientData/>
  </xdr:twoCellAnchor>
  <xdr:twoCellAnchor editAs="oneCell">
    <xdr:from>
      <xdr:col>5</xdr:col>
      <xdr:colOff>542105</xdr:colOff>
      <xdr:row>4</xdr:row>
      <xdr:rowOff>178578</xdr:rowOff>
    </xdr:from>
    <xdr:to>
      <xdr:col>6</xdr:col>
      <xdr:colOff>228950</xdr:colOff>
      <xdr:row>6</xdr:row>
      <xdr:rowOff>66676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944AF6-2C64-1052-DBDE-497749CD1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90105" y="940578"/>
          <a:ext cx="296445" cy="269098"/>
        </a:xfrm>
        <a:prstGeom prst="rect">
          <a:avLst/>
        </a:prstGeom>
      </xdr:spPr>
    </xdr:pic>
    <xdr:clientData/>
  </xdr:twoCellAnchor>
  <xdr:twoCellAnchor editAs="oneCell">
    <xdr:from>
      <xdr:col>0</xdr:col>
      <xdr:colOff>357151</xdr:colOff>
      <xdr:row>4</xdr:row>
      <xdr:rowOff>138075</xdr:rowOff>
    </xdr:from>
    <xdr:to>
      <xdr:col>1</xdr:col>
      <xdr:colOff>57135</xdr:colOff>
      <xdr:row>6</xdr:row>
      <xdr:rowOff>38100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924E65D-8F8A-DEA7-419A-3798C56F8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51" y="900075"/>
          <a:ext cx="309584" cy="281025"/>
        </a:xfrm>
        <a:prstGeom prst="rect">
          <a:avLst/>
        </a:prstGeom>
      </xdr:spPr>
    </xdr:pic>
    <xdr:clientData/>
  </xdr:twoCellAnchor>
  <xdr:twoCellAnchor editAs="oneCell">
    <xdr:from>
      <xdr:col>8</xdr:col>
      <xdr:colOff>379652</xdr:colOff>
      <xdr:row>5</xdr:row>
      <xdr:rowOff>11851</xdr:rowOff>
    </xdr:from>
    <xdr:to>
      <xdr:col>9</xdr:col>
      <xdr:colOff>171792</xdr:colOff>
      <xdr:row>6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538434-54D9-BEA3-2B77-1171121F7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256452" y="964351"/>
          <a:ext cx="401740" cy="254849"/>
        </a:xfrm>
        <a:prstGeom prst="rect">
          <a:avLst/>
        </a:prstGeom>
      </xdr:spPr>
    </xdr:pic>
    <xdr:clientData/>
  </xdr:twoCellAnchor>
  <xdr:twoCellAnchor editAs="oneCell">
    <xdr:from>
      <xdr:col>10</xdr:col>
      <xdr:colOff>942900</xdr:colOff>
      <xdr:row>4</xdr:row>
      <xdr:rowOff>123751</xdr:rowOff>
    </xdr:from>
    <xdr:to>
      <xdr:col>10</xdr:col>
      <xdr:colOff>1228725</xdr:colOff>
      <xdr:row>6</xdr:row>
      <xdr:rowOff>2209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11D6EA3-E085-C260-E280-957750689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900" y="885751"/>
          <a:ext cx="285825" cy="259458"/>
        </a:xfrm>
        <a:prstGeom prst="rect">
          <a:avLst/>
        </a:prstGeom>
      </xdr:spPr>
    </xdr:pic>
    <xdr:clientData/>
  </xdr:twoCellAnchor>
  <xdr:twoCellAnchor editAs="oneCell">
    <xdr:from>
      <xdr:col>9</xdr:col>
      <xdr:colOff>342899</xdr:colOff>
      <xdr:row>28</xdr:row>
      <xdr:rowOff>180976</xdr:rowOff>
    </xdr:from>
    <xdr:to>
      <xdr:col>14</xdr:col>
      <xdr:colOff>428624</xdr:colOff>
      <xdr:row>43</xdr:row>
      <xdr:rowOff>123826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F7D408-9634-74B9-E144-2EEDFF2C1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299" y="5514976"/>
          <a:ext cx="4619625" cy="2800350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685801</xdr:colOff>
      <xdr:row>1</xdr:row>
      <xdr:rowOff>52561</xdr:rowOff>
    </xdr:from>
    <xdr:to>
      <xdr:col>16</xdr:col>
      <xdr:colOff>323850</xdr:colOff>
      <xdr:row>11</xdr:row>
      <xdr:rowOff>7195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20DC2C95-2339-6103-F148-A5B03145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610601" y="243061"/>
          <a:ext cx="2952749" cy="1859634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104776</xdr:colOff>
      <xdr:row>32</xdr:row>
      <xdr:rowOff>70804</xdr:rowOff>
    </xdr:from>
    <xdr:to>
      <xdr:col>5</xdr:col>
      <xdr:colOff>47626</xdr:colOff>
      <xdr:row>40</xdr:row>
      <xdr:rowOff>114300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F4927046-5E26-C419-F666-AB8FC3928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933576" y="6166804"/>
          <a:ext cx="1162050" cy="156749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9</xdr:row>
      <xdr:rowOff>95250</xdr:rowOff>
    </xdr:from>
    <xdr:to>
      <xdr:col>9</xdr:col>
      <xdr:colOff>294012</xdr:colOff>
      <xdr:row>14</xdr:row>
      <xdr:rowOff>66675</xdr:rowOff>
    </xdr:to>
    <xdr:pic>
      <xdr:nvPicPr>
        <xdr:cNvPr id="34" name="Graphic 33">
          <a:extLst>
            <a:ext uri="{FF2B5EF4-FFF2-40B4-BE49-F238E27FC236}">
              <a16:creationId xmlns:a16="http://schemas.microsoft.com/office/drawing/2014/main" id="{96CAD704-CC94-4FE0-55ED-A92D020C9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943350" y="1809750"/>
          <a:ext cx="1837062" cy="923925"/>
        </a:xfrm>
        <a:prstGeom prst="rect">
          <a:avLst/>
        </a:prstGeom>
      </xdr:spPr>
    </xdr:pic>
    <xdr:clientData/>
  </xdr:twoCellAnchor>
  <xdr:twoCellAnchor editAs="oneCell">
    <xdr:from>
      <xdr:col>10</xdr:col>
      <xdr:colOff>942975</xdr:colOff>
      <xdr:row>0</xdr:row>
      <xdr:rowOff>54074</xdr:rowOff>
    </xdr:from>
    <xdr:to>
      <xdr:col>11</xdr:col>
      <xdr:colOff>19050</xdr:colOff>
      <xdr:row>3</xdr:row>
      <xdr:rowOff>95250</xdr:rowOff>
    </xdr:to>
    <xdr:pic>
      <xdr:nvPicPr>
        <xdr:cNvPr id="36" name="Graphic 35" descr="Office worker male with solid fill">
          <a:extLst>
            <a:ext uri="{FF2B5EF4-FFF2-40B4-BE49-F238E27FC236}">
              <a16:creationId xmlns:a16="http://schemas.microsoft.com/office/drawing/2014/main" id="{F4ED5D84-C506-5FB5-0A6B-D9D8737F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7038975" y="54074"/>
          <a:ext cx="904875" cy="612676"/>
        </a:xfrm>
        <a:prstGeom prst="rect">
          <a:avLst/>
        </a:prstGeom>
      </xdr:spPr>
    </xdr:pic>
    <xdr:clientData/>
  </xdr:twoCellAnchor>
  <xdr:twoCellAnchor>
    <xdr:from>
      <xdr:col>10</xdr:col>
      <xdr:colOff>1743075</xdr:colOff>
      <xdr:row>0</xdr:row>
      <xdr:rowOff>104775</xdr:rowOff>
    </xdr:from>
    <xdr:to>
      <xdr:col>12</xdr:col>
      <xdr:colOff>409575</xdr:colOff>
      <xdr:row>3</xdr:row>
      <xdr:rowOff>9525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866DCEB-025D-F2A3-6C6E-EDAADF665B0A}"/>
            </a:ext>
          </a:extLst>
        </xdr:cNvPr>
        <xdr:cNvSpPr txBox="1"/>
      </xdr:nvSpPr>
      <xdr:spPr>
        <a:xfrm>
          <a:off x="7839075" y="104775"/>
          <a:ext cx="1200150" cy="4762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Created by:</a:t>
          </a:r>
        </a:p>
        <a:p>
          <a:r>
            <a:rPr lang="en-US" sz="1200" b="1"/>
            <a:t>Farouq</a:t>
          </a:r>
          <a:r>
            <a:rPr lang="en-US" sz="1200" b="1" baseline="0"/>
            <a:t> Alaka</a:t>
          </a:r>
          <a:endParaRPr lang="en-US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CBCD5-66BA-4A33-B307-2880E6335F2E}">
  <dimension ref="A1:W819"/>
  <sheetViews>
    <sheetView topLeftCell="J1" zoomScale="160" zoomScaleNormal="160" zoomScalePageLayoutView="175" workbookViewId="0">
      <selection activeCell="K5" sqref="K5"/>
    </sheetView>
  </sheetViews>
  <sheetFormatPr defaultColWidth="9.140625" defaultRowHeight="14.25" x14ac:dyDescent="0.2"/>
  <cols>
    <col min="1" max="1" width="16.42578125" style="7" customWidth="1"/>
    <col min="2" max="2" width="18.28515625" style="8" customWidth="1"/>
    <col min="3" max="4" width="13.140625" style="9" customWidth="1"/>
    <col min="5" max="5" width="10.5703125" style="8" bestFit="1" customWidth="1"/>
    <col min="6" max="6" width="20" style="8" customWidth="1"/>
    <col min="7" max="7" width="16.5703125" style="25" bestFit="1" customWidth="1"/>
    <col min="8" max="8" width="10.140625" style="8" bestFit="1" customWidth="1"/>
    <col min="9" max="9" width="5.85546875" style="8" bestFit="1" customWidth="1"/>
    <col min="10" max="10" width="14.28515625" style="8" bestFit="1" customWidth="1"/>
    <col min="11" max="11" width="27.28515625" style="8" bestFit="1" customWidth="1"/>
    <col min="12" max="12" width="15.42578125" style="8" bestFit="1" customWidth="1"/>
    <col min="13" max="13" width="15.7109375" style="8" bestFit="1" customWidth="1"/>
    <col min="14" max="14" width="11.5703125" style="8" bestFit="1" customWidth="1"/>
    <col min="15" max="15" width="16.140625" style="8" bestFit="1" customWidth="1"/>
    <col min="16" max="16" width="9.140625" style="8"/>
    <col min="17" max="17" width="27.42578125" style="8" bestFit="1" customWidth="1"/>
    <col min="18" max="18" width="12.28515625" style="8" bestFit="1" customWidth="1"/>
    <col min="19" max="20" width="9.140625" style="8"/>
    <col min="21" max="21" width="27.42578125" style="8" bestFit="1" customWidth="1"/>
    <col min="22" max="22" width="14.5703125" style="8" bestFit="1" customWidth="1"/>
    <col min="23" max="23" width="10.5703125" style="8" bestFit="1" customWidth="1"/>
    <col min="24" max="24" width="11.5703125" style="8" bestFit="1" customWidth="1"/>
    <col min="25" max="25" width="15.42578125" style="8" bestFit="1" customWidth="1"/>
    <col min="26" max="26" width="12.28515625" style="8" bestFit="1" customWidth="1"/>
    <col min="27" max="16384" width="9.140625" style="8"/>
  </cols>
  <sheetData>
    <row r="1" spans="1:19" s="4" customFormat="1" ht="15" x14ac:dyDescent="0.25">
      <c r="A1" s="1" t="s">
        <v>0</v>
      </c>
      <c r="B1" s="2"/>
      <c r="C1" s="3"/>
      <c r="D1" s="3"/>
      <c r="E1" s="2"/>
      <c r="F1" s="2"/>
      <c r="G1" s="2"/>
      <c r="J1"/>
    </row>
    <row r="2" spans="1:19" s="4" customFormat="1" ht="15" x14ac:dyDescent="0.25">
      <c r="A2" s="5" t="s">
        <v>1</v>
      </c>
      <c r="B2" s="5"/>
      <c r="C2" s="6"/>
      <c r="D2" s="6"/>
      <c r="E2" s="2"/>
      <c r="F2" s="2"/>
      <c r="G2" s="2"/>
      <c r="J2"/>
    </row>
    <row r="3" spans="1:19" ht="15" x14ac:dyDescent="0.25">
      <c r="E3" s="4"/>
      <c r="F3" s="4"/>
      <c r="G3" s="11"/>
      <c r="H3" s="4"/>
      <c r="I3" s="4"/>
      <c r="J3"/>
      <c r="K3" s="4"/>
      <c r="L3" s="4"/>
      <c r="M3" s="4"/>
      <c r="N3" s="4"/>
      <c r="O3" s="4"/>
      <c r="P3"/>
      <c r="Q3"/>
      <c r="R3" s="4"/>
      <c r="S3" s="4"/>
    </row>
    <row r="4" spans="1:19" ht="15" x14ac:dyDescent="0.25">
      <c r="E4" s="4"/>
      <c r="F4" s="4"/>
      <c r="G4" s="11"/>
      <c r="H4" s="4"/>
      <c r="I4" s="4"/>
      <c r="J4"/>
      <c r="K4" s="12" t="s">
        <v>2</v>
      </c>
      <c r="L4" s="12" t="s">
        <v>3</v>
      </c>
      <c r="M4" s="12" t="s">
        <v>4</v>
      </c>
      <c r="N4" s="12" t="s">
        <v>5</v>
      </c>
      <c r="O4" s="12" t="s">
        <v>6</v>
      </c>
      <c r="P4" s="4"/>
      <c r="Q4" s="12" t="s">
        <v>7</v>
      </c>
      <c r="R4" s="12" t="s">
        <v>8</v>
      </c>
      <c r="S4" s="4"/>
    </row>
    <row r="5" spans="1:19" s="7" customFormat="1" ht="15" x14ac:dyDescent="0.25">
      <c r="A5" s="12" t="s">
        <v>9</v>
      </c>
      <c r="B5" s="12" t="s">
        <v>10</v>
      </c>
      <c r="C5" s="13" t="s">
        <v>11</v>
      </c>
      <c r="D5" s="13" t="s">
        <v>789</v>
      </c>
      <c r="E5" s="12" t="s">
        <v>7</v>
      </c>
      <c r="F5" s="12" t="s">
        <v>12</v>
      </c>
      <c r="G5" s="14" t="s">
        <v>13</v>
      </c>
      <c r="H5" s="12" t="s">
        <v>14</v>
      </c>
      <c r="I5" s="15"/>
      <c r="J5"/>
      <c r="K5" s="16">
        <f>SUM(Compensation)</f>
        <v>47928375</v>
      </c>
      <c r="L5" s="16">
        <f>AVERAGE(Compensation)</f>
        <v>64680.66801619433</v>
      </c>
      <c r="M5" s="16">
        <f>MIN(Compensation)</f>
        <v>21001</v>
      </c>
      <c r="N5" s="16">
        <f>MAX(Compensation)</f>
        <v>126627</v>
      </c>
      <c r="O5" s="16">
        <f>COUNTA(Employee_Name)</f>
        <v>741</v>
      </c>
      <c r="P5" s="15"/>
      <c r="Q5" s="17" t="s">
        <v>15</v>
      </c>
      <c r="R5" s="4">
        <f>COUNTIFS(Status,Q5)</f>
        <v>374</v>
      </c>
      <c r="S5" s="15"/>
    </row>
    <row r="6" spans="1:19" ht="15" x14ac:dyDescent="0.25">
      <c r="A6" s="18" t="s">
        <v>16</v>
      </c>
      <c r="B6" s="8" t="s">
        <v>17</v>
      </c>
      <c r="C6" s="9">
        <v>38411</v>
      </c>
      <c r="D6" s="10">
        <f>YEAR(C6)</f>
        <v>2005</v>
      </c>
      <c r="E6" s="17" t="s">
        <v>15</v>
      </c>
      <c r="F6" s="8" t="s">
        <v>18</v>
      </c>
      <c r="G6" s="19">
        <v>60981</v>
      </c>
      <c r="H6" s="8">
        <v>2</v>
      </c>
      <c r="I6" s="4"/>
      <c r="J6"/>
      <c r="P6" s="4"/>
      <c r="Q6" s="17" t="s">
        <v>19</v>
      </c>
      <c r="R6" s="4">
        <f>COUNTIFS(Status,Q6)</f>
        <v>126</v>
      </c>
      <c r="S6" s="4"/>
    </row>
    <row r="7" spans="1:19" ht="15" x14ac:dyDescent="0.25">
      <c r="A7" s="18" t="s">
        <v>20</v>
      </c>
      <c r="B7" s="8" t="s">
        <v>17</v>
      </c>
      <c r="C7" s="9">
        <v>42835</v>
      </c>
      <c r="D7" s="10">
        <f t="shared" ref="D7:D70" si="0">YEAR(C7)</f>
        <v>2017</v>
      </c>
      <c r="E7" s="17" t="s">
        <v>15</v>
      </c>
      <c r="F7" s="8" t="s">
        <v>21</v>
      </c>
      <c r="G7" s="19">
        <v>60915</v>
      </c>
      <c r="H7" s="8">
        <v>1</v>
      </c>
      <c r="I7" s="4"/>
      <c r="J7"/>
      <c r="P7" s="4"/>
      <c r="Q7" s="17" t="s">
        <v>22</v>
      </c>
      <c r="R7" s="4">
        <f>COUNTIFS(Status,Q7)</f>
        <v>120</v>
      </c>
      <c r="S7" s="4"/>
    </row>
    <row r="8" spans="1:19" ht="15" x14ac:dyDescent="0.25">
      <c r="A8" s="18" t="s">
        <v>23</v>
      </c>
      <c r="B8" s="8" t="s">
        <v>17</v>
      </c>
      <c r="C8" s="9">
        <v>41387</v>
      </c>
      <c r="D8" s="10">
        <f t="shared" si="0"/>
        <v>2013</v>
      </c>
      <c r="E8" s="17" t="s">
        <v>19</v>
      </c>
      <c r="G8" s="19">
        <v>48536</v>
      </c>
      <c r="H8" s="8">
        <v>1</v>
      </c>
      <c r="I8" s="4"/>
      <c r="J8"/>
      <c r="P8" s="4"/>
      <c r="Q8" s="17" t="s">
        <v>24</v>
      </c>
      <c r="R8" s="4">
        <f>COUNTIFS(Status,Q8)</f>
        <v>121</v>
      </c>
      <c r="S8" s="4"/>
    </row>
    <row r="9" spans="1:19" ht="15" x14ac:dyDescent="0.25">
      <c r="A9" s="18" t="s">
        <v>25</v>
      </c>
      <c r="B9" s="8" t="s">
        <v>17</v>
      </c>
      <c r="C9" s="9">
        <v>43391</v>
      </c>
      <c r="D9" s="10">
        <f t="shared" si="0"/>
        <v>2018</v>
      </c>
      <c r="E9" s="17" t="s">
        <v>19</v>
      </c>
      <c r="G9" s="19">
        <v>57711</v>
      </c>
      <c r="H9" s="8">
        <v>3</v>
      </c>
      <c r="I9" s="4"/>
      <c r="J9"/>
      <c r="P9" s="4"/>
      <c r="S9" s="4"/>
    </row>
    <row r="10" spans="1:19" ht="15" x14ac:dyDescent="0.25">
      <c r="A10" s="18" t="s">
        <v>26</v>
      </c>
      <c r="B10" s="8" t="s">
        <v>17</v>
      </c>
      <c r="C10" s="9">
        <v>41687</v>
      </c>
      <c r="D10" s="10">
        <f t="shared" si="0"/>
        <v>2014</v>
      </c>
      <c r="E10" s="17" t="s">
        <v>15</v>
      </c>
      <c r="F10" s="8" t="s">
        <v>27</v>
      </c>
      <c r="G10" s="19">
        <v>115547</v>
      </c>
      <c r="H10" s="8">
        <v>5</v>
      </c>
      <c r="I10" s="20"/>
      <c r="J10"/>
    </row>
    <row r="11" spans="1:19" ht="15" x14ac:dyDescent="0.25">
      <c r="A11" s="18" t="s">
        <v>28</v>
      </c>
      <c r="B11" s="8" t="s">
        <v>29</v>
      </c>
      <c r="C11" s="9">
        <v>40991</v>
      </c>
      <c r="D11" s="10">
        <f t="shared" si="0"/>
        <v>2012</v>
      </c>
      <c r="E11" s="17" t="s">
        <v>15</v>
      </c>
      <c r="F11" s="8" t="s">
        <v>18</v>
      </c>
      <c r="G11" s="19">
        <v>69212</v>
      </c>
      <c r="H11" s="8">
        <v>4</v>
      </c>
      <c r="I11" s="20"/>
      <c r="J11"/>
      <c r="Q11" s="12" t="s">
        <v>7</v>
      </c>
      <c r="R11" s="12" t="s">
        <v>2</v>
      </c>
    </row>
    <row r="12" spans="1:19" ht="15" x14ac:dyDescent="0.25">
      <c r="A12" s="18" t="s">
        <v>30</v>
      </c>
      <c r="B12" s="8" t="s">
        <v>29</v>
      </c>
      <c r="C12" s="9">
        <v>38457</v>
      </c>
      <c r="D12" s="10">
        <f t="shared" si="0"/>
        <v>2005</v>
      </c>
      <c r="E12" s="17" t="s">
        <v>15</v>
      </c>
      <c r="F12" s="8" t="s">
        <v>18</v>
      </c>
      <c r="G12" s="19">
        <v>120198</v>
      </c>
      <c r="H12" s="8">
        <v>2</v>
      </c>
      <c r="I12" s="20"/>
      <c r="J12"/>
      <c r="Q12" s="17" t="s">
        <v>15</v>
      </c>
      <c r="R12" s="21">
        <f>SUMIFS(Compensation,Status,Q12)</f>
        <v>34544280</v>
      </c>
    </row>
    <row r="13" spans="1:19" x14ac:dyDescent="0.2">
      <c r="A13" s="18" t="s">
        <v>31</v>
      </c>
      <c r="B13" s="8" t="s">
        <v>29</v>
      </c>
      <c r="C13" s="9">
        <v>41429</v>
      </c>
      <c r="D13" s="10">
        <f t="shared" si="0"/>
        <v>2013</v>
      </c>
      <c r="E13" s="17" t="s">
        <v>19</v>
      </c>
      <c r="G13" s="19">
        <v>53818</v>
      </c>
      <c r="H13" s="8">
        <v>5</v>
      </c>
      <c r="I13" s="20"/>
      <c r="Q13" s="17" t="s">
        <v>19</v>
      </c>
      <c r="R13" s="21">
        <f>SUMIFS(Compensation,Status,Q13)</f>
        <v>6635909</v>
      </c>
    </row>
    <row r="14" spans="1:19" x14ac:dyDescent="0.2">
      <c r="A14" s="18" t="s">
        <v>32</v>
      </c>
      <c r="B14" s="8" t="s">
        <v>29</v>
      </c>
      <c r="C14" s="9">
        <v>38500</v>
      </c>
      <c r="D14" s="10">
        <f t="shared" si="0"/>
        <v>2005</v>
      </c>
      <c r="E14" s="17" t="s">
        <v>15</v>
      </c>
      <c r="F14" s="8" t="s">
        <v>18</v>
      </c>
      <c r="G14" s="19">
        <v>113020</v>
      </c>
      <c r="H14" s="8">
        <v>4</v>
      </c>
      <c r="I14" s="20"/>
      <c r="Q14" s="17" t="s">
        <v>22</v>
      </c>
      <c r="R14" s="21">
        <f>SUMIFS(Compensation,Status,Q14)</f>
        <v>3040565</v>
      </c>
    </row>
    <row r="15" spans="1:19" x14ac:dyDescent="0.2">
      <c r="A15" s="18" t="s">
        <v>33</v>
      </c>
      <c r="B15" s="8" t="s">
        <v>29</v>
      </c>
      <c r="C15" s="9">
        <v>39644</v>
      </c>
      <c r="D15" s="10">
        <f t="shared" si="0"/>
        <v>2008</v>
      </c>
      <c r="E15" s="17" t="s">
        <v>15</v>
      </c>
      <c r="F15" s="8" t="s">
        <v>18</v>
      </c>
      <c r="G15" s="19">
        <v>82341</v>
      </c>
      <c r="H15" s="8">
        <v>4</v>
      </c>
      <c r="I15" s="20"/>
      <c r="Q15" s="17" t="s">
        <v>24</v>
      </c>
      <c r="R15" s="21">
        <f>SUMIFS(Compensation,Status,Q15)</f>
        <v>3707621</v>
      </c>
    </row>
    <row r="16" spans="1:19" x14ac:dyDescent="0.2">
      <c r="A16" s="18" t="s">
        <v>34</v>
      </c>
      <c r="B16" s="8" t="s">
        <v>29</v>
      </c>
      <c r="C16" s="9">
        <v>40022</v>
      </c>
      <c r="D16" s="10">
        <f t="shared" si="0"/>
        <v>2009</v>
      </c>
      <c r="E16" s="17" t="s">
        <v>15</v>
      </c>
      <c r="F16" s="8" t="s">
        <v>35</v>
      </c>
      <c r="G16" s="19">
        <v>98598</v>
      </c>
      <c r="H16" s="8">
        <v>3</v>
      </c>
      <c r="I16" s="20"/>
    </row>
    <row r="17" spans="1:18" x14ac:dyDescent="0.2">
      <c r="A17" s="18" t="s">
        <v>36</v>
      </c>
      <c r="B17" s="8" t="s">
        <v>29</v>
      </c>
      <c r="C17" s="9">
        <v>40382</v>
      </c>
      <c r="D17" s="10">
        <f t="shared" si="0"/>
        <v>2010</v>
      </c>
      <c r="E17" s="17" t="s">
        <v>22</v>
      </c>
      <c r="F17" s="8" t="s">
        <v>18</v>
      </c>
      <c r="G17" s="19">
        <v>23175</v>
      </c>
      <c r="H17" s="8">
        <v>1</v>
      </c>
      <c r="I17" s="20"/>
    </row>
    <row r="18" spans="1:18" ht="15" x14ac:dyDescent="0.2">
      <c r="A18" s="18" t="s">
        <v>37</v>
      </c>
      <c r="B18" s="8" t="s">
        <v>29</v>
      </c>
      <c r="C18" s="9">
        <v>43019</v>
      </c>
      <c r="D18" s="10">
        <f t="shared" si="0"/>
        <v>2017</v>
      </c>
      <c r="E18" s="17" t="s">
        <v>15</v>
      </c>
      <c r="F18" s="8" t="s">
        <v>21</v>
      </c>
      <c r="G18" s="19">
        <v>61076</v>
      </c>
      <c r="H18" s="8">
        <v>1</v>
      </c>
      <c r="I18" s="20"/>
      <c r="Q18" s="12" t="s">
        <v>7</v>
      </c>
      <c r="R18" s="12" t="s">
        <v>38</v>
      </c>
    </row>
    <row r="19" spans="1:18" x14ac:dyDescent="0.2">
      <c r="A19" s="18" t="s">
        <v>39</v>
      </c>
      <c r="B19" s="8" t="s">
        <v>29</v>
      </c>
      <c r="C19" s="9">
        <v>43376</v>
      </c>
      <c r="D19" s="10">
        <f t="shared" si="0"/>
        <v>2018</v>
      </c>
      <c r="E19" s="17" t="s">
        <v>15</v>
      </c>
      <c r="F19" s="8" t="s">
        <v>18</v>
      </c>
      <c r="G19" s="19">
        <v>107968</v>
      </c>
      <c r="H19" s="8">
        <v>2</v>
      </c>
      <c r="I19" s="20"/>
      <c r="Q19" s="17" t="s">
        <v>15</v>
      </c>
      <c r="R19" s="21">
        <f>AVERAGEIFS(Compensation,Status,Q19)</f>
        <v>92364.385026737975</v>
      </c>
    </row>
    <row r="20" spans="1:18" ht="15" x14ac:dyDescent="0.2">
      <c r="A20" s="18" t="s">
        <v>40</v>
      </c>
      <c r="B20" s="8" t="s">
        <v>29</v>
      </c>
      <c r="C20" s="9">
        <v>39004</v>
      </c>
      <c r="D20" s="10">
        <f t="shared" si="0"/>
        <v>2006</v>
      </c>
      <c r="E20" s="17" t="s">
        <v>15</v>
      </c>
      <c r="F20" s="8" t="s">
        <v>35</v>
      </c>
      <c r="G20" s="19">
        <v>102146</v>
      </c>
      <c r="H20" s="8">
        <v>5</v>
      </c>
      <c r="I20" s="20"/>
      <c r="K20" s="12" t="s">
        <v>41</v>
      </c>
      <c r="L20" s="12" t="s">
        <v>15</v>
      </c>
      <c r="M20" s="12" t="s">
        <v>19</v>
      </c>
      <c r="N20" s="12" t="s">
        <v>22</v>
      </c>
      <c r="O20" s="12" t="s">
        <v>24</v>
      </c>
      <c r="Q20" s="17" t="s">
        <v>19</v>
      </c>
      <c r="R20" s="21">
        <f>AVERAGEIFS(Compensation,Status,Q20)</f>
        <v>52665.944444444445</v>
      </c>
    </row>
    <row r="21" spans="1:18" x14ac:dyDescent="0.2">
      <c r="A21" s="18" t="s">
        <v>42</v>
      </c>
      <c r="B21" s="8" t="s">
        <v>29</v>
      </c>
      <c r="C21" s="9">
        <v>43027</v>
      </c>
      <c r="D21" s="10">
        <f t="shared" si="0"/>
        <v>2017</v>
      </c>
      <c r="E21" s="17" t="s">
        <v>22</v>
      </c>
      <c r="F21" s="8" t="s">
        <v>18</v>
      </c>
      <c r="G21" s="19">
        <v>23005</v>
      </c>
      <c r="H21" s="8">
        <v>3</v>
      </c>
      <c r="I21" s="20"/>
      <c r="K21" s="8" t="s">
        <v>17</v>
      </c>
      <c r="L21" s="22" cm="1">
        <f t="array" ref="L21:O41">SUMIFS(Compensation,Status,criteria1,Dept.,criteria2)</f>
        <v>237443</v>
      </c>
      <c r="M21" s="22">
        <v>106247</v>
      </c>
      <c r="N21" s="22">
        <v>0</v>
      </c>
      <c r="O21" s="22">
        <v>0</v>
      </c>
      <c r="Q21" s="17" t="s">
        <v>22</v>
      </c>
      <c r="R21" s="21">
        <f>AVERAGEIFS(Compensation,Status,Q21)</f>
        <v>25338.041666666668</v>
      </c>
    </row>
    <row r="22" spans="1:18" x14ac:dyDescent="0.2">
      <c r="A22" s="18" t="s">
        <v>43</v>
      </c>
      <c r="B22" s="8" t="s">
        <v>29</v>
      </c>
      <c r="C22" s="9">
        <v>39017</v>
      </c>
      <c r="D22" s="10">
        <f t="shared" si="0"/>
        <v>2006</v>
      </c>
      <c r="E22" s="17" t="s">
        <v>24</v>
      </c>
      <c r="G22" s="19">
        <v>26700</v>
      </c>
      <c r="H22" s="8">
        <v>2</v>
      </c>
      <c r="I22" s="20"/>
      <c r="K22" s="8" t="s">
        <v>29</v>
      </c>
      <c r="L22" s="22">
        <v>894587</v>
      </c>
      <c r="M22" s="22">
        <v>53818</v>
      </c>
      <c r="N22" s="22">
        <v>91548</v>
      </c>
      <c r="O22" s="22">
        <v>49782</v>
      </c>
      <c r="Q22" s="17" t="s">
        <v>24</v>
      </c>
      <c r="R22" s="21">
        <f>AVERAGEIFS(Compensation,Status,Q22)</f>
        <v>30641.495867768594</v>
      </c>
    </row>
    <row r="23" spans="1:18" x14ac:dyDescent="0.2">
      <c r="A23" s="18" t="s">
        <v>44</v>
      </c>
      <c r="B23" s="8" t="s">
        <v>29</v>
      </c>
      <c r="C23" s="9">
        <v>41944</v>
      </c>
      <c r="D23" s="10">
        <f t="shared" si="0"/>
        <v>2014</v>
      </c>
      <c r="E23" s="17" t="s">
        <v>22</v>
      </c>
      <c r="F23" s="8" t="s">
        <v>35</v>
      </c>
      <c r="G23" s="19">
        <v>22710</v>
      </c>
      <c r="H23" s="8">
        <v>5</v>
      </c>
      <c r="I23" s="20"/>
      <c r="K23" s="8" t="s">
        <v>45</v>
      </c>
      <c r="L23" s="22">
        <v>1005680</v>
      </c>
      <c r="M23" s="22">
        <v>118970</v>
      </c>
      <c r="N23" s="22">
        <v>21735</v>
      </c>
      <c r="O23" s="22">
        <v>0</v>
      </c>
    </row>
    <row r="24" spans="1:18" ht="15" x14ac:dyDescent="0.2">
      <c r="A24" s="18" t="s">
        <v>46</v>
      </c>
      <c r="B24" s="8" t="s">
        <v>29</v>
      </c>
      <c r="C24" s="9">
        <v>41269</v>
      </c>
      <c r="D24" s="10">
        <f t="shared" si="0"/>
        <v>2012</v>
      </c>
      <c r="E24" s="17" t="s">
        <v>15</v>
      </c>
      <c r="F24" s="8" t="s">
        <v>47</v>
      </c>
      <c r="G24" s="19">
        <v>69038</v>
      </c>
      <c r="H24" s="8">
        <v>4</v>
      </c>
      <c r="I24" s="20"/>
      <c r="K24" s="8" t="s">
        <v>48</v>
      </c>
      <c r="L24" s="22">
        <v>2703621</v>
      </c>
      <c r="M24" s="22">
        <v>907456</v>
      </c>
      <c r="N24" s="22">
        <v>204263</v>
      </c>
      <c r="O24" s="22">
        <v>199048</v>
      </c>
      <c r="Q24" s="12" t="s">
        <v>41</v>
      </c>
      <c r="R24" s="12" t="s">
        <v>8</v>
      </c>
    </row>
    <row r="25" spans="1:18" x14ac:dyDescent="0.2">
      <c r="A25" s="18" t="s">
        <v>49</v>
      </c>
      <c r="B25" s="8" t="s">
        <v>29</v>
      </c>
      <c r="C25" s="9">
        <v>42366</v>
      </c>
      <c r="D25" s="10">
        <f t="shared" si="0"/>
        <v>2015</v>
      </c>
      <c r="E25" s="17" t="s">
        <v>24</v>
      </c>
      <c r="G25" s="19">
        <v>23082</v>
      </c>
      <c r="H25" s="8">
        <v>5</v>
      </c>
      <c r="I25" s="20"/>
      <c r="K25" s="8" t="s">
        <v>50</v>
      </c>
      <c r="L25" s="22">
        <v>400267</v>
      </c>
      <c r="M25" s="22">
        <v>98839</v>
      </c>
      <c r="N25" s="22">
        <v>0</v>
      </c>
      <c r="O25" s="22">
        <v>21910</v>
      </c>
      <c r="Q25" s="8" t="s">
        <v>51</v>
      </c>
      <c r="R25" s="4">
        <f t="shared" ref="R25:R45" si="1">COUNTIFS(Dept.,Q25)</f>
        <v>5</v>
      </c>
    </row>
    <row r="26" spans="1:18" x14ac:dyDescent="0.2">
      <c r="A26" s="18" t="s">
        <v>52</v>
      </c>
      <c r="B26" s="8" t="s">
        <v>29</v>
      </c>
      <c r="C26" s="9">
        <v>38383</v>
      </c>
      <c r="D26" s="10">
        <f t="shared" si="0"/>
        <v>2005</v>
      </c>
      <c r="E26" s="17" t="s">
        <v>15</v>
      </c>
      <c r="F26" s="8" t="s">
        <v>47</v>
      </c>
      <c r="G26" s="19">
        <v>70990</v>
      </c>
      <c r="H26" s="8">
        <v>5</v>
      </c>
      <c r="I26" s="20"/>
      <c r="K26" s="8" t="s">
        <v>53</v>
      </c>
      <c r="L26" s="22">
        <v>277860</v>
      </c>
      <c r="M26" s="22">
        <v>0</v>
      </c>
      <c r="N26" s="22">
        <v>128574</v>
      </c>
      <c r="O26" s="22">
        <v>32375</v>
      </c>
      <c r="Q26" s="8" t="s">
        <v>17</v>
      </c>
      <c r="R26" s="4">
        <f t="shared" si="1"/>
        <v>5</v>
      </c>
    </row>
    <row r="27" spans="1:18" x14ac:dyDescent="0.2">
      <c r="A27" s="18" t="s">
        <v>54</v>
      </c>
      <c r="B27" s="8" t="s">
        <v>29</v>
      </c>
      <c r="C27" s="9">
        <v>41309</v>
      </c>
      <c r="D27" s="10">
        <f t="shared" si="0"/>
        <v>2013</v>
      </c>
      <c r="E27" s="17" t="s">
        <v>22</v>
      </c>
      <c r="F27" s="8" t="s">
        <v>27</v>
      </c>
      <c r="G27" s="19">
        <v>22658</v>
      </c>
      <c r="H27" s="8">
        <v>4</v>
      </c>
      <c r="I27" s="20"/>
      <c r="K27" s="8" t="s">
        <v>55</v>
      </c>
      <c r="L27" s="22">
        <v>665006</v>
      </c>
      <c r="M27" s="22">
        <v>222567</v>
      </c>
      <c r="N27" s="22">
        <v>77418</v>
      </c>
      <c r="O27" s="22">
        <v>164800</v>
      </c>
      <c r="Q27" s="8" t="s">
        <v>56</v>
      </c>
      <c r="R27" s="4">
        <f t="shared" si="1"/>
        <v>5</v>
      </c>
    </row>
    <row r="28" spans="1:18" x14ac:dyDescent="0.2">
      <c r="A28" s="18" t="s">
        <v>57</v>
      </c>
      <c r="B28" s="8" t="s">
        <v>45</v>
      </c>
      <c r="C28" s="9">
        <v>40986</v>
      </c>
      <c r="D28" s="10">
        <f t="shared" si="0"/>
        <v>2012</v>
      </c>
      <c r="E28" s="17" t="s">
        <v>15</v>
      </c>
      <c r="F28" s="8" t="s">
        <v>47</v>
      </c>
      <c r="G28" s="19">
        <v>102687</v>
      </c>
      <c r="H28" s="8">
        <v>3</v>
      </c>
      <c r="I28" s="20"/>
      <c r="K28" s="8" t="s">
        <v>58</v>
      </c>
      <c r="L28" s="22">
        <v>102929</v>
      </c>
      <c r="M28" s="22">
        <v>101805</v>
      </c>
      <c r="N28" s="22">
        <v>101081</v>
      </c>
      <c r="O28" s="22">
        <v>42745</v>
      </c>
      <c r="Q28" s="8" t="s">
        <v>59</v>
      </c>
      <c r="R28" s="4">
        <f t="shared" si="1"/>
        <v>7</v>
      </c>
    </row>
    <row r="29" spans="1:18" x14ac:dyDescent="0.2">
      <c r="A29" s="18" t="s">
        <v>60</v>
      </c>
      <c r="B29" s="8" t="s">
        <v>45</v>
      </c>
      <c r="C29" s="9">
        <v>39133</v>
      </c>
      <c r="D29" s="10">
        <f t="shared" si="0"/>
        <v>2007</v>
      </c>
      <c r="E29" s="17" t="s">
        <v>15</v>
      </c>
      <c r="F29" s="8" t="s">
        <v>47</v>
      </c>
      <c r="G29" s="19">
        <v>121213</v>
      </c>
      <c r="H29" s="8">
        <v>5</v>
      </c>
      <c r="I29" s="20"/>
      <c r="K29" s="8" t="s">
        <v>61</v>
      </c>
      <c r="L29" s="22">
        <v>1734390</v>
      </c>
      <c r="M29" s="22">
        <v>321519</v>
      </c>
      <c r="N29" s="22">
        <v>128676</v>
      </c>
      <c r="O29" s="22">
        <v>209816</v>
      </c>
      <c r="Q29" s="8" t="s">
        <v>50</v>
      </c>
      <c r="R29" s="4">
        <f t="shared" si="1"/>
        <v>8</v>
      </c>
    </row>
    <row r="30" spans="1:18" x14ac:dyDescent="0.2">
      <c r="A30" s="18" t="s">
        <v>62</v>
      </c>
      <c r="B30" s="8" t="s">
        <v>45</v>
      </c>
      <c r="C30" s="9">
        <v>38454</v>
      </c>
      <c r="D30" s="10">
        <f t="shared" si="0"/>
        <v>2005</v>
      </c>
      <c r="E30" s="17" t="s">
        <v>15</v>
      </c>
      <c r="F30" s="8" t="s">
        <v>35</v>
      </c>
      <c r="G30" s="19">
        <v>74666</v>
      </c>
      <c r="H30" s="8">
        <v>2</v>
      </c>
      <c r="I30" s="20"/>
      <c r="K30" s="8" t="s">
        <v>63</v>
      </c>
      <c r="L30" s="22">
        <v>386690</v>
      </c>
      <c r="M30" s="22">
        <v>0</v>
      </c>
      <c r="N30" s="22">
        <v>104715</v>
      </c>
      <c r="O30" s="22">
        <v>0</v>
      </c>
      <c r="Q30" s="8" t="s">
        <v>63</v>
      </c>
      <c r="R30" s="4">
        <f t="shared" si="1"/>
        <v>8</v>
      </c>
    </row>
    <row r="31" spans="1:18" x14ac:dyDescent="0.2">
      <c r="A31" s="18" t="s">
        <v>64</v>
      </c>
      <c r="B31" s="8" t="s">
        <v>45</v>
      </c>
      <c r="C31" s="9">
        <v>40291</v>
      </c>
      <c r="D31" s="10">
        <f t="shared" si="0"/>
        <v>2010</v>
      </c>
      <c r="E31" s="17" t="s">
        <v>15</v>
      </c>
      <c r="F31" s="8" t="s">
        <v>18</v>
      </c>
      <c r="G31" s="19">
        <v>90032</v>
      </c>
      <c r="H31" s="8">
        <v>1</v>
      </c>
      <c r="I31" s="20"/>
      <c r="K31" s="8" t="s">
        <v>65</v>
      </c>
      <c r="L31" s="22">
        <v>5993961</v>
      </c>
      <c r="M31" s="22">
        <v>1351006</v>
      </c>
      <c r="N31" s="22">
        <v>671020</v>
      </c>
      <c r="O31" s="22">
        <v>936649</v>
      </c>
      <c r="Q31" s="8" t="s">
        <v>53</v>
      </c>
      <c r="R31" s="4">
        <f t="shared" si="1"/>
        <v>9</v>
      </c>
    </row>
    <row r="32" spans="1:18" x14ac:dyDescent="0.2">
      <c r="A32" s="18" t="s">
        <v>66</v>
      </c>
      <c r="B32" s="8" t="s">
        <v>45</v>
      </c>
      <c r="C32" s="9">
        <v>38859</v>
      </c>
      <c r="D32" s="10">
        <f t="shared" si="0"/>
        <v>2006</v>
      </c>
      <c r="E32" s="17" t="s">
        <v>22</v>
      </c>
      <c r="F32" s="8" t="s">
        <v>27</v>
      </c>
      <c r="G32" s="19">
        <v>21735</v>
      </c>
      <c r="H32" s="8">
        <v>3</v>
      </c>
      <c r="I32" s="20"/>
      <c r="K32" s="8" t="s">
        <v>59</v>
      </c>
      <c r="L32" s="22">
        <v>484787</v>
      </c>
      <c r="M32" s="22">
        <v>55378</v>
      </c>
      <c r="N32" s="22">
        <v>0</v>
      </c>
      <c r="O32" s="22">
        <v>22235</v>
      </c>
      <c r="Q32" s="8" t="s">
        <v>58</v>
      </c>
      <c r="R32" s="4">
        <f t="shared" si="1"/>
        <v>9</v>
      </c>
    </row>
    <row r="33" spans="1:18" x14ac:dyDescent="0.2">
      <c r="A33" s="18" t="s">
        <v>67</v>
      </c>
      <c r="B33" s="8" t="s">
        <v>45</v>
      </c>
      <c r="C33" s="9">
        <v>41091</v>
      </c>
      <c r="D33" s="10">
        <f t="shared" si="0"/>
        <v>2012</v>
      </c>
      <c r="E33" s="17" t="s">
        <v>15</v>
      </c>
      <c r="F33" s="8" t="s">
        <v>18</v>
      </c>
      <c r="G33" s="19">
        <v>68870</v>
      </c>
      <c r="H33" s="8">
        <v>5</v>
      </c>
      <c r="I33" s="20"/>
      <c r="K33" s="8" t="s">
        <v>68</v>
      </c>
      <c r="L33" s="22">
        <v>2970372</v>
      </c>
      <c r="M33" s="22">
        <v>382976</v>
      </c>
      <c r="N33" s="22">
        <v>210177</v>
      </c>
      <c r="O33" s="22">
        <v>88228</v>
      </c>
      <c r="Q33" s="8" t="s">
        <v>45</v>
      </c>
      <c r="R33" s="4">
        <f t="shared" si="1"/>
        <v>14</v>
      </c>
    </row>
    <row r="34" spans="1:18" x14ac:dyDescent="0.2">
      <c r="A34" s="18" t="s">
        <v>69</v>
      </c>
      <c r="B34" s="8" t="s">
        <v>45</v>
      </c>
      <c r="C34" s="9">
        <v>41201</v>
      </c>
      <c r="D34" s="10">
        <f t="shared" si="0"/>
        <v>2012</v>
      </c>
      <c r="E34" s="17" t="s">
        <v>19</v>
      </c>
      <c r="G34" s="19">
        <v>56571</v>
      </c>
      <c r="H34" s="8">
        <v>4</v>
      </c>
      <c r="I34" s="20"/>
      <c r="K34" s="8" t="s">
        <v>70</v>
      </c>
      <c r="L34" s="22">
        <v>931271</v>
      </c>
      <c r="M34" s="22">
        <v>284577</v>
      </c>
      <c r="N34" s="22">
        <v>27136</v>
      </c>
      <c r="O34" s="22">
        <v>149557</v>
      </c>
      <c r="Q34" s="8" t="s">
        <v>71</v>
      </c>
      <c r="R34" s="4">
        <f t="shared" si="1"/>
        <v>16</v>
      </c>
    </row>
    <row r="35" spans="1:18" x14ac:dyDescent="0.2">
      <c r="A35" s="18" t="s">
        <v>72</v>
      </c>
      <c r="B35" s="8" t="s">
        <v>45</v>
      </c>
      <c r="C35" s="9">
        <v>42346</v>
      </c>
      <c r="D35" s="10">
        <f t="shared" si="0"/>
        <v>2015</v>
      </c>
      <c r="E35" s="17" t="s">
        <v>15</v>
      </c>
      <c r="F35" s="8" t="s">
        <v>21</v>
      </c>
      <c r="G35" s="19">
        <v>104719</v>
      </c>
      <c r="H35" s="8">
        <v>5</v>
      </c>
      <c r="I35" s="20"/>
      <c r="K35" s="8" t="s">
        <v>73</v>
      </c>
      <c r="L35" s="22">
        <v>2630087</v>
      </c>
      <c r="M35" s="22">
        <v>250813</v>
      </c>
      <c r="N35" s="22">
        <v>133875</v>
      </c>
      <c r="O35" s="22">
        <v>209262</v>
      </c>
      <c r="Q35" s="8" t="s">
        <v>29</v>
      </c>
      <c r="R35" s="4">
        <f t="shared" si="1"/>
        <v>17</v>
      </c>
    </row>
    <row r="36" spans="1:18" x14ac:dyDescent="0.2">
      <c r="A36" s="18" t="s">
        <v>74</v>
      </c>
      <c r="B36" s="8" t="s">
        <v>45</v>
      </c>
      <c r="C36" s="9">
        <v>43096</v>
      </c>
      <c r="D36" s="10">
        <f t="shared" si="0"/>
        <v>2017</v>
      </c>
      <c r="E36" s="17" t="s">
        <v>15</v>
      </c>
      <c r="F36" s="8" t="s">
        <v>21</v>
      </c>
      <c r="G36" s="19">
        <v>61443</v>
      </c>
      <c r="H36" s="8">
        <v>5</v>
      </c>
      <c r="I36" s="20"/>
      <c r="K36" s="8" t="s">
        <v>71</v>
      </c>
      <c r="L36" s="22">
        <v>1080602</v>
      </c>
      <c r="M36" s="22">
        <v>63463</v>
      </c>
      <c r="N36" s="22">
        <v>55124</v>
      </c>
      <c r="O36" s="22">
        <v>38032</v>
      </c>
      <c r="Q36" s="8" t="s">
        <v>55</v>
      </c>
      <c r="R36" s="4">
        <f t="shared" si="1"/>
        <v>19</v>
      </c>
    </row>
    <row r="37" spans="1:18" x14ac:dyDescent="0.2">
      <c r="A37" s="18" t="s">
        <v>75</v>
      </c>
      <c r="B37" s="8" t="s">
        <v>45</v>
      </c>
      <c r="C37" s="9">
        <v>41654</v>
      </c>
      <c r="D37" s="10">
        <f t="shared" si="0"/>
        <v>2014</v>
      </c>
      <c r="E37" s="17" t="s">
        <v>15</v>
      </c>
      <c r="F37" s="8" t="s">
        <v>18</v>
      </c>
      <c r="G37" s="19">
        <v>115351</v>
      </c>
      <c r="H37" s="10">
        <v>5</v>
      </c>
      <c r="I37" s="20"/>
      <c r="K37" s="8" t="s">
        <v>76</v>
      </c>
      <c r="L37" s="22">
        <v>4152712</v>
      </c>
      <c r="M37" s="22">
        <v>725487</v>
      </c>
      <c r="N37" s="22">
        <v>379206</v>
      </c>
      <c r="O37" s="22">
        <v>446010</v>
      </c>
      <c r="Q37" s="8" t="s">
        <v>70</v>
      </c>
      <c r="R37" s="4">
        <f t="shared" si="1"/>
        <v>21</v>
      </c>
    </row>
    <row r="38" spans="1:18" x14ac:dyDescent="0.2">
      <c r="A38" s="18" t="s">
        <v>77</v>
      </c>
      <c r="B38" s="8" t="s">
        <v>45</v>
      </c>
      <c r="C38" s="9">
        <v>43258</v>
      </c>
      <c r="D38" s="10">
        <f t="shared" si="0"/>
        <v>2018</v>
      </c>
      <c r="E38" s="17" t="s">
        <v>15</v>
      </c>
      <c r="F38" s="8" t="s">
        <v>18</v>
      </c>
      <c r="G38" s="19">
        <v>71321</v>
      </c>
      <c r="H38" s="8">
        <v>2</v>
      </c>
      <c r="I38" s="20"/>
      <c r="K38" s="8" t="s">
        <v>78</v>
      </c>
      <c r="L38" s="22">
        <v>3454688</v>
      </c>
      <c r="M38" s="22">
        <v>504367</v>
      </c>
      <c r="N38" s="22">
        <v>333053</v>
      </c>
      <c r="O38" s="22">
        <v>390298</v>
      </c>
      <c r="Q38" s="8" t="s">
        <v>61</v>
      </c>
      <c r="R38" s="4">
        <f t="shared" si="1"/>
        <v>38</v>
      </c>
    </row>
    <row r="39" spans="1:18" x14ac:dyDescent="0.2">
      <c r="A39" s="18" t="s">
        <v>79</v>
      </c>
      <c r="B39" s="8" t="s">
        <v>45</v>
      </c>
      <c r="C39" s="9">
        <v>42748</v>
      </c>
      <c r="D39" s="10">
        <f t="shared" si="0"/>
        <v>2017</v>
      </c>
      <c r="E39" s="17" t="s">
        <v>19</v>
      </c>
      <c r="G39" s="19">
        <v>62399</v>
      </c>
      <c r="H39" s="8">
        <v>5</v>
      </c>
      <c r="I39" s="20"/>
      <c r="K39" s="8" t="s">
        <v>80</v>
      </c>
      <c r="L39" s="22">
        <v>4072871</v>
      </c>
      <c r="M39" s="22">
        <v>856973</v>
      </c>
      <c r="N39" s="22">
        <v>345924</v>
      </c>
      <c r="O39" s="22">
        <v>673413</v>
      </c>
      <c r="Q39" s="8" t="s">
        <v>73</v>
      </c>
      <c r="R39" s="4">
        <f t="shared" si="1"/>
        <v>44</v>
      </c>
    </row>
    <row r="40" spans="1:18" x14ac:dyDescent="0.2">
      <c r="A40" s="18" t="s">
        <v>81</v>
      </c>
      <c r="B40" s="8" t="s">
        <v>45</v>
      </c>
      <c r="C40" s="9">
        <v>41657</v>
      </c>
      <c r="D40" s="10">
        <f t="shared" si="0"/>
        <v>2014</v>
      </c>
      <c r="E40" s="23" t="s">
        <v>15</v>
      </c>
      <c r="F40" s="8" t="s">
        <v>27</v>
      </c>
      <c r="G40" s="19">
        <v>96545</v>
      </c>
      <c r="H40" s="8">
        <v>2</v>
      </c>
      <c r="I40" s="20"/>
      <c r="K40" s="8" t="s">
        <v>51</v>
      </c>
      <c r="L40" s="22">
        <v>254052</v>
      </c>
      <c r="M40" s="22">
        <v>59600</v>
      </c>
      <c r="N40" s="22">
        <v>0</v>
      </c>
      <c r="O40" s="22">
        <v>33461</v>
      </c>
      <c r="Q40" s="8" t="s">
        <v>68</v>
      </c>
      <c r="R40" s="4">
        <f t="shared" si="1"/>
        <v>51</v>
      </c>
    </row>
    <row r="41" spans="1:18" x14ac:dyDescent="0.2">
      <c r="A41" s="18" t="s">
        <v>82</v>
      </c>
      <c r="B41" s="8" t="s">
        <v>45</v>
      </c>
      <c r="C41" s="9">
        <v>42392</v>
      </c>
      <c r="D41" s="10">
        <f t="shared" si="0"/>
        <v>2016</v>
      </c>
      <c r="E41" s="23" t="s">
        <v>15</v>
      </c>
      <c r="F41" s="8" t="s">
        <v>47</v>
      </c>
      <c r="G41" s="19">
        <v>98833</v>
      </c>
      <c r="H41" s="8">
        <v>2</v>
      </c>
      <c r="I41" s="20"/>
      <c r="K41" s="8" t="s">
        <v>56</v>
      </c>
      <c r="L41" s="22">
        <v>110404</v>
      </c>
      <c r="M41" s="22">
        <v>170048</v>
      </c>
      <c r="N41" s="22">
        <v>27040</v>
      </c>
      <c r="O41" s="22">
        <v>0</v>
      </c>
      <c r="Q41" s="8" t="s">
        <v>48</v>
      </c>
      <c r="R41" s="4">
        <f t="shared" si="1"/>
        <v>59</v>
      </c>
    </row>
    <row r="42" spans="1:18" x14ac:dyDescent="0.2">
      <c r="A42" s="18" t="s">
        <v>83</v>
      </c>
      <c r="B42" s="8" t="s">
        <v>48</v>
      </c>
      <c r="C42" s="9">
        <v>43165</v>
      </c>
      <c r="D42" s="10">
        <f t="shared" si="0"/>
        <v>2018</v>
      </c>
      <c r="E42" s="8" t="s">
        <v>19</v>
      </c>
      <c r="G42" s="19">
        <v>62349</v>
      </c>
      <c r="H42" s="8">
        <v>5</v>
      </c>
      <c r="I42" s="20"/>
      <c r="Q42" s="8" t="s">
        <v>78</v>
      </c>
      <c r="R42" s="4">
        <f t="shared" si="1"/>
        <v>73</v>
      </c>
    </row>
    <row r="43" spans="1:18" x14ac:dyDescent="0.2">
      <c r="A43" s="18" t="s">
        <v>84</v>
      </c>
      <c r="B43" s="8" t="s">
        <v>48</v>
      </c>
      <c r="C43" s="9">
        <v>41334</v>
      </c>
      <c r="D43" s="10">
        <f t="shared" si="0"/>
        <v>2013</v>
      </c>
      <c r="E43" s="8" t="s">
        <v>19</v>
      </c>
      <c r="G43" s="19">
        <v>53227</v>
      </c>
      <c r="H43" s="8">
        <v>4</v>
      </c>
      <c r="I43" s="20"/>
      <c r="Q43" s="8" t="s">
        <v>76</v>
      </c>
      <c r="R43" s="4">
        <f t="shared" si="1"/>
        <v>88</v>
      </c>
    </row>
    <row r="44" spans="1:18" x14ac:dyDescent="0.2">
      <c r="A44" s="18" t="s">
        <v>85</v>
      </c>
      <c r="B44" s="8" t="s">
        <v>48</v>
      </c>
      <c r="C44" s="9">
        <v>42440</v>
      </c>
      <c r="D44" s="10">
        <f t="shared" si="0"/>
        <v>2016</v>
      </c>
      <c r="E44" s="8" t="s">
        <v>15</v>
      </c>
      <c r="F44" s="8" t="s">
        <v>27</v>
      </c>
      <c r="G44" s="19">
        <v>88169</v>
      </c>
      <c r="H44" s="8">
        <v>5</v>
      </c>
      <c r="I44" s="20"/>
      <c r="Q44" s="8" t="s">
        <v>80</v>
      </c>
      <c r="R44" s="4">
        <f t="shared" si="1"/>
        <v>94</v>
      </c>
    </row>
    <row r="45" spans="1:18" x14ac:dyDescent="0.2">
      <c r="A45" s="18" t="s">
        <v>86</v>
      </c>
      <c r="B45" s="8" t="s">
        <v>48</v>
      </c>
      <c r="C45" s="9">
        <v>39136</v>
      </c>
      <c r="D45" s="10">
        <f t="shared" si="0"/>
        <v>2007</v>
      </c>
      <c r="E45" s="8" t="s">
        <v>15</v>
      </c>
      <c r="F45" s="8" t="s">
        <v>18</v>
      </c>
      <c r="G45" s="19">
        <v>83157</v>
      </c>
      <c r="H45" s="8">
        <v>3</v>
      </c>
      <c r="I45" s="20"/>
      <c r="Q45" s="8" t="s">
        <v>65</v>
      </c>
      <c r="R45" s="4">
        <f t="shared" si="1"/>
        <v>151</v>
      </c>
    </row>
    <row r="46" spans="1:18" ht="15" x14ac:dyDescent="0.25">
      <c r="A46" s="18" t="s">
        <v>87</v>
      </c>
      <c r="B46" s="8" t="s">
        <v>48</v>
      </c>
      <c r="C46" s="9">
        <v>42473</v>
      </c>
      <c r="D46" s="10">
        <f t="shared" si="0"/>
        <v>2016</v>
      </c>
      <c r="E46" s="8" t="s">
        <v>24</v>
      </c>
      <c r="G46" s="19">
        <v>35982</v>
      </c>
      <c r="H46" s="8">
        <v>1</v>
      </c>
      <c r="I46" s="20"/>
    </row>
    <row r="47" spans="1:18" ht="15" x14ac:dyDescent="0.25">
      <c r="A47" s="18" t="s">
        <v>88</v>
      </c>
      <c r="B47" s="8" t="s">
        <v>48</v>
      </c>
      <c r="C47" s="9">
        <v>38069</v>
      </c>
      <c r="D47" s="10">
        <f t="shared" si="0"/>
        <v>2004</v>
      </c>
      <c r="E47" s="8" t="s">
        <v>15</v>
      </c>
      <c r="F47" s="8" t="s">
        <v>18</v>
      </c>
      <c r="G47" s="19">
        <v>84121</v>
      </c>
      <c r="H47" s="8">
        <v>4</v>
      </c>
      <c r="I47" s="20"/>
    </row>
    <row r="48" spans="1:18" ht="15" x14ac:dyDescent="0.25">
      <c r="A48" s="18" t="s">
        <v>89</v>
      </c>
      <c r="B48" s="8" t="s">
        <v>48</v>
      </c>
      <c r="C48" s="9">
        <v>38082</v>
      </c>
      <c r="D48" s="10">
        <f t="shared" si="0"/>
        <v>2004</v>
      </c>
      <c r="E48" s="8" t="s">
        <v>15</v>
      </c>
      <c r="F48" s="8" t="s">
        <v>35</v>
      </c>
      <c r="G48" s="19">
        <v>73059</v>
      </c>
      <c r="H48" s="8">
        <v>4</v>
      </c>
      <c r="I48" s="20"/>
    </row>
    <row r="49" spans="1:18" ht="15" x14ac:dyDescent="0.25">
      <c r="A49" s="18" t="s">
        <v>90</v>
      </c>
      <c r="B49" s="8" t="s">
        <v>48</v>
      </c>
      <c r="C49" s="9">
        <v>38088</v>
      </c>
      <c r="D49" s="10">
        <f t="shared" si="0"/>
        <v>2004</v>
      </c>
      <c r="E49" s="8" t="s">
        <v>19</v>
      </c>
      <c r="G49" s="19">
        <v>57628</v>
      </c>
      <c r="H49" s="8">
        <v>2</v>
      </c>
      <c r="I49" s="20"/>
    </row>
    <row r="50" spans="1:18" ht="15" x14ac:dyDescent="0.25">
      <c r="A50" s="18" t="s">
        <v>91</v>
      </c>
      <c r="B50" s="8" t="s">
        <v>48</v>
      </c>
      <c r="C50" s="9">
        <v>42815</v>
      </c>
      <c r="D50" s="10">
        <f t="shared" si="0"/>
        <v>2017</v>
      </c>
      <c r="E50" s="8" t="s">
        <v>15</v>
      </c>
      <c r="F50" s="8" t="s">
        <v>35</v>
      </c>
      <c r="G50" s="19">
        <v>75259</v>
      </c>
      <c r="H50" s="8">
        <v>1</v>
      </c>
      <c r="I50" s="20"/>
      <c r="Q50" s="12" t="s">
        <v>41</v>
      </c>
      <c r="R50" s="12" t="s">
        <v>2</v>
      </c>
    </row>
    <row r="51" spans="1:18" ht="15" x14ac:dyDescent="0.25">
      <c r="A51" s="18" t="s">
        <v>92</v>
      </c>
      <c r="B51" s="8" t="s">
        <v>48</v>
      </c>
      <c r="C51" s="9">
        <v>42836</v>
      </c>
      <c r="D51" s="10">
        <f t="shared" si="0"/>
        <v>2017</v>
      </c>
      <c r="E51" s="8" t="s">
        <v>15</v>
      </c>
      <c r="F51" s="8" t="s">
        <v>27</v>
      </c>
      <c r="G51" s="19">
        <v>104597</v>
      </c>
      <c r="H51" s="8">
        <v>5</v>
      </c>
      <c r="I51" s="20"/>
      <c r="Q51" s="8" t="s">
        <v>58</v>
      </c>
      <c r="R51" s="21">
        <f t="shared" ref="R51:R71" si="2">AVERAGEIFS(Compensation,Dept.,Q51)</f>
        <v>38728.888888888891</v>
      </c>
    </row>
    <row r="52" spans="1:18" ht="15" x14ac:dyDescent="0.25">
      <c r="A52" s="18" t="s">
        <v>93</v>
      </c>
      <c r="B52" s="8" t="s">
        <v>48</v>
      </c>
      <c r="C52" s="9">
        <v>43223</v>
      </c>
      <c r="D52" s="10">
        <f t="shared" si="0"/>
        <v>2018</v>
      </c>
      <c r="E52" s="8" t="s">
        <v>19</v>
      </c>
      <c r="G52" s="19">
        <v>62071</v>
      </c>
      <c r="H52" s="8">
        <v>3</v>
      </c>
      <c r="I52" s="20"/>
      <c r="Q52" s="8" t="s">
        <v>53</v>
      </c>
      <c r="R52" s="21">
        <f t="shared" si="2"/>
        <v>48756.555555555555</v>
      </c>
    </row>
    <row r="53" spans="1:18" ht="15" x14ac:dyDescent="0.25">
      <c r="A53" s="18" t="s">
        <v>94</v>
      </c>
      <c r="B53" s="8" t="s">
        <v>48</v>
      </c>
      <c r="C53" s="9">
        <v>41032</v>
      </c>
      <c r="D53" s="10">
        <f t="shared" si="0"/>
        <v>2012</v>
      </c>
      <c r="E53" s="8" t="s">
        <v>19</v>
      </c>
      <c r="G53" s="19">
        <v>59733</v>
      </c>
      <c r="H53" s="8">
        <v>4</v>
      </c>
      <c r="I53" s="20"/>
      <c r="Q53" s="8" t="s">
        <v>65</v>
      </c>
      <c r="R53" s="21">
        <f t="shared" si="2"/>
        <v>59288.980132450328</v>
      </c>
    </row>
    <row r="54" spans="1:18" s="24" customFormat="1" ht="15" x14ac:dyDescent="0.25">
      <c r="A54" s="18" t="s">
        <v>95</v>
      </c>
      <c r="B54" s="8" t="s">
        <v>48</v>
      </c>
      <c r="C54" s="9">
        <v>41044</v>
      </c>
      <c r="D54" s="10">
        <f t="shared" si="0"/>
        <v>2012</v>
      </c>
      <c r="E54" s="8" t="s">
        <v>22</v>
      </c>
      <c r="F54" s="8" t="s">
        <v>27</v>
      </c>
      <c r="G54" s="19">
        <v>25745</v>
      </c>
      <c r="H54" s="8">
        <v>2</v>
      </c>
      <c r="I54" s="20"/>
      <c r="Q54" s="8" t="s">
        <v>55</v>
      </c>
      <c r="R54" s="21">
        <f t="shared" si="2"/>
        <v>59462.684210526313</v>
      </c>
    </row>
    <row r="55" spans="1:18" ht="15" x14ac:dyDescent="0.25">
      <c r="A55" s="18" t="s">
        <v>96</v>
      </c>
      <c r="B55" s="8" t="s">
        <v>48</v>
      </c>
      <c r="C55" s="9">
        <v>38842</v>
      </c>
      <c r="D55" s="10">
        <f t="shared" si="0"/>
        <v>2006</v>
      </c>
      <c r="E55" s="8" t="s">
        <v>24</v>
      </c>
      <c r="G55" s="19">
        <v>23038</v>
      </c>
      <c r="H55" s="8">
        <v>3</v>
      </c>
      <c r="I55" s="20"/>
      <c r="Q55" s="8" t="s">
        <v>63</v>
      </c>
      <c r="R55" s="21">
        <f t="shared" si="2"/>
        <v>61425.625</v>
      </c>
    </row>
    <row r="56" spans="1:18" ht="15" x14ac:dyDescent="0.25">
      <c r="A56" s="18" t="s">
        <v>97</v>
      </c>
      <c r="B56" s="8" t="s">
        <v>48</v>
      </c>
      <c r="C56" s="9">
        <v>42893</v>
      </c>
      <c r="D56" s="10">
        <f t="shared" si="0"/>
        <v>2017</v>
      </c>
      <c r="E56" s="8" t="s">
        <v>15</v>
      </c>
      <c r="F56" s="8" t="s">
        <v>35</v>
      </c>
      <c r="G56" s="19">
        <v>102833</v>
      </c>
      <c r="H56" s="8">
        <v>4</v>
      </c>
      <c r="I56" s="20"/>
      <c r="Q56" s="8" t="s">
        <v>56</v>
      </c>
      <c r="R56" s="21">
        <f t="shared" si="2"/>
        <v>61498.400000000001</v>
      </c>
    </row>
    <row r="57" spans="1:18" ht="15" x14ac:dyDescent="0.25">
      <c r="A57" s="18" t="s">
        <v>98</v>
      </c>
      <c r="B57" s="8" t="s">
        <v>48</v>
      </c>
      <c r="C57" s="9">
        <v>42513</v>
      </c>
      <c r="D57" s="10">
        <f t="shared" si="0"/>
        <v>2016</v>
      </c>
      <c r="E57" s="8" t="s">
        <v>24</v>
      </c>
      <c r="G57" s="19">
        <v>32745</v>
      </c>
      <c r="H57" s="8">
        <v>2</v>
      </c>
      <c r="I57" s="20"/>
      <c r="Q57" s="8" t="s">
        <v>61</v>
      </c>
      <c r="R57" s="21">
        <f t="shared" si="2"/>
        <v>63010.552631578947</v>
      </c>
    </row>
    <row r="58" spans="1:18" ht="15" x14ac:dyDescent="0.25">
      <c r="A58" s="18" t="s">
        <v>99</v>
      </c>
      <c r="B58" s="8" t="s">
        <v>48</v>
      </c>
      <c r="C58" s="9">
        <v>38142</v>
      </c>
      <c r="D58" s="10">
        <f t="shared" si="0"/>
        <v>2004</v>
      </c>
      <c r="E58" s="8" t="s">
        <v>19</v>
      </c>
      <c r="G58" s="19">
        <v>54911</v>
      </c>
      <c r="H58" s="8">
        <v>3</v>
      </c>
      <c r="I58" s="20"/>
      <c r="Q58" s="8" t="s">
        <v>80</v>
      </c>
      <c r="R58" s="21">
        <f t="shared" si="2"/>
        <v>63289.159574468082</v>
      </c>
    </row>
    <row r="59" spans="1:18" ht="15" x14ac:dyDescent="0.25">
      <c r="A59" s="18" t="s">
        <v>100</v>
      </c>
      <c r="B59" s="8" t="s">
        <v>48</v>
      </c>
      <c r="C59" s="9">
        <v>39248</v>
      </c>
      <c r="D59" s="10">
        <f t="shared" si="0"/>
        <v>2007</v>
      </c>
      <c r="E59" s="8" t="s">
        <v>15</v>
      </c>
      <c r="F59" s="8" t="s">
        <v>18</v>
      </c>
      <c r="G59" s="19">
        <v>93149</v>
      </c>
      <c r="H59" s="8">
        <v>1</v>
      </c>
      <c r="I59" s="20"/>
      <c r="Q59" s="8" t="s">
        <v>29</v>
      </c>
      <c r="R59" s="21">
        <f t="shared" si="2"/>
        <v>64102.058823529413</v>
      </c>
    </row>
    <row r="60" spans="1:18" ht="15" x14ac:dyDescent="0.25">
      <c r="A60" s="18" t="s">
        <v>101</v>
      </c>
      <c r="B60" s="8" t="s">
        <v>48</v>
      </c>
      <c r="C60" s="9">
        <v>39588</v>
      </c>
      <c r="D60" s="10">
        <f t="shared" si="0"/>
        <v>2008</v>
      </c>
      <c r="E60" s="8" t="s">
        <v>15</v>
      </c>
      <c r="F60" s="8" t="s">
        <v>21</v>
      </c>
      <c r="G60" s="19">
        <v>79729</v>
      </c>
      <c r="H60" s="8">
        <v>5</v>
      </c>
      <c r="I60" s="20"/>
      <c r="Q60" s="8" t="s">
        <v>78</v>
      </c>
      <c r="R60" s="21">
        <f t="shared" si="2"/>
        <v>64142.547945205479</v>
      </c>
    </row>
    <row r="61" spans="1:18" ht="15" x14ac:dyDescent="0.25">
      <c r="A61" s="18" t="s">
        <v>102</v>
      </c>
      <c r="B61" s="8" t="s">
        <v>48</v>
      </c>
      <c r="C61" s="9">
        <v>42162</v>
      </c>
      <c r="D61" s="10">
        <f t="shared" si="0"/>
        <v>2015</v>
      </c>
      <c r="E61" s="8" t="s">
        <v>24</v>
      </c>
      <c r="G61" s="19">
        <v>27407</v>
      </c>
      <c r="H61" s="8">
        <v>2</v>
      </c>
      <c r="I61" s="20"/>
      <c r="Q61" s="8" t="s">
        <v>76</v>
      </c>
      <c r="R61" s="21">
        <f t="shared" si="2"/>
        <v>64811.534090909088</v>
      </c>
    </row>
    <row r="62" spans="1:18" ht="15" x14ac:dyDescent="0.25">
      <c r="A62" s="18" t="s">
        <v>103</v>
      </c>
      <c r="B62" s="8" t="s">
        <v>48</v>
      </c>
      <c r="C62" s="9">
        <v>42514</v>
      </c>
      <c r="D62" s="10">
        <f t="shared" si="0"/>
        <v>2016</v>
      </c>
      <c r="E62" s="8" t="s">
        <v>15</v>
      </c>
      <c r="F62" s="8" t="s">
        <v>21</v>
      </c>
      <c r="G62" s="19">
        <v>96191</v>
      </c>
      <c r="H62" s="8">
        <v>1</v>
      </c>
      <c r="I62" s="20"/>
      <c r="Q62" s="8" t="s">
        <v>50</v>
      </c>
      <c r="R62" s="21">
        <f t="shared" si="2"/>
        <v>65127</v>
      </c>
    </row>
    <row r="63" spans="1:18" ht="15" x14ac:dyDescent="0.25">
      <c r="A63" s="18" t="s">
        <v>104</v>
      </c>
      <c r="B63" s="8" t="s">
        <v>48</v>
      </c>
      <c r="C63" s="9">
        <v>42532</v>
      </c>
      <c r="D63" s="10">
        <f t="shared" si="0"/>
        <v>2016</v>
      </c>
      <c r="E63" s="8" t="s">
        <v>15</v>
      </c>
      <c r="F63" s="8" t="s">
        <v>18</v>
      </c>
      <c r="G63" s="19">
        <v>112396</v>
      </c>
      <c r="H63" s="8">
        <v>4</v>
      </c>
      <c r="I63" s="20"/>
      <c r="Q63" s="8" t="s">
        <v>70</v>
      </c>
      <c r="R63" s="21">
        <f t="shared" si="2"/>
        <v>66311.476190476184</v>
      </c>
    </row>
    <row r="64" spans="1:18" ht="15" x14ac:dyDescent="0.25">
      <c r="A64" s="18" t="s">
        <v>105</v>
      </c>
      <c r="B64" s="8" t="s">
        <v>48</v>
      </c>
      <c r="C64" s="9">
        <v>43291</v>
      </c>
      <c r="D64" s="10">
        <f t="shared" si="0"/>
        <v>2018</v>
      </c>
      <c r="E64" s="8" t="s">
        <v>15</v>
      </c>
      <c r="F64" s="8" t="s">
        <v>21</v>
      </c>
      <c r="G64" s="19">
        <v>118240</v>
      </c>
      <c r="H64" s="8">
        <v>4</v>
      </c>
      <c r="I64" s="20"/>
      <c r="Q64" s="8" t="s">
        <v>48</v>
      </c>
      <c r="R64" s="21">
        <f t="shared" si="2"/>
        <v>68040.474576271183</v>
      </c>
    </row>
    <row r="65" spans="1:23" ht="15" x14ac:dyDescent="0.25">
      <c r="A65" s="18" t="s">
        <v>106</v>
      </c>
      <c r="B65" s="8" t="s">
        <v>48</v>
      </c>
      <c r="C65" s="9">
        <v>41828</v>
      </c>
      <c r="D65" s="10">
        <f t="shared" si="0"/>
        <v>2014</v>
      </c>
      <c r="E65" s="8" t="s">
        <v>15</v>
      </c>
      <c r="F65" s="8" t="s">
        <v>21</v>
      </c>
      <c r="G65" s="19">
        <v>114408</v>
      </c>
      <c r="H65" s="8">
        <v>4</v>
      </c>
      <c r="I65" s="20"/>
      <c r="Q65" s="8" t="s">
        <v>17</v>
      </c>
      <c r="R65" s="21">
        <f t="shared" si="2"/>
        <v>68738</v>
      </c>
    </row>
    <row r="66" spans="1:23" ht="15" x14ac:dyDescent="0.25">
      <c r="A66" s="18" t="s">
        <v>107</v>
      </c>
      <c r="B66" s="8" t="s">
        <v>48</v>
      </c>
      <c r="C66" s="9">
        <v>41455</v>
      </c>
      <c r="D66" s="10">
        <f t="shared" si="0"/>
        <v>2013</v>
      </c>
      <c r="E66" s="8" t="s">
        <v>15</v>
      </c>
      <c r="F66" s="8" t="s">
        <v>18</v>
      </c>
      <c r="G66" s="19">
        <v>104133</v>
      </c>
      <c r="H66" s="10">
        <v>1</v>
      </c>
      <c r="I66" s="20"/>
      <c r="Q66" s="8" t="s">
        <v>51</v>
      </c>
      <c r="R66" s="21">
        <f t="shared" si="2"/>
        <v>69422.600000000006</v>
      </c>
      <c r="W66" s="16"/>
    </row>
    <row r="67" spans="1:23" ht="15" x14ac:dyDescent="0.25">
      <c r="A67" s="18" t="s">
        <v>108</v>
      </c>
      <c r="B67" s="8" t="s">
        <v>48</v>
      </c>
      <c r="C67" s="9">
        <v>42550</v>
      </c>
      <c r="D67" s="10">
        <f t="shared" si="0"/>
        <v>2016</v>
      </c>
      <c r="E67" s="8" t="s">
        <v>15</v>
      </c>
      <c r="F67" s="8" t="s">
        <v>35</v>
      </c>
      <c r="G67" s="19">
        <v>99457</v>
      </c>
      <c r="H67" s="8">
        <v>1</v>
      </c>
      <c r="I67" s="20"/>
      <c r="Q67" s="8" t="s">
        <v>68</v>
      </c>
      <c r="R67" s="21">
        <f t="shared" si="2"/>
        <v>71603</v>
      </c>
      <c r="W67" s="16"/>
    </row>
    <row r="68" spans="1:23" ht="15" x14ac:dyDescent="0.25">
      <c r="A68" s="18" t="s">
        <v>109</v>
      </c>
      <c r="B68" s="8" t="s">
        <v>48</v>
      </c>
      <c r="C68" s="9">
        <v>42560</v>
      </c>
      <c r="D68" s="10">
        <f t="shared" si="0"/>
        <v>2016</v>
      </c>
      <c r="E68" s="8" t="s">
        <v>22</v>
      </c>
      <c r="F68" s="8" t="s">
        <v>27</v>
      </c>
      <c r="G68" s="19">
        <v>24627</v>
      </c>
      <c r="H68" s="8">
        <v>1</v>
      </c>
      <c r="I68" s="20"/>
      <c r="Q68" s="8" t="s">
        <v>73</v>
      </c>
      <c r="R68" s="21">
        <f t="shared" si="2"/>
        <v>73273.568181818177</v>
      </c>
      <c r="W68" s="16"/>
    </row>
    <row r="69" spans="1:23" ht="15" x14ac:dyDescent="0.25">
      <c r="A69" s="18" t="s">
        <v>110</v>
      </c>
      <c r="B69" s="8" t="s">
        <v>48</v>
      </c>
      <c r="C69" s="9">
        <v>41096</v>
      </c>
      <c r="D69" s="10">
        <f t="shared" si="0"/>
        <v>2012</v>
      </c>
      <c r="E69" s="8" t="s">
        <v>19</v>
      </c>
      <c r="G69" s="19">
        <v>63378</v>
      </c>
      <c r="H69" s="8">
        <v>2</v>
      </c>
      <c r="I69" s="20"/>
      <c r="Q69" s="8" t="s">
        <v>71</v>
      </c>
      <c r="R69" s="21">
        <f t="shared" si="2"/>
        <v>77326.3125</v>
      </c>
      <c r="W69" s="16"/>
    </row>
    <row r="70" spans="1:23" ht="15" x14ac:dyDescent="0.25">
      <c r="A70" s="18" t="s">
        <v>111</v>
      </c>
      <c r="B70" s="8" t="s">
        <v>48</v>
      </c>
      <c r="C70" s="9">
        <v>38180</v>
      </c>
      <c r="D70" s="10">
        <f t="shared" si="0"/>
        <v>2004</v>
      </c>
      <c r="E70" s="8" t="s">
        <v>19</v>
      </c>
      <c r="G70" s="19">
        <v>57567</v>
      </c>
      <c r="H70" s="8">
        <v>3</v>
      </c>
      <c r="I70" s="20"/>
      <c r="Q70" s="8" t="s">
        <v>59</v>
      </c>
      <c r="R70" s="21">
        <f t="shared" si="2"/>
        <v>80342.857142857145</v>
      </c>
      <c r="W70" s="16"/>
    </row>
    <row r="71" spans="1:23" ht="15" x14ac:dyDescent="0.25">
      <c r="A71" s="18" t="s">
        <v>112</v>
      </c>
      <c r="B71" s="8" t="s">
        <v>48</v>
      </c>
      <c r="C71" s="9">
        <v>39258</v>
      </c>
      <c r="D71" s="10">
        <f t="shared" ref="D71:D134" si="3">YEAR(C71)</f>
        <v>2007</v>
      </c>
      <c r="E71" s="8" t="s">
        <v>15</v>
      </c>
      <c r="F71" s="8" t="s">
        <v>47</v>
      </c>
      <c r="G71" s="19">
        <v>101108</v>
      </c>
      <c r="H71" s="8">
        <v>3</v>
      </c>
      <c r="I71" s="20"/>
      <c r="Q71" s="8" t="s">
        <v>45</v>
      </c>
      <c r="R71" s="21">
        <f t="shared" si="2"/>
        <v>81884.642857142855</v>
      </c>
      <c r="W71" s="16"/>
    </row>
    <row r="72" spans="1:23" ht="15" x14ac:dyDescent="0.25">
      <c r="A72" s="18" t="s">
        <v>113</v>
      </c>
      <c r="B72" s="8" t="s">
        <v>48</v>
      </c>
      <c r="C72" s="9">
        <v>42199</v>
      </c>
      <c r="D72" s="10">
        <f t="shared" si="3"/>
        <v>2015</v>
      </c>
      <c r="E72" s="8" t="s">
        <v>24</v>
      </c>
      <c r="G72" s="19">
        <v>31106</v>
      </c>
      <c r="H72" s="8">
        <v>4</v>
      </c>
      <c r="I72" s="20"/>
      <c r="W72" s="16"/>
    </row>
    <row r="73" spans="1:23" ht="15" x14ac:dyDescent="0.25">
      <c r="A73" s="18" t="s">
        <v>114</v>
      </c>
      <c r="B73" s="8" t="s">
        <v>48</v>
      </c>
      <c r="C73" s="9">
        <v>38205</v>
      </c>
      <c r="D73" s="10">
        <f t="shared" si="3"/>
        <v>2004</v>
      </c>
      <c r="E73" s="8" t="s">
        <v>15</v>
      </c>
      <c r="F73" s="8" t="s">
        <v>27</v>
      </c>
      <c r="G73" s="19">
        <v>70796</v>
      </c>
      <c r="H73" s="8">
        <v>4</v>
      </c>
      <c r="I73" s="20"/>
      <c r="W73" s="16"/>
    </row>
    <row r="74" spans="1:23" ht="15" x14ac:dyDescent="0.25">
      <c r="A74" s="18" t="s">
        <v>115</v>
      </c>
      <c r="B74" s="8" t="s">
        <v>48</v>
      </c>
      <c r="C74" s="9">
        <v>40025</v>
      </c>
      <c r="D74" s="10">
        <f t="shared" si="3"/>
        <v>2009</v>
      </c>
      <c r="E74" s="8" t="s">
        <v>15</v>
      </c>
      <c r="F74" s="8" t="s">
        <v>47</v>
      </c>
      <c r="G74" s="19">
        <v>67727</v>
      </c>
      <c r="H74" s="8">
        <v>3</v>
      </c>
      <c r="I74" s="20"/>
      <c r="Q74" s="12"/>
      <c r="R74" s="12" t="s">
        <v>8</v>
      </c>
      <c r="W74" s="16"/>
    </row>
    <row r="75" spans="1:23" ht="15" x14ac:dyDescent="0.25">
      <c r="A75" s="18" t="s">
        <v>116</v>
      </c>
      <c r="B75" s="8" t="s">
        <v>48</v>
      </c>
      <c r="C75" s="9">
        <v>43331</v>
      </c>
      <c r="D75" s="10">
        <f t="shared" si="3"/>
        <v>2018</v>
      </c>
      <c r="E75" s="8" t="s">
        <v>15</v>
      </c>
      <c r="F75" s="8" t="s">
        <v>18</v>
      </c>
      <c r="G75" s="19">
        <v>109199</v>
      </c>
      <c r="H75" s="8">
        <v>4</v>
      </c>
      <c r="I75" s="20"/>
      <c r="Q75" s="8">
        <v>2004</v>
      </c>
      <c r="R75" s="4">
        <f t="shared" ref="R75:R90" si="4">COUNTIFS(Year,Q75)</f>
        <v>63</v>
      </c>
      <c r="W75" s="16"/>
    </row>
    <row r="76" spans="1:23" ht="15" x14ac:dyDescent="0.25">
      <c r="A76" s="18" t="s">
        <v>117</v>
      </c>
      <c r="B76" s="8" t="s">
        <v>48</v>
      </c>
      <c r="C76" s="9">
        <v>41519</v>
      </c>
      <c r="D76" s="10">
        <f t="shared" si="3"/>
        <v>2013</v>
      </c>
      <c r="E76" s="8" t="s">
        <v>15</v>
      </c>
      <c r="F76" s="8" t="s">
        <v>18</v>
      </c>
      <c r="G76" s="19">
        <v>119300</v>
      </c>
      <c r="H76" s="8">
        <v>5</v>
      </c>
      <c r="I76" s="20"/>
      <c r="Q76" s="8">
        <v>2005</v>
      </c>
      <c r="R76" s="4">
        <f t="shared" si="4"/>
        <v>66</v>
      </c>
    </row>
    <row r="77" spans="1:23" ht="15" x14ac:dyDescent="0.25">
      <c r="A77" s="18" t="s">
        <v>118</v>
      </c>
      <c r="B77" s="8" t="s">
        <v>48</v>
      </c>
      <c r="C77" s="9">
        <v>42608</v>
      </c>
      <c r="D77" s="10">
        <f t="shared" si="3"/>
        <v>2016</v>
      </c>
      <c r="E77" s="8" t="s">
        <v>19</v>
      </c>
      <c r="G77" s="19">
        <v>62310</v>
      </c>
      <c r="H77" s="8">
        <v>2</v>
      </c>
      <c r="I77" s="20"/>
      <c r="Q77" s="8">
        <v>2006</v>
      </c>
      <c r="R77" s="4">
        <f t="shared" si="4"/>
        <v>39</v>
      </c>
    </row>
    <row r="78" spans="1:23" ht="15" x14ac:dyDescent="0.25">
      <c r="A78" s="18" t="s">
        <v>119</v>
      </c>
      <c r="B78" s="8" t="s">
        <v>48</v>
      </c>
      <c r="C78" s="9">
        <v>43017</v>
      </c>
      <c r="D78" s="10">
        <f t="shared" si="3"/>
        <v>2017</v>
      </c>
      <c r="E78" s="8" t="s">
        <v>15</v>
      </c>
      <c r="F78" s="8" t="s">
        <v>21</v>
      </c>
      <c r="G78" s="19">
        <v>62470</v>
      </c>
      <c r="H78" s="8">
        <v>3</v>
      </c>
      <c r="I78" s="20"/>
      <c r="Q78" s="8">
        <v>2007</v>
      </c>
      <c r="R78" s="4">
        <f t="shared" si="4"/>
        <v>26</v>
      </c>
    </row>
    <row r="79" spans="1:23" ht="15" x14ac:dyDescent="0.25">
      <c r="A79" s="18" t="s">
        <v>120</v>
      </c>
      <c r="B79" s="8" t="s">
        <v>48</v>
      </c>
      <c r="C79" s="9">
        <v>41902</v>
      </c>
      <c r="D79" s="10">
        <f t="shared" si="3"/>
        <v>2014</v>
      </c>
      <c r="E79" s="8" t="s">
        <v>22</v>
      </c>
      <c r="F79" s="8" t="s">
        <v>35</v>
      </c>
      <c r="G79" s="19">
        <v>26596</v>
      </c>
      <c r="H79" s="8">
        <v>2</v>
      </c>
      <c r="I79" s="20"/>
      <c r="Q79" s="8">
        <v>2008</v>
      </c>
      <c r="R79" s="4">
        <f t="shared" si="4"/>
        <v>20</v>
      </c>
    </row>
    <row r="80" spans="1:23" ht="15" x14ac:dyDescent="0.25">
      <c r="A80" s="18" t="s">
        <v>121</v>
      </c>
      <c r="B80" s="8" t="s">
        <v>48</v>
      </c>
      <c r="C80" s="9">
        <v>41194</v>
      </c>
      <c r="D80" s="10">
        <f t="shared" si="3"/>
        <v>2012</v>
      </c>
      <c r="E80" s="8" t="s">
        <v>22</v>
      </c>
      <c r="F80" s="8" t="s">
        <v>18</v>
      </c>
      <c r="G80" s="19">
        <v>22650</v>
      </c>
      <c r="H80" s="8">
        <v>4</v>
      </c>
      <c r="I80" s="20"/>
      <c r="Q80" s="8">
        <v>2009</v>
      </c>
      <c r="R80" s="4">
        <f t="shared" si="4"/>
        <v>25</v>
      </c>
    </row>
    <row r="81" spans="1:18" ht="15" x14ac:dyDescent="0.25">
      <c r="A81" s="18" t="s">
        <v>122</v>
      </c>
      <c r="B81" s="8" t="s">
        <v>48</v>
      </c>
      <c r="C81" s="9">
        <v>38278</v>
      </c>
      <c r="D81" s="10">
        <f t="shared" si="3"/>
        <v>2004</v>
      </c>
      <c r="E81" s="8" t="s">
        <v>19</v>
      </c>
      <c r="G81" s="19">
        <v>59057</v>
      </c>
      <c r="H81" s="8">
        <v>1</v>
      </c>
      <c r="I81" s="20"/>
      <c r="Q81" s="8">
        <v>2010</v>
      </c>
      <c r="R81" s="4">
        <f t="shared" si="4"/>
        <v>15</v>
      </c>
    </row>
    <row r="82" spans="1:18" ht="15" x14ac:dyDescent="0.25">
      <c r="A82" s="18" t="s">
        <v>123</v>
      </c>
      <c r="B82" s="8" t="s">
        <v>48</v>
      </c>
      <c r="C82" s="9">
        <v>38299</v>
      </c>
      <c r="D82" s="10">
        <f t="shared" si="3"/>
        <v>2004</v>
      </c>
      <c r="E82" s="8" t="s">
        <v>19</v>
      </c>
      <c r="G82" s="19">
        <v>56312</v>
      </c>
      <c r="H82" s="8">
        <v>2</v>
      </c>
      <c r="I82" s="20"/>
      <c r="Q82" s="8">
        <v>2011</v>
      </c>
      <c r="R82" s="4">
        <f t="shared" si="4"/>
        <v>4</v>
      </c>
    </row>
    <row r="83" spans="1:18" ht="15" x14ac:dyDescent="0.25">
      <c r="A83" s="18" t="s">
        <v>124</v>
      </c>
      <c r="B83" s="8" t="s">
        <v>48</v>
      </c>
      <c r="C83" s="9">
        <v>41210</v>
      </c>
      <c r="D83" s="10">
        <f t="shared" si="3"/>
        <v>2012</v>
      </c>
      <c r="E83" s="8" t="s">
        <v>19</v>
      </c>
      <c r="G83" s="19">
        <v>52563</v>
      </c>
      <c r="H83" s="8">
        <v>4</v>
      </c>
      <c r="I83" s="20"/>
      <c r="Q83" s="8">
        <v>2012</v>
      </c>
      <c r="R83" s="4">
        <f t="shared" si="4"/>
        <v>63</v>
      </c>
    </row>
    <row r="84" spans="1:18" ht="15" x14ac:dyDescent="0.25">
      <c r="A84" s="18" t="s">
        <v>125</v>
      </c>
      <c r="B84" s="8" t="s">
        <v>48</v>
      </c>
      <c r="C84" s="9">
        <v>42325</v>
      </c>
      <c r="D84" s="10">
        <f t="shared" si="3"/>
        <v>2015</v>
      </c>
      <c r="E84" s="8" t="s">
        <v>22</v>
      </c>
      <c r="F84" s="8" t="s">
        <v>18</v>
      </c>
      <c r="G84" s="19">
        <v>25693</v>
      </c>
      <c r="H84" s="8">
        <v>3</v>
      </c>
      <c r="I84" s="20"/>
      <c r="Q84" s="8">
        <v>2013</v>
      </c>
      <c r="R84" s="4">
        <f t="shared" si="4"/>
        <v>92</v>
      </c>
    </row>
    <row r="85" spans="1:18" ht="15" x14ac:dyDescent="0.25">
      <c r="A85" s="18" t="s">
        <v>126</v>
      </c>
      <c r="B85" s="8" t="s">
        <v>48</v>
      </c>
      <c r="C85" s="9">
        <v>43072</v>
      </c>
      <c r="D85" s="10">
        <f t="shared" si="3"/>
        <v>2017</v>
      </c>
      <c r="E85" s="8" t="s">
        <v>15</v>
      </c>
      <c r="F85" s="8" t="s">
        <v>47</v>
      </c>
      <c r="G85" s="19">
        <v>82217</v>
      </c>
      <c r="H85" s="8">
        <v>4</v>
      </c>
      <c r="I85" s="20"/>
      <c r="Q85" s="8">
        <v>2014</v>
      </c>
      <c r="R85" s="4">
        <f t="shared" si="4"/>
        <v>72</v>
      </c>
    </row>
    <row r="86" spans="1:18" ht="15" x14ac:dyDescent="0.25">
      <c r="A86" s="18" t="s">
        <v>127</v>
      </c>
      <c r="B86" s="8" t="s">
        <v>48</v>
      </c>
      <c r="C86" s="9">
        <v>43440</v>
      </c>
      <c r="D86" s="10">
        <f t="shared" si="3"/>
        <v>2018</v>
      </c>
      <c r="E86" s="8" t="s">
        <v>15</v>
      </c>
      <c r="F86" s="8" t="s">
        <v>47</v>
      </c>
      <c r="G86" s="19">
        <v>95620</v>
      </c>
      <c r="H86" s="8">
        <v>5</v>
      </c>
      <c r="I86" s="20"/>
      <c r="Q86" s="8">
        <v>2015</v>
      </c>
      <c r="R86" s="4">
        <f t="shared" si="4"/>
        <v>30</v>
      </c>
    </row>
    <row r="87" spans="1:18" ht="15" x14ac:dyDescent="0.25">
      <c r="A87" s="18" t="s">
        <v>128</v>
      </c>
      <c r="B87" s="8" t="s">
        <v>48</v>
      </c>
      <c r="C87" s="9">
        <v>41619</v>
      </c>
      <c r="D87" s="10">
        <f t="shared" si="3"/>
        <v>2013</v>
      </c>
      <c r="E87" s="8" t="s">
        <v>22</v>
      </c>
      <c r="F87" s="8" t="s">
        <v>18</v>
      </c>
      <c r="G87" s="19">
        <v>23757</v>
      </c>
      <c r="H87" s="10">
        <v>1</v>
      </c>
      <c r="I87" s="20"/>
      <c r="Q87" s="8">
        <v>2016</v>
      </c>
      <c r="R87" s="4">
        <f t="shared" si="4"/>
        <v>92</v>
      </c>
    </row>
    <row r="88" spans="1:18" ht="15" x14ac:dyDescent="0.25">
      <c r="A88" s="18" t="s">
        <v>129</v>
      </c>
      <c r="B88" s="8" t="s">
        <v>48</v>
      </c>
      <c r="C88" s="9">
        <v>38327</v>
      </c>
      <c r="D88" s="10">
        <f t="shared" si="3"/>
        <v>2004</v>
      </c>
      <c r="E88" s="8" t="s">
        <v>19</v>
      </c>
      <c r="G88" s="19">
        <v>52824</v>
      </c>
      <c r="H88" s="8">
        <v>2</v>
      </c>
      <c r="I88" s="20"/>
      <c r="Q88" s="8">
        <v>2017</v>
      </c>
      <c r="R88" s="4">
        <f t="shared" si="4"/>
        <v>75</v>
      </c>
    </row>
    <row r="89" spans="1:18" ht="15" x14ac:dyDescent="0.25">
      <c r="A89" s="18" t="s">
        <v>130</v>
      </c>
      <c r="B89" s="8" t="s">
        <v>48</v>
      </c>
      <c r="C89" s="9">
        <v>39416</v>
      </c>
      <c r="D89" s="10">
        <f t="shared" si="3"/>
        <v>2007</v>
      </c>
      <c r="E89" s="8" t="s">
        <v>15</v>
      </c>
      <c r="F89" s="8" t="s">
        <v>27</v>
      </c>
      <c r="G89" s="19">
        <v>125512</v>
      </c>
      <c r="H89" s="8">
        <v>3</v>
      </c>
      <c r="I89" s="20"/>
      <c r="Q89" s="8">
        <v>2018</v>
      </c>
      <c r="R89" s="4">
        <f t="shared" si="4"/>
        <v>53</v>
      </c>
    </row>
    <row r="90" spans="1:18" ht="15" x14ac:dyDescent="0.25">
      <c r="A90" s="18" t="s">
        <v>131</v>
      </c>
      <c r="B90" s="8" t="s">
        <v>48</v>
      </c>
      <c r="C90" s="9">
        <v>42005</v>
      </c>
      <c r="D90" s="10">
        <f t="shared" si="3"/>
        <v>2015</v>
      </c>
      <c r="E90" s="8" t="s">
        <v>24</v>
      </c>
      <c r="G90" s="19">
        <v>22658</v>
      </c>
      <c r="H90" s="8">
        <v>3</v>
      </c>
      <c r="I90" s="20"/>
      <c r="Q90" s="8">
        <v>2019</v>
      </c>
      <c r="R90" s="4">
        <f t="shared" si="4"/>
        <v>6</v>
      </c>
    </row>
    <row r="91" spans="1:18" ht="15" x14ac:dyDescent="0.25">
      <c r="A91" s="18" t="s">
        <v>132</v>
      </c>
      <c r="B91" s="8" t="s">
        <v>48</v>
      </c>
      <c r="C91" s="9">
        <v>38710</v>
      </c>
      <c r="D91" s="10">
        <f t="shared" si="3"/>
        <v>2005</v>
      </c>
      <c r="E91" s="8" t="s">
        <v>24</v>
      </c>
      <c r="G91" s="19">
        <v>26112</v>
      </c>
      <c r="H91" s="8">
        <v>5</v>
      </c>
      <c r="I91" s="20"/>
      <c r="Q91"/>
    </row>
    <row r="92" spans="1:18" ht="15" x14ac:dyDescent="0.25">
      <c r="A92" s="18" t="s">
        <v>133</v>
      </c>
      <c r="B92" s="8" t="s">
        <v>48</v>
      </c>
      <c r="C92" s="9">
        <v>38727</v>
      </c>
      <c r="D92" s="10">
        <f t="shared" si="3"/>
        <v>2006</v>
      </c>
      <c r="E92" s="8" t="s">
        <v>19</v>
      </c>
      <c r="G92" s="19">
        <v>55200</v>
      </c>
      <c r="H92" s="8">
        <v>2</v>
      </c>
      <c r="I92" s="20"/>
      <c r="Q92"/>
    </row>
    <row r="93" spans="1:18" ht="15" x14ac:dyDescent="0.25">
      <c r="A93" s="18" t="s">
        <v>134</v>
      </c>
      <c r="B93" s="8" t="s">
        <v>48</v>
      </c>
      <c r="C93" s="9">
        <v>41280</v>
      </c>
      <c r="D93" s="10">
        <f t="shared" si="3"/>
        <v>2013</v>
      </c>
      <c r="E93" s="8" t="s">
        <v>19</v>
      </c>
      <c r="G93" s="19">
        <v>44250</v>
      </c>
      <c r="H93" s="8">
        <v>2</v>
      </c>
      <c r="I93" s="20"/>
      <c r="Q93"/>
    </row>
    <row r="94" spans="1:18" ht="15" x14ac:dyDescent="0.25">
      <c r="A94" s="18" t="s">
        <v>135</v>
      </c>
      <c r="B94" s="8" t="s">
        <v>48</v>
      </c>
      <c r="C94" s="9">
        <v>42741</v>
      </c>
      <c r="D94" s="10">
        <f t="shared" si="3"/>
        <v>2017</v>
      </c>
      <c r="E94" s="8" t="s">
        <v>15</v>
      </c>
      <c r="F94" s="8" t="s">
        <v>27</v>
      </c>
      <c r="G94" s="19">
        <v>104499</v>
      </c>
      <c r="H94" s="8">
        <v>4</v>
      </c>
      <c r="I94" s="20"/>
      <c r="Q94"/>
    </row>
    <row r="95" spans="1:18" ht="15" x14ac:dyDescent="0.25">
      <c r="A95" s="18" t="s">
        <v>136</v>
      </c>
      <c r="B95" s="8" t="s">
        <v>48</v>
      </c>
      <c r="C95" s="9">
        <v>42043</v>
      </c>
      <c r="D95" s="10">
        <f t="shared" si="3"/>
        <v>2015</v>
      </c>
      <c r="E95" s="8" t="s">
        <v>19</v>
      </c>
      <c r="G95" s="19">
        <v>54076</v>
      </c>
      <c r="H95" s="8">
        <v>5</v>
      </c>
      <c r="I95" s="20"/>
      <c r="Q95"/>
    </row>
    <row r="96" spans="1:18" ht="15" x14ac:dyDescent="0.25">
      <c r="A96" s="18" t="s">
        <v>137</v>
      </c>
      <c r="B96" s="8" t="s">
        <v>48</v>
      </c>
      <c r="C96" s="9">
        <v>43120</v>
      </c>
      <c r="D96" s="10">
        <f t="shared" si="3"/>
        <v>2018</v>
      </c>
      <c r="E96" s="8" t="s">
        <v>15</v>
      </c>
      <c r="F96" s="8" t="s">
        <v>21</v>
      </c>
      <c r="G96" s="19">
        <v>126555</v>
      </c>
      <c r="H96" s="8">
        <v>1</v>
      </c>
      <c r="I96" s="20"/>
      <c r="Q96"/>
    </row>
    <row r="97" spans="1:17" ht="15" x14ac:dyDescent="0.25">
      <c r="A97" s="18" t="s">
        <v>138</v>
      </c>
      <c r="B97" s="8" t="s">
        <v>48</v>
      </c>
      <c r="C97" s="9">
        <v>38746</v>
      </c>
      <c r="D97" s="10">
        <f t="shared" si="3"/>
        <v>2006</v>
      </c>
      <c r="E97" s="8" t="s">
        <v>22</v>
      </c>
      <c r="F97" s="8" t="s">
        <v>47</v>
      </c>
      <c r="G97" s="19">
        <v>28530</v>
      </c>
      <c r="H97" s="8">
        <v>2</v>
      </c>
      <c r="I97" s="20"/>
      <c r="Q97"/>
    </row>
    <row r="98" spans="1:17" ht="15" x14ac:dyDescent="0.25">
      <c r="A98" s="18" t="s">
        <v>139</v>
      </c>
      <c r="B98" s="8" t="s">
        <v>48</v>
      </c>
      <c r="C98" s="9">
        <v>39481</v>
      </c>
      <c r="D98" s="10">
        <f t="shared" si="3"/>
        <v>2008</v>
      </c>
      <c r="E98" s="8" t="s">
        <v>15</v>
      </c>
      <c r="F98" s="8" t="s">
        <v>18</v>
      </c>
      <c r="G98" s="19">
        <v>123803</v>
      </c>
      <c r="H98" s="8">
        <v>2</v>
      </c>
      <c r="I98" s="20"/>
      <c r="Q98"/>
    </row>
    <row r="99" spans="1:17" ht="15" x14ac:dyDescent="0.25">
      <c r="A99" s="18" t="s">
        <v>140</v>
      </c>
      <c r="B99" s="8" t="s">
        <v>48</v>
      </c>
      <c r="C99" s="9">
        <v>40200</v>
      </c>
      <c r="D99" s="10">
        <f t="shared" si="3"/>
        <v>2010</v>
      </c>
      <c r="E99" s="8" t="s">
        <v>15</v>
      </c>
      <c r="F99" s="8" t="s">
        <v>18</v>
      </c>
      <c r="G99" s="19">
        <v>85917</v>
      </c>
      <c r="H99" s="8">
        <v>5</v>
      </c>
      <c r="I99" s="20"/>
      <c r="Q99"/>
    </row>
    <row r="100" spans="1:17" ht="15" x14ac:dyDescent="0.25">
      <c r="A100" s="18" t="s">
        <v>141</v>
      </c>
      <c r="B100" s="8" t="s">
        <v>48</v>
      </c>
      <c r="C100" s="9">
        <v>42042</v>
      </c>
      <c r="D100" s="10">
        <f t="shared" si="3"/>
        <v>2015</v>
      </c>
      <c r="E100" s="8" t="s">
        <v>22</v>
      </c>
      <c r="F100" s="8" t="s">
        <v>35</v>
      </c>
      <c r="G100" s="19">
        <v>26665</v>
      </c>
      <c r="H100" s="8">
        <v>2</v>
      </c>
      <c r="I100" s="20"/>
      <c r="Q100"/>
    </row>
    <row r="101" spans="1:17" ht="15" x14ac:dyDescent="0.25">
      <c r="A101" s="18" t="s">
        <v>142</v>
      </c>
      <c r="B101" s="8" t="s">
        <v>50</v>
      </c>
      <c r="C101" s="9">
        <v>41732</v>
      </c>
      <c r="D101" s="10">
        <f t="shared" si="3"/>
        <v>2014</v>
      </c>
      <c r="E101" s="8" t="s">
        <v>15</v>
      </c>
      <c r="F101" s="8" t="s">
        <v>18</v>
      </c>
      <c r="G101" s="19">
        <v>73102</v>
      </c>
      <c r="H101" s="8">
        <v>4</v>
      </c>
      <c r="I101" s="20"/>
      <c r="Q101"/>
    </row>
    <row r="102" spans="1:17" ht="15" x14ac:dyDescent="0.25">
      <c r="A102" s="18" t="s">
        <v>143</v>
      </c>
      <c r="B102" s="8" t="s">
        <v>50</v>
      </c>
      <c r="C102" s="9">
        <v>40995</v>
      </c>
      <c r="D102" s="10">
        <f t="shared" si="3"/>
        <v>2012</v>
      </c>
      <c r="E102" s="8" t="s">
        <v>19</v>
      </c>
      <c r="G102" s="19">
        <v>56269</v>
      </c>
      <c r="H102" s="8">
        <v>4</v>
      </c>
      <c r="I102" s="20"/>
      <c r="Q102"/>
    </row>
    <row r="103" spans="1:17" ht="15" x14ac:dyDescent="0.25">
      <c r="A103" s="18" t="s">
        <v>144</v>
      </c>
      <c r="B103" s="8" t="s">
        <v>50</v>
      </c>
      <c r="C103" s="9">
        <v>41769</v>
      </c>
      <c r="D103" s="10">
        <f t="shared" si="3"/>
        <v>2014</v>
      </c>
      <c r="E103" s="8" t="s">
        <v>24</v>
      </c>
      <c r="G103" s="19">
        <v>21910</v>
      </c>
      <c r="H103" s="8">
        <v>2</v>
      </c>
      <c r="I103" s="20"/>
      <c r="Q103"/>
    </row>
    <row r="104" spans="1:17" ht="15" x14ac:dyDescent="0.25">
      <c r="A104" s="18" t="s">
        <v>145</v>
      </c>
      <c r="B104" s="8" t="s">
        <v>50</v>
      </c>
      <c r="C104" s="9">
        <v>42493</v>
      </c>
      <c r="D104" s="10">
        <f t="shared" si="3"/>
        <v>2016</v>
      </c>
      <c r="E104" s="8" t="s">
        <v>19</v>
      </c>
      <c r="G104" s="19">
        <v>42570</v>
      </c>
      <c r="H104" s="8">
        <v>4</v>
      </c>
      <c r="I104" s="20"/>
      <c r="Q104"/>
    </row>
    <row r="105" spans="1:17" ht="15" x14ac:dyDescent="0.25">
      <c r="A105" s="18" t="s">
        <v>146</v>
      </c>
      <c r="B105" s="8" t="s">
        <v>50</v>
      </c>
      <c r="C105" s="9">
        <v>42163</v>
      </c>
      <c r="D105" s="10">
        <f t="shared" si="3"/>
        <v>2015</v>
      </c>
      <c r="E105" s="8" t="s">
        <v>15</v>
      </c>
      <c r="F105" s="8" t="s">
        <v>18</v>
      </c>
      <c r="G105" s="19">
        <v>82680</v>
      </c>
      <c r="H105" s="8">
        <v>4</v>
      </c>
      <c r="I105" s="20"/>
      <c r="Q105"/>
    </row>
    <row r="106" spans="1:17" ht="15" x14ac:dyDescent="0.25">
      <c r="A106" s="18" t="s">
        <v>147</v>
      </c>
      <c r="B106" s="8" t="s">
        <v>50</v>
      </c>
      <c r="C106" s="9">
        <v>40123</v>
      </c>
      <c r="D106" s="10">
        <f t="shared" si="3"/>
        <v>2009</v>
      </c>
      <c r="E106" s="8" t="s">
        <v>15</v>
      </c>
      <c r="F106" s="8" t="s">
        <v>18</v>
      </c>
      <c r="G106" s="19">
        <v>103259</v>
      </c>
      <c r="H106" s="8">
        <v>2</v>
      </c>
      <c r="I106" s="20"/>
      <c r="Q106"/>
    </row>
    <row r="107" spans="1:17" ht="15" x14ac:dyDescent="0.25">
      <c r="A107" s="18" t="s">
        <v>148</v>
      </c>
      <c r="B107" s="8" t="s">
        <v>50</v>
      </c>
      <c r="C107" s="9">
        <v>41628</v>
      </c>
      <c r="D107" s="10">
        <f t="shared" si="3"/>
        <v>2013</v>
      </c>
      <c r="E107" s="8" t="s">
        <v>15</v>
      </c>
      <c r="F107" s="8" t="s">
        <v>18</v>
      </c>
      <c r="G107" s="19">
        <v>71073</v>
      </c>
      <c r="H107" s="8">
        <v>3</v>
      </c>
      <c r="I107" s="20"/>
      <c r="Q107"/>
    </row>
    <row r="108" spans="1:17" ht="15" x14ac:dyDescent="0.25">
      <c r="A108" s="18" t="s">
        <v>149</v>
      </c>
      <c r="B108" s="8" t="s">
        <v>50</v>
      </c>
      <c r="C108" s="9">
        <v>42745</v>
      </c>
      <c r="D108" s="10">
        <f t="shared" si="3"/>
        <v>2017</v>
      </c>
      <c r="E108" s="8" t="s">
        <v>15</v>
      </c>
      <c r="F108" s="8" t="s">
        <v>47</v>
      </c>
      <c r="G108" s="19">
        <v>70153</v>
      </c>
      <c r="H108" s="8">
        <v>3</v>
      </c>
      <c r="I108" s="20"/>
      <c r="Q108"/>
    </row>
    <row r="109" spans="1:17" ht="15" x14ac:dyDescent="0.25">
      <c r="A109" s="18" t="s">
        <v>150</v>
      </c>
      <c r="B109" s="8" t="s">
        <v>53</v>
      </c>
      <c r="C109" s="9">
        <v>40976</v>
      </c>
      <c r="D109" s="10">
        <f t="shared" si="3"/>
        <v>2012</v>
      </c>
      <c r="E109" s="8" t="s">
        <v>22</v>
      </c>
      <c r="F109" s="8" t="s">
        <v>47</v>
      </c>
      <c r="G109" s="19">
        <v>26550</v>
      </c>
      <c r="H109" s="8">
        <v>3</v>
      </c>
      <c r="I109" s="20"/>
      <c r="Q109"/>
    </row>
    <row r="110" spans="1:17" ht="15" x14ac:dyDescent="0.25">
      <c r="A110" s="18" t="s">
        <v>151</v>
      </c>
      <c r="B110" s="8" t="s">
        <v>53</v>
      </c>
      <c r="C110" s="9">
        <v>38422</v>
      </c>
      <c r="D110" s="10">
        <f t="shared" si="3"/>
        <v>2005</v>
      </c>
      <c r="E110" s="8" t="s">
        <v>22</v>
      </c>
      <c r="F110" s="8" t="s">
        <v>47</v>
      </c>
      <c r="G110" s="19">
        <v>26280</v>
      </c>
      <c r="H110" s="8">
        <v>1</v>
      </c>
      <c r="I110" s="20"/>
      <c r="Q110"/>
    </row>
    <row r="111" spans="1:17" ht="15" x14ac:dyDescent="0.25">
      <c r="A111" s="18" t="s">
        <v>152</v>
      </c>
      <c r="B111" s="8" t="s">
        <v>53</v>
      </c>
      <c r="C111" s="9">
        <v>42812</v>
      </c>
      <c r="D111" s="10">
        <f t="shared" si="3"/>
        <v>2017</v>
      </c>
      <c r="E111" s="8" t="s">
        <v>22</v>
      </c>
      <c r="F111" s="8" t="s">
        <v>47</v>
      </c>
      <c r="G111" s="19">
        <v>23417</v>
      </c>
      <c r="H111" s="8">
        <v>3</v>
      </c>
      <c r="I111" s="20"/>
      <c r="Q111"/>
    </row>
    <row r="112" spans="1:17" ht="15" x14ac:dyDescent="0.25">
      <c r="A112" s="18" t="s">
        <v>153</v>
      </c>
      <c r="B112" s="8" t="s">
        <v>53</v>
      </c>
      <c r="C112" s="9">
        <v>41041</v>
      </c>
      <c r="D112" s="10">
        <f t="shared" si="3"/>
        <v>2012</v>
      </c>
      <c r="E112" s="8" t="s">
        <v>15</v>
      </c>
      <c r="F112" s="8" t="s">
        <v>27</v>
      </c>
      <c r="G112" s="19">
        <v>97652</v>
      </c>
      <c r="H112" s="8">
        <v>2</v>
      </c>
      <c r="I112" s="20"/>
      <c r="Q112"/>
    </row>
    <row r="113" spans="1:17" ht="15" x14ac:dyDescent="0.25">
      <c r="A113" s="18" t="s">
        <v>154</v>
      </c>
      <c r="B113" s="8" t="s">
        <v>53</v>
      </c>
      <c r="C113" s="9">
        <v>38489</v>
      </c>
      <c r="D113" s="10">
        <f t="shared" si="3"/>
        <v>2005</v>
      </c>
      <c r="E113" s="8" t="s">
        <v>22</v>
      </c>
      <c r="F113" s="8" t="s">
        <v>18</v>
      </c>
      <c r="G113" s="19">
        <v>22189</v>
      </c>
      <c r="H113" s="8">
        <v>4</v>
      </c>
      <c r="I113" s="20"/>
      <c r="Q113"/>
    </row>
    <row r="114" spans="1:17" ht="15" x14ac:dyDescent="0.25">
      <c r="A114" s="18" t="s">
        <v>155</v>
      </c>
      <c r="B114" s="8" t="s">
        <v>53</v>
      </c>
      <c r="C114" s="9">
        <v>41387</v>
      </c>
      <c r="D114" s="10">
        <f t="shared" si="3"/>
        <v>2013</v>
      </c>
      <c r="E114" s="8" t="s">
        <v>15</v>
      </c>
      <c r="F114" s="8" t="s">
        <v>47</v>
      </c>
      <c r="G114" s="19">
        <v>84107</v>
      </c>
      <c r="H114" s="8">
        <v>5</v>
      </c>
      <c r="I114" s="20"/>
      <c r="Q114"/>
    </row>
    <row r="115" spans="1:17" ht="15" x14ac:dyDescent="0.25">
      <c r="A115" s="18" t="s">
        <v>156</v>
      </c>
      <c r="B115" s="8" t="s">
        <v>53</v>
      </c>
      <c r="C115" s="9">
        <v>42553</v>
      </c>
      <c r="D115" s="10">
        <f t="shared" si="3"/>
        <v>2016</v>
      </c>
      <c r="E115" s="8" t="s">
        <v>24</v>
      </c>
      <c r="G115" s="19">
        <v>32375</v>
      </c>
      <c r="H115" s="8">
        <v>1</v>
      </c>
      <c r="I115" s="20"/>
      <c r="Q115"/>
    </row>
    <row r="116" spans="1:17" ht="15" x14ac:dyDescent="0.25">
      <c r="A116" s="18" t="s">
        <v>157</v>
      </c>
      <c r="B116" s="8" t="s">
        <v>53</v>
      </c>
      <c r="C116" s="9">
        <v>41886</v>
      </c>
      <c r="D116" s="10">
        <f t="shared" si="3"/>
        <v>2014</v>
      </c>
      <c r="E116" s="8" t="s">
        <v>15</v>
      </c>
      <c r="F116" s="8" t="s">
        <v>47</v>
      </c>
      <c r="G116" s="19">
        <v>96101</v>
      </c>
      <c r="H116" s="8">
        <v>1</v>
      </c>
      <c r="I116" s="20"/>
      <c r="Q116"/>
    </row>
    <row r="117" spans="1:17" ht="15" x14ac:dyDescent="0.25">
      <c r="A117" s="18" t="s">
        <v>158</v>
      </c>
      <c r="B117" s="8" t="s">
        <v>53</v>
      </c>
      <c r="C117" s="9">
        <v>42756</v>
      </c>
      <c r="D117" s="10">
        <f t="shared" si="3"/>
        <v>2017</v>
      </c>
      <c r="E117" s="8" t="s">
        <v>22</v>
      </c>
      <c r="F117" s="8" t="s">
        <v>47</v>
      </c>
      <c r="G117" s="19">
        <v>30138</v>
      </c>
      <c r="H117" s="8">
        <v>5</v>
      </c>
      <c r="I117" s="20"/>
      <c r="Q117"/>
    </row>
    <row r="118" spans="1:17" ht="15" x14ac:dyDescent="0.25">
      <c r="A118" s="18" t="s">
        <v>159</v>
      </c>
      <c r="B118" s="8" t="s">
        <v>55</v>
      </c>
      <c r="C118" s="9">
        <v>42790</v>
      </c>
      <c r="D118" s="10">
        <f t="shared" si="3"/>
        <v>2017</v>
      </c>
      <c r="E118" s="8" t="s">
        <v>24</v>
      </c>
      <c r="G118" s="19">
        <v>32595</v>
      </c>
      <c r="H118" s="8">
        <v>2</v>
      </c>
      <c r="I118" s="20"/>
      <c r="Q118"/>
    </row>
    <row r="119" spans="1:17" ht="15" x14ac:dyDescent="0.25">
      <c r="A119" s="18" t="s">
        <v>160</v>
      </c>
      <c r="B119" s="8" t="s">
        <v>55</v>
      </c>
      <c r="C119" s="9">
        <v>43158</v>
      </c>
      <c r="D119" s="10">
        <f t="shared" si="3"/>
        <v>2018</v>
      </c>
      <c r="E119" s="8" t="s">
        <v>15</v>
      </c>
      <c r="F119" s="8" t="s">
        <v>27</v>
      </c>
      <c r="G119" s="19">
        <v>121677</v>
      </c>
      <c r="H119" s="8">
        <v>5</v>
      </c>
      <c r="I119" s="20"/>
      <c r="Q119"/>
    </row>
    <row r="120" spans="1:17" ht="15" x14ac:dyDescent="0.25">
      <c r="A120" s="18" t="s">
        <v>161</v>
      </c>
      <c r="B120" s="8" t="s">
        <v>55</v>
      </c>
      <c r="C120" s="9">
        <v>41347</v>
      </c>
      <c r="D120" s="10">
        <f t="shared" si="3"/>
        <v>2013</v>
      </c>
      <c r="E120" s="8" t="s">
        <v>22</v>
      </c>
      <c r="F120" s="8" t="s">
        <v>35</v>
      </c>
      <c r="G120" s="19">
        <v>27375</v>
      </c>
      <c r="H120" s="8">
        <v>4</v>
      </c>
      <c r="I120" s="20"/>
      <c r="Q120"/>
    </row>
    <row r="121" spans="1:17" ht="15" x14ac:dyDescent="0.25">
      <c r="A121" s="18" t="s">
        <v>162</v>
      </c>
      <c r="B121" s="8" t="s">
        <v>55</v>
      </c>
      <c r="C121" s="9">
        <v>38416</v>
      </c>
      <c r="D121" s="10">
        <f t="shared" si="3"/>
        <v>2005</v>
      </c>
      <c r="E121" s="8" t="s">
        <v>24</v>
      </c>
      <c r="G121" s="19">
        <v>37129</v>
      </c>
      <c r="H121" s="8">
        <v>1</v>
      </c>
      <c r="I121" s="20"/>
      <c r="Q121"/>
    </row>
    <row r="122" spans="1:17" ht="15" x14ac:dyDescent="0.25">
      <c r="A122" s="18" t="s">
        <v>163</v>
      </c>
      <c r="B122" s="8" t="s">
        <v>55</v>
      </c>
      <c r="C122" s="9">
        <v>41014</v>
      </c>
      <c r="D122" s="10">
        <f t="shared" si="3"/>
        <v>2012</v>
      </c>
      <c r="E122" s="8" t="s">
        <v>15</v>
      </c>
      <c r="F122" s="8" t="s">
        <v>18</v>
      </c>
      <c r="G122" s="19">
        <v>108255</v>
      </c>
      <c r="H122" s="8">
        <v>3</v>
      </c>
      <c r="I122" s="20"/>
      <c r="Q122"/>
    </row>
    <row r="123" spans="1:17" ht="15" x14ac:dyDescent="0.25">
      <c r="A123" s="18" t="s">
        <v>164</v>
      </c>
      <c r="B123" s="8" t="s">
        <v>55</v>
      </c>
      <c r="C123" s="9">
        <v>39907</v>
      </c>
      <c r="D123" s="10">
        <f t="shared" si="3"/>
        <v>2009</v>
      </c>
      <c r="E123" s="8" t="s">
        <v>19</v>
      </c>
      <c r="G123" s="19">
        <v>60775</v>
      </c>
      <c r="H123" s="8">
        <v>4</v>
      </c>
      <c r="I123" s="20"/>
      <c r="Q123"/>
    </row>
    <row r="124" spans="1:17" ht="15" x14ac:dyDescent="0.25">
      <c r="A124" s="18" t="s">
        <v>165</v>
      </c>
      <c r="B124" s="8" t="s">
        <v>55</v>
      </c>
      <c r="C124" s="9">
        <v>42503</v>
      </c>
      <c r="D124" s="10">
        <f t="shared" si="3"/>
        <v>2016</v>
      </c>
      <c r="E124" s="8" t="s">
        <v>19</v>
      </c>
      <c r="G124" s="19">
        <v>52956</v>
      </c>
      <c r="H124" s="8">
        <v>2</v>
      </c>
      <c r="I124" s="20"/>
      <c r="Q124"/>
    </row>
    <row r="125" spans="1:17" ht="15" x14ac:dyDescent="0.25">
      <c r="A125" s="18" t="s">
        <v>166</v>
      </c>
      <c r="B125" s="8" t="s">
        <v>55</v>
      </c>
      <c r="C125" s="9">
        <v>38509</v>
      </c>
      <c r="D125" s="10">
        <f t="shared" si="3"/>
        <v>2005</v>
      </c>
      <c r="E125" s="8" t="s">
        <v>22</v>
      </c>
      <c r="F125" s="8" t="s">
        <v>47</v>
      </c>
      <c r="G125" s="19">
        <v>21276</v>
      </c>
      <c r="H125" s="8">
        <v>1</v>
      </c>
      <c r="I125" s="20"/>
      <c r="Q125"/>
    </row>
    <row r="126" spans="1:17" ht="15" x14ac:dyDescent="0.25">
      <c r="A126" s="18" t="s">
        <v>167</v>
      </c>
      <c r="B126" s="8" t="s">
        <v>55</v>
      </c>
      <c r="C126" s="9">
        <v>38199</v>
      </c>
      <c r="D126" s="10">
        <f t="shared" si="3"/>
        <v>2004</v>
      </c>
      <c r="E126" s="8" t="s">
        <v>19</v>
      </c>
      <c r="G126" s="19">
        <v>51513</v>
      </c>
      <c r="H126" s="8">
        <v>1</v>
      </c>
      <c r="I126" s="20"/>
      <c r="Q126"/>
    </row>
    <row r="127" spans="1:17" ht="15" x14ac:dyDescent="0.25">
      <c r="A127" s="18" t="s">
        <v>168</v>
      </c>
      <c r="B127" s="8" t="s">
        <v>55</v>
      </c>
      <c r="C127" s="9">
        <v>42992</v>
      </c>
      <c r="D127" s="10">
        <f t="shared" si="3"/>
        <v>2017</v>
      </c>
      <c r="E127" s="8" t="s">
        <v>22</v>
      </c>
      <c r="F127" s="8" t="s">
        <v>47</v>
      </c>
      <c r="G127" s="19">
        <v>28767</v>
      </c>
      <c r="H127" s="8">
        <v>4</v>
      </c>
      <c r="I127" s="20"/>
      <c r="Q127"/>
    </row>
    <row r="128" spans="1:17" ht="15" x14ac:dyDescent="0.25">
      <c r="A128" s="18" t="s">
        <v>169</v>
      </c>
      <c r="B128" s="8" t="s">
        <v>55</v>
      </c>
      <c r="C128" s="9">
        <v>38582</v>
      </c>
      <c r="D128" s="10">
        <f t="shared" si="3"/>
        <v>2005</v>
      </c>
      <c r="E128" s="8" t="s">
        <v>24</v>
      </c>
      <c r="G128" s="19">
        <v>36052</v>
      </c>
      <c r="H128" s="8">
        <v>3</v>
      </c>
      <c r="I128" s="20"/>
      <c r="Q128"/>
    </row>
    <row r="129" spans="1:21" ht="15" x14ac:dyDescent="0.25">
      <c r="A129" s="18" t="s">
        <v>170</v>
      </c>
      <c r="B129" s="8" t="s">
        <v>55</v>
      </c>
      <c r="C129" s="9">
        <v>38597</v>
      </c>
      <c r="D129" s="10">
        <f t="shared" si="3"/>
        <v>2005</v>
      </c>
      <c r="E129" s="8" t="s">
        <v>15</v>
      </c>
      <c r="F129" s="8" t="s">
        <v>35</v>
      </c>
      <c r="G129" s="19">
        <v>64206</v>
      </c>
      <c r="H129" s="8">
        <v>5</v>
      </c>
      <c r="I129" s="20"/>
      <c r="Q129"/>
    </row>
    <row r="130" spans="1:21" ht="15" x14ac:dyDescent="0.25">
      <c r="A130" s="18" t="s">
        <v>171</v>
      </c>
      <c r="B130" s="8" t="s">
        <v>55</v>
      </c>
      <c r="C130" s="9">
        <v>43368</v>
      </c>
      <c r="D130" s="10">
        <f t="shared" si="3"/>
        <v>2018</v>
      </c>
      <c r="E130" s="8" t="s">
        <v>15</v>
      </c>
      <c r="F130" s="8" t="s">
        <v>47</v>
      </c>
      <c r="G130" s="19">
        <v>73650</v>
      </c>
      <c r="H130" s="8">
        <v>3</v>
      </c>
      <c r="I130" s="20"/>
      <c r="Q130"/>
    </row>
    <row r="131" spans="1:21" ht="15" x14ac:dyDescent="0.25">
      <c r="A131" s="18" t="s">
        <v>172</v>
      </c>
      <c r="B131" s="8" t="s">
        <v>55</v>
      </c>
      <c r="C131" s="9">
        <v>41200</v>
      </c>
      <c r="D131" s="10">
        <f t="shared" si="3"/>
        <v>2012</v>
      </c>
      <c r="E131" s="8" t="s">
        <v>24</v>
      </c>
      <c r="G131" s="19">
        <v>33659</v>
      </c>
      <c r="H131" s="8">
        <v>1</v>
      </c>
      <c r="I131" s="20"/>
      <c r="Q131"/>
    </row>
    <row r="132" spans="1:21" ht="15" x14ac:dyDescent="0.25">
      <c r="A132" s="18" t="s">
        <v>173</v>
      </c>
      <c r="B132" s="8" t="s">
        <v>55</v>
      </c>
      <c r="C132" s="9">
        <v>39353</v>
      </c>
      <c r="D132" s="10">
        <f t="shared" si="3"/>
        <v>2007</v>
      </c>
      <c r="E132" s="8" t="s">
        <v>15</v>
      </c>
      <c r="F132" s="8" t="s">
        <v>27</v>
      </c>
      <c r="G132" s="19">
        <v>76680</v>
      </c>
      <c r="H132" s="8">
        <v>3</v>
      </c>
      <c r="I132" s="20"/>
      <c r="Q132"/>
    </row>
    <row r="133" spans="1:21" ht="15" x14ac:dyDescent="0.25">
      <c r="A133" s="18" t="s">
        <v>174</v>
      </c>
      <c r="B133" s="8" t="s">
        <v>55</v>
      </c>
      <c r="C133" s="9">
        <v>38317</v>
      </c>
      <c r="D133" s="10">
        <f t="shared" si="3"/>
        <v>2004</v>
      </c>
      <c r="E133" s="8" t="s">
        <v>15</v>
      </c>
      <c r="F133" s="8" t="s">
        <v>47</v>
      </c>
      <c r="G133" s="19">
        <v>120696</v>
      </c>
      <c r="H133" s="10">
        <v>3</v>
      </c>
      <c r="I133" s="20"/>
      <c r="Q133"/>
    </row>
    <row r="134" spans="1:21" ht="15" x14ac:dyDescent="0.25">
      <c r="A134" s="18" t="s">
        <v>175</v>
      </c>
      <c r="B134" s="8" t="s">
        <v>55</v>
      </c>
      <c r="C134" s="9">
        <v>41998</v>
      </c>
      <c r="D134" s="10">
        <f t="shared" si="3"/>
        <v>2014</v>
      </c>
      <c r="E134" s="8" t="s">
        <v>19</v>
      </c>
      <c r="G134" s="19">
        <v>57323</v>
      </c>
      <c r="H134" s="8">
        <v>5</v>
      </c>
      <c r="I134" s="20"/>
      <c r="Q134"/>
    </row>
    <row r="135" spans="1:21" ht="15" x14ac:dyDescent="0.25">
      <c r="A135" s="18" t="s">
        <v>176</v>
      </c>
      <c r="B135" s="8" t="s">
        <v>55</v>
      </c>
      <c r="C135" s="9">
        <v>41264</v>
      </c>
      <c r="D135" s="10">
        <f t="shared" ref="D135:D198" si="5">YEAR(C135)</f>
        <v>2012</v>
      </c>
      <c r="E135" s="8" t="s">
        <v>24</v>
      </c>
      <c r="G135" s="19">
        <v>25365</v>
      </c>
      <c r="H135" s="8">
        <v>4</v>
      </c>
      <c r="I135" s="20"/>
      <c r="Q135"/>
    </row>
    <row r="136" spans="1:21" ht="15" x14ac:dyDescent="0.25">
      <c r="A136" s="18" t="s">
        <v>177</v>
      </c>
      <c r="B136" s="8" t="s">
        <v>55</v>
      </c>
      <c r="C136" s="9">
        <v>39852</v>
      </c>
      <c r="D136" s="10">
        <f t="shared" si="5"/>
        <v>2009</v>
      </c>
      <c r="E136" s="8" t="s">
        <v>15</v>
      </c>
      <c r="F136" s="8" t="s">
        <v>27</v>
      </c>
      <c r="G136" s="19">
        <v>99842</v>
      </c>
      <c r="H136" s="8">
        <v>4</v>
      </c>
      <c r="I136" s="20"/>
    </row>
    <row r="137" spans="1:21" ht="15" x14ac:dyDescent="0.25">
      <c r="A137" s="18" t="s">
        <v>178</v>
      </c>
      <c r="B137" s="8" t="s">
        <v>58</v>
      </c>
      <c r="C137" s="9">
        <v>38809</v>
      </c>
      <c r="D137" s="10">
        <f t="shared" si="5"/>
        <v>2006</v>
      </c>
      <c r="E137" s="8" t="s">
        <v>22</v>
      </c>
      <c r="F137" s="8" t="s">
        <v>47</v>
      </c>
      <c r="G137" s="19">
        <v>25672</v>
      </c>
      <c r="H137" s="8">
        <v>5</v>
      </c>
      <c r="I137" s="20"/>
    </row>
    <row r="138" spans="1:21" ht="15" x14ac:dyDescent="0.25">
      <c r="A138" s="18" t="s">
        <v>179</v>
      </c>
      <c r="B138" s="8" t="s">
        <v>58</v>
      </c>
      <c r="C138" s="9">
        <v>41863</v>
      </c>
      <c r="D138" s="10">
        <f t="shared" si="5"/>
        <v>2014</v>
      </c>
      <c r="E138" s="8" t="s">
        <v>19</v>
      </c>
      <c r="G138" s="19">
        <v>52386</v>
      </c>
      <c r="H138" s="8">
        <v>2</v>
      </c>
      <c r="I138" s="20"/>
    </row>
    <row r="139" spans="1:21" ht="15" x14ac:dyDescent="0.25">
      <c r="A139" s="18" t="s">
        <v>180</v>
      </c>
      <c r="B139" s="8" t="s">
        <v>58</v>
      </c>
      <c r="C139" s="9">
        <v>41923</v>
      </c>
      <c r="D139" s="10">
        <f t="shared" si="5"/>
        <v>2014</v>
      </c>
      <c r="E139" s="8" t="s">
        <v>22</v>
      </c>
      <c r="F139" s="8" t="s">
        <v>18</v>
      </c>
      <c r="G139" s="19">
        <v>25873</v>
      </c>
      <c r="H139" s="8">
        <v>1</v>
      </c>
      <c r="I139" s="20"/>
    </row>
    <row r="140" spans="1:21" ht="15" x14ac:dyDescent="0.25">
      <c r="A140" s="18" t="s">
        <v>181</v>
      </c>
      <c r="B140" s="8" t="s">
        <v>58</v>
      </c>
      <c r="C140" s="9">
        <v>42640</v>
      </c>
      <c r="D140" s="10">
        <f t="shared" si="5"/>
        <v>2016</v>
      </c>
      <c r="E140" s="8" t="s">
        <v>22</v>
      </c>
      <c r="F140" s="8" t="s">
        <v>47</v>
      </c>
      <c r="G140" s="19">
        <v>23199</v>
      </c>
      <c r="H140" s="8">
        <v>3</v>
      </c>
      <c r="I140" s="20"/>
      <c r="U140"/>
    </row>
    <row r="141" spans="1:21" ht="15" x14ac:dyDescent="0.25">
      <c r="A141" s="18" t="s">
        <v>182</v>
      </c>
      <c r="B141" s="8" t="s">
        <v>58</v>
      </c>
      <c r="C141" s="9">
        <v>42682</v>
      </c>
      <c r="D141" s="10">
        <f t="shared" si="5"/>
        <v>2016</v>
      </c>
      <c r="E141" s="8" t="s">
        <v>22</v>
      </c>
      <c r="F141" s="8" t="s">
        <v>18</v>
      </c>
      <c r="G141" s="19">
        <v>26337</v>
      </c>
      <c r="H141" s="8">
        <v>5</v>
      </c>
      <c r="I141" s="20"/>
      <c r="U141"/>
    </row>
    <row r="142" spans="1:21" ht="15" x14ac:dyDescent="0.25">
      <c r="A142" s="18" t="s">
        <v>183</v>
      </c>
      <c r="B142" s="8" t="s">
        <v>61</v>
      </c>
      <c r="C142" s="9">
        <v>42424</v>
      </c>
      <c r="D142" s="10">
        <f t="shared" si="5"/>
        <v>2016</v>
      </c>
      <c r="E142" s="8" t="s">
        <v>15</v>
      </c>
      <c r="F142" s="8" t="s">
        <v>35</v>
      </c>
      <c r="G142" s="19">
        <v>117958</v>
      </c>
      <c r="H142" s="8">
        <v>3</v>
      </c>
      <c r="I142" s="20"/>
      <c r="U142"/>
    </row>
    <row r="143" spans="1:21" ht="15" x14ac:dyDescent="0.25">
      <c r="A143" s="18" t="s">
        <v>184</v>
      </c>
      <c r="B143" s="8" t="s">
        <v>61</v>
      </c>
      <c r="C143" s="9">
        <v>42438</v>
      </c>
      <c r="D143" s="10">
        <f t="shared" si="5"/>
        <v>2016</v>
      </c>
      <c r="E143" s="8" t="s">
        <v>22</v>
      </c>
      <c r="F143" s="8" t="s">
        <v>35</v>
      </c>
      <c r="G143" s="19">
        <v>27797</v>
      </c>
      <c r="H143" s="8">
        <v>4</v>
      </c>
      <c r="I143" s="20"/>
      <c r="U143"/>
    </row>
    <row r="144" spans="1:21" ht="15" x14ac:dyDescent="0.25">
      <c r="A144" s="18" t="s">
        <v>185</v>
      </c>
      <c r="B144" s="8" t="s">
        <v>61</v>
      </c>
      <c r="C144" s="9">
        <v>39881</v>
      </c>
      <c r="D144" s="10">
        <f t="shared" si="5"/>
        <v>2009</v>
      </c>
      <c r="E144" s="8" t="s">
        <v>24</v>
      </c>
      <c r="G144" s="19">
        <v>23497</v>
      </c>
      <c r="H144" s="8">
        <v>5</v>
      </c>
      <c r="I144" s="20"/>
      <c r="U144"/>
    </row>
    <row r="145" spans="1:21" ht="15" x14ac:dyDescent="0.25">
      <c r="A145" s="18" t="s">
        <v>186</v>
      </c>
      <c r="B145" s="8" t="s">
        <v>61</v>
      </c>
      <c r="C145" s="9">
        <v>41378</v>
      </c>
      <c r="D145" s="10">
        <f t="shared" si="5"/>
        <v>2013</v>
      </c>
      <c r="E145" s="8" t="s">
        <v>15</v>
      </c>
      <c r="F145" s="8" t="s">
        <v>27</v>
      </c>
      <c r="G145" s="19">
        <v>91950</v>
      </c>
      <c r="H145" s="8">
        <v>2</v>
      </c>
      <c r="I145" s="20"/>
      <c r="U145"/>
    </row>
    <row r="146" spans="1:21" ht="15" x14ac:dyDescent="0.25">
      <c r="A146" s="18" t="s">
        <v>187</v>
      </c>
      <c r="B146" s="8" t="s">
        <v>61</v>
      </c>
      <c r="C146" s="9">
        <v>39528</v>
      </c>
      <c r="D146" s="10">
        <f t="shared" si="5"/>
        <v>2008</v>
      </c>
      <c r="E146" s="8" t="s">
        <v>15</v>
      </c>
      <c r="F146" s="8" t="s">
        <v>18</v>
      </c>
      <c r="G146" s="19">
        <v>96410</v>
      </c>
      <c r="H146" s="8">
        <v>5</v>
      </c>
      <c r="I146" s="20"/>
      <c r="U146"/>
    </row>
    <row r="147" spans="1:21" ht="15" x14ac:dyDescent="0.25">
      <c r="A147" s="18" t="s">
        <v>188</v>
      </c>
      <c r="B147" s="8" t="s">
        <v>61</v>
      </c>
      <c r="C147" s="9">
        <v>40993</v>
      </c>
      <c r="D147" s="10">
        <f t="shared" si="5"/>
        <v>2012</v>
      </c>
      <c r="E147" s="8" t="s">
        <v>15</v>
      </c>
      <c r="F147" s="8" t="s">
        <v>18</v>
      </c>
      <c r="G147" s="19">
        <v>103347</v>
      </c>
      <c r="H147" s="8">
        <v>5</v>
      </c>
      <c r="I147" s="20"/>
      <c r="U147"/>
    </row>
    <row r="148" spans="1:21" ht="15" x14ac:dyDescent="0.25">
      <c r="A148" s="18" t="s">
        <v>189</v>
      </c>
      <c r="B148" s="8" t="s">
        <v>61</v>
      </c>
      <c r="C148" s="9">
        <v>42476</v>
      </c>
      <c r="D148" s="10">
        <f t="shared" si="5"/>
        <v>2016</v>
      </c>
      <c r="E148" s="8" t="s">
        <v>19</v>
      </c>
      <c r="G148" s="19">
        <v>59023</v>
      </c>
      <c r="H148" s="8">
        <v>5</v>
      </c>
      <c r="I148" s="20"/>
      <c r="U148"/>
    </row>
    <row r="149" spans="1:21" ht="15" x14ac:dyDescent="0.25">
      <c r="A149" s="18" t="s">
        <v>190</v>
      </c>
      <c r="B149" s="8" t="s">
        <v>61</v>
      </c>
      <c r="C149" s="9">
        <v>41384</v>
      </c>
      <c r="D149" s="10">
        <f t="shared" si="5"/>
        <v>2013</v>
      </c>
      <c r="E149" s="8" t="s">
        <v>24</v>
      </c>
      <c r="G149" s="19">
        <v>25015</v>
      </c>
      <c r="H149" s="8">
        <v>5</v>
      </c>
      <c r="I149" s="20"/>
      <c r="U149"/>
    </row>
    <row r="150" spans="1:21" ht="15" x14ac:dyDescent="0.25">
      <c r="A150" s="18" t="s">
        <v>191</v>
      </c>
      <c r="B150" s="8" t="s">
        <v>61</v>
      </c>
      <c r="C150" s="9">
        <v>41394</v>
      </c>
      <c r="D150" s="10">
        <f t="shared" si="5"/>
        <v>2013</v>
      </c>
      <c r="E150" s="8" t="s">
        <v>24</v>
      </c>
      <c r="G150" s="19">
        <v>31649</v>
      </c>
      <c r="H150" s="8">
        <v>2</v>
      </c>
      <c r="I150" s="20"/>
      <c r="U150"/>
    </row>
    <row r="151" spans="1:21" ht="15" x14ac:dyDescent="0.25">
      <c r="A151" s="18" t="s">
        <v>192</v>
      </c>
      <c r="B151" s="8" t="s">
        <v>61</v>
      </c>
      <c r="C151" s="9">
        <v>41028</v>
      </c>
      <c r="D151" s="10">
        <f t="shared" si="5"/>
        <v>2012</v>
      </c>
      <c r="E151" s="8" t="s">
        <v>15</v>
      </c>
      <c r="F151" s="8" t="s">
        <v>47</v>
      </c>
      <c r="G151" s="19">
        <v>93380</v>
      </c>
      <c r="H151" s="8">
        <v>1</v>
      </c>
      <c r="I151" s="20"/>
      <c r="U151"/>
    </row>
    <row r="152" spans="1:21" ht="15" x14ac:dyDescent="0.25">
      <c r="A152" s="18" t="s">
        <v>193</v>
      </c>
      <c r="B152" s="8" t="s">
        <v>61</v>
      </c>
      <c r="C152" s="9">
        <v>42133</v>
      </c>
      <c r="D152" s="10">
        <f t="shared" si="5"/>
        <v>2015</v>
      </c>
      <c r="E152" s="8" t="s">
        <v>19</v>
      </c>
      <c r="G152" s="19">
        <v>50239</v>
      </c>
      <c r="H152" s="8">
        <v>5</v>
      </c>
      <c r="I152" s="20"/>
      <c r="U152"/>
    </row>
    <row r="153" spans="1:21" ht="15" x14ac:dyDescent="0.25">
      <c r="A153" s="18" t="s">
        <v>194</v>
      </c>
      <c r="B153" s="8" t="s">
        <v>61</v>
      </c>
      <c r="C153" s="9">
        <v>42499</v>
      </c>
      <c r="D153" s="10">
        <f t="shared" si="5"/>
        <v>2016</v>
      </c>
      <c r="E153" s="8" t="s">
        <v>19</v>
      </c>
      <c r="G153" s="19">
        <v>48390</v>
      </c>
      <c r="H153" s="8">
        <v>2</v>
      </c>
      <c r="I153" s="20"/>
      <c r="U153"/>
    </row>
    <row r="154" spans="1:21" ht="15" x14ac:dyDescent="0.25">
      <c r="A154" s="18" t="s">
        <v>195</v>
      </c>
      <c r="B154" s="8" t="s">
        <v>61</v>
      </c>
      <c r="C154" s="9">
        <v>43254</v>
      </c>
      <c r="D154" s="10">
        <f t="shared" si="5"/>
        <v>2018</v>
      </c>
      <c r="E154" s="8" t="s">
        <v>22</v>
      </c>
      <c r="F154" s="8" t="s">
        <v>18</v>
      </c>
      <c r="G154" s="19">
        <v>25744</v>
      </c>
      <c r="H154" s="8">
        <v>3</v>
      </c>
      <c r="I154" s="20"/>
      <c r="U154"/>
    </row>
    <row r="155" spans="1:21" ht="15" x14ac:dyDescent="0.25">
      <c r="A155" s="18" t="s">
        <v>196</v>
      </c>
      <c r="B155" s="8" t="s">
        <v>61</v>
      </c>
      <c r="C155" s="9">
        <v>41439</v>
      </c>
      <c r="D155" s="10">
        <f t="shared" si="5"/>
        <v>2013</v>
      </c>
      <c r="E155" s="8" t="s">
        <v>22</v>
      </c>
      <c r="F155" s="8" t="s">
        <v>18</v>
      </c>
      <c r="G155" s="19">
        <v>22346</v>
      </c>
      <c r="H155" s="8">
        <v>5</v>
      </c>
      <c r="I155" s="20"/>
      <c r="U155"/>
    </row>
    <row r="156" spans="1:21" ht="15" x14ac:dyDescent="0.25">
      <c r="A156" s="18" t="s">
        <v>197</v>
      </c>
      <c r="B156" s="8" t="s">
        <v>61</v>
      </c>
      <c r="C156" s="9">
        <v>38503</v>
      </c>
      <c r="D156" s="10">
        <f t="shared" si="5"/>
        <v>2005</v>
      </c>
      <c r="E156" s="8" t="s">
        <v>19</v>
      </c>
      <c r="G156" s="19">
        <v>57015</v>
      </c>
      <c r="H156" s="8">
        <v>2</v>
      </c>
      <c r="I156" s="20"/>
      <c r="U156"/>
    </row>
    <row r="157" spans="1:21" ht="15" x14ac:dyDescent="0.25">
      <c r="A157" s="18" t="s">
        <v>198</v>
      </c>
      <c r="B157" s="8" t="s">
        <v>61</v>
      </c>
      <c r="C157" s="9">
        <v>38883</v>
      </c>
      <c r="D157" s="10">
        <f t="shared" si="5"/>
        <v>2006</v>
      </c>
      <c r="E157" s="8" t="s">
        <v>15</v>
      </c>
      <c r="F157" s="8" t="s">
        <v>47</v>
      </c>
      <c r="G157" s="19">
        <v>101481</v>
      </c>
      <c r="H157" s="8">
        <v>5</v>
      </c>
      <c r="I157" s="20"/>
      <c r="U157"/>
    </row>
    <row r="158" spans="1:21" ht="15" x14ac:dyDescent="0.25">
      <c r="A158" s="18" t="s">
        <v>199</v>
      </c>
      <c r="B158" s="8" t="s">
        <v>61</v>
      </c>
      <c r="C158" s="9">
        <v>42539</v>
      </c>
      <c r="D158" s="10">
        <f t="shared" si="5"/>
        <v>2016</v>
      </c>
      <c r="E158" s="8" t="s">
        <v>15</v>
      </c>
      <c r="F158" s="8" t="s">
        <v>35</v>
      </c>
      <c r="G158" s="19">
        <v>113877</v>
      </c>
      <c r="H158" s="8">
        <v>2</v>
      </c>
      <c r="I158" s="20"/>
      <c r="U158"/>
    </row>
    <row r="159" spans="1:21" ht="15" x14ac:dyDescent="0.25">
      <c r="A159" s="18" t="s">
        <v>200</v>
      </c>
      <c r="B159" s="8" t="s">
        <v>61</v>
      </c>
      <c r="C159" s="9">
        <v>38179</v>
      </c>
      <c r="D159" s="10">
        <f t="shared" si="5"/>
        <v>2004</v>
      </c>
      <c r="E159" s="8" t="s">
        <v>24</v>
      </c>
      <c r="G159" s="19">
        <v>37613</v>
      </c>
      <c r="H159" s="8">
        <v>1</v>
      </c>
      <c r="I159" s="20"/>
      <c r="U159"/>
    </row>
    <row r="160" spans="1:21" ht="15" x14ac:dyDescent="0.25">
      <c r="A160" s="18" t="s">
        <v>201</v>
      </c>
      <c r="B160" s="8" t="s">
        <v>61</v>
      </c>
      <c r="C160" s="9">
        <v>40375</v>
      </c>
      <c r="D160" s="10">
        <f t="shared" si="5"/>
        <v>2010</v>
      </c>
      <c r="E160" s="8" t="s">
        <v>15</v>
      </c>
      <c r="F160" s="8" t="s">
        <v>27</v>
      </c>
      <c r="G160" s="19">
        <v>62791</v>
      </c>
      <c r="H160" s="8">
        <v>5</v>
      </c>
      <c r="I160" s="20"/>
      <c r="U160"/>
    </row>
    <row r="161" spans="1:21" ht="15" x14ac:dyDescent="0.25">
      <c r="A161" s="18" t="s">
        <v>202</v>
      </c>
      <c r="B161" s="8" t="s">
        <v>61</v>
      </c>
      <c r="C161" s="9">
        <v>42950</v>
      </c>
      <c r="D161" s="10">
        <f t="shared" si="5"/>
        <v>2017</v>
      </c>
      <c r="E161" s="8" t="s">
        <v>15</v>
      </c>
      <c r="F161" s="8" t="s">
        <v>47</v>
      </c>
      <c r="G161" s="19">
        <v>86093</v>
      </c>
      <c r="H161" s="8">
        <v>4</v>
      </c>
      <c r="I161" s="20"/>
      <c r="U161"/>
    </row>
    <row r="162" spans="1:21" ht="15" x14ac:dyDescent="0.25">
      <c r="A162" s="18" t="s">
        <v>203</v>
      </c>
      <c r="B162" s="8" t="s">
        <v>61</v>
      </c>
      <c r="C162" s="9">
        <v>41132</v>
      </c>
      <c r="D162" s="10">
        <f t="shared" si="5"/>
        <v>2012</v>
      </c>
      <c r="E162" s="8" t="s">
        <v>22</v>
      </c>
      <c r="F162" s="8" t="s">
        <v>47</v>
      </c>
      <c r="G162" s="19">
        <v>24936</v>
      </c>
      <c r="H162" s="8">
        <v>1</v>
      </c>
      <c r="I162" s="20"/>
      <c r="U162"/>
    </row>
    <row r="163" spans="1:21" ht="15" x14ac:dyDescent="0.25">
      <c r="A163" s="18" t="s">
        <v>204</v>
      </c>
      <c r="B163" s="8" t="s">
        <v>61</v>
      </c>
      <c r="C163" s="9">
        <v>41894</v>
      </c>
      <c r="D163" s="10">
        <f t="shared" si="5"/>
        <v>2014</v>
      </c>
      <c r="E163" s="8" t="s">
        <v>15</v>
      </c>
      <c r="F163" s="8" t="s">
        <v>35</v>
      </c>
      <c r="G163" s="19">
        <v>80928</v>
      </c>
      <c r="H163" s="8">
        <v>1</v>
      </c>
      <c r="I163" s="20"/>
      <c r="U163"/>
    </row>
    <row r="164" spans="1:21" ht="15" x14ac:dyDescent="0.25">
      <c r="A164" s="18" t="s">
        <v>205</v>
      </c>
      <c r="B164" s="8" t="s">
        <v>61</v>
      </c>
      <c r="C164" s="9">
        <v>42969</v>
      </c>
      <c r="D164" s="10">
        <f t="shared" si="5"/>
        <v>2017</v>
      </c>
      <c r="E164" s="8" t="s">
        <v>19</v>
      </c>
      <c r="G164" s="19">
        <v>45186</v>
      </c>
      <c r="H164" s="8">
        <v>2</v>
      </c>
      <c r="I164" s="20"/>
      <c r="U164"/>
    </row>
    <row r="165" spans="1:21" ht="15" x14ac:dyDescent="0.25">
      <c r="A165" s="18" t="s">
        <v>206</v>
      </c>
      <c r="B165" s="8" t="s">
        <v>61</v>
      </c>
      <c r="C165" s="9">
        <v>41514</v>
      </c>
      <c r="D165" s="10">
        <f t="shared" si="5"/>
        <v>2013</v>
      </c>
      <c r="E165" s="8" t="s">
        <v>24</v>
      </c>
      <c r="G165" s="19">
        <v>29507</v>
      </c>
      <c r="H165" s="8">
        <v>2</v>
      </c>
      <c r="I165" s="20"/>
      <c r="U165"/>
    </row>
    <row r="166" spans="1:21" ht="15" x14ac:dyDescent="0.25">
      <c r="A166" s="18" t="s">
        <v>207</v>
      </c>
      <c r="B166" s="8" t="s">
        <v>61</v>
      </c>
      <c r="C166" s="9">
        <v>42606</v>
      </c>
      <c r="D166" s="10">
        <f t="shared" si="5"/>
        <v>2016</v>
      </c>
      <c r="E166" s="8" t="s">
        <v>15</v>
      </c>
      <c r="F166" s="8" t="s">
        <v>18</v>
      </c>
      <c r="G166" s="19">
        <v>76509</v>
      </c>
      <c r="H166" s="8">
        <v>1</v>
      </c>
      <c r="I166" s="20"/>
      <c r="U166"/>
    </row>
    <row r="167" spans="1:21" ht="15" x14ac:dyDescent="0.25">
      <c r="A167" s="18" t="s">
        <v>208</v>
      </c>
      <c r="B167" s="8" t="s">
        <v>61</v>
      </c>
      <c r="C167" s="9">
        <v>38229</v>
      </c>
      <c r="D167" s="10">
        <f t="shared" si="5"/>
        <v>2004</v>
      </c>
      <c r="E167" s="8" t="s">
        <v>15</v>
      </c>
      <c r="F167" s="8" t="s">
        <v>21</v>
      </c>
      <c r="G167" s="19">
        <v>116386</v>
      </c>
      <c r="H167" s="8">
        <v>3</v>
      </c>
      <c r="I167" s="20"/>
      <c r="U167"/>
    </row>
    <row r="168" spans="1:21" ht="15" x14ac:dyDescent="0.25">
      <c r="A168" s="18" t="s">
        <v>209</v>
      </c>
      <c r="B168" s="8" t="s">
        <v>61</v>
      </c>
      <c r="C168" s="9">
        <v>41535</v>
      </c>
      <c r="D168" s="10">
        <f t="shared" si="5"/>
        <v>2013</v>
      </c>
      <c r="E168" s="8" t="s">
        <v>24</v>
      </c>
      <c r="G168" s="19">
        <v>34692</v>
      </c>
      <c r="H168" s="8">
        <v>3</v>
      </c>
      <c r="I168" s="20"/>
      <c r="U168"/>
    </row>
    <row r="169" spans="1:21" ht="15" x14ac:dyDescent="0.25">
      <c r="A169" s="18" t="s">
        <v>210</v>
      </c>
      <c r="B169" s="8" t="s">
        <v>61</v>
      </c>
      <c r="C169" s="9">
        <v>42294</v>
      </c>
      <c r="D169" s="10">
        <f t="shared" si="5"/>
        <v>2015</v>
      </c>
      <c r="E169" s="8" t="s">
        <v>19</v>
      </c>
      <c r="G169" s="19">
        <v>61666</v>
      </c>
      <c r="H169" s="8">
        <v>4</v>
      </c>
      <c r="I169" s="20"/>
      <c r="U169"/>
    </row>
    <row r="170" spans="1:21" ht="15" x14ac:dyDescent="0.25">
      <c r="A170" s="18" t="s">
        <v>211</v>
      </c>
      <c r="B170" s="8" t="s">
        <v>61</v>
      </c>
      <c r="C170" s="9">
        <v>42639</v>
      </c>
      <c r="D170" s="10">
        <f t="shared" si="5"/>
        <v>2016</v>
      </c>
      <c r="E170" s="8" t="s">
        <v>22</v>
      </c>
      <c r="F170" s="8" t="s">
        <v>27</v>
      </c>
      <c r="G170" s="19">
        <v>27853</v>
      </c>
      <c r="H170" s="8">
        <v>1</v>
      </c>
      <c r="I170" s="20"/>
      <c r="U170"/>
    </row>
    <row r="171" spans="1:21" ht="15" x14ac:dyDescent="0.25">
      <c r="A171" s="18" t="s">
        <v>212</v>
      </c>
      <c r="B171" s="8" t="s">
        <v>61</v>
      </c>
      <c r="C171" s="9">
        <v>41932</v>
      </c>
      <c r="D171" s="10">
        <f t="shared" si="5"/>
        <v>2014</v>
      </c>
      <c r="E171" s="8" t="s">
        <v>15</v>
      </c>
      <c r="F171" s="8" t="s">
        <v>27</v>
      </c>
      <c r="G171" s="19">
        <v>72893</v>
      </c>
      <c r="H171" s="8">
        <v>2</v>
      </c>
      <c r="I171" s="20"/>
      <c r="U171"/>
    </row>
    <row r="172" spans="1:21" ht="15" x14ac:dyDescent="0.25">
      <c r="A172" s="18" t="s">
        <v>213</v>
      </c>
      <c r="B172" s="8" t="s">
        <v>61</v>
      </c>
      <c r="C172" s="9">
        <v>43417</v>
      </c>
      <c r="D172" s="10">
        <f t="shared" si="5"/>
        <v>2018</v>
      </c>
      <c r="E172" s="8" t="s">
        <v>15</v>
      </c>
      <c r="F172" s="8" t="s">
        <v>18</v>
      </c>
      <c r="G172" s="19">
        <v>63123</v>
      </c>
      <c r="H172" s="8">
        <v>2</v>
      </c>
      <c r="I172" s="20"/>
      <c r="U172"/>
    </row>
    <row r="173" spans="1:21" ht="15" x14ac:dyDescent="0.25">
      <c r="A173" s="18" t="s">
        <v>214</v>
      </c>
      <c r="B173" s="8" t="s">
        <v>61</v>
      </c>
      <c r="C173" s="9">
        <v>41566</v>
      </c>
      <c r="D173" s="10">
        <f t="shared" si="5"/>
        <v>2013</v>
      </c>
      <c r="E173" s="8" t="s">
        <v>15</v>
      </c>
      <c r="F173" s="8" t="s">
        <v>18</v>
      </c>
      <c r="G173" s="19">
        <v>64193</v>
      </c>
      <c r="H173" s="10">
        <v>4</v>
      </c>
      <c r="I173" s="20"/>
      <c r="U173"/>
    </row>
    <row r="174" spans="1:21" ht="15" x14ac:dyDescent="0.25">
      <c r="A174" s="18" t="s">
        <v>215</v>
      </c>
      <c r="B174" s="8" t="s">
        <v>61</v>
      </c>
      <c r="C174" s="9">
        <v>38654</v>
      </c>
      <c r="D174" s="10">
        <f t="shared" si="5"/>
        <v>2005</v>
      </c>
      <c r="E174" s="8" t="s">
        <v>15</v>
      </c>
      <c r="F174" s="8" t="s">
        <v>35</v>
      </c>
      <c r="G174" s="19">
        <v>111238</v>
      </c>
      <c r="H174" s="8">
        <v>4</v>
      </c>
      <c r="I174" s="20"/>
      <c r="U174"/>
    </row>
    <row r="175" spans="1:21" ht="15" x14ac:dyDescent="0.25">
      <c r="A175" s="18" t="s">
        <v>216</v>
      </c>
      <c r="B175" s="8" t="s">
        <v>61</v>
      </c>
      <c r="C175" s="9">
        <v>38322</v>
      </c>
      <c r="D175" s="10">
        <f t="shared" si="5"/>
        <v>2004</v>
      </c>
      <c r="E175" s="8" t="s">
        <v>15</v>
      </c>
      <c r="F175" s="8" t="s">
        <v>47</v>
      </c>
      <c r="G175" s="19">
        <v>62446</v>
      </c>
      <c r="H175" s="8">
        <v>3</v>
      </c>
      <c r="I175" s="20"/>
      <c r="U175"/>
    </row>
    <row r="176" spans="1:21" ht="15" x14ac:dyDescent="0.25">
      <c r="A176" s="18" t="s">
        <v>217</v>
      </c>
      <c r="B176" s="8" t="s">
        <v>61</v>
      </c>
      <c r="C176" s="9">
        <v>42710</v>
      </c>
      <c r="D176" s="10">
        <f t="shared" si="5"/>
        <v>2016</v>
      </c>
      <c r="E176" s="8" t="s">
        <v>15</v>
      </c>
      <c r="F176" s="8" t="s">
        <v>47</v>
      </c>
      <c r="G176" s="19">
        <v>71086</v>
      </c>
      <c r="H176" s="8">
        <v>3</v>
      </c>
      <c r="I176" s="20"/>
      <c r="U176"/>
    </row>
    <row r="177" spans="1:21" ht="15" x14ac:dyDescent="0.25">
      <c r="A177" s="18" t="s">
        <v>218</v>
      </c>
      <c r="B177" s="8" t="s">
        <v>61</v>
      </c>
      <c r="C177" s="9">
        <v>43468</v>
      </c>
      <c r="D177" s="10">
        <f t="shared" si="5"/>
        <v>2019</v>
      </c>
      <c r="E177" s="8" t="s">
        <v>15</v>
      </c>
      <c r="F177" s="8" t="s">
        <v>47</v>
      </c>
      <c r="G177" s="19">
        <v>69039</v>
      </c>
      <c r="H177" s="8">
        <v>1</v>
      </c>
      <c r="I177" s="20"/>
      <c r="U177"/>
    </row>
    <row r="178" spans="1:21" ht="15" x14ac:dyDescent="0.25">
      <c r="A178" s="18" t="s">
        <v>219</v>
      </c>
      <c r="B178" s="8" t="s">
        <v>61</v>
      </c>
      <c r="C178" s="9">
        <v>42008</v>
      </c>
      <c r="D178" s="10">
        <f t="shared" si="5"/>
        <v>2015</v>
      </c>
      <c r="E178" s="8" t="s">
        <v>15</v>
      </c>
      <c r="F178" s="8" t="s">
        <v>18</v>
      </c>
      <c r="G178" s="19">
        <v>79262</v>
      </c>
      <c r="H178" s="8">
        <v>5</v>
      </c>
      <c r="I178" s="20"/>
      <c r="U178"/>
    </row>
    <row r="179" spans="1:21" ht="15" x14ac:dyDescent="0.25">
      <c r="A179" s="18" t="s">
        <v>220</v>
      </c>
      <c r="B179" s="8" t="s">
        <v>61</v>
      </c>
      <c r="C179" s="9">
        <v>43494</v>
      </c>
      <c r="D179" s="10">
        <f t="shared" si="5"/>
        <v>2019</v>
      </c>
      <c r="E179" s="8" t="s">
        <v>24</v>
      </c>
      <c r="G179" s="19">
        <v>27843</v>
      </c>
      <c r="H179" s="8">
        <v>5</v>
      </c>
      <c r="I179" s="20"/>
      <c r="U179"/>
    </row>
    <row r="180" spans="1:21" ht="15" x14ac:dyDescent="0.25">
      <c r="A180" s="18" t="s">
        <v>221</v>
      </c>
      <c r="B180" s="8" t="s">
        <v>63</v>
      </c>
      <c r="C180" s="9">
        <v>41755</v>
      </c>
      <c r="D180" s="10">
        <f t="shared" si="5"/>
        <v>2014</v>
      </c>
      <c r="E180" s="8" t="s">
        <v>22</v>
      </c>
      <c r="F180" s="8" t="s">
        <v>27</v>
      </c>
      <c r="G180" s="19">
        <v>24288</v>
      </c>
      <c r="H180" s="10">
        <v>1</v>
      </c>
      <c r="I180" s="20"/>
      <c r="U180"/>
    </row>
    <row r="181" spans="1:21" ht="15" x14ac:dyDescent="0.25">
      <c r="A181" s="18" t="s">
        <v>222</v>
      </c>
      <c r="B181" s="8" t="s">
        <v>63</v>
      </c>
      <c r="C181" s="9">
        <v>42503</v>
      </c>
      <c r="D181" s="10">
        <f t="shared" si="5"/>
        <v>2016</v>
      </c>
      <c r="E181" s="8" t="s">
        <v>22</v>
      </c>
      <c r="F181" s="8" t="s">
        <v>27</v>
      </c>
      <c r="G181" s="19">
        <v>28396</v>
      </c>
      <c r="H181" s="8">
        <v>3</v>
      </c>
      <c r="I181" s="20"/>
      <c r="U181"/>
    </row>
    <row r="182" spans="1:21" ht="15" x14ac:dyDescent="0.25">
      <c r="A182" s="18" t="s">
        <v>223</v>
      </c>
      <c r="B182" s="8" t="s">
        <v>63</v>
      </c>
      <c r="C182" s="9">
        <v>42930</v>
      </c>
      <c r="D182" s="10">
        <f t="shared" si="5"/>
        <v>2017</v>
      </c>
      <c r="E182" s="8" t="s">
        <v>15</v>
      </c>
      <c r="F182" s="8" t="s">
        <v>18</v>
      </c>
      <c r="G182" s="19">
        <v>103041</v>
      </c>
      <c r="H182" s="8">
        <v>4</v>
      </c>
      <c r="I182" s="20"/>
      <c r="U182"/>
    </row>
    <row r="183" spans="1:21" ht="15" x14ac:dyDescent="0.25">
      <c r="A183" s="18" t="s">
        <v>224</v>
      </c>
      <c r="B183" s="8" t="s">
        <v>63</v>
      </c>
      <c r="C183" s="9">
        <v>38913</v>
      </c>
      <c r="D183" s="10">
        <f t="shared" si="5"/>
        <v>2006</v>
      </c>
      <c r="E183" s="8" t="s">
        <v>15</v>
      </c>
      <c r="F183" s="8" t="s">
        <v>47</v>
      </c>
      <c r="G183" s="19">
        <v>114941</v>
      </c>
      <c r="H183" s="8">
        <v>3</v>
      </c>
      <c r="I183" s="20"/>
      <c r="U183"/>
    </row>
    <row r="184" spans="1:21" ht="15" x14ac:dyDescent="0.25">
      <c r="A184" s="18" t="s">
        <v>225</v>
      </c>
      <c r="B184" s="8" t="s">
        <v>63</v>
      </c>
      <c r="C184" s="9">
        <v>39283</v>
      </c>
      <c r="D184" s="10">
        <f t="shared" si="5"/>
        <v>2007</v>
      </c>
      <c r="E184" s="8" t="s">
        <v>22</v>
      </c>
      <c r="F184" s="8" t="s">
        <v>21</v>
      </c>
      <c r="G184" s="19">
        <v>23625</v>
      </c>
      <c r="H184" s="8">
        <v>3</v>
      </c>
      <c r="I184" s="20"/>
      <c r="U184"/>
    </row>
    <row r="185" spans="1:21" ht="15" x14ac:dyDescent="0.25">
      <c r="A185" s="18" t="s">
        <v>226</v>
      </c>
      <c r="B185" s="8" t="s">
        <v>63</v>
      </c>
      <c r="C185" s="9">
        <v>39745</v>
      </c>
      <c r="D185" s="10">
        <f t="shared" si="5"/>
        <v>2008</v>
      </c>
      <c r="E185" s="8" t="s">
        <v>15</v>
      </c>
      <c r="F185" s="8" t="s">
        <v>35</v>
      </c>
      <c r="G185" s="19">
        <v>88967</v>
      </c>
      <c r="H185" s="8">
        <v>2</v>
      </c>
      <c r="I185" s="20"/>
      <c r="U185"/>
    </row>
    <row r="186" spans="1:21" ht="15" x14ac:dyDescent="0.25">
      <c r="A186" s="18" t="s">
        <v>227</v>
      </c>
      <c r="B186" s="8" t="s">
        <v>63</v>
      </c>
      <c r="C186" s="9">
        <v>40186</v>
      </c>
      <c r="D186" s="10">
        <f t="shared" si="5"/>
        <v>2010</v>
      </c>
      <c r="E186" s="8" t="s">
        <v>22</v>
      </c>
      <c r="F186" s="8" t="s">
        <v>18</v>
      </c>
      <c r="G186" s="19">
        <v>28406</v>
      </c>
      <c r="H186" s="8">
        <v>4</v>
      </c>
      <c r="I186" s="20"/>
      <c r="U186"/>
    </row>
    <row r="187" spans="1:21" ht="15" x14ac:dyDescent="0.25">
      <c r="A187" s="18" t="s">
        <v>228</v>
      </c>
      <c r="B187" s="8" t="s">
        <v>63</v>
      </c>
      <c r="C187" s="9">
        <v>38759</v>
      </c>
      <c r="D187" s="10">
        <f t="shared" si="5"/>
        <v>2006</v>
      </c>
      <c r="E187" s="8" t="s">
        <v>15</v>
      </c>
      <c r="F187" s="8" t="s">
        <v>47</v>
      </c>
      <c r="G187" s="19">
        <v>79741</v>
      </c>
      <c r="H187" s="8">
        <v>5</v>
      </c>
      <c r="I187" s="20"/>
      <c r="U187"/>
    </row>
    <row r="188" spans="1:21" ht="15" x14ac:dyDescent="0.25">
      <c r="A188" s="18" t="s">
        <v>229</v>
      </c>
      <c r="B188" s="8" t="s">
        <v>65</v>
      </c>
      <c r="C188" s="9">
        <v>43158</v>
      </c>
      <c r="D188" s="10">
        <f t="shared" si="5"/>
        <v>2018</v>
      </c>
      <c r="E188" s="8" t="s">
        <v>22</v>
      </c>
      <c r="F188" s="8" t="s">
        <v>230</v>
      </c>
      <c r="G188" s="19">
        <v>21325</v>
      </c>
      <c r="H188" s="8">
        <v>4</v>
      </c>
      <c r="I188" s="20"/>
      <c r="U188"/>
    </row>
    <row r="189" spans="1:21" ht="15" x14ac:dyDescent="0.25">
      <c r="A189" s="18" t="s">
        <v>231</v>
      </c>
      <c r="B189" s="8" t="s">
        <v>65</v>
      </c>
      <c r="C189" s="9">
        <v>43176</v>
      </c>
      <c r="D189" s="10">
        <f t="shared" si="5"/>
        <v>2018</v>
      </c>
      <c r="E189" s="8" t="s">
        <v>15</v>
      </c>
      <c r="F189" s="8" t="s">
        <v>18</v>
      </c>
      <c r="G189" s="19">
        <v>96721</v>
      </c>
      <c r="H189" s="8">
        <v>5</v>
      </c>
      <c r="I189" s="20"/>
      <c r="U189"/>
    </row>
    <row r="190" spans="1:21" ht="15" x14ac:dyDescent="0.25">
      <c r="A190" s="18" t="s">
        <v>232</v>
      </c>
      <c r="B190" s="8" t="s">
        <v>65</v>
      </c>
      <c r="C190" s="9">
        <v>41332</v>
      </c>
      <c r="D190" s="10">
        <f t="shared" si="5"/>
        <v>2013</v>
      </c>
      <c r="E190" s="8" t="s">
        <v>19</v>
      </c>
      <c r="G190" s="19">
        <v>46201</v>
      </c>
      <c r="H190" s="10">
        <v>1</v>
      </c>
      <c r="I190" s="20"/>
      <c r="U190"/>
    </row>
    <row r="191" spans="1:21" ht="15" x14ac:dyDescent="0.25">
      <c r="A191" s="18" t="s">
        <v>233</v>
      </c>
      <c r="B191" s="8" t="s">
        <v>65</v>
      </c>
      <c r="C191" s="9">
        <v>41346</v>
      </c>
      <c r="D191" s="10">
        <f t="shared" si="5"/>
        <v>2013</v>
      </c>
      <c r="E191" s="8" t="s">
        <v>15</v>
      </c>
      <c r="F191" s="8" t="s">
        <v>47</v>
      </c>
      <c r="G191" s="19">
        <v>110812</v>
      </c>
      <c r="H191" s="8">
        <v>1</v>
      </c>
      <c r="I191" s="20"/>
      <c r="U191"/>
    </row>
    <row r="192" spans="1:21" ht="15" x14ac:dyDescent="0.25">
      <c r="A192" s="18" t="s">
        <v>234</v>
      </c>
      <c r="B192" s="8" t="s">
        <v>65</v>
      </c>
      <c r="C192" s="9">
        <v>40978</v>
      </c>
      <c r="D192" s="10">
        <f t="shared" si="5"/>
        <v>2012</v>
      </c>
      <c r="E192" s="8" t="s">
        <v>19</v>
      </c>
      <c r="G192" s="19">
        <v>44938</v>
      </c>
      <c r="H192" s="8">
        <v>1</v>
      </c>
      <c r="I192" s="20"/>
      <c r="U192"/>
    </row>
    <row r="193" spans="1:21" ht="15" x14ac:dyDescent="0.25">
      <c r="A193" s="18" t="s">
        <v>235</v>
      </c>
      <c r="B193" s="8" t="s">
        <v>65</v>
      </c>
      <c r="C193" s="9">
        <v>38041</v>
      </c>
      <c r="D193" s="10">
        <f t="shared" si="5"/>
        <v>2004</v>
      </c>
      <c r="E193" s="8" t="s">
        <v>15</v>
      </c>
      <c r="F193" s="8" t="s">
        <v>18</v>
      </c>
      <c r="G193" s="19">
        <v>81584</v>
      </c>
      <c r="H193" s="8">
        <v>2</v>
      </c>
      <c r="I193" s="20"/>
      <c r="U193"/>
    </row>
    <row r="194" spans="1:21" ht="15" x14ac:dyDescent="0.25">
      <c r="A194" s="18" t="s">
        <v>236</v>
      </c>
      <c r="B194" s="8" t="s">
        <v>65</v>
      </c>
      <c r="C194" s="9">
        <v>38047</v>
      </c>
      <c r="D194" s="10">
        <f t="shared" si="5"/>
        <v>2004</v>
      </c>
      <c r="E194" s="8" t="s">
        <v>15</v>
      </c>
      <c r="F194" s="8" t="s">
        <v>18</v>
      </c>
      <c r="G194" s="19">
        <v>74768</v>
      </c>
      <c r="H194" s="8">
        <v>1</v>
      </c>
      <c r="I194" s="20"/>
      <c r="U194"/>
    </row>
    <row r="195" spans="1:21" ht="15" x14ac:dyDescent="0.25">
      <c r="A195" s="18" t="s">
        <v>237</v>
      </c>
      <c r="B195" s="8" t="s">
        <v>65</v>
      </c>
      <c r="C195" s="9">
        <v>38417</v>
      </c>
      <c r="D195" s="10">
        <f t="shared" si="5"/>
        <v>2005</v>
      </c>
      <c r="E195" s="8" t="s">
        <v>15</v>
      </c>
      <c r="F195" s="8" t="s">
        <v>27</v>
      </c>
      <c r="G195" s="19">
        <v>104733</v>
      </c>
      <c r="H195" s="8">
        <v>2</v>
      </c>
      <c r="I195" s="20"/>
      <c r="U195"/>
    </row>
    <row r="196" spans="1:21" ht="15" x14ac:dyDescent="0.25">
      <c r="A196" s="18" t="s">
        <v>238</v>
      </c>
      <c r="B196" s="8" t="s">
        <v>65</v>
      </c>
      <c r="C196" s="9">
        <v>38775</v>
      </c>
      <c r="D196" s="10">
        <f t="shared" si="5"/>
        <v>2006</v>
      </c>
      <c r="E196" s="8" t="s">
        <v>15</v>
      </c>
      <c r="F196" s="8" t="s">
        <v>18</v>
      </c>
      <c r="G196" s="19">
        <v>80559</v>
      </c>
      <c r="H196" s="8">
        <v>5</v>
      </c>
      <c r="I196" s="20"/>
      <c r="U196"/>
    </row>
    <row r="197" spans="1:21" ht="15" x14ac:dyDescent="0.25">
      <c r="A197" s="18" t="s">
        <v>239</v>
      </c>
      <c r="B197" s="8" t="s">
        <v>65</v>
      </c>
      <c r="C197" s="9">
        <v>39874</v>
      </c>
      <c r="D197" s="10">
        <f t="shared" si="5"/>
        <v>2009</v>
      </c>
      <c r="E197" s="8" t="s">
        <v>24</v>
      </c>
      <c r="G197" s="19">
        <v>34686</v>
      </c>
      <c r="H197" s="8">
        <v>4</v>
      </c>
      <c r="I197" s="20"/>
      <c r="U197"/>
    </row>
    <row r="198" spans="1:21" ht="15" x14ac:dyDescent="0.25">
      <c r="A198" s="18" t="s">
        <v>240</v>
      </c>
      <c r="B198" s="8" t="s">
        <v>65</v>
      </c>
      <c r="C198" s="9">
        <v>41712</v>
      </c>
      <c r="D198" s="10">
        <f t="shared" si="5"/>
        <v>2014</v>
      </c>
      <c r="E198" s="8" t="s">
        <v>15</v>
      </c>
      <c r="F198" s="8" t="s">
        <v>18</v>
      </c>
      <c r="G198" s="19">
        <v>84899</v>
      </c>
      <c r="H198" s="8">
        <v>4</v>
      </c>
      <c r="I198" s="20"/>
      <c r="U198"/>
    </row>
    <row r="199" spans="1:21" ht="15" x14ac:dyDescent="0.25">
      <c r="A199" s="18" t="s">
        <v>241</v>
      </c>
      <c r="B199" s="8" t="s">
        <v>65</v>
      </c>
      <c r="C199" s="9">
        <v>41712</v>
      </c>
      <c r="D199" s="10">
        <f t="shared" ref="D199:D262" si="6">YEAR(C199)</f>
        <v>2014</v>
      </c>
      <c r="E199" s="8" t="s">
        <v>15</v>
      </c>
      <c r="F199" s="8" t="s">
        <v>18</v>
      </c>
      <c r="G199" s="19">
        <v>71445</v>
      </c>
      <c r="H199" s="8">
        <v>5</v>
      </c>
      <c r="I199" s="20"/>
      <c r="U199"/>
    </row>
    <row r="200" spans="1:21" ht="15" x14ac:dyDescent="0.25">
      <c r="A200" s="18" t="s">
        <v>242</v>
      </c>
      <c r="B200" s="8" t="s">
        <v>65</v>
      </c>
      <c r="C200" s="9">
        <v>40973</v>
      </c>
      <c r="D200" s="10">
        <f t="shared" si="6"/>
        <v>2012</v>
      </c>
      <c r="E200" s="8" t="s">
        <v>22</v>
      </c>
      <c r="F200" s="8" t="s">
        <v>35</v>
      </c>
      <c r="G200" s="19">
        <v>28812</v>
      </c>
      <c r="H200" s="8">
        <v>5</v>
      </c>
      <c r="I200" s="20"/>
      <c r="U200"/>
    </row>
    <row r="201" spans="1:21" ht="15" x14ac:dyDescent="0.25">
      <c r="A201" s="18" t="s">
        <v>243</v>
      </c>
      <c r="B201" s="8" t="s">
        <v>65</v>
      </c>
      <c r="C201" s="9">
        <v>41327</v>
      </c>
      <c r="D201" s="10">
        <f t="shared" si="6"/>
        <v>2013</v>
      </c>
      <c r="E201" s="8" t="s">
        <v>19</v>
      </c>
      <c r="G201" s="19">
        <v>59044</v>
      </c>
      <c r="H201" s="8">
        <v>3</v>
      </c>
      <c r="I201" s="20"/>
      <c r="U201"/>
    </row>
    <row r="202" spans="1:21" ht="15" x14ac:dyDescent="0.25">
      <c r="A202" s="18" t="s">
        <v>244</v>
      </c>
      <c r="B202" s="8" t="s">
        <v>65</v>
      </c>
      <c r="C202" s="9">
        <v>41695</v>
      </c>
      <c r="D202" s="10">
        <f t="shared" si="6"/>
        <v>2014</v>
      </c>
      <c r="E202" s="8" t="s">
        <v>22</v>
      </c>
      <c r="F202" s="8" t="s">
        <v>47</v>
      </c>
      <c r="G202" s="19">
        <v>23128</v>
      </c>
      <c r="H202" s="8">
        <v>1</v>
      </c>
      <c r="I202" s="20"/>
      <c r="U202"/>
    </row>
    <row r="203" spans="1:21" ht="15" x14ac:dyDescent="0.25">
      <c r="A203" s="18" t="s">
        <v>245</v>
      </c>
      <c r="B203" s="8" t="s">
        <v>65</v>
      </c>
      <c r="C203" s="9">
        <v>42062</v>
      </c>
      <c r="D203" s="10">
        <f t="shared" si="6"/>
        <v>2015</v>
      </c>
      <c r="E203" s="8" t="s">
        <v>24</v>
      </c>
      <c r="G203" s="19">
        <v>21576</v>
      </c>
      <c r="H203" s="8">
        <v>4</v>
      </c>
      <c r="I203" s="20"/>
      <c r="U203"/>
    </row>
    <row r="204" spans="1:21" ht="15" x14ac:dyDescent="0.25">
      <c r="A204" s="18" t="s">
        <v>246</v>
      </c>
      <c r="B204" s="8" t="s">
        <v>65</v>
      </c>
      <c r="C204" s="9">
        <v>42070</v>
      </c>
      <c r="D204" s="10">
        <f t="shared" si="6"/>
        <v>2015</v>
      </c>
      <c r="E204" s="8" t="s">
        <v>24</v>
      </c>
      <c r="G204" s="19">
        <v>39786</v>
      </c>
      <c r="H204" s="8">
        <v>3</v>
      </c>
      <c r="I204" s="20"/>
      <c r="U204"/>
    </row>
    <row r="205" spans="1:21" ht="15" x14ac:dyDescent="0.25">
      <c r="A205" s="18" t="s">
        <v>247</v>
      </c>
      <c r="B205" s="8" t="s">
        <v>65</v>
      </c>
      <c r="C205" s="9">
        <v>42443</v>
      </c>
      <c r="D205" s="10">
        <f t="shared" si="6"/>
        <v>2016</v>
      </c>
      <c r="E205" s="8" t="s">
        <v>15</v>
      </c>
      <c r="F205" s="8" t="s">
        <v>18</v>
      </c>
      <c r="G205" s="19">
        <v>119381</v>
      </c>
      <c r="H205" s="8">
        <v>4</v>
      </c>
      <c r="I205" s="20"/>
      <c r="U205"/>
    </row>
    <row r="206" spans="1:21" ht="15" x14ac:dyDescent="0.25">
      <c r="A206" s="18" t="s">
        <v>248</v>
      </c>
      <c r="B206" s="8" t="s">
        <v>65</v>
      </c>
      <c r="C206" s="9">
        <v>42814</v>
      </c>
      <c r="D206" s="10">
        <f t="shared" si="6"/>
        <v>2017</v>
      </c>
      <c r="E206" s="8" t="s">
        <v>24</v>
      </c>
      <c r="G206" s="19">
        <v>38882</v>
      </c>
      <c r="H206" s="8">
        <v>3</v>
      </c>
      <c r="I206" s="20"/>
      <c r="U206"/>
    </row>
    <row r="207" spans="1:21" ht="15" x14ac:dyDescent="0.25">
      <c r="A207" s="18" t="s">
        <v>249</v>
      </c>
      <c r="B207" s="8" t="s">
        <v>65</v>
      </c>
      <c r="C207" s="9">
        <v>43193</v>
      </c>
      <c r="D207" s="10">
        <f t="shared" si="6"/>
        <v>2018</v>
      </c>
      <c r="E207" s="8" t="s">
        <v>15</v>
      </c>
      <c r="F207" s="8" t="s">
        <v>35</v>
      </c>
      <c r="G207" s="19">
        <v>116158</v>
      </c>
      <c r="H207" s="8">
        <v>5</v>
      </c>
      <c r="I207" s="20"/>
      <c r="U207"/>
    </row>
    <row r="208" spans="1:21" ht="15" x14ac:dyDescent="0.25">
      <c r="A208" s="18" t="s">
        <v>250</v>
      </c>
      <c r="B208" s="8" t="s">
        <v>65</v>
      </c>
      <c r="C208" s="9">
        <v>38069</v>
      </c>
      <c r="D208" s="10">
        <f t="shared" si="6"/>
        <v>2004</v>
      </c>
      <c r="E208" s="8" t="s">
        <v>19</v>
      </c>
      <c r="G208" s="19">
        <v>42674</v>
      </c>
      <c r="H208" s="8">
        <v>2</v>
      </c>
      <c r="I208" s="20"/>
      <c r="U208"/>
    </row>
    <row r="209" spans="1:21" ht="15" x14ac:dyDescent="0.25">
      <c r="A209" s="18" t="s">
        <v>251</v>
      </c>
      <c r="B209" s="8" t="s">
        <v>65</v>
      </c>
      <c r="C209" s="9">
        <v>38070</v>
      </c>
      <c r="D209" s="10">
        <f t="shared" si="6"/>
        <v>2004</v>
      </c>
      <c r="E209" s="8" t="s">
        <v>15</v>
      </c>
      <c r="F209" s="8" t="s">
        <v>27</v>
      </c>
      <c r="G209" s="19">
        <v>98150</v>
      </c>
      <c r="H209" s="8">
        <v>1</v>
      </c>
      <c r="I209" s="20"/>
      <c r="U209"/>
    </row>
    <row r="210" spans="1:21" ht="15" x14ac:dyDescent="0.25">
      <c r="A210" s="18" t="s">
        <v>252</v>
      </c>
      <c r="B210" s="8" t="s">
        <v>65</v>
      </c>
      <c r="C210" s="9">
        <v>38438</v>
      </c>
      <c r="D210" s="10">
        <f t="shared" si="6"/>
        <v>2005</v>
      </c>
      <c r="E210" s="8" t="s">
        <v>15</v>
      </c>
      <c r="F210" s="8" t="s">
        <v>35</v>
      </c>
      <c r="G210" s="19">
        <v>85604</v>
      </c>
      <c r="H210" s="8">
        <v>5</v>
      </c>
      <c r="I210" s="20"/>
      <c r="U210"/>
    </row>
    <row r="211" spans="1:21" ht="15" x14ac:dyDescent="0.25">
      <c r="A211" s="18" t="s">
        <v>253</v>
      </c>
      <c r="B211" s="8" t="s">
        <v>65</v>
      </c>
      <c r="C211" s="9">
        <v>40284</v>
      </c>
      <c r="D211" s="10">
        <f t="shared" si="6"/>
        <v>2010</v>
      </c>
      <c r="E211" s="8" t="s">
        <v>24</v>
      </c>
      <c r="G211" s="19">
        <v>22036</v>
      </c>
      <c r="H211" s="8">
        <v>5</v>
      </c>
      <c r="I211" s="20"/>
      <c r="U211"/>
    </row>
    <row r="212" spans="1:21" ht="15" x14ac:dyDescent="0.25">
      <c r="A212" s="18" t="s">
        <v>254</v>
      </c>
      <c r="B212" s="8" t="s">
        <v>65</v>
      </c>
      <c r="C212" s="9">
        <v>42818</v>
      </c>
      <c r="D212" s="10">
        <f t="shared" si="6"/>
        <v>2017</v>
      </c>
      <c r="E212" s="8" t="s">
        <v>22</v>
      </c>
      <c r="F212" s="8" t="s">
        <v>18</v>
      </c>
      <c r="G212" s="19">
        <v>24968</v>
      </c>
      <c r="H212" s="8">
        <v>5</v>
      </c>
      <c r="I212" s="20"/>
      <c r="U212"/>
    </row>
    <row r="213" spans="1:21" ht="15" x14ac:dyDescent="0.25">
      <c r="A213" s="18" t="s">
        <v>255</v>
      </c>
      <c r="B213" s="8" t="s">
        <v>65</v>
      </c>
      <c r="C213" s="9">
        <v>41384</v>
      </c>
      <c r="D213" s="10">
        <f t="shared" si="6"/>
        <v>2013</v>
      </c>
      <c r="E213" s="8" t="s">
        <v>24</v>
      </c>
      <c r="G213" s="19">
        <v>29581</v>
      </c>
      <c r="H213" s="8">
        <v>4</v>
      </c>
      <c r="I213" s="20"/>
      <c r="U213"/>
    </row>
    <row r="214" spans="1:21" ht="15" x14ac:dyDescent="0.25">
      <c r="A214" s="18" t="s">
        <v>256</v>
      </c>
      <c r="B214" s="8" t="s">
        <v>65</v>
      </c>
      <c r="C214" s="9">
        <v>41406</v>
      </c>
      <c r="D214" s="10">
        <f t="shared" si="6"/>
        <v>2013</v>
      </c>
      <c r="E214" s="8" t="s">
        <v>24</v>
      </c>
      <c r="G214" s="19">
        <v>24569</v>
      </c>
      <c r="H214" s="8">
        <v>3</v>
      </c>
      <c r="I214" s="20"/>
      <c r="U214"/>
    </row>
    <row r="215" spans="1:21" ht="15" x14ac:dyDescent="0.25">
      <c r="A215" s="18" t="s">
        <v>257</v>
      </c>
      <c r="B215" s="8" t="s">
        <v>65</v>
      </c>
      <c r="C215" s="9">
        <v>41758</v>
      </c>
      <c r="D215" s="10">
        <f t="shared" si="6"/>
        <v>2014</v>
      </c>
      <c r="E215" s="8" t="s">
        <v>15</v>
      </c>
      <c r="F215" s="8" t="s">
        <v>47</v>
      </c>
      <c r="G215" s="19">
        <v>110203</v>
      </c>
      <c r="H215" s="8">
        <v>4</v>
      </c>
      <c r="I215" s="20"/>
      <c r="U215"/>
    </row>
    <row r="216" spans="1:21" ht="15" x14ac:dyDescent="0.25">
      <c r="A216" s="18" t="s">
        <v>258</v>
      </c>
      <c r="B216" s="8" t="s">
        <v>65</v>
      </c>
      <c r="C216" s="9">
        <v>41408</v>
      </c>
      <c r="D216" s="10">
        <f t="shared" si="6"/>
        <v>2013</v>
      </c>
      <c r="E216" s="8" t="s">
        <v>15</v>
      </c>
      <c r="F216" s="8" t="s">
        <v>18</v>
      </c>
      <c r="G216" s="19">
        <v>74224</v>
      </c>
      <c r="H216" s="8">
        <v>4</v>
      </c>
      <c r="I216" s="20"/>
      <c r="U216"/>
    </row>
    <row r="217" spans="1:21" ht="15" x14ac:dyDescent="0.25">
      <c r="A217" s="18" t="s">
        <v>259</v>
      </c>
      <c r="B217" s="8" t="s">
        <v>65</v>
      </c>
      <c r="C217" s="9">
        <v>41017</v>
      </c>
      <c r="D217" s="10">
        <f t="shared" si="6"/>
        <v>2012</v>
      </c>
      <c r="E217" s="8" t="s">
        <v>19</v>
      </c>
      <c r="G217" s="19">
        <v>45849</v>
      </c>
      <c r="H217" s="8">
        <v>1</v>
      </c>
      <c r="I217" s="20"/>
      <c r="U217"/>
    </row>
    <row r="218" spans="1:21" ht="15" x14ac:dyDescent="0.25">
      <c r="A218" s="18" t="s">
        <v>260</v>
      </c>
      <c r="B218" s="8" t="s">
        <v>65</v>
      </c>
      <c r="C218" s="9">
        <v>41038</v>
      </c>
      <c r="D218" s="10">
        <f t="shared" si="6"/>
        <v>2012</v>
      </c>
      <c r="E218" s="8" t="s">
        <v>15</v>
      </c>
      <c r="F218" s="8" t="s">
        <v>47</v>
      </c>
      <c r="G218" s="19">
        <v>75799</v>
      </c>
      <c r="H218" s="8">
        <v>4</v>
      </c>
      <c r="I218" s="20"/>
      <c r="U218"/>
    </row>
    <row r="219" spans="1:21" ht="15" x14ac:dyDescent="0.25">
      <c r="A219" s="18" t="s">
        <v>261</v>
      </c>
      <c r="B219" s="8" t="s">
        <v>65</v>
      </c>
      <c r="C219" s="9">
        <v>41047</v>
      </c>
      <c r="D219" s="10">
        <f t="shared" si="6"/>
        <v>2012</v>
      </c>
      <c r="E219" s="8" t="s">
        <v>15</v>
      </c>
      <c r="F219" s="8" t="s">
        <v>18</v>
      </c>
      <c r="G219" s="19">
        <v>99925</v>
      </c>
      <c r="H219" s="8">
        <v>4</v>
      </c>
      <c r="I219" s="20"/>
      <c r="U219"/>
    </row>
    <row r="220" spans="1:21" ht="15" x14ac:dyDescent="0.25">
      <c r="A220" s="18" t="s">
        <v>262</v>
      </c>
      <c r="B220" s="8" t="s">
        <v>65</v>
      </c>
      <c r="C220" s="9">
        <v>38840</v>
      </c>
      <c r="D220" s="10">
        <f t="shared" si="6"/>
        <v>2006</v>
      </c>
      <c r="E220" s="8" t="s">
        <v>19</v>
      </c>
      <c r="G220" s="19">
        <v>54291</v>
      </c>
      <c r="H220" s="8">
        <v>5</v>
      </c>
      <c r="I220" s="20"/>
      <c r="U220"/>
    </row>
    <row r="221" spans="1:21" ht="15" x14ac:dyDescent="0.25">
      <c r="A221" s="18" t="s">
        <v>263</v>
      </c>
      <c r="B221" s="8" t="s">
        <v>65</v>
      </c>
      <c r="C221" s="9">
        <v>38844</v>
      </c>
      <c r="D221" s="10">
        <f t="shared" si="6"/>
        <v>2006</v>
      </c>
      <c r="E221" s="8" t="s">
        <v>22</v>
      </c>
      <c r="F221" s="8" t="s">
        <v>47</v>
      </c>
      <c r="G221" s="19">
        <v>22749</v>
      </c>
      <c r="H221" s="8">
        <v>2</v>
      </c>
      <c r="I221" s="20"/>
      <c r="U221"/>
    </row>
    <row r="222" spans="1:21" ht="15" x14ac:dyDescent="0.25">
      <c r="A222" s="18" t="s">
        <v>264</v>
      </c>
      <c r="B222" s="8" t="s">
        <v>65</v>
      </c>
      <c r="C222" s="9">
        <v>39217</v>
      </c>
      <c r="D222" s="10">
        <f t="shared" si="6"/>
        <v>2007</v>
      </c>
      <c r="E222" s="8" t="s">
        <v>24</v>
      </c>
      <c r="G222" s="19">
        <v>27842</v>
      </c>
      <c r="H222" s="8">
        <v>2</v>
      </c>
      <c r="I222" s="20"/>
      <c r="U222"/>
    </row>
    <row r="223" spans="1:21" ht="15" x14ac:dyDescent="0.25">
      <c r="A223" s="18" t="s">
        <v>265</v>
      </c>
      <c r="B223" s="8" t="s">
        <v>65</v>
      </c>
      <c r="C223" s="9">
        <v>39566</v>
      </c>
      <c r="D223" s="10">
        <f t="shared" si="6"/>
        <v>2008</v>
      </c>
      <c r="E223" s="8" t="s">
        <v>24</v>
      </c>
      <c r="G223" s="19">
        <v>31873</v>
      </c>
      <c r="H223" s="8">
        <v>4</v>
      </c>
      <c r="I223" s="20"/>
      <c r="U223"/>
    </row>
    <row r="224" spans="1:21" ht="15" x14ac:dyDescent="0.25">
      <c r="A224" s="18" t="s">
        <v>266</v>
      </c>
      <c r="B224" s="8" t="s">
        <v>65</v>
      </c>
      <c r="C224" s="9">
        <v>39571</v>
      </c>
      <c r="D224" s="10">
        <f t="shared" si="6"/>
        <v>2008</v>
      </c>
      <c r="E224" s="8" t="s">
        <v>15</v>
      </c>
      <c r="F224" s="8" t="s">
        <v>47</v>
      </c>
      <c r="G224" s="19">
        <v>77739</v>
      </c>
      <c r="H224" s="8">
        <v>5</v>
      </c>
      <c r="I224" s="20"/>
      <c r="U224"/>
    </row>
    <row r="225" spans="1:21" ht="15" x14ac:dyDescent="0.25">
      <c r="A225" s="18" t="s">
        <v>267</v>
      </c>
      <c r="B225" s="8" t="s">
        <v>65</v>
      </c>
      <c r="C225" s="9">
        <v>40313</v>
      </c>
      <c r="D225" s="10">
        <f t="shared" si="6"/>
        <v>2010</v>
      </c>
      <c r="E225" s="8" t="s">
        <v>24</v>
      </c>
      <c r="G225" s="19">
        <v>27699</v>
      </c>
      <c r="H225" s="8">
        <v>1</v>
      </c>
      <c r="I225" s="20"/>
      <c r="U225"/>
    </row>
    <row r="226" spans="1:21" ht="15" x14ac:dyDescent="0.25">
      <c r="A226" s="18" t="s">
        <v>268</v>
      </c>
      <c r="B226" s="8" t="s">
        <v>65</v>
      </c>
      <c r="C226" s="9">
        <v>41778</v>
      </c>
      <c r="D226" s="10">
        <f t="shared" si="6"/>
        <v>2014</v>
      </c>
      <c r="E226" s="8" t="s">
        <v>24</v>
      </c>
      <c r="G226" s="19">
        <v>21828</v>
      </c>
      <c r="H226" s="8">
        <v>4</v>
      </c>
      <c r="I226" s="20"/>
      <c r="U226"/>
    </row>
    <row r="227" spans="1:21" ht="15" x14ac:dyDescent="0.25">
      <c r="A227" s="18" t="s">
        <v>269</v>
      </c>
      <c r="B227" s="8" t="s">
        <v>65</v>
      </c>
      <c r="C227" s="9">
        <v>42843</v>
      </c>
      <c r="D227" s="10">
        <f t="shared" si="6"/>
        <v>2017</v>
      </c>
      <c r="E227" s="8" t="s">
        <v>15</v>
      </c>
      <c r="F227" s="8" t="s">
        <v>27</v>
      </c>
      <c r="G227" s="19">
        <v>80066</v>
      </c>
      <c r="H227" s="8">
        <v>2</v>
      </c>
      <c r="I227" s="20"/>
      <c r="U227"/>
    </row>
    <row r="228" spans="1:21" ht="15" x14ac:dyDescent="0.25">
      <c r="A228" s="18" t="s">
        <v>270</v>
      </c>
      <c r="B228" s="8" t="s">
        <v>65</v>
      </c>
      <c r="C228" s="9">
        <v>43265</v>
      </c>
      <c r="D228" s="10">
        <f t="shared" si="6"/>
        <v>2018</v>
      </c>
      <c r="E228" s="8" t="s">
        <v>22</v>
      </c>
      <c r="F228" s="8" t="s">
        <v>47</v>
      </c>
      <c r="G228" s="19">
        <v>27447</v>
      </c>
      <c r="H228" s="8">
        <v>1</v>
      </c>
      <c r="I228" s="20"/>
      <c r="U228"/>
    </row>
    <row r="229" spans="1:21" ht="15" x14ac:dyDescent="0.25">
      <c r="A229" s="18" t="s">
        <v>271</v>
      </c>
      <c r="B229" s="8" t="s">
        <v>65</v>
      </c>
      <c r="C229" s="9">
        <v>43266</v>
      </c>
      <c r="D229" s="10">
        <f t="shared" si="6"/>
        <v>2018</v>
      </c>
      <c r="E229" s="8" t="s">
        <v>15</v>
      </c>
      <c r="F229" s="8" t="s">
        <v>47</v>
      </c>
      <c r="G229" s="19">
        <v>80600</v>
      </c>
      <c r="H229" s="8">
        <v>3</v>
      </c>
      <c r="I229" s="20"/>
      <c r="U229"/>
    </row>
    <row r="230" spans="1:21" ht="15" x14ac:dyDescent="0.25">
      <c r="A230" s="18" t="s">
        <v>272</v>
      </c>
      <c r="B230" s="8" t="s">
        <v>65</v>
      </c>
      <c r="C230" s="9">
        <v>41421</v>
      </c>
      <c r="D230" s="10">
        <f t="shared" si="6"/>
        <v>2013</v>
      </c>
      <c r="E230" s="8" t="s">
        <v>15</v>
      </c>
      <c r="F230" s="8" t="s">
        <v>47</v>
      </c>
      <c r="G230" s="19">
        <v>108167</v>
      </c>
      <c r="H230" s="8">
        <v>5</v>
      </c>
      <c r="I230" s="20"/>
      <c r="U230"/>
    </row>
    <row r="231" spans="1:21" ht="15" x14ac:dyDescent="0.25">
      <c r="A231" s="18" t="s">
        <v>273</v>
      </c>
      <c r="B231" s="8" t="s">
        <v>65</v>
      </c>
      <c r="C231" s="9">
        <v>41779</v>
      </c>
      <c r="D231" s="10">
        <f t="shared" si="6"/>
        <v>2014</v>
      </c>
      <c r="E231" s="8" t="s">
        <v>19</v>
      </c>
      <c r="G231" s="19">
        <v>62286</v>
      </c>
      <c r="H231" s="8">
        <v>2</v>
      </c>
      <c r="I231" s="20"/>
      <c r="U231"/>
    </row>
    <row r="232" spans="1:21" ht="15" x14ac:dyDescent="0.25">
      <c r="A232" s="18" t="s">
        <v>274</v>
      </c>
      <c r="B232" s="8" t="s">
        <v>65</v>
      </c>
      <c r="C232" s="9">
        <v>42509</v>
      </c>
      <c r="D232" s="10">
        <f t="shared" si="6"/>
        <v>2016</v>
      </c>
      <c r="E232" s="8" t="s">
        <v>15</v>
      </c>
      <c r="F232" s="8" t="s">
        <v>47</v>
      </c>
      <c r="G232" s="19">
        <v>60684</v>
      </c>
      <c r="H232" s="8">
        <v>3</v>
      </c>
      <c r="I232" s="20"/>
      <c r="U232"/>
    </row>
    <row r="233" spans="1:21" ht="15" x14ac:dyDescent="0.25">
      <c r="A233" s="18" t="s">
        <v>275</v>
      </c>
      <c r="B233" s="8" t="s">
        <v>65</v>
      </c>
      <c r="C233" s="9">
        <v>42538</v>
      </c>
      <c r="D233" s="10">
        <f t="shared" si="6"/>
        <v>2016</v>
      </c>
      <c r="E233" s="8" t="s">
        <v>19</v>
      </c>
      <c r="G233" s="19">
        <v>44898</v>
      </c>
      <c r="H233" s="8">
        <v>2</v>
      </c>
      <c r="I233" s="20"/>
      <c r="U233"/>
    </row>
    <row r="234" spans="1:21" ht="15" x14ac:dyDescent="0.25">
      <c r="A234" s="18" t="s">
        <v>276</v>
      </c>
      <c r="B234" s="8" t="s">
        <v>65</v>
      </c>
      <c r="C234" s="9">
        <v>41053</v>
      </c>
      <c r="D234" s="10">
        <f t="shared" si="6"/>
        <v>2012</v>
      </c>
      <c r="E234" s="8" t="s">
        <v>15</v>
      </c>
      <c r="F234" s="8" t="s">
        <v>47</v>
      </c>
      <c r="G234" s="19">
        <v>101665</v>
      </c>
      <c r="H234" s="8">
        <v>2</v>
      </c>
      <c r="I234" s="20"/>
      <c r="U234"/>
    </row>
    <row r="235" spans="1:21" ht="15" x14ac:dyDescent="0.25">
      <c r="A235" s="18" t="s">
        <v>277</v>
      </c>
      <c r="B235" s="8" t="s">
        <v>65</v>
      </c>
      <c r="C235" s="9">
        <v>41056</v>
      </c>
      <c r="D235" s="10">
        <f t="shared" si="6"/>
        <v>2012</v>
      </c>
      <c r="E235" s="8" t="s">
        <v>15</v>
      </c>
      <c r="F235" s="8" t="s">
        <v>27</v>
      </c>
      <c r="G235" s="19">
        <v>103608</v>
      </c>
      <c r="H235" s="8">
        <v>5</v>
      </c>
      <c r="I235" s="20"/>
      <c r="U235"/>
    </row>
    <row r="236" spans="1:21" ht="15" x14ac:dyDescent="0.25">
      <c r="A236" s="18" t="s">
        <v>278</v>
      </c>
      <c r="B236" s="8" t="s">
        <v>65</v>
      </c>
      <c r="C236" s="9">
        <v>38509</v>
      </c>
      <c r="D236" s="10">
        <f t="shared" si="6"/>
        <v>2005</v>
      </c>
      <c r="E236" s="8" t="s">
        <v>15</v>
      </c>
      <c r="F236" s="8" t="s">
        <v>47</v>
      </c>
      <c r="G236" s="19">
        <v>95553</v>
      </c>
      <c r="H236" s="8">
        <v>1</v>
      </c>
      <c r="I236" s="20"/>
      <c r="U236"/>
    </row>
    <row r="237" spans="1:21" ht="15" x14ac:dyDescent="0.25">
      <c r="A237" s="18" t="s">
        <v>279</v>
      </c>
      <c r="B237" s="8" t="s">
        <v>65</v>
      </c>
      <c r="C237" s="9">
        <v>38513</v>
      </c>
      <c r="D237" s="10">
        <f t="shared" si="6"/>
        <v>2005</v>
      </c>
      <c r="E237" s="8" t="s">
        <v>15</v>
      </c>
      <c r="F237" s="8" t="s">
        <v>47</v>
      </c>
      <c r="G237" s="19">
        <v>60725</v>
      </c>
      <c r="H237" s="8">
        <v>5</v>
      </c>
      <c r="I237" s="20"/>
      <c r="U237"/>
    </row>
    <row r="238" spans="1:21" ht="15" x14ac:dyDescent="0.25">
      <c r="A238" s="18" t="s">
        <v>280</v>
      </c>
      <c r="B238" s="8" t="s">
        <v>65</v>
      </c>
      <c r="C238" s="9">
        <v>38877</v>
      </c>
      <c r="D238" s="10">
        <f t="shared" si="6"/>
        <v>2006</v>
      </c>
      <c r="E238" s="8" t="s">
        <v>19</v>
      </c>
      <c r="G238" s="19">
        <v>47595</v>
      </c>
      <c r="H238" s="8">
        <v>3</v>
      </c>
      <c r="I238" s="20"/>
      <c r="U238"/>
    </row>
    <row r="239" spans="1:21" ht="15" x14ac:dyDescent="0.25">
      <c r="A239" s="18" t="s">
        <v>281</v>
      </c>
      <c r="B239" s="8" t="s">
        <v>65</v>
      </c>
      <c r="C239" s="9">
        <v>39970</v>
      </c>
      <c r="D239" s="10">
        <f t="shared" si="6"/>
        <v>2009</v>
      </c>
      <c r="E239" s="8" t="s">
        <v>19</v>
      </c>
      <c r="G239" s="19">
        <v>60258</v>
      </c>
      <c r="H239" s="8">
        <v>1</v>
      </c>
      <c r="I239" s="20"/>
      <c r="U239"/>
    </row>
    <row r="240" spans="1:21" ht="15" x14ac:dyDescent="0.25">
      <c r="A240" s="18" t="s">
        <v>282</v>
      </c>
      <c r="B240" s="8" t="s">
        <v>65</v>
      </c>
      <c r="C240" s="9">
        <v>41049</v>
      </c>
      <c r="D240" s="10">
        <f t="shared" si="6"/>
        <v>2012</v>
      </c>
      <c r="E240" s="8" t="s">
        <v>15</v>
      </c>
      <c r="F240" s="8" t="s">
        <v>21</v>
      </c>
      <c r="G240" s="19">
        <v>82468</v>
      </c>
      <c r="H240" s="8">
        <v>1</v>
      </c>
      <c r="I240" s="20"/>
      <c r="U240"/>
    </row>
    <row r="241" spans="1:21" ht="15" x14ac:dyDescent="0.25">
      <c r="A241" s="18" t="s">
        <v>283</v>
      </c>
      <c r="B241" s="8" t="s">
        <v>65</v>
      </c>
      <c r="C241" s="9">
        <v>41061</v>
      </c>
      <c r="D241" s="10">
        <f t="shared" si="6"/>
        <v>2012</v>
      </c>
      <c r="E241" s="8" t="s">
        <v>22</v>
      </c>
      <c r="F241" s="8" t="s">
        <v>47</v>
      </c>
      <c r="G241" s="19">
        <v>23533</v>
      </c>
      <c r="H241" s="8">
        <v>2</v>
      </c>
      <c r="I241" s="20"/>
      <c r="U241"/>
    </row>
    <row r="242" spans="1:21" ht="15" x14ac:dyDescent="0.25">
      <c r="A242" s="18" t="s">
        <v>284</v>
      </c>
      <c r="B242" s="8" t="s">
        <v>65</v>
      </c>
      <c r="C242" s="9">
        <v>41072</v>
      </c>
      <c r="D242" s="10">
        <f t="shared" si="6"/>
        <v>2012</v>
      </c>
      <c r="E242" s="8" t="s">
        <v>15</v>
      </c>
      <c r="F242" s="8" t="s">
        <v>35</v>
      </c>
      <c r="G242" s="19">
        <v>75425</v>
      </c>
      <c r="H242" s="8">
        <v>5</v>
      </c>
      <c r="I242" s="20"/>
      <c r="U242"/>
    </row>
    <row r="243" spans="1:21" ht="15" x14ac:dyDescent="0.25">
      <c r="A243" s="18" t="s">
        <v>285</v>
      </c>
      <c r="B243" s="8" t="s">
        <v>65</v>
      </c>
      <c r="C243" s="9">
        <v>41429</v>
      </c>
      <c r="D243" s="10">
        <f t="shared" si="6"/>
        <v>2013</v>
      </c>
      <c r="E243" s="8" t="s">
        <v>24</v>
      </c>
      <c r="G243" s="19">
        <v>31323</v>
      </c>
      <c r="H243" s="8">
        <v>3</v>
      </c>
      <c r="I243" s="20"/>
      <c r="U243"/>
    </row>
    <row r="244" spans="1:21" ht="15" x14ac:dyDescent="0.25">
      <c r="A244" s="18" t="s">
        <v>286</v>
      </c>
      <c r="B244" s="8" t="s">
        <v>65</v>
      </c>
      <c r="C244" s="9">
        <v>41785</v>
      </c>
      <c r="D244" s="10">
        <f t="shared" si="6"/>
        <v>2014</v>
      </c>
      <c r="E244" s="8" t="s">
        <v>19</v>
      </c>
      <c r="G244" s="19">
        <v>51122</v>
      </c>
      <c r="H244" s="10">
        <v>4</v>
      </c>
      <c r="I244" s="20"/>
      <c r="U244"/>
    </row>
    <row r="245" spans="1:21" ht="15" x14ac:dyDescent="0.25">
      <c r="A245" s="18" t="s">
        <v>287</v>
      </c>
      <c r="B245" s="8" t="s">
        <v>65</v>
      </c>
      <c r="C245" s="9">
        <v>42510</v>
      </c>
      <c r="D245" s="10">
        <f t="shared" si="6"/>
        <v>2016</v>
      </c>
      <c r="E245" s="8" t="s">
        <v>15</v>
      </c>
      <c r="F245" s="8" t="s">
        <v>47</v>
      </c>
      <c r="G245" s="19">
        <v>124999</v>
      </c>
      <c r="H245" s="8">
        <v>5</v>
      </c>
      <c r="I245" s="20"/>
      <c r="U245"/>
    </row>
    <row r="246" spans="1:21" ht="15" x14ac:dyDescent="0.25">
      <c r="A246" s="18" t="s">
        <v>288</v>
      </c>
      <c r="B246" s="8" t="s">
        <v>65</v>
      </c>
      <c r="C246" s="9">
        <v>42874</v>
      </c>
      <c r="D246" s="10">
        <f t="shared" si="6"/>
        <v>2017</v>
      </c>
      <c r="E246" s="8" t="s">
        <v>15</v>
      </c>
      <c r="F246" s="8" t="s">
        <v>18</v>
      </c>
      <c r="G246" s="19">
        <v>114912</v>
      </c>
      <c r="H246" s="8">
        <v>5</v>
      </c>
      <c r="I246" s="20"/>
      <c r="U246"/>
    </row>
    <row r="247" spans="1:21" ht="15" x14ac:dyDescent="0.25">
      <c r="A247" s="18" t="s">
        <v>289</v>
      </c>
      <c r="B247" s="8" t="s">
        <v>65</v>
      </c>
      <c r="C247" s="9">
        <v>43296</v>
      </c>
      <c r="D247" s="10">
        <f t="shared" si="6"/>
        <v>2018</v>
      </c>
      <c r="E247" s="8" t="s">
        <v>24</v>
      </c>
      <c r="G247" s="19">
        <v>25878</v>
      </c>
      <c r="H247" s="8">
        <v>2</v>
      </c>
      <c r="I247" s="20"/>
      <c r="U247"/>
    </row>
    <row r="248" spans="1:21" ht="15" x14ac:dyDescent="0.25">
      <c r="A248" s="18" t="s">
        <v>290</v>
      </c>
      <c r="B248" s="8" t="s">
        <v>65</v>
      </c>
      <c r="C248" s="9">
        <v>41837</v>
      </c>
      <c r="D248" s="10">
        <f t="shared" si="6"/>
        <v>2014</v>
      </c>
      <c r="E248" s="8" t="s">
        <v>15</v>
      </c>
      <c r="F248" s="8" t="s">
        <v>18</v>
      </c>
      <c r="G248" s="19">
        <v>85667</v>
      </c>
      <c r="H248" s="8">
        <v>5</v>
      </c>
      <c r="I248" s="20"/>
      <c r="U248"/>
    </row>
    <row r="249" spans="1:21" ht="15" x14ac:dyDescent="0.25">
      <c r="A249" s="18" t="s">
        <v>291</v>
      </c>
      <c r="B249" s="8" t="s">
        <v>65</v>
      </c>
      <c r="C249" s="9">
        <v>42541</v>
      </c>
      <c r="D249" s="10">
        <f t="shared" si="6"/>
        <v>2016</v>
      </c>
      <c r="E249" s="8" t="s">
        <v>15</v>
      </c>
      <c r="F249" s="8" t="s">
        <v>47</v>
      </c>
      <c r="G249" s="19">
        <v>76361</v>
      </c>
      <c r="H249" s="8">
        <v>3</v>
      </c>
      <c r="I249" s="20"/>
      <c r="U249"/>
    </row>
    <row r="250" spans="1:21" ht="15" x14ac:dyDescent="0.25">
      <c r="A250" s="18" t="s">
        <v>292</v>
      </c>
      <c r="B250" s="8" t="s">
        <v>65</v>
      </c>
      <c r="C250" s="9">
        <v>42542</v>
      </c>
      <c r="D250" s="10">
        <f t="shared" si="6"/>
        <v>2016</v>
      </c>
      <c r="E250" s="8" t="s">
        <v>22</v>
      </c>
      <c r="F250" s="8" t="s">
        <v>18</v>
      </c>
      <c r="G250" s="19">
        <v>21457</v>
      </c>
      <c r="H250" s="8">
        <v>2</v>
      </c>
      <c r="I250" s="20"/>
      <c r="U250"/>
    </row>
    <row r="251" spans="1:21" ht="15" x14ac:dyDescent="0.25">
      <c r="A251" s="18" t="s">
        <v>293</v>
      </c>
      <c r="B251" s="8" t="s">
        <v>65</v>
      </c>
      <c r="C251" s="9">
        <v>42552</v>
      </c>
      <c r="D251" s="10">
        <f t="shared" si="6"/>
        <v>2016</v>
      </c>
      <c r="E251" s="8" t="s">
        <v>15</v>
      </c>
      <c r="F251" s="8" t="s">
        <v>18</v>
      </c>
      <c r="G251" s="19">
        <v>99718</v>
      </c>
      <c r="H251" s="8">
        <v>4</v>
      </c>
      <c r="I251" s="20"/>
      <c r="U251"/>
    </row>
    <row r="252" spans="1:21" ht="15" x14ac:dyDescent="0.25">
      <c r="A252" s="18" t="s">
        <v>294</v>
      </c>
      <c r="B252" s="8" t="s">
        <v>65</v>
      </c>
      <c r="C252" s="9">
        <v>38167</v>
      </c>
      <c r="D252" s="10">
        <f t="shared" si="6"/>
        <v>2004</v>
      </c>
      <c r="E252" s="8" t="s">
        <v>24</v>
      </c>
      <c r="G252" s="19">
        <v>31037</v>
      </c>
      <c r="H252" s="8">
        <v>5</v>
      </c>
      <c r="I252" s="20"/>
      <c r="U252"/>
    </row>
    <row r="253" spans="1:21" ht="15" x14ac:dyDescent="0.25">
      <c r="A253" s="18" t="s">
        <v>295</v>
      </c>
      <c r="B253" s="8" t="s">
        <v>65</v>
      </c>
      <c r="C253" s="9">
        <v>38172</v>
      </c>
      <c r="D253" s="10">
        <f t="shared" si="6"/>
        <v>2004</v>
      </c>
      <c r="E253" s="8" t="s">
        <v>15</v>
      </c>
      <c r="F253" s="8" t="s">
        <v>47</v>
      </c>
      <c r="G253" s="19">
        <v>97294</v>
      </c>
      <c r="H253" s="10">
        <v>4</v>
      </c>
      <c r="I253" s="20"/>
      <c r="U253"/>
    </row>
    <row r="254" spans="1:21" ht="15" x14ac:dyDescent="0.25">
      <c r="A254" s="18" t="s">
        <v>296</v>
      </c>
      <c r="B254" s="8" t="s">
        <v>65</v>
      </c>
      <c r="C254" s="9">
        <v>38178</v>
      </c>
      <c r="D254" s="10">
        <f t="shared" si="6"/>
        <v>2004</v>
      </c>
      <c r="E254" s="8" t="s">
        <v>15</v>
      </c>
      <c r="F254" s="8" t="s">
        <v>27</v>
      </c>
      <c r="G254" s="19">
        <v>91384</v>
      </c>
      <c r="H254" s="8">
        <v>3</v>
      </c>
      <c r="I254" s="20"/>
      <c r="U254"/>
    </row>
    <row r="255" spans="1:21" ht="15" x14ac:dyDescent="0.25">
      <c r="A255" s="18" t="s">
        <v>297</v>
      </c>
      <c r="B255" s="8" t="s">
        <v>65</v>
      </c>
      <c r="C255" s="9">
        <v>38523</v>
      </c>
      <c r="D255" s="10">
        <f t="shared" si="6"/>
        <v>2005</v>
      </c>
      <c r="E255" s="8" t="s">
        <v>19</v>
      </c>
      <c r="G255" s="19">
        <v>60689</v>
      </c>
      <c r="H255" s="8">
        <v>5</v>
      </c>
      <c r="I255" s="20"/>
      <c r="U255"/>
    </row>
    <row r="256" spans="1:21" ht="15" x14ac:dyDescent="0.25">
      <c r="A256" s="18" t="s">
        <v>298</v>
      </c>
      <c r="B256" s="8" t="s">
        <v>65</v>
      </c>
      <c r="C256" s="9">
        <v>38545</v>
      </c>
      <c r="D256" s="10">
        <f t="shared" si="6"/>
        <v>2005</v>
      </c>
      <c r="E256" s="8" t="s">
        <v>19</v>
      </c>
      <c r="G256" s="19">
        <v>58716</v>
      </c>
      <c r="H256" s="8">
        <v>3</v>
      </c>
      <c r="I256" s="20"/>
      <c r="U256"/>
    </row>
    <row r="257" spans="1:21" ht="15" x14ac:dyDescent="0.25">
      <c r="A257" s="18" t="s">
        <v>299</v>
      </c>
      <c r="B257" s="8" t="s">
        <v>65</v>
      </c>
      <c r="C257" s="9">
        <v>39634</v>
      </c>
      <c r="D257" s="10">
        <f t="shared" si="6"/>
        <v>2008</v>
      </c>
      <c r="E257" s="8" t="s">
        <v>15</v>
      </c>
      <c r="F257" s="8" t="s">
        <v>18</v>
      </c>
      <c r="G257" s="19">
        <v>104621</v>
      </c>
      <c r="H257" s="8">
        <v>2</v>
      </c>
      <c r="I257" s="20"/>
      <c r="U257"/>
    </row>
    <row r="258" spans="1:21" ht="15" x14ac:dyDescent="0.25">
      <c r="A258" s="18" t="s">
        <v>300</v>
      </c>
      <c r="B258" s="8" t="s">
        <v>65</v>
      </c>
      <c r="C258" s="9">
        <v>42920</v>
      </c>
      <c r="D258" s="10">
        <f t="shared" si="6"/>
        <v>2017</v>
      </c>
      <c r="E258" s="8" t="s">
        <v>19</v>
      </c>
      <c r="G258" s="19">
        <v>42601</v>
      </c>
      <c r="H258" s="8">
        <v>2</v>
      </c>
      <c r="I258" s="20"/>
      <c r="U258"/>
    </row>
    <row r="259" spans="1:21" ht="15" x14ac:dyDescent="0.25">
      <c r="A259" s="18" t="s">
        <v>301</v>
      </c>
      <c r="B259" s="8" t="s">
        <v>65</v>
      </c>
      <c r="C259" s="9">
        <v>43319</v>
      </c>
      <c r="D259" s="10">
        <f t="shared" si="6"/>
        <v>2018</v>
      </c>
      <c r="E259" s="8" t="s">
        <v>24</v>
      </c>
      <c r="G259" s="19">
        <v>21051</v>
      </c>
      <c r="H259" s="8">
        <v>2</v>
      </c>
      <c r="I259" s="20"/>
      <c r="U259"/>
    </row>
    <row r="260" spans="1:21" ht="15" x14ac:dyDescent="0.25">
      <c r="A260" s="18" t="s">
        <v>302</v>
      </c>
      <c r="B260" s="8" t="s">
        <v>65</v>
      </c>
      <c r="C260" s="9">
        <v>41502</v>
      </c>
      <c r="D260" s="10">
        <f t="shared" si="6"/>
        <v>2013</v>
      </c>
      <c r="E260" s="8" t="s">
        <v>24</v>
      </c>
      <c r="G260" s="19">
        <v>33312</v>
      </c>
      <c r="H260" s="8">
        <v>3</v>
      </c>
      <c r="I260" s="20"/>
      <c r="U260"/>
    </row>
    <row r="261" spans="1:21" ht="15" x14ac:dyDescent="0.25">
      <c r="A261" s="18" t="s">
        <v>303</v>
      </c>
      <c r="B261" s="8" t="s">
        <v>65</v>
      </c>
      <c r="C261" s="9">
        <v>41116</v>
      </c>
      <c r="D261" s="10">
        <f t="shared" si="6"/>
        <v>2012</v>
      </c>
      <c r="E261" s="8" t="s">
        <v>15</v>
      </c>
      <c r="F261" s="8" t="s">
        <v>18</v>
      </c>
      <c r="G261" s="19">
        <v>64887</v>
      </c>
      <c r="H261" s="8">
        <v>5</v>
      </c>
      <c r="I261" s="20"/>
      <c r="U261"/>
    </row>
    <row r="262" spans="1:21" ht="15" x14ac:dyDescent="0.25">
      <c r="A262" s="18" t="s">
        <v>304</v>
      </c>
      <c r="B262" s="8" t="s">
        <v>65</v>
      </c>
      <c r="C262" s="9">
        <v>41118</v>
      </c>
      <c r="D262" s="10">
        <f t="shared" si="6"/>
        <v>2012</v>
      </c>
      <c r="E262" s="8" t="s">
        <v>22</v>
      </c>
      <c r="F262" s="8" t="s">
        <v>47</v>
      </c>
      <c r="G262" s="19">
        <v>22376</v>
      </c>
      <c r="H262" s="8">
        <v>1</v>
      </c>
      <c r="I262" s="20"/>
      <c r="U262"/>
    </row>
    <row r="263" spans="1:21" ht="15" x14ac:dyDescent="0.25">
      <c r="A263" s="18" t="s">
        <v>305</v>
      </c>
      <c r="B263" s="8" t="s">
        <v>65</v>
      </c>
      <c r="C263" s="9">
        <v>38212</v>
      </c>
      <c r="D263" s="10">
        <f t="shared" ref="D263:D326" si="7">YEAR(C263)</f>
        <v>2004</v>
      </c>
      <c r="E263" s="8" t="s">
        <v>24</v>
      </c>
      <c r="G263" s="19">
        <v>21235</v>
      </c>
      <c r="H263" s="8">
        <v>3</v>
      </c>
      <c r="I263" s="20"/>
      <c r="U263"/>
    </row>
    <row r="264" spans="1:21" ht="15" x14ac:dyDescent="0.25">
      <c r="A264" s="18" t="s">
        <v>306</v>
      </c>
      <c r="B264" s="8" t="s">
        <v>65</v>
      </c>
      <c r="C264" s="9">
        <v>38558</v>
      </c>
      <c r="D264" s="10">
        <f t="shared" si="7"/>
        <v>2005</v>
      </c>
      <c r="E264" s="8" t="s">
        <v>15</v>
      </c>
      <c r="F264" s="8" t="s">
        <v>47</v>
      </c>
      <c r="G264" s="19">
        <v>90126</v>
      </c>
      <c r="H264" s="8">
        <v>3</v>
      </c>
      <c r="I264" s="20"/>
      <c r="U264"/>
    </row>
    <row r="265" spans="1:21" ht="15" x14ac:dyDescent="0.25">
      <c r="A265" s="18" t="s">
        <v>307</v>
      </c>
      <c r="B265" s="8" t="s">
        <v>65</v>
      </c>
      <c r="C265" s="9">
        <v>38572</v>
      </c>
      <c r="D265" s="10">
        <f t="shared" si="7"/>
        <v>2005</v>
      </c>
      <c r="E265" s="8" t="s">
        <v>22</v>
      </c>
      <c r="F265" s="8" t="s">
        <v>27</v>
      </c>
      <c r="G265" s="19">
        <v>23883</v>
      </c>
      <c r="H265" s="8">
        <v>1</v>
      </c>
      <c r="I265" s="20"/>
      <c r="U265"/>
    </row>
    <row r="266" spans="1:21" ht="15" x14ac:dyDescent="0.25">
      <c r="A266" s="18" t="s">
        <v>308</v>
      </c>
      <c r="B266" s="8" t="s">
        <v>65</v>
      </c>
      <c r="C266" s="9">
        <v>38938</v>
      </c>
      <c r="D266" s="10">
        <f t="shared" si="7"/>
        <v>2006</v>
      </c>
      <c r="E266" s="8" t="s">
        <v>15</v>
      </c>
      <c r="F266" s="8" t="s">
        <v>27</v>
      </c>
      <c r="G266" s="19">
        <v>65500</v>
      </c>
      <c r="H266" s="8">
        <v>4</v>
      </c>
      <c r="I266" s="20"/>
      <c r="U266"/>
    </row>
    <row r="267" spans="1:21" ht="15" x14ac:dyDescent="0.25">
      <c r="A267" s="18" t="s">
        <v>309</v>
      </c>
      <c r="B267" s="8" t="s">
        <v>65</v>
      </c>
      <c r="C267" s="9">
        <v>38944</v>
      </c>
      <c r="D267" s="10">
        <f t="shared" si="7"/>
        <v>2006</v>
      </c>
      <c r="E267" s="8" t="s">
        <v>24</v>
      </c>
      <c r="G267" s="19">
        <v>21332</v>
      </c>
      <c r="H267" s="8">
        <v>4</v>
      </c>
      <c r="I267" s="20"/>
      <c r="U267"/>
    </row>
    <row r="268" spans="1:21" ht="15" x14ac:dyDescent="0.25">
      <c r="A268" s="18" t="s">
        <v>310</v>
      </c>
      <c r="B268" s="8" t="s">
        <v>65</v>
      </c>
      <c r="C268" s="9">
        <v>38947</v>
      </c>
      <c r="D268" s="10">
        <f t="shared" si="7"/>
        <v>2006</v>
      </c>
      <c r="E268" s="8" t="s">
        <v>15</v>
      </c>
      <c r="F268" s="8" t="s">
        <v>35</v>
      </c>
      <c r="G268" s="19">
        <v>97758</v>
      </c>
      <c r="H268" s="8">
        <v>5</v>
      </c>
      <c r="I268" s="20"/>
      <c r="U268"/>
    </row>
    <row r="269" spans="1:21" ht="15" x14ac:dyDescent="0.25">
      <c r="A269" s="18" t="s">
        <v>311</v>
      </c>
      <c r="B269" s="8" t="s">
        <v>65</v>
      </c>
      <c r="C269" s="9">
        <v>39308</v>
      </c>
      <c r="D269" s="10">
        <f t="shared" si="7"/>
        <v>2007</v>
      </c>
      <c r="E269" s="8" t="s">
        <v>15</v>
      </c>
      <c r="F269" s="8" t="s">
        <v>21</v>
      </c>
      <c r="G269" s="19">
        <v>88858</v>
      </c>
      <c r="H269" s="8">
        <v>4</v>
      </c>
      <c r="I269" s="20"/>
      <c r="U269"/>
    </row>
    <row r="270" spans="1:21" ht="15" x14ac:dyDescent="0.25">
      <c r="A270" s="18" t="s">
        <v>312</v>
      </c>
      <c r="B270" s="8" t="s">
        <v>65</v>
      </c>
      <c r="C270" s="9">
        <v>39676</v>
      </c>
      <c r="D270" s="10">
        <f t="shared" si="7"/>
        <v>2008</v>
      </c>
      <c r="E270" s="8" t="s">
        <v>15</v>
      </c>
      <c r="F270" s="8" t="s">
        <v>27</v>
      </c>
      <c r="G270" s="19">
        <v>92324</v>
      </c>
      <c r="H270" s="8">
        <v>1</v>
      </c>
      <c r="I270" s="20"/>
      <c r="U270"/>
    </row>
    <row r="271" spans="1:21" ht="15" x14ac:dyDescent="0.25">
      <c r="A271" s="18" t="s">
        <v>313</v>
      </c>
      <c r="B271" s="8" t="s">
        <v>65</v>
      </c>
      <c r="C271" s="9">
        <v>40386</v>
      </c>
      <c r="D271" s="10">
        <f t="shared" si="7"/>
        <v>2010</v>
      </c>
      <c r="E271" s="8" t="s">
        <v>15</v>
      </c>
      <c r="F271" s="8" t="s">
        <v>18</v>
      </c>
      <c r="G271" s="19">
        <v>102792</v>
      </c>
      <c r="H271" s="8">
        <v>4</v>
      </c>
      <c r="I271" s="20"/>
      <c r="U271"/>
    </row>
    <row r="272" spans="1:21" ht="15" x14ac:dyDescent="0.25">
      <c r="A272" s="18" t="s">
        <v>314</v>
      </c>
      <c r="B272" s="8" t="s">
        <v>65</v>
      </c>
      <c r="C272" s="9">
        <v>41843</v>
      </c>
      <c r="D272" s="10">
        <f t="shared" si="7"/>
        <v>2014</v>
      </c>
      <c r="E272" s="8" t="s">
        <v>24</v>
      </c>
      <c r="G272" s="19">
        <v>34571</v>
      </c>
      <c r="H272" s="8">
        <v>5</v>
      </c>
      <c r="I272" s="20"/>
      <c r="U272"/>
    </row>
    <row r="273" spans="1:21" ht="15" x14ac:dyDescent="0.25">
      <c r="A273" s="18" t="s">
        <v>315</v>
      </c>
      <c r="B273" s="8" t="s">
        <v>65</v>
      </c>
      <c r="C273" s="9">
        <v>41114</v>
      </c>
      <c r="D273" s="10">
        <f t="shared" si="7"/>
        <v>2012</v>
      </c>
      <c r="E273" s="8" t="s">
        <v>19</v>
      </c>
      <c r="G273" s="19">
        <v>47646</v>
      </c>
      <c r="H273" s="8">
        <v>3</v>
      </c>
      <c r="I273" s="20"/>
      <c r="U273"/>
    </row>
    <row r="274" spans="1:21" ht="15" x14ac:dyDescent="0.25">
      <c r="A274" s="18" t="s">
        <v>316</v>
      </c>
      <c r="B274" s="8" t="s">
        <v>65</v>
      </c>
      <c r="C274" s="9">
        <v>42212</v>
      </c>
      <c r="D274" s="10">
        <f t="shared" si="7"/>
        <v>2015</v>
      </c>
      <c r="E274" s="8" t="s">
        <v>15</v>
      </c>
      <c r="F274" s="8" t="s">
        <v>18</v>
      </c>
      <c r="G274" s="19">
        <v>65688</v>
      </c>
      <c r="H274" s="8">
        <v>3</v>
      </c>
      <c r="I274" s="20"/>
      <c r="U274"/>
    </row>
    <row r="275" spans="1:21" ht="15" x14ac:dyDescent="0.25">
      <c r="A275" s="18" t="s">
        <v>317</v>
      </c>
      <c r="B275" s="8" t="s">
        <v>65</v>
      </c>
      <c r="C275" s="9">
        <v>41504</v>
      </c>
      <c r="D275" s="10">
        <f t="shared" si="7"/>
        <v>2013</v>
      </c>
      <c r="E275" s="8" t="s">
        <v>15</v>
      </c>
      <c r="F275" s="8" t="s">
        <v>47</v>
      </c>
      <c r="G275" s="19">
        <v>87125</v>
      </c>
      <c r="H275" s="8">
        <v>5</v>
      </c>
      <c r="I275" s="20"/>
      <c r="U275"/>
    </row>
    <row r="276" spans="1:21" ht="15" x14ac:dyDescent="0.25">
      <c r="A276" s="18" t="s">
        <v>318</v>
      </c>
      <c r="B276" s="8" t="s">
        <v>65</v>
      </c>
      <c r="C276" s="9">
        <v>41516</v>
      </c>
      <c r="D276" s="10">
        <f t="shared" si="7"/>
        <v>2013</v>
      </c>
      <c r="E276" s="8" t="s">
        <v>15</v>
      </c>
      <c r="F276" s="8" t="s">
        <v>21</v>
      </c>
      <c r="G276" s="19">
        <v>95877</v>
      </c>
      <c r="H276" s="8">
        <v>2</v>
      </c>
      <c r="I276" s="20"/>
      <c r="U276"/>
    </row>
    <row r="277" spans="1:21" ht="15" x14ac:dyDescent="0.25">
      <c r="A277" s="18" t="s">
        <v>319</v>
      </c>
      <c r="B277" s="8" t="s">
        <v>65</v>
      </c>
      <c r="C277" s="9">
        <v>41518</v>
      </c>
      <c r="D277" s="10">
        <f t="shared" si="7"/>
        <v>2013</v>
      </c>
      <c r="E277" s="8" t="s">
        <v>19</v>
      </c>
      <c r="G277" s="19">
        <v>52256</v>
      </c>
      <c r="H277" s="8">
        <v>1</v>
      </c>
      <c r="I277" s="20"/>
      <c r="U277"/>
    </row>
    <row r="278" spans="1:21" ht="15" x14ac:dyDescent="0.25">
      <c r="A278" s="18" t="s">
        <v>320</v>
      </c>
      <c r="B278" s="8" t="s">
        <v>65</v>
      </c>
      <c r="C278" s="9">
        <v>41895</v>
      </c>
      <c r="D278" s="10">
        <f t="shared" si="7"/>
        <v>2014</v>
      </c>
      <c r="E278" s="8" t="s">
        <v>22</v>
      </c>
      <c r="F278" s="8" t="s">
        <v>35</v>
      </c>
      <c r="G278" s="19">
        <v>26716</v>
      </c>
      <c r="H278" s="8">
        <v>5</v>
      </c>
      <c r="I278" s="20"/>
      <c r="U278"/>
    </row>
    <row r="279" spans="1:21" ht="15" x14ac:dyDescent="0.25">
      <c r="A279" s="18" t="s">
        <v>321</v>
      </c>
      <c r="B279" s="8" t="s">
        <v>65</v>
      </c>
      <c r="C279" s="9">
        <v>41504</v>
      </c>
      <c r="D279" s="10">
        <f t="shared" si="7"/>
        <v>2013</v>
      </c>
      <c r="E279" s="8" t="s">
        <v>22</v>
      </c>
      <c r="F279" s="8" t="s">
        <v>21</v>
      </c>
      <c r="G279" s="19">
        <v>27317</v>
      </c>
      <c r="H279" s="8">
        <v>3</v>
      </c>
      <c r="I279" s="20"/>
      <c r="U279"/>
    </row>
    <row r="280" spans="1:21" ht="15" x14ac:dyDescent="0.25">
      <c r="A280" s="18" t="s">
        <v>322</v>
      </c>
      <c r="B280" s="8" t="s">
        <v>65</v>
      </c>
      <c r="C280" s="9">
        <v>38222</v>
      </c>
      <c r="D280" s="10">
        <f t="shared" si="7"/>
        <v>2004</v>
      </c>
      <c r="E280" s="8" t="s">
        <v>24</v>
      </c>
      <c r="G280" s="19">
        <v>31212</v>
      </c>
      <c r="H280" s="8">
        <v>4</v>
      </c>
      <c r="I280" s="20"/>
      <c r="U280"/>
    </row>
    <row r="281" spans="1:21" ht="15" x14ac:dyDescent="0.25">
      <c r="A281" s="18" t="s">
        <v>323</v>
      </c>
      <c r="B281" s="8" t="s">
        <v>65</v>
      </c>
      <c r="C281" s="9">
        <v>38232</v>
      </c>
      <c r="D281" s="10">
        <f t="shared" si="7"/>
        <v>2004</v>
      </c>
      <c r="E281" s="8" t="s">
        <v>19</v>
      </c>
      <c r="G281" s="19">
        <v>53962</v>
      </c>
      <c r="H281" s="8">
        <v>1</v>
      </c>
      <c r="I281" s="20"/>
      <c r="U281"/>
    </row>
    <row r="282" spans="1:21" ht="15" x14ac:dyDescent="0.25">
      <c r="A282" s="18" t="s">
        <v>324</v>
      </c>
      <c r="B282" s="8" t="s">
        <v>65</v>
      </c>
      <c r="C282" s="9">
        <v>38236</v>
      </c>
      <c r="D282" s="10">
        <f t="shared" si="7"/>
        <v>2004</v>
      </c>
      <c r="E282" s="8" t="s">
        <v>22</v>
      </c>
      <c r="F282" s="8" t="s">
        <v>18</v>
      </c>
      <c r="G282" s="19">
        <v>25305</v>
      </c>
      <c r="H282" s="8">
        <v>4</v>
      </c>
      <c r="I282" s="20"/>
      <c r="U282"/>
    </row>
    <row r="283" spans="1:21" ht="15" x14ac:dyDescent="0.25">
      <c r="A283" s="18" t="s">
        <v>325</v>
      </c>
      <c r="B283" s="8" t="s">
        <v>65</v>
      </c>
      <c r="C283" s="9">
        <v>38237</v>
      </c>
      <c r="D283" s="10">
        <f t="shared" si="7"/>
        <v>2004</v>
      </c>
      <c r="E283" s="8" t="s">
        <v>19</v>
      </c>
      <c r="G283" s="19">
        <v>42533</v>
      </c>
      <c r="H283" s="8">
        <v>2</v>
      </c>
      <c r="I283" s="20"/>
      <c r="U283"/>
    </row>
    <row r="284" spans="1:21" ht="15" x14ac:dyDescent="0.25">
      <c r="A284" s="18" t="s">
        <v>326</v>
      </c>
      <c r="B284" s="8" t="s">
        <v>65</v>
      </c>
      <c r="C284" s="9">
        <v>38590</v>
      </c>
      <c r="D284" s="10">
        <f t="shared" si="7"/>
        <v>2005</v>
      </c>
      <c r="E284" s="8" t="s">
        <v>24</v>
      </c>
      <c r="G284" s="19">
        <v>29131</v>
      </c>
      <c r="H284" s="8">
        <v>5</v>
      </c>
      <c r="I284" s="20"/>
      <c r="U284"/>
    </row>
    <row r="285" spans="1:21" ht="15" x14ac:dyDescent="0.25">
      <c r="A285" s="18" t="s">
        <v>327</v>
      </c>
      <c r="B285" s="8" t="s">
        <v>65</v>
      </c>
      <c r="C285" s="9">
        <v>38600</v>
      </c>
      <c r="D285" s="10">
        <f t="shared" si="7"/>
        <v>2005</v>
      </c>
      <c r="E285" s="8" t="s">
        <v>15</v>
      </c>
      <c r="F285" s="8" t="s">
        <v>47</v>
      </c>
      <c r="G285" s="19">
        <v>100359</v>
      </c>
      <c r="H285" s="8">
        <v>1</v>
      </c>
      <c r="I285" s="20"/>
      <c r="U285"/>
    </row>
    <row r="286" spans="1:21" ht="15" x14ac:dyDescent="0.25">
      <c r="A286" s="18" t="s">
        <v>328</v>
      </c>
      <c r="B286" s="8" t="s">
        <v>65</v>
      </c>
      <c r="C286" s="9">
        <v>38958</v>
      </c>
      <c r="D286" s="10">
        <f t="shared" si="7"/>
        <v>2006</v>
      </c>
      <c r="E286" s="8" t="s">
        <v>19</v>
      </c>
      <c r="G286" s="19">
        <v>54445</v>
      </c>
      <c r="H286" s="8">
        <v>3</v>
      </c>
      <c r="I286" s="20"/>
      <c r="U286"/>
    </row>
    <row r="287" spans="1:21" ht="15" x14ac:dyDescent="0.25">
      <c r="A287" s="18" t="s">
        <v>329</v>
      </c>
      <c r="B287" s="8" t="s">
        <v>65</v>
      </c>
      <c r="C287" s="9">
        <v>38969</v>
      </c>
      <c r="D287" s="10">
        <f t="shared" si="7"/>
        <v>2006</v>
      </c>
      <c r="E287" s="8" t="s">
        <v>24</v>
      </c>
      <c r="G287" s="19">
        <v>25721</v>
      </c>
      <c r="H287" s="8">
        <v>1</v>
      </c>
      <c r="I287" s="20"/>
      <c r="U287"/>
    </row>
    <row r="288" spans="1:21" ht="15" x14ac:dyDescent="0.25">
      <c r="A288" s="18" t="s">
        <v>330</v>
      </c>
      <c r="B288" s="8" t="s">
        <v>65</v>
      </c>
      <c r="C288" s="9">
        <v>40060</v>
      </c>
      <c r="D288" s="10">
        <f t="shared" si="7"/>
        <v>2009</v>
      </c>
      <c r="E288" s="8" t="s">
        <v>24</v>
      </c>
      <c r="G288" s="19">
        <v>21785</v>
      </c>
      <c r="H288" s="8">
        <v>3</v>
      </c>
      <c r="I288" s="20"/>
      <c r="U288"/>
    </row>
    <row r="289" spans="1:21" ht="15" x14ac:dyDescent="0.25">
      <c r="A289" s="18" t="s">
        <v>331</v>
      </c>
      <c r="B289" s="8" t="s">
        <v>65</v>
      </c>
      <c r="C289" s="9">
        <v>41873</v>
      </c>
      <c r="D289" s="10">
        <f t="shared" si="7"/>
        <v>2014</v>
      </c>
      <c r="E289" s="8" t="s">
        <v>19</v>
      </c>
      <c r="G289" s="19">
        <v>60545</v>
      </c>
      <c r="H289" s="8">
        <v>3</v>
      </c>
      <c r="I289" s="20"/>
      <c r="U289"/>
    </row>
    <row r="290" spans="1:21" ht="15" x14ac:dyDescent="0.25">
      <c r="A290" s="18" t="s">
        <v>332</v>
      </c>
      <c r="B290" s="8" t="s">
        <v>65</v>
      </c>
      <c r="C290" s="9">
        <v>41152</v>
      </c>
      <c r="D290" s="10">
        <f t="shared" si="7"/>
        <v>2012</v>
      </c>
      <c r="E290" s="8" t="s">
        <v>24</v>
      </c>
      <c r="G290" s="19">
        <v>27198</v>
      </c>
      <c r="H290" s="8">
        <v>3</v>
      </c>
      <c r="I290" s="20"/>
      <c r="U290"/>
    </row>
    <row r="291" spans="1:21" ht="15" x14ac:dyDescent="0.25">
      <c r="A291" s="18" t="s">
        <v>333</v>
      </c>
      <c r="B291" s="8" t="s">
        <v>65</v>
      </c>
      <c r="C291" s="9">
        <v>43364</v>
      </c>
      <c r="D291" s="10">
        <f t="shared" si="7"/>
        <v>2018</v>
      </c>
      <c r="E291" s="8" t="s">
        <v>19</v>
      </c>
      <c r="G291" s="19">
        <v>51077</v>
      </c>
      <c r="H291" s="8">
        <v>2</v>
      </c>
      <c r="I291" s="20"/>
      <c r="U291"/>
    </row>
    <row r="292" spans="1:21" ht="15" x14ac:dyDescent="0.25">
      <c r="A292" s="18" t="s">
        <v>334</v>
      </c>
      <c r="B292" s="8" t="s">
        <v>65</v>
      </c>
      <c r="C292" s="9">
        <v>38249</v>
      </c>
      <c r="D292" s="10">
        <f t="shared" si="7"/>
        <v>2004</v>
      </c>
      <c r="E292" s="8" t="s">
        <v>15</v>
      </c>
      <c r="F292" s="8" t="s">
        <v>18</v>
      </c>
      <c r="G292" s="19">
        <v>61049</v>
      </c>
      <c r="H292" s="8">
        <v>1</v>
      </c>
      <c r="I292" s="20"/>
      <c r="U292"/>
    </row>
    <row r="293" spans="1:21" ht="15" x14ac:dyDescent="0.25">
      <c r="A293" s="18" t="s">
        <v>335</v>
      </c>
      <c r="B293" s="8" t="s">
        <v>65</v>
      </c>
      <c r="C293" s="9">
        <v>38251</v>
      </c>
      <c r="D293" s="10">
        <f t="shared" si="7"/>
        <v>2004</v>
      </c>
      <c r="E293" s="8" t="s">
        <v>24</v>
      </c>
      <c r="G293" s="19">
        <v>36439</v>
      </c>
      <c r="H293" s="8">
        <v>3</v>
      </c>
      <c r="I293" s="20"/>
      <c r="U293"/>
    </row>
    <row r="294" spans="1:21" ht="15" x14ac:dyDescent="0.25">
      <c r="A294" s="18" t="s">
        <v>336</v>
      </c>
      <c r="B294" s="8" t="s">
        <v>65</v>
      </c>
      <c r="C294" s="9">
        <v>41552</v>
      </c>
      <c r="D294" s="10">
        <f t="shared" si="7"/>
        <v>2013</v>
      </c>
      <c r="E294" s="8" t="s">
        <v>15</v>
      </c>
      <c r="F294" s="8" t="s">
        <v>21</v>
      </c>
      <c r="G294" s="19">
        <v>86051</v>
      </c>
      <c r="H294" s="8">
        <v>1</v>
      </c>
      <c r="I294" s="20"/>
      <c r="U294"/>
    </row>
    <row r="295" spans="1:21" ht="15" x14ac:dyDescent="0.25">
      <c r="A295" s="18" t="s">
        <v>337</v>
      </c>
      <c r="B295" s="8" t="s">
        <v>65</v>
      </c>
      <c r="C295" s="9">
        <v>41937</v>
      </c>
      <c r="D295" s="10">
        <f t="shared" si="7"/>
        <v>2014</v>
      </c>
      <c r="E295" s="8" t="s">
        <v>15</v>
      </c>
      <c r="F295" s="8" t="s">
        <v>21</v>
      </c>
      <c r="G295" s="19">
        <v>113335</v>
      </c>
      <c r="H295" s="8">
        <v>3</v>
      </c>
      <c r="I295" s="20"/>
      <c r="U295"/>
    </row>
    <row r="296" spans="1:21" ht="15" x14ac:dyDescent="0.25">
      <c r="A296" s="18" t="s">
        <v>338</v>
      </c>
      <c r="B296" s="8" t="s">
        <v>65</v>
      </c>
      <c r="C296" s="9">
        <v>41594</v>
      </c>
      <c r="D296" s="10">
        <f t="shared" si="7"/>
        <v>2013</v>
      </c>
      <c r="E296" s="8" t="s">
        <v>22</v>
      </c>
      <c r="F296" s="8" t="s">
        <v>47</v>
      </c>
      <c r="G296" s="19">
        <v>27884</v>
      </c>
      <c r="H296" s="8">
        <v>4</v>
      </c>
      <c r="I296" s="20"/>
      <c r="U296"/>
    </row>
    <row r="297" spans="1:21" ht="15" x14ac:dyDescent="0.25">
      <c r="A297" s="18" t="s">
        <v>339</v>
      </c>
      <c r="B297" s="8" t="s">
        <v>65</v>
      </c>
      <c r="C297" s="9">
        <v>42664</v>
      </c>
      <c r="D297" s="10">
        <f t="shared" si="7"/>
        <v>2016</v>
      </c>
      <c r="E297" s="8" t="s">
        <v>22</v>
      </c>
      <c r="F297" s="8" t="s">
        <v>27</v>
      </c>
      <c r="G297" s="19">
        <v>28075</v>
      </c>
      <c r="H297" s="8">
        <v>2</v>
      </c>
      <c r="I297" s="20"/>
      <c r="U297"/>
    </row>
    <row r="298" spans="1:21" ht="15" x14ac:dyDescent="0.25">
      <c r="A298" s="18" t="s">
        <v>340</v>
      </c>
      <c r="B298" s="8" t="s">
        <v>65</v>
      </c>
      <c r="C298" s="9">
        <v>41222</v>
      </c>
      <c r="D298" s="10">
        <f t="shared" si="7"/>
        <v>2012</v>
      </c>
      <c r="E298" s="8" t="s">
        <v>22</v>
      </c>
      <c r="F298" s="8" t="s">
        <v>18</v>
      </c>
      <c r="G298" s="19">
        <v>27487</v>
      </c>
      <c r="H298" s="8">
        <v>4</v>
      </c>
      <c r="I298" s="20"/>
      <c r="U298"/>
    </row>
    <row r="299" spans="1:21" ht="15" x14ac:dyDescent="0.25">
      <c r="A299" s="18" t="s">
        <v>341</v>
      </c>
      <c r="B299" s="8" t="s">
        <v>65</v>
      </c>
      <c r="C299" s="9">
        <v>41230</v>
      </c>
      <c r="D299" s="10">
        <f t="shared" si="7"/>
        <v>2012</v>
      </c>
      <c r="E299" s="8" t="s">
        <v>15</v>
      </c>
      <c r="F299" s="8" t="s">
        <v>21</v>
      </c>
      <c r="G299" s="19">
        <v>119949</v>
      </c>
      <c r="H299" s="8">
        <v>2</v>
      </c>
      <c r="I299" s="20"/>
      <c r="U299"/>
    </row>
    <row r="300" spans="1:21" ht="15" x14ac:dyDescent="0.25">
      <c r="A300" s="18" t="s">
        <v>342</v>
      </c>
      <c r="B300" s="8" t="s">
        <v>65</v>
      </c>
      <c r="C300" s="9">
        <v>38307</v>
      </c>
      <c r="D300" s="10">
        <f t="shared" si="7"/>
        <v>2004</v>
      </c>
      <c r="E300" s="8" t="s">
        <v>24</v>
      </c>
      <c r="G300" s="19">
        <v>24744</v>
      </c>
      <c r="H300" s="8">
        <v>3</v>
      </c>
      <c r="I300" s="20"/>
      <c r="U300"/>
    </row>
    <row r="301" spans="1:21" ht="15" x14ac:dyDescent="0.25">
      <c r="A301" s="18" t="s">
        <v>343</v>
      </c>
      <c r="B301" s="8" t="s">
        <v>65</v>
      </c>
      <c r="C301" s="9">
        <v>38653</v>
      </c>
      <c r="D301" s="10">
        <f t="shared" si="7"/>
        <v>2005</v>
      </c>
      <c r="E301" s="8" t="s">
        <v>22</v>
      </c>
      <c r="F301" s="8" t="s">
        <v>18</v>
      </c>
      <c r="G301" s="19">
        <v>21672</v>
      </c>
      <c r="H301" s="8">
        <v>2</v>
      </c>
      <c r="I301" s="20"/>
      <c r="U301"/>
    </row>
    <row r="302" spans="1:21" ht="15" x14ac:dyDescent="0.25">
      <c r="A302" s="18" t="s">
        <v>344</v>
      </c>
      <c r="B302" s="8" t="s">
        <v>65</v>
      </c>
      <c r="C302" s="9">
        <v>38662</v>
      </c>
      <c r="D302" s="10">
        <f t="shared" si="7"/>
        <v>2005</v>
      </c>
      <c r="E302" s="8" t="s">
        <v>22</v>
      </c>
      <c r="F302" s="8" t="s">
        <v>47</v>
      </c>
      <c r="G302" s="19">
        <v>29067</v>
      </c>
      <c r="H302" s="8">
        <v>3</v>
      </c>
      <c r="I302" s="20"/>
      <c r="U302"/>
    </row>
    <row r="303" spans="1:21" ht="15" x14ac:dyDescent="0.25">
      <c r="A303" s="18" t="s">
        <v>345</v>
      </c>
      <c r="B303" s="8" t="s">
        <v>65</v>
      </c>
      <c r="C303" s="9">
        <v>38671</v>
      </c>
      <c r="D303" s="10">
        <f t="shared" si="7"/>
        <v>2005</v>
      </c>
      <c r="E303" s="8" t="s">
        <v>22</v>
      </c>
      <c r="F303" s="8" t="s">
        <v>18</v>
      </c>
      <c r="G303" s="19">
        <v>27648</v>
      </c>
      <c r="H303" s="8">
        <v>1</v>
      </c>
      <c r="I303" s="20"/>
      <c r="U303"/>
    </row>
    <row r="304" spans="1:21" ht="15" x14ac:dyDescent="0.25">
      <c r="A304" s="18" t="s">
        <v>346</v>
      </c>
      <c r="B304" s="8" t="s">
        <v>65</v>
      </c>
      <c r="C304" s="9">
        <v>39749</v>
      </c>
      <c r="D304" s="10">
        <f t="shared" si="7"/>
        <v>2008</v>
      </c>
      <c r="E304" s="8" t="s">
        <v>15</v>
      </c>
      <c r="F304" s="8" t="s">
        <v>47</v>
      </c>
      <c r="G304" s="19">
        <v>104197</v>
      </c>
      <c r="H304" s="8">
        <v>5</v>
      </c>
      <c r="I304" s="20"/>
      <c r="U304"/>
    </row>
    <row r="305" spans="1:21" ht="15" x14ac:dyDescent="0.25">
      <c r="A305" s="18" t="s">
        <v>347</v>
      </c>
      <c r="B305" s="8" t="s">
        <v>65</v>
      </c>
      <c r="C305" s="9">
        <v>40106</v>
      </c>
      <c r="D305" s="10">
        <f t="shared" si="7"/>
        <v>2009</v>
      </c>
      <c r="E305" s="8" t="s">
        <v>22</v>
      </c>
      <c r="F305" s="8" t="s">
        <v>21</v>
      </c>
      <c r="G305" s="19">
        <v>23003</v>
      </c>
      <c r="H305" s="8">
        <v>2</v>
      </c>
      <c r="I305" s="20"/>
      <c r="U305"/>
    </row>
    <row r="306" spans="1:21" ht="15" x14ac:dyDescent="0.25">
      <c r="A306" s="18" t="s">
        <v>348</v>
      </c>
      <c r="B306" s="8" t="s">
        <v>65</v>
      </c>
      <c r="C306" s="9">
        <v>41588</v>
      </c>
      <c r="D306" s="10">
        <f t="shared" si="7"/>
        <v>2013</v>
      </c>
      <c r="E306" s="8" t="s">
        <v>15</v>
      </c>
      <c r="F306" s="8" t="s">
        <v>18</v>
      </c>
      <c r="G306" s="19">
        <v>105667</v>
      </c>
      <c r="H306" s="8">
        <v>2</v>
      </c>
      <c r="I306" s="20"/>
      <c r="U306"/>
    </row>
    <row r="307" spans="1:21" ht="15" x14ac:dyDescent="0.25">
      <c r="A307" s="18" t="s">
        <v>349</v>
      </c>
      <c r="B307" s="8" t="s">
        <v>65</v>
      </c>
      <c r="C307" s="9">
        <v>41936</v>
      </c>
      <c r="D307" s="10">
        <f t="shared" si="7"/>
        <v>2014</v>
      </c>
      <c r="E307" s="8" t="s">
        <v>22</v>
      </c>
      <c r="F307" s="8" t="s">
        <v>18</v>
      </c>
      <c r="G307" s="19">
        <v>25004</v>
      </c>
      <c r="H307" s="8">
        <v>5</v>
      </c>
      <c r="I307" s="20"/>
      <c r="U307"/>
    </row>
    <row r="308" spans="1:21" ht="15" x14ac:dyDescent="0.25">
      <c r="A308" s="18" t="s">
        <v>350</v>
      </c>
      <c r="B308" s="8" t="s">
        <v>65</v>
      </c>
      <c r="C308" s="9">
        <v>42689</v>
      </c>
      <c r="D308" s="10">
        <f t="shared" si="7"/>
        <v>2016</v>
      </c>
      <c r="E308" s="8" t="s">
        <v>24</v>
      </c>
      <c r="G308" s="19">
        <v>38508</v>
      </c>
      <c r="H308" s="8">
        <v>4</v>
      </c>
      <c r="I308" s="20"/>
      <c r="U308"/>
    </row>
    <row r="309" spans="1:21" ht="15" x14ac:dyDescent="0.25">
      <c r="A309" s="18" t="s">
        <v>351</v>
      </c>
      <c r="B309" s="8" t="s">
        <v>65</v>
      </c>
      <c r="C309" s="9">
        <v>41618</v>
      </c>
      <c r="D309" s="10">
        <f t="shared" si="7"/>
        <v>2013</v>
      </c>
      <c r="E309" s="8" t="s">
        <v>19</v>
      </c>
      <c r="G309" s="19">
        <v>62567</v>
      </c>
      <c r="H309" s="8">
        <v>1</v>
      </c>
      <c r="I309" s="20"/>
      <c r="U309"/>
    </row>
    <row r="310" spans="1:21" ht="15" x14ac:dyDescent="0.25">
      <c r="A310" s="18" t="s">
        <v>352</v>
      </c>
      <c r="B310" s="8" t="s">
        <v>65</v>
      </c>
      <c r="C310" s="9">
        <v>42696</v>
      </c>
      <c r="D310" s="10">
        <f t="shared" si="7"/>
        <v>2016</v>
      </c>
      <c r="E310" s="8" t="s">
        <v>15</v>
      </c>
      <c r="F310" s="8" t="s">
        <v>18</v>
      </c>
      <c r="G310" s="19">
        <v>65953</v>
      </c>
      <c r="H310" s="8">
        <v>2</v>
      </c>
      <c r="I310" s="20"/>
      <c r="U310"/>
    </row>
    <row r="311" spans="1:21" ht="15" x14ac:dyDescent="0.25">
      <c r="A311" s="18" t="s">
        <v>353</v>
      </c>
      <c r="B311" s="8" t="s">
        <v>65</v>
      </c>
      <c r="C311" s="9">
        <v>42702</v>
      </c>
      <c r="D311" s="10">
        <f t="shared" si="7"/>
        <v>2016</v>
      </c>
      <c r="E311" s="8" t="s">
        <v>19</v>
      </c>
      <c r="G311" s="19">
        <v>42468</v>
      </c>
      <c r="H311" s="8">
        <v>5</v>
      </c>
      <c r="I311" s="20"/>
      <c r="U311"/>
    </row>
    <row r="312" spans="1:21" ht="15" x14ac:dyDescent="0.25">
      <c r="A312" s="18" t="s">
        <v>354</v>
      </c>
      <c r="B312" s="8" t="s">
        <v>65</v>
      </c>
      <c r="C312" s="9">
        <v>42709</v>
      </c>
      <c r="D312" s="10">
        <f t="shared" si="7"/>
        <v>2016</v>
      </c>
      <c r="E312" s="8" t="s">
        <v>22</v>
      </c>
      <c r="F312" s="8" t="s">
        <v>21</v>
      </c>
      <c r="G312" s="19">
        <v>21257</v>
      </c>
      <c r="H312" s="8">
        <v>5</v>
      </c>
      <c r="I312" s="20"/>
      <c r="U312"/>
    </row>
    <row r="313" spans="1:21" ht="15" x14ac:dyDescent="0.25">
      <c r="A313" s="18" t="s">
        <v>355</v>
      </c>
      <c r="B313" s="8" t="s">
        <v>65</v>
      </c>
      <c r="C313" s="9">
        <v>42713</v>
      </c>
      <c r="D313" s="10">
        <f t="shared" si="7"/>
        <v>2016</v>
      </c>
      <c r="E313" s="8" t="s">
        <v>24</v>
      </c>
      <c r="G313" s="19">
        <v>34488</v>
      </c>
      <c r="H313" s="8">
        <v>4</v>
      </c>
      <c r="I313" s="20"/>
      <c r="U313"/>
    </row>
    <row r="314" spans="1:21" ht="15" x14ac:dyDescent="0.25">
      <c r="A314" s="18" t="s">
        <v>356</v>
      </c>
      <c r="B314" s="8" t="s">
        <v>65</v>
      </c>
      <c r="C314" s="9">
        <v>42714</v>
      </c>
      <c r="D314" s="10">
        <f t="shared" si="7"/>
        <v>2016</v>
      </c>
      <c r="E314" s="8" t="s">
        <v>15</v>
      </c>
      <c r="F314" s="8" t="s">
        <v>18</v>
      </c>
      <c r="G314" s="19">
        <v>100625</v>
      </c>
      <c r="H314" s="8">
        <v>4</v>
      </c>
      <c r="I314" s="20"/>
      <c r="U314"/>
    </row>
    <row r="315" spans="1:21" ht="15" x14ac:dyDescent="0.25">
      <c r="A315" s="18" t="s">
        <v>357</v>
      </c>
      <c r="B315" s="8" t="s">
        <v>65</v>
      </c>
      <c r="C315" s="9">
        <v>41241</v>
      </c>
      <c r="D315" s="10">
        <f t="shared" si="7"/>
        <v>2012</v>
      </c>
      <c r="E315" s="8" t="s">
        <v>15</v>
      </c>
      <c r="F315" s="8" t="s">
        <v>21</v>
      </c>
      <c r="G315" s="19">
        <v>71207</v>
      </c>
      <c r="H315" s="8">
        <v>1</v>
      </c>
      <c r="I315" s="20"/>
      <c r="U315"/>
    </row>
    <row r="316" spans="1:21" ht="15" x14ac:dyDescent="0.25">
      <c r="A316" s="18" t="s">
        <v>358</v>
      </c>
      <c r="B316" s="8" t="s">
        <v>65</v>
      </c>
      <c r="C316" s="9">
        <v>38324</v>
      </c>
      <c r="D316" s="10">
        <f t="shared" si="7"/>
        <v>2004</v>
      </c>
      <c r="E316" s="8" t="s">
        <v>15</v>
      </c>
      <c r="F316" s="8" t="s">
        <v>18</v>
      </c>
      <c r="G316" s="19">
        <v>74177</v>
      </c>
      <c r="H316" s="8">
        <v>3</v>
      </c>
      <c r="I316" s="20"/>
      <c r="U316"/>
    </row>
    <row r="317" spans="1:21" ht="15" x14ac:dyDescent="0.25">
      <c r="A317" s="18" t="s">
        <v>359</v>
      </c>
      <c r="B317" s="8" t="s">
        <v>65</v>
      </c>
      <c r="C317" s="9">
        <v>38684</v>
      </c>
      <c r="D317" s="10">
        <f t="shared" si="7"/>
        <v>2005</v>
      </c>
      <c r="E317" s="8" t="s">
        <v>15</v>
      </c>
      <c r="F317" s="8" t="s">
        <v>18</v>
      </c>
      <c r="G317" s="19">
        <v>110056</v>
      </c>
      <c r="H317" s="8">
        <v>1</v>
      </c>
      <c r="I317" s="20"/>
      <c r="U317"/>
    </row>
    <row r="318" spans="1:21" ht="15" x14ac:dyDescent="0.25">
      <c r="A318" s="18" t="s">
        <v>360</v>
      </c>
      <c r="B318" s="8" t="s">
        <v>65</v>
      </c>
      <c r="C318" s="9">
        <v>38695</v>
      </c>
      <c r="D318" s="10">
        <f t="shared" si="7"/>
        <v>2005</v>
      </c>
      <c r="E318" s="8" t="s">
        <v>19</v>
      </c>
      <c r="G318" s="19">
        <v>61567</v>
      </c>
      <c r="H318" s="8">
        <v>5</v>
      </c>
      <c r="I318" s="20"/>
      <c r="U318"/>
    </row>
    <row r="319" spans="1:21" ht="15" x14ac:dyDescent="0.25">
      <c r="A319" s="18" t="s">
        <v>361</v>
      </c>
      <c r="B319" s="8" t="s">
        <v>65</v>
      </c>
      <c r="C319" s="9">
        <v>40139</v>
      </c>
      <c r="D319" s="10">
        <f t="shared" si="7"/>
        <v>2009</v>
      </c>
      <c r="E319" s="8" t="s">
        <v>24</v>
      </c>
      <c r="G319" s="19">
        <v>28597</v>
      </c>
      <c r="H319" s="8">
        <v>3</v>
      </c>
      <c r="I319" s="20"/>
      <c r="U319"/>
    </row>
    <row r="320" spans="1:21" ht="15" x14ac:dyDescent="0.25">
      <c r="A320" s="18" t="s">
        <v>362</v>
      </c>
      <c r="B320" s="8" t="s">
        <v>65</v>
      </c>
      <c r="C320" s="9">
        <v>40529</v>
      </c>
      <c r="D320" s="10">
        <f t="shared" si="7"/>
        <v>2010</v>
      </c>
      <c r="E320" s="8" t="s">
        <v>24</v>
      </c>
      <c r="G320" s="19">
        <v>24084</v>
      </c>
      <c r="H320" s="8">
        <v>5</v>
      </c>
      <c r="I320" s="20"/>
      <c r="U320"/>
    </row>
    <row r="321" spans="1:21" ht="15" x14ac:dyDescent="0.25">
      <c r="A321" s="18" t="s">
        <v>363</v>
      </c>
      <c r="B321" s="8" t="s">
        <v>65</v>
      </c>
      <c r="C321" s="9">
        <v>41987</v>
      </c>
      <c r="D321" s="10">
        <f t="shared" si="7"/>
        <v>2014</v>
      </c>
      <c r="E321" s="8" t="s">
        <v>19</v>
      </c>
      <c r="G321" s="19">
        <v>59275</v>
      </c>
      <c r="H321" s="8">
        <v>5</v>
      </c>
      <c r="I321" s="20"/>
      <c r="U321"/>
    </row>
    <row r="322" spans="1:21" ht="15" x14ac:dyDescent="0.25">
      <c r="A322" s="18" t="s">
        <v>364</v>
      </c>
      <c r="B322" s="8" t="s">
        <v>65</v>
      </c>
      <c r="C322" s="9">
        <v>42710</v>
      </c>
      <c r="D322" s="10">
        <f t="shared" si="7"/>
        <v>2016</v>
      </c>
      <c r="E322" s="8" t="s">
        <v>24</v>
      </c>
      <c r="G322" s="19">
        <v>28267</v>
      </c>
      <c r="H322" s="8">
        <v>4</v>
      </c>
      <c r="I322" s="20"/>
      <c r="U322"/>
    </row>
    <row r="323" spans="1:21" ht="15" x14ac:dyDescent="0.25">
      <c r="A323" s="18" t="s">
        <v>365</v>
      </c>
      <c r="B323" s="8" t="s">
        <v>65</v>
      </c>
      <c r="C323" s="9">
        <v>41643</v>
      </c>
      <c r="D323" s="10">
        <f t="shared" si="7"/>
        <v>2014</v>
      </c>
      <c r="E323" s="8" t="s">
        <v>15</v>
      </c>
      <c r="F323" s="8" t="s">
        <v>21</v>
      </c>
      <c r="G323" s="19">
        <v>113370</v>
      </c>
      <c r="H323" s="8">
        <v>2</v>
      </c>
      <c r="I323" s="20"/>
      <c r="U323"/>
    </row>
    <row r="324" spans="1:21" ht="15" x14ac:dyDescent="0.25">
      <c r="A324" s="18" t="s">
        <v>366</v>
      </c>
      <c r="B324" s="8" t="s">
        <v>65</v>
      </c>
      <c r="C324" s="9">
        <v>41647</v>
      </c>
      <c r="D324" s="10">
        <f t="shared" si="7"/>
        <v>2014</v>
      </c>
      <c r="E324" s="8" t="s">
        <v>22</v>
      </c>
      <c r="F324" s="8" t="s">
        <v>47</v>
      </c>
      <c r="G324" s="19">
        <v>21204</v>
      </c>
      <c r="H324" s="8">
        <v>3</v>
      </c>
      <c r="I324" s="20"/>
      <c r="U324"/>
    </row>
    <row r="325" spans="1:21" ht="15" x14ac:dyDescent="0.25">
      <c r="A325" s="18" t="s">
        <v>367</v>
      </c>
      <c r="B325" s="8" t="s">
        <v>65</v>
      </c>
      <c r="C325" s="9">
        <v>42732</v>
      </c>
      <c r="D325" s="10">
        <f t="shared" si="7"/>
        <v>2016</v>
      </c>
      <c r="E325" s="8" t="s">
        <v>24</v>
      </c>
      <c r="G325" s="19">
        <v>23675</v>
      </c>
      <c r="H325" s="8">
        <v>3</v>
      </c>
      <c r="I325" s="20"/>
      <c r="U325"/>
    </row>
    <row r="326" spans="1:21" ht="15" x14ac:dyDescent="0.25">
      <c r="A326" s="18" t="s">
        <v>368</v>
      </c>
      <c r="B326" s="8" t="s">
        <v>65</v>
      </c>
      <c r="C326" s="9">
        <v>38341</v>
      </c>
      <c r="D326" s="10">
        <f t="shared" si="7"/>
        <v>2004</v>
      </c>
      <c r="E326" s="8" t="s">
        <v>22</v>
      </c>
      <c r="F326" s="8" t="s">
        <v>18</v>
      </c>
      <c r="G326" s="19">
        <v>21992</v>
      </c>
      <c r="H326" s="8">
        <v>3</v>
      </c>
      <c r="I326" s="20"/>
      <c r="U326"/>
    </row>
    <row r="327" spans="1:21" ht="15" x14ac:dyDescent="0.25">
      <c r="A327" s="18" t="s">
        <v>369</v>
      </c>
      <c r="B327" s="8" t="s">
        <v>65</v>
      </c>
      <c r="C327" s="9">
        <v>38362</v>
      </c>
      <c r="D327" s="10">
        <f t="shared" ref="D327:D390" si="8">YEAR(C327)</f>
        <v>2005</v>
      </c>
      <c r="E327" s="8" t="s">
        <v>15</v>
      </c>
      <c r="F327" s="8" t="s">
        <v>21</v>
      </c>
      <c r="G327" s="19">
        <v>123099</v>
      </c>
      <c r="H327" s="8">
        <v>2</v>
      </c>
      <c r="I327" s="20"/>
      <c r="U327"/>
    </row>
    <row r="328" spans="1:21" ht="15" x14ac:dyDescent="0.25">
      <c r="A328" s="18" t="s">
        <v>370</v>
      </c>
      <c r="B328" s="8" t="s">
        <v>65</v>
      </c>
      <c r="C328" s="9">
        <v>40176</v>
      </c>
      <c r="D328" s="10">
        <f t="shared" si="8"/>
        <v>2009</v>
      </c>
      <c r="E328" s="8" t="s">
        <v>15</v>
      </c>
      <c r="F328" s="8" t="s">
        <v>47</v>
      </c>
      <c r="G328" s="19">
        <v>95555</v>
      </c>
      <c r="H328" s="8">
        <v>1</v>
      </c>
      <c r="I328" s="20"/>
      <c r="U328"/>
    </row>
    <row r="329" spans="1:21" ht="15" x14ac:dyDescent="0.25">
      <c r="A329" s="18" t="s">
        <v>371</v>
      </c>
      <c r="B329" s="8" t="s">
        <v>65</v>
      </c>
      <c r="C329" s="9">
        <v>40183</v>
      </c>
      <c r="D329" s="10">
        <f t="shared" si="8"/>
        <v>2010</v>
      </c>
      <c r="E329" s="8" t="s">
        <v>15</v>
      </c>
      <c r="F329" s="8" t="s">
        <v>18</v>
      </c>
      <c r="G329" s="19">
        <v>69335</v>
      </c>
      <c r="H329" s="8">
        <v>3</v>
      </c>
      <c r="I329" s="20"/>
      <c r="U329"/>
    </row>
    <row r="330" spans="1:21" ht="15" x14ac:dyDescent="0.25">
      <c r="A330" s="18" t="s">
        <v>372</v>
      </c>
      <c r="B330" s="8" t="s">
        <v>65</v>
      </c>
      <c r="C330" s="9">
        <v>40561</v>
      </c>
      <c r="D330" s="10">
        <f t="shared" si="8"/>
        <v>2011</v>
      </c>
      <c r="E330" s="8" t="s">
        <v>24</v>
      </c>
      <c r="G330" s="19">
        <v>22703</v>
      </c>
      <c r="H330" s="8">
        <v>2</v>
      </c>
      <c r="I330" s="20"/>
      <c r="U330"/>
    </row>
    <row r="331" spans="1:21" ht="15" x14ac:dyDescent="0.25">
      <c r="A331" s="18" t="s">
        <v>373</v>
      </c>
      <c r="B331" s="8" t="s">
        <v>65</v>
      </c>
      <c r="C331" s="9">
        <v>40561</v>
      </c>
      <c r="D331" s="10">
        <f t="shared" si="8"/>
        <v>2011</v>
      </c>
      <c r="E331" s="8" t="s">
        <v>22</v>
      </c>
      <c r="F331" s="8" t="s">
        <v>21</v>
      </c>
      <c r="G331" s="19">
        <v>22937</v>
      </c>
      <c r="H331" s="8">
        <v>4</v>
      </c>
      <c r="I331" s="20"/>
      <c r="U331"/>
    </row>
    <row r="332" spans="1:21" ht="15" x14ac:dyDescent="0.25">
      <c r="A332" s="18" t="s">
        <v>374</v>
      </c>
      <c r="B332" s="8" t="s">
        <v>65</v>
      </c>
      <c r="C332" s="9">
        <v>42000</v>
      </c>
      <c r="D332" s="10">
        <f t="shared" si="8"/>
        <v>2014</v>
      </c>
      <c r="E332" s="8" t="s">
        <v>15</v>
      </c>
      <c r="F332" s="8" t="s">
        <v>18</v>
      </c>
      <c r="G332" s="19">
        <v>117677</v>
      </c>
      <c r="H332" s="10">
        <v>2</v>
      </c>
      <c r="I332" s="20"/>
      <c r="U332"/>
    </row>
    <row r="333" spans="1:21" ht="15" x14ac:dyDescent="0.25">
      <c r="A333" s="18" t="s">
        <v>375</v>
      </c>
      <c r="B333" s="8" t="s">
        <v>65</v>
      </c>
      <c r="C333" s="9">
        <v>41630</v>
      </c>
      <c r="D333" s="10">
        <f t="shared" si="8"/>
        <v>2013</v>
      </c>
      <c r="E333" s="8" t="s">
        <v>22</v>
      </c>
      <c r="F333" s="8" t="s">
        <v>27</v>
      </c>
      <c r="G333" s="19">
        <v>24870</v>
      </c>
      <c r="H333" s="8">
        <v>3</v>
      </c>
      <c r="I333" s="20"/>
      <c r="U333"/>
    </row>
    <row r="334" spans="1:21" ht="15" x14ac:dyDescent="0.25">
      <c r="A334" s="18" t="s">
        <v>376</v>
      </c>
      <c r="B334" s="8" t="s">
        <v>65</v>
      </c>
      <c r="C334" s="9">
        <v>42025</v>
      </c>
      <c r="D334" s="10">
        <f t="shared" si="8"/>
        <v>2015</v>
      </c>
      <c r="E334" s="8" t="s">
        <v>19</v>
      </c>
      <c r="G334" s="19">
        <v>41503</v>
      </c>
      <c r="H334" s="8">
        <v>5</v>
      </c>
      <c r="I334" s="20"/>
      <c r="U334"/>
    </row>
    <row r="335" spans="1:21" ht="15" x14ac:dyDescent="0.25">
      <c r="A335" s="18" t="s">
        <v>377</v>
      </c>
      <c r="B335" s="8" t="s">
        <v>65</v>
      </c>
      <c r="C335" s="9">
        <v>38743</v>
      </c>
      <c r="D335" s="10">
        <f t="shared" si="8"/>
        <v>2006</v>
      </c>
      <c r="E335" s="8" t="s">
        <v>22</v>
      </c>
      <c r="F335" s="8" t="s">
        <v>27</v>
      </c>
      <c r="G335" s="19">
        <v>29904</v>
      </c>
      <c r="H335" s="8">
        <v>1</v>
      </c>
      <c r="I335" s="20"/>
      <c r="U335"/>
    </row>
    <row r="336" spans="1:21" ht="15" x14ac:dyDescent="0.25">
      <c r="A336" s="18" t="s">
        <v>378</v>
      </c>
      <c r="B336" s="8" t="s">
        <v>65</v>
      </c>
      <c r="C336" s="9">
        <v>39469</v>
      </c>
      <c r="D336" s="10">
        <f t="shared" si="8"/>
        <v>2008</v>
      </c>
      <c r="E336" s="8" t="s">
        <v>15</v>
      </c>
      <c r="F336" s="8" t="s">
        <v>47</v>
      </c>
      <c r="G336" s="19">
        <v>74514</v>
      </c>
      <c r="H336" s="8">
        <v>2</v>
      </c>
      <c r="I336" s="20"/>
      <c r="U336"/>
    </row>
    <row r="337" spans="1:21" ht="15" x14ac:dyDescent="0.25">
      <c r="A337" s="18" t="s">
        <v>379</v>
      </c>
      <c r="B337" s="8" t="s">
        <v>65</v>
      </c>
      <c r="C337" s="9">
        <v>39860</v>
      </c>
      <c r="D337" s="10">
        <f t="shared" si="8"/>
        <v>2009</v>
      </c>
      <c r="E337" s="8" t="s">
        <v>15</v>
      </c>
      <c r="F337" s="8" t="s">
        <v>18</v>
      </c>
      <c r="G337" s="19">
        <v>103603</v>
      </c>
      <c r="H337" s="8">
        <v>4</v>
      </c>
      <c r="I337" s="20"/>
      <c r="U337"/>
    </row>
    <row r="338" spans="1:21" ht="15" x14ac:dyDescent="0.25">
      <c r="A338" s="18" t="s">
        <v>380</v>
      </c>
      <c r="B338" s="8" t="s">
        <v>65</v>
      </c>
      <c r="C338" s="9">
        <v>42415</v>
      </c>
      <c r="D338" s="10">
        <f t="shared" si="8"/>
        <v>2016</v>
      </c>
      <c r="E338" s="8" t="s">
        <v>15</v>
      </c>
      <c r="F338" s="8" t="s">
        <v>27</v>
      </c>
      <c r="G338" s="19">
        <v>126627</v>
      </c>
      <c r="H338" s="8">
        <v>5</v>
      </c>
      <c r="I338" s="20"/>
      <c r="U338"/>
    </row>
    <row r="339" spans="1:21" ht="15" x14ac:dyDescent="0.25">
      <c r="A339" s="18" t="s">
        <v>381</v>
      </c>
      <c r="B339" s="8" t="s">
        <v>59</v>
      </c>
      <c r="C339" s="9">
        <v>42532</v>
      </c>
      <c r="D339" s="10">
        <f t="shared" si="8"/>
        <v>2016</v>
      </c>
      <c r="E339" s="8" t="s">
        <v>19</v>
      </c>
      <c r="G339" s="19">
        <v>55378</v>
      </c>
      <c r="H339" s="8">
        <v>2</v>
      </c>
      <c r="I339" s="20"/>
      <c r="U339"/>
    </row>
    <row r="340" spans="1:21" ht="15" x14ac:dyDescent="0.25">
      <c r="A340" s="18" t="s">
        <v>382</v>
      </c>
      <c r="B340" s="8" t="s">
        <v>59</v>
      </c>
      <c r="C340" s="9">
        <v>39647</v>
      </c>
      <c r="D340" s="10">
        <f t="shared" si="8"/>
        <v>2008</v>
      </c>
      <c r="E340" s="8" t="s">
        <v>15</v>
      </c>
      <c r="F340" s="8" t="s">
        <v>18</v>
      </c>
      <c r="G340" s="19">
        <v>103260</v>
      </c>
      <c r="H340" s="8">
        <v>3</v>
      </c>
      <c r="I340" s="20"/>
      <c r="U340"/>
    </row>
    <row r="341" spans="1:21" ht="15" x14ac:dyDescent="0.25">
      <c r="A341" s="18" t="s">
        <v>383</v>
      </c>
      <c r="B341" s="8" t="s">
        <v>59</v>
      </c>
      <c r="C341" s="9">
        <v>42553</v>
      </c>
      <c r="D341" s="10">
        <f t="shared" si="8"/>
        <v>2016</v>
      </c>
      <c r="E341" s="8" t="s">
        <v>15</v>
      </c>
      <c r="F341" s="8" t="s">
        <v>47</v>
      </c>
      <c r="G341" s="19">
        <v>61640</v>
      </c>
      <c r="H341" s="8">
        <v>3</v>
      </c>
      <c r="I341" s="20"/>
      <c r="U341"/>
    </row>
    <row r="342" spans="1:21" ht="15" x14ac:dyDescent="0.25">
      <c r="A342" s="18" t="s">
        <v>384</v>
      </c>
      <c r="B342" s="8" t="s">
        <v>59</v>
      </c>
      <c r="C342" s="9">
        <v>43377</v>
      </c>
      <c r="D342" s="10">
        <f t="shared" si="8"/>
        <v>2018</v>
      </c>
      <c r="E342" s="8" t="s">
        <v>15</v>
      </c>
      <c r="F342" s="8" t="s">
        <v>18</v>
      </c>
      <c r="G342" s="19">
        <v>111408</v>
      </c>
      <c r="H342" s="8">
        <v>5</v>
      </c>
      <c r="I342" s="20"/>
      <c r="U342"/>
    </row>
    <row r="343" spans="1:21" ht="15" x14ac:dyDescent="0.25">
      <c r="A343" s="18" t="s">
        <v>385</v>
      </c>
      <c r="B343" s="8" t="s">
        <v>59</v>
      </c>
      <c r="C343" s="9">
        <v>39005</v>
      </c>
      <c r="D343" s="10">
        <f t="shared" si="8"/>
        <v>2006</v>
      </c>
      <c r="E343" s="8" t="s">
        <v>24</v>
      </c>
      <c r="G343" s="19">
        <v>22235</v>
      </c>
      <c r="H343" s="8">
        <v>5</v>
      </c>
      <c r="I343" s="20"/>
      <c r="U343"/>
    </row>
    <row r="344" spans="1:21" ht="15" x14ac:dyDescent="0.25">
      <c r="A344" s="18" t="s">
        <v>386</v>
      </c>
      <c r="B344" s="8" t="s">
        <v>59</v>
      </c>
      <c r="C344" s="9">
        <v>40176</v>
      </c>
      <c r="D344" s="10">
        <f t="shared" si="8"/>
        <v>2009</v>
      </c>
      <c r="E344" s="8" t="s">
        <v>15</v>
      </c>
      <c r="F344" s="8" t="s">
        <v>47</v>
      </c>
      <c r="G344" s="19">
        <v>115240</v>
      </c>
      <c r="H344" s="10">
        <v>2</v>
      </c>
      <c r="I344" s="20"/>
      <c r="U344"/>
    </row>
    <row r="345" spans="1:21" ht="15" x14ac:dyDescent="0.25">
      <c r="A345" s="18" t="s">
        <v>387</v>
      </c>
      <c r="B345" s="8" t="s">
        <v>59</v>
      </c>
      <c r="C345" s="9">
        <v>41278</v>
      </c>
      <c r="D345" s="10">
        <f t="shared" si="8"/>
        <v>2013</v>
      </c>
      <c r="E345" s="8" t="s">
        <v>15</v>
      </c>
      <c r="F345" s="8" t="s">
        <v>35</v>
      </c>
      <c r="G345" s="19">
        <v>93239</v>
      </c>
      <c r="H345" s="8">
        <v>4</v>
      </c>
      <c r="I345" s="20"/>
      <c r="U345"/>
    </row>
    <row r="346" spans="1:21" ht="15" x14ac:dyDescent="0.25">
      <c r="A346" s="18" t="s">
        <v>388</v>
      </c>
      <c r="B346" s="8" t="s">
        <v>68</v>
      </c>
      <c r="C346" s="9">
        <v>42792</v>
      </c>
      <c r="D346" s="10">
        <f t="shared" si="8"/>
        <v>2017</v>
      </c>
      <c r="E346" s="8" t="s">
        <v>15</v>
      </c>
      <c r="F346" s="8" t="s">
        <v>18</v>
      </c>
      <c r="G346" s="19">
        <v>123209</v>
      </c>
      <c r="H346" s="10">
        <v>1</v>
      </c>
      <c r="I346" s="20"/>
      <c r="U346"/>
    </row>
    <row r="347" spans="1:21" ht="15" x14ac:dyDescent="0.25">
      <c r="A347" s="18" t="s">
        <v>389</v>
      </c>
      <c r="B347" s="8" t="s">
        <v>68</v>
      </c>
      <c r="C347" s="9">
        <v>43151</v>
      </c>
      <c r="D347" s="10">
        <f t="shared" si="8"/>
        <v>2018</v>
      </c>
      <c r="E347" s="8" t="s">
        <v>15</v>
      </c>
      <c r="F347" s="8" t="s">
        <v>21</v>
      </c>
      <c r="G347" s="19">
        <v>105769</v>
      </c>
      <c r="H347" s="8">
        <v>5</v>
      </c>
      <c r="I347" s="20"/>
      <c r="U347"/>
    </row>
    <row r="348" spans="1:21" ht="15" x14ac:dyDescent="0.25">
      <c r="A348" s="18" t="s">
        <v>390</v>
      </c>
      <c r="B348" s="8" t="s">
        <v>68</v>
      </c>
      <c r="C348" s="9">
        <v>41697</v>
      </c>
      <c r="D348" s="10">
        <f t="shared" si="8"/>
        <v>2014</v>
      </c>
      <c r="E348" s="8" t="s">
        <v>15</v>
      </c>
      <c r="F348" s="8" t="s">
        <v>18</v>
      </c>
      <c r="G348" s="19">
        <v>86681</v>
      </c>
      <c r="H348" s="8">
        <v>4</v>
      </c>
      <c r="I348" s="20"/>
      <c r="U348"/>
    </row>
    <row r="349" spans="1:21" ht="15" x14ac:dyDescent="0.25">
      <c r="A349" s="18" t="s">
        <v>391</v>
      </c>
      <c r="B349" s="8" t="s">
        <v>68</v>
      </c>
      <c r="C349" s="9">
        <v>41338</v>
      </c>
      <c r="D349" s="10">
        <f t="shared" si="8"/>
        <v>2013</v>
      </c>
      <c r="E349" s="8" t="s">
        <v>15</v>
      </c>
      <c r="F349" s="8" t="s">
        <v>47</v>
      </c>
      <c r="G349" s="19">
        <v>81413</v>
      </c>
      <c r="H349" s="8">
        <v>2</v>
      </c>
      <c r="I349" s="20"/>
      <c r="U349"/>
    </row>
    <row r="350" spans="1:21" ht="15" x14ac:dyDescent="0.25">
      <c r="A350" s="18" t="s">
        <v>392</v>
      </c>
      <c r="B350" s="8" t="s">
        <v>68</v>
      </c>
      <c r="C350" s="9">
        <v>42449</v>
      </c>
      <c r="D350" s="10">
        <f t="shared" si="8"/>
        <v>2016</v>
      </c>
      <c r="E350" s="8" t="s">
        <v>15</v>
      </c>
      <c r="F350" s="8" t="s">
        <v>47</v>
      </c>
      <c r="G350" s="19">
        <v>78610</v>
      </c>
      <c r="H350" s="8">
        <v>5</v>
      </c>
      <c r="I350" s="20"/>
      <c r="U350"/>
    </row>
    <row r="351" spans="1:21" ht="15" x14ac:dyDescent="0.25">
      <c r="A351" s="18" t="s">
        <v>393</v>
      </c>
      <c r="B351" s="8" t="s">
        <v>68</v>
      </c>
      <c r="C351" s="9">
        <v>38432</v>
      </c>
      <c r="D351" s="10">
        <f t="shared" si="8"/>
        <v>2005</v>
      </c>
      <c r="E351" s="8" t="s">
        <v>19</v>
      </c>
      <c r="G351" s="19">
        <v>58160</v>
      </c>
      <c r="H351" s="8">
        <v>4</v>
      </c>
      <c r="I351" s="20"/>
      <c r="U351"/>
    </row>
    <row r="352" spans="1:21" ht="15" x14ac:dyDescent="0.25">
      <c r="A352" s="18" t="s">
        <v>394</v>
      </c>
      <c r="B352" s="8" t="s">
        <v>68</v>
      </c>
      <c r="C352" s="9">
        <v>38439</v>
      </c>
      <c r="D352" s="10">
        <f t="shared" si="8"/>
        <v>2005</v>
      </c>
      <c r="E352" s="8" t="s">
        <v>24</v>
      </c>
      <c r="G352" s="19">
        <v>32712</v>
      </c>
      <c r="H352" s="8">
        <v>5</v>
      </c>
      <c r="I352" s="20"/>
      <c r="U352"/>
    </row>
    <row r="353" spans="1:21" ht="15" x14ac:dyDescent="0.25">
      <c r="A353" s="18" t="s">
        <v>395</v>
      </c>
      <c r="B353" s="8" t="s">
        <v>68</v>
      </c>
      <c r="C353" s="9">
        <v>39180</v>
      </c>
      <c r="D353" s="10">
        <f t="shared" si="8"/>
        <v>2007</v>
      </c>
      <c r="E353" s="8" t="s">
        <v>22</v>
      </c>
      <c r="F353" s="8" t="s">
        <v>18</v>
      </c>
      <c r="G353" s="19">
        <v>27006</v>
      </c>
      <c r="H353" s="8">
        <v>4</v>
      </c>
      <c r="I353" s="20"/>
      <c r="U353"/>
    </row>
    <row r="354" spans="1:21" ht="15" x14ac:dyDescent="0.25">
      <c r="A354" s="18" t="s">
        <v>396</v>
      </c>
      <c r="B354" s="8" t="s">
        <v>68</v>
      </c>
      <c r="C354" s="9">
        <v>42111</v>
      </c>
      <c r="D354" s="10">
        <f t="shared" si="8"/>
        <v>2015</v>
      </c>
      <c r="E354" s="8" t="s">
        <v>22</v>
      </c>
      <c r="F354" s="8" t="s">
        <v>27</v>
      </c>
      <c r="G354" s="19">
        <v>28323</v>
      </c>
      <c r="H354" s="8">
        <v>3</v>
      </c>
      <c r="I354" s="20"/>
      <c r="U354"/>
    </row>
    <row r="355" spans="1:21" ht="15" x14ac:dyDescent="0.25">
      <c r="A355" s="18" t="s">
        <v>397</v>
      </c>
      <c r="B355" s="8" t="s">
        <v>68</v>
      </c>
      <c r="C355" s="9">
        <v>42850</v>
      </c>
      <c r="D355" s="10">
        <f t="shared" si="8"/>
        <v>2017</v>
      </c>
      <c r="E355" s="8" t="s">
        <v>19</v>
      </c>
      <c r="G355" s="19">
        <v>56395</v>
      </c>
      <c r="H355" s="8">
        <v>4</v>
      </c>
      <c r="I355" s="20"/>
      <c r="U355"/>
    </row>
    <row r="356" spans="1:21" ht="15" x14ac:dyDescent="0.25">
      <c r="A356" s="18" t="s">
        <v>398</v>
      </c>
      <c r="B356" s="8" t="s">
        <v>68</v>
      </c>
      <c r="C356" s="9">
        <v>42864</v>
      </c>
      <c r="D356" s="10">
        <f t="shared" si="8"/>
        <v>2017</v>
      </c>
      <c r="E356" s="8" t="s">
        <v>15</v>
      </c>
      <c r="F356" s="8" t="s">
        <v>27</v>
      </c>
      <c r="G356" s="19">
        <v>125069</v>
      </c>
      <c r="H356" s="8">
        <v>5</v>
      </c>
      <c r="I356" s="20"/>
      <c r="U356"/>
    </row>
    <row r="357" spans="1:21" ht="15" x14ac:dyDescent="0.25">
      <c r="A357" s="18" t="s">
        <v>399</v>
      </c>
      <c r="B357" s="8" t="s">
        <v>68</v>
      </c>
      <c r="C357" s="9">
        <v>41387</v>
      </c>
      <c r="D357" s="10">
        <f t="shared" si="8"/>
        <v>2013</v>
      </c>
      <c r="E357" s="8" t="s">
        <v>15</v>
      </c>
      <c r="F357" s="8" t="s">
        <v>27</v>
      </c>
      <c r="G357" s="19">
        <v>75401</v>
      </c>
      <c r="H357" s="8">
        <v>3</v>
      </c>
      <c r="I357" s="20"/>
      <c r="U357"/>
    </row>
    <row r="358" spans="1:21" ht="15" x14ac:dyDescent="0.25">
      <c r="A358" s="18" t="s">
        <v>400</v>
      </c>
      <c r="B358" s="8" t="s">
        <v>68</v>
      </c>
      <c r="C358" s="9">
        <v>41407</v>
      </c>
      <c r="D358" s="10">
        <f t="shared" si="8"/>
        <v>2013</v>
      </c>
      <c r="E358" s="8" t="s">
        <v>19</v>
      </c>
      <c r="G358" s="19">
        <v>47785</v>
      </c>
      <c r="H358" s="8">
        <v>2</v>
      </c>
      <c r="I358" s="20"/>
      <c r="U358"/>
    </row>
    <row r="359" spans="1:21" ht="15" x14ac:dyDescent="0.25">
      <c r="A359" s="18" t="s">
        <v>401</v>
      </c>
      <c r="B359" s="8" t="s">
        <v>68</v>
      </c>
      <c r="C359" s="9">
        <v>41045</v>
      </c>
      <c r="D359" s="10">
        <f t="shared" si="8"/>
        <v>2012</v>
      </c>
      <c r="E359" s="8" t="s">
        <v>19</v>
      </c>
      <c r="G359" s="19">
        <v>41702</v>
      </c>
      <c r="H359" s="8">
        <v>2</v>
      </c>
      <c r="I359" s="20"/>
      <c r="U359"/>
    </row>
    <row r="360" spans="1:21" ht="15" x14ac:dyDescent="0.25">
      <c r="A360" s="18" t="s">
        <v>402</v>
      </c>
      <c r="B360" s="8" t="s">
        <v>68</v>
      </c>
      <c r="C360" s="9">
        <v>38096</v>
      </c>
      <c r="D360" s="10">
        <f t="shared" si="8"/>
        <v>2004</v>
      </c>
      <c r="E360" s="8" t="s">
        <v>15</v>
      </c>
      <c r="F360" s="8" t="s">
        <v>35</v>
      </c>
      <c r="G360" s="19">
        <v>69800</v>
      </c>
      <c r="H360" s="8">
        <v>2</v>
      </c>
      <c r="I360" s="20"/>
      <c r="U360"/>
    </row>
    <row r="361" spans="1:21" ht="15" x14ac:dyDescent="0.25">
      <c r="A361" s="18" t="s">
        <v>403</v>
      </c>
      <c r="B361" s="8" t="s">
        <v>68</v>
      </c>
      <c r="C361" s="9">
        <v>38097</v>
      </c>
      <c r="D361" s="10">
        <f t="shared" si="8"/>
        <v>2004</v>
      </c>
      <c r="E361" s="8" t="s">
        <v>15</v>
      </c>
      <c r="F361" s="8" t="s">
        <v>47</v>
      </c>
      <c r="G361" s="19">
        <v>84002</v>
      </c>
      <c r="H361" s="8">
        <v>4</v>
      </c>
      <c r="I361" s="20"/>
      <c r="U361"/>
    </row>
    <row r="362" spans="1:21" ht="15" x14ac:dyDescent="0.25">
      <c r="A362" s="18" t="s">
        <v>404</v>
      </c>
      <c r="B362" s="8" t="s">
        <v>68</v>
      </c>
      <c r="C362" s="9">
        <v>41397</v>
      </c>
      <c r="D362" s="10">
        <f t="shared" si="8"/>
        <v>2013</v>
      </c>
      <c r="E362" s="8" t="s">
        <v>15</v>
      </c>
      <c r="F362" s="8" t="s">
        <v>47</v>
      </c>
      <c r="G362" s="19">
        <v>123051</v>
      </c>
      <c r="H362" s="8">
        <v>3</v>
      </c>
      <c r="I362" s="20"/>
      <c r="U362"/>
    </row>
    <row r="363" spans="1:21" ht="15" x14ac:dyDescent="0.25">
      <c r="A363" s="18" t="s">
        <v>405</v>
      </c>
      <c r="B363" s="8" t="s">
        <v>68</v>
      </c>
      <c r="C363" s="9">
        <v>43240</v>
      </c>
      <c r="D363" s="10">
        <f t="shared" si="8"/>
        <v>2018</v>
      </c>
      <c r="E363" s="8" t="s">
        <v>15</v>
      </c>
      <c r="F363" s="8" t="s">
        <v>21</v>
      </c>
      <c r="G363" s="19">
        <v>123234</v>
      </c>
      <c r="H363" s="8">
        <v>5</v>
      </c>
      <c r="I363" s="20"/>
      <c r="U363"/>
    </row>
    <row r="364" spans="1:21" ht="15" x14ac:dyDescent="0.25">
      <c r="A364" s="18" t="s">
        <v>406</v>
      </c>
      <c r="B364" s="8" t="s">
        <v>68</v>
      </c>
      <c r="C364" s="9">
        <v>43247</v>
      </c>
      <c r="D364" s="10">
        <f t="shared" si="8"/>
        <v>2018</v>
      </c>
      <c r="E364" s="8" t="s">
        <v>15</v>
      </c>
      <c r="F364" s="8" t="s">
        <v>18</v>
      </c>
      <c r="G364" s="19">
        <v>61223</v>
      </c>
      <c r="H364" s="8">
        <v>4</v>
      </c>
      <c r="I364" s="20"/>
      <c r="U364"/>
    </row>
    <row r="365" spans="1:21" ht="15" x14ac:dyDescent="0.25">
      <c r="A365" s="18" t="s">
        <v>407</v>
      </c>
      <c r="B365" s="8" t="s">
        <v>68</v>
      </c>
      <c r="C365" s="9">
        <v>41420</v>
      </c>
      <c r="D365" s="10">
        <f t="shared" si="8"/>
        <v>2013</v>
      </c>
      <c r="E365" s="8" t="s">
        <v>15</v>
      </c>
      <c r="F365" s="8" t="s">
        <v>27</v>
      </c>
      <c r="G365" s="19">
        <v>119751</v>
      </c>
      <c r="H365" s="8">
        <v>5</v>
      </c>
      <c r="I365" s="20"/>
      <c r="U365"/>
    </row>
    <row r="366" spans="1:21" ht="15" x14ac:dyDescent="0.25">
      <c r="A366" s="18" t="s">
        <v>408</v>
      </c>
      <c r="B366" s="8" t="s">
        <v>68</v>
      </c>
      <c r="C366" s="9">
        <v>41074</v>
      </c>
      <c r="D366" s="10">
        <f t="shared" si="8"/>
        <v>2012</v>
      </c>
      <c r="E366" s="8" t="s">
        <v>15</v>
      </c>
      <c r="F366" s="8" t="s">
        <v>18</v>
      </c>
      <c r="G366" s="19">
        <v>80640</v>
      </c>
      <c r="H366" s="8">
        <v>3</v>
      </c>
      <c r="I366" s="20"/>
      <c r="U366"/>
    </row>
    <row r="367" spans="1:21" ht="15" x14ac:dyDescent="0.25">
      <c r="A367" s="18" t="s">
        <v>409</v>
      </c>
      <c r="B367" s="8" t="s">
        <v>68</v>
      </c>
      <c r="C367" s="9">
        <v>38537</v>
      </c>
      <c r="D367" s="10">
        <f t="shared" si="8"/>
        <v>2005</v>
      </c>
      <c r="E367" s="8" t="s">
        <v>15</v>
      </c>
      <c r="F367" s="8" t="s">
        <v>18</v>
      </c>
      <c r="G367" s="19">
        <v>71455</v>
      </c>
      <c r="H367" s="8">
        <v>2</v>
      </c>
      <c r="I367" s="20"/>
      <c r="U367"/>
    </row>
    <row r="368" spans="1:21" ht="15" x14ac:dyDescent="0.25">
      <c r="A368" s="18" t="s">
        <v>410</v>
      </c>
      <c r="B368" s="8" t="s">
        <v>68</v>
      </c>
      <c r="C368" s="9">
        <v>38902</v>
      </c>
      <c r="D368" s="10">
        <f t="shared" si="8"/>
        <v>2006</v>
      </c>
      <c r="E368" s="8" t="s">
        <v>15</v>
      </c>
      <c r="F368" s="8" t="s">
        <v>47</v>
      </c>
      <c r="G368" s="19">
        <v>74304</v>
      </c>
      <c r="H368" s="8">
        <v>5</v>
      </c>
      <c r="I368" s="20"/>
      <c r="U368"/>
    </row>
    <row r="369" spans="1:21" ht="15" x14ac:dyDescent="0.25">
      <c r="A369" s="18" t="s">
        <v>411</v>
      </c>
      <c r="B369" s="8" t="s">
        <v>68</v>
      </c>
      <c r="C369" s="9">
        <v>41832</v>
      </c>
      <c r="D369" s="10">
        <f t="shared" si="8"/>
        <v>2014</v>
      </c>
      <c r="E369" s="8" t="s">
        <v>19</v>
      </c>
      <c r="G369" s="19">
        <v>43056</v>
      </c>
      <c r="H369" s="8">
        <v>2</v>
      </c>
      <c r="I369" s="20"/>
      <c r="U369"/>
    </row>
    <row r="370" spans="1:21" ht="15" x14ac:dyDescent="0.25">
      <c r="A370" s="18" t="s">
        <v>412</v>
      </c>
      <c r="B370" s="8" t="s">
        <v>68</v>
      </c>
      <c r="C370" s="9">
        <v>42952</v>
      </c>
      <c r="D370" s="10">
        <f t="shared" si="8"/>
        <v>2017</v>
      </c>
      <c r="E370" s="8" t="s">
        <v>15</v>
      </c>
      <c r="F370" s="8" t="s">
        <v>18</v>
      </c>
      <c r="G370" s="19">
        <v>122165</v>
      </c>
      <c r="H370" s="8">
        <v>1</v>
      </c>
      <c r="I370" s="20"/>
      <c r="U370"/>
    </row>
    <row r="371" spans="1:21" ht="15" x14ac:dyDescent="0.25">
      <c r="A371" s="18" t="s">
        <v>413</v>
      </c>
      <c r="B371" s="8" t="s">
        <v>68</v>
      </c>
      <c r="C371" s="9">
        <v>43310</v>
      </c>
      <c r="D371" s="10">
        <f t="shared" si="8"/>
        <v>2018</v>
      </c>
      <c r="E371" s="8" t="s">
        <v>15</v>
      </c>
      <c r="F371" s="8" t="s">
        <v>21</v>
      </c>
      <c r="G371" s="19">
        <v>104783</v>
      </c>
      <c r="H371" s="8">
        <v>2</v>
      </c>
      <c r="I371" s="20"/>
      <c r="U371"/>
    </row>
    <row r="372" spans="1:21" ht="15" x14ac:dyDescent="0.25">
      <c r="A372" s="18" t="s">
        <v>414</v>
      </c>
      <c r="B372" s="8" t="s">
        <v>68</v>
      </c>
      <c r="C372" s="9">
        <v>41498</v>
      </c>
      <c r="D372" s="10">
        <f t="shared" si="8"/>
        <v>2013</v>
      </c>
      <c r="E372" s="8" t="s">
        <v>22</v>
      </c>
      <c r="F372" s="8" t="s">
        <v>35</v>
      </c>
      <c r="G372" s="19">
        <v>28862</v>
      </c>
      <c r="H372" s="8">
        <v>2</v>
      </c>
      <c r="I372" s="20"/>
      <c r="U372"/>
    </row>
    <row r="373" spans="1:21" ht="15" x14ac:dyDescent="0.25">
      <c r="A373" s="18" t="s">
        <v>415</v>
      </c>
      <c r="B373" s="8" t="s">
        <v>68</v>
      </c>
      <c r="C373" s="9">
        <v>42573</v>
      </c>
      <c r="D373" s="10">
        <f t="shared" si="8"/>
        <v>2016</v>
      </c>
      <c r="E373" s="8" t="s">
        <v>15</v>
      </c>
      <c r="F373" s="8" t="s">
        <v>27</v>
      </c>
      <c r="G373" s="19">
        <v>66016</v>
      </c>
      <c r="H373" s="8">
        <v>4</v>
      </c>
      <c r="I373" s="20"/>
      <c r="U373"/>
    </row>
    <row r="374" spans="1:21" ht="15" x14ac:dyDescent="0.25">
      <c r="A374" s="18" t="s">
        <v>416</v>
      </c>
      <c r="B374" s="8" t="s">
        <v>68</v>
      </c>
      <c r="C374" s="9">
        <v>38943</v>
      </c>
      <c r="D374" s="10">
        <f t="shared" si="8"/>
        <v>2006</v>
      </c>
      <c r="E374" s="8" t="s">
        <v>19</v>
      </c>
      <c r="G374" s="19">
        <v>44130</v>
      </c>
      <c r="H374" s="8">
        <v>2</v>
      </c>
      <c r="I374" s="20"/>
      <c r="U374"/>
    </row>
    <row r="375" spans="1:21" ht="15" x14ac:dyDescent="0.25">
      <c r="A375" s="18" t="s">
        <v>417</v>
      </c>
      <c r="B375" s="8" t="s">
        <v>68</v>
      </c>
      <c r="C375" s="9">
        <v>42591</v>
      </c>
      <c r="D375" s="10">
        <f t="shared" si="8"/>
        <v>2016</v>
      </c>
      <c r="E375" s="8" t="s">
        <v>15</v>
      </c>
      <c r="F375" s="8" t="s">
        <v>47</v>
      </c>
      <c r="G375" s="19">
        <v>96619</v>
      </c>
      <c r="H375" s="8">
        <v>4</v>
      </c>
      <c r="I375" s="20"/>
      <c r="U375"/>
    </row>
    <row r="376" spans="1:21" ht="15" x14ac:dyDescent="0.25">
      <c r="A376" s="18" t="s">
        <v>418</v>
      </c>
      <c r="B376" s="8" t="s">
        <v>68</v>
      </c>
      <c r="C376" s="9">
        <v>41530</v>
      </c>
      <c r="D376" s="10">
        <f t="shared" si="8"/>
        <v>2013</v>
      </c>
      <c r="E376" s="8" t="s">
        <v>22</v>
      </c>
      <c r="F376" s="8" t="s">
        <v>47</v>
      </c>
      <c r="G376" s="19">
        <v>23926</v>
      </c>
      <c r="H376" s="8">
        <v>4</v>
      </c>
      <c r="I376" s="20"/>
      <c r="U376"/>
    </row>
    <row r="377" spans="1:21" ht="15" x14ac:dyDescent="0.25">
      <c r="A377" s="18" t="s">
        <v>419</v>
      </c>
      <c r="B377" s="8" t="s">
        <v>68</v>
      </c>
      <c r="C377" s="9">
        <v>42607</v>
      </c>
      <c r="D377" s="10">
        <f t="shared" si="8"/>
        <v>2016</v>
      </c>
      <c r="E377" s="8" t="s">
        <v>22</v>
      </c>
      <c r="F377" s="8" t="s">
        <v>18</v>
      </c>
      <c r="G377" s="19">
        <v>27705</v>
      </c>
      <c r="H377" s="8">
        <v>2</v>
      </c>
      <c r="I377" s="20"/>
      <c r="U377"/>
    </row>
    <row r="378" spans="1:21" ht="15" x14ac:dyDescent="0.25">
      <c r="A378" s="18" t="s">
        <v>420</v>
      </c>
      <c r="B378" s="8" t="s">
        <v>68</v>
      </c>
      <c r="C378" s="9">
        <v>38611</v>
      </c>
      <c r="D378" s="10">
        <f t="shared" si="8"/>
        <v>2005</v>
      </c>
      <c r="E378" s="8" t="s">
        <v>15</v>
      </c>
      <c r="F378" s="8" t="s">
        <v>47</v>
      </c>
      <c r="G378" s="19">
        <v>116169</v>
      </c>
      <c r="H378" s="8">
        <v>1</v>
      </c>
      <c r="I378" s="20"/>
      <c r="U378"/>
    </row>
    <row r="379" spans="1:21" ht="15" x14ac:dyDescent="0.25">
      <c r="A379" s="18" t="s">
        <v>421</v>
      </c>
      <c r="B379" s="8" t="s">
        <v>68</v>
      </c>
      <c r="C379" s="9">
        <v>41523</v>
      </c>
      <c r="D379" s="10">
        <f t="shared" si="8"/>
        <v>2013</v>
      </c>
      <c r="E379" s="8" t="s">
        <v>19</v>
      </c>
      <c r="G379" s="19">
        <v>47413</v>
      </c>
      <c r="H379" s="10">
        <v>4</v>
      </c>
      <c r="I379" s="20"/>
      <c r="U379"/>
    </row>
    <row r="380" spans="1:21" ht="15" x14ac:dyDescent="0.25">
      <c r="A380" s="18" t="s">
        <v>422</v>
      </c>
      <c r="B380" s="8" t="s">
        <v>68</v>
      </c>
      <c r="C380" s="9">
        <v>42601</v>
      </c>
      <c r="D380" s="10">
        <f t="shared" si="8"/>
        <v>2016</v>
      </c>
      <c r="E380" s="8" t="s">
        <v>15</v>
      </c>
      <c r="F380" s="8" t="s">
        <v>27</v>
      </c>
      <c r="G380" s="19">
        <v>96418</v>
      </c>
      <c r="H380" s="8">
        <v>1</v>
      </c>
      <c r="I380" s="20"/>
      <c r="U380"/>
    </row>
    <row r="381" spans="1:21" ht="15" x14ac:dyDescent="0.25">
      <c r="A381" s="18" t="s">
        <v>423</v>
      </c>
      <c r="B381" s="8" t="s">
        <v>68</v>
      </c>
      <c r="C381" s="9">
        <v>42635</v>
      </c>
      <c r="D381" s="10">
        <f t="shared" si="8"/>
        <v>2016</v>
      </c>
      <c r="E381" s="8" t="s">
        <v>22</v>
      </c>
      <c r="F381" s="8" t="s">
        <v>18</v>
      </c>
      <c r="G381" s="19">
        <v>21223</v>
      </c>
      <c r="H381" s="8">
        <v>4</v>
      </c>
      <c r="I381" s="20"/>
      <c r="U381"/>
    </row>
    <row r="382" spans="1:21" ht="15" x14ac:dyDescent="0.25">
      <c r="A382" s="18" t="s">
        <v>424</v>
      </c>
      <c r="B382" s="8" t="s">
        <v>68</v>
      </c>
      <c r="C382" s="9">
        <v>38632</v>
      </c>
      <c r="D382" s="10">
        <f t="shared" si="8"/>
        <v>2005</v>
      </c>
      <c r="E382" s="8" t="s">
        <v>15</v>
      </c>
      <c r="F382" s="8" t="s">
        <v>47</v>
      </c>
      <c r="G382" s="19">
        <v>90681</v>
      </c>
      <c r="H382" s="8">
        <v>5</v>
      </c>
      <c r="I382" s="20"/>
      <c r="U382"/>
    </row>
    <row r="383" spans="1:21" ht="15" x14ac:dyDescent="0.25">
      <c r="A383" s="18" t="s">
        <v>425</v>
      </c>
      <c r="B383" s="8" t="s">
        <v>68</v>
      </c>
      <c r="C383" s="9">
        <v>41570</v>
      </c>
      <c r="D383" s="10">
        <f t="shared" si="8"/>
        <v>2013</v>
      </c>
      <c r="E383" s="8" t="s">
        <v>24</v>
      </c>
      <c r="G383" s="19">
        <v>29396</v>
      </c>
      <c r="H383" s="8">
        <v>2</v>
      </c>
      <c r="I383" s="20"/>
      <c r="U383"/>
    </row>
    <row r="384" spans="1:21" ht="15" x14ac:dyDescent="0.25">
      <c r="A384" s="18" t="s">
        <v>426</v>
      </c>
      <c r="B384" s="8" t="s">
        <v>68</v>
      </c>
      <c r="C384" s="9">
        <v>41209</v>
      </c>
      <c r="D384" s="10">
        <f t="shared" si="8"/>
        <v>2012</v>
      </c>
      <c r="E384" s="8" t="s">
        <v>19</v>
      </c>
      <c r="G384" s="19">
        <v>44335</v>
      </c>
      <c r="H384" s="8">
        <v>4</v>
      </c>
      <c r="I384" s="20"/>
      <c r="U384"/>
    </row>
    <row r="385" spans="1:21" ht="15" x14ac:dyDescent="0.25">
      <c r="A385" s="18" t="s">
        <v>427</v>
      </c>
      <c r="B385" s="8" t="s">
        <v>68</v>
      </c>
      <c r="C385" s="9">
        <v>39378</v>
      </c>
      <c r="D385" s="10">
        <f t="shared" si="8"/>
        <v>2007</v>
      </c>
      <c r="E385" s="8" t="s">
        <v>15</v>
      </c>
      <c r="F385" s="8" t="s">
        <v>21</v>
      </c>
      <c r="G385" s="19">
        <v>95336</v>
      </c>
      <c r="H385" s="8">
        <v>5</v>
      </c>
      <c r="I385" s="20"/>
      <c r="U385"/>
    </row>
    <row r="386" spans="1:21" ht="15" x14ac:dyDescent="0.25">
      <c r="A386" s="18" t="s">
        <v>428</v>
      </c>
      <c r="B386" s="8" t="s">
        <v>68</v>
      </c>
      <c r="C386" s="9">
        <v>39381</v>
      </c>
      <c r="D386" s="10">
        <f t="shared" si="8"/>
        <v>2007</v>
      </c>
      <c r="E386" s="8" t="s">
        <v>22</v>
      </c>
      <c r="F386" s="8" t="s">
        <v>35</v>
      </c>
      <c r="G386" s="19">
        <v>28859</v>
      </c>
      <c r="H386" s="8">
        <v>2</v>
      </c>
      <c r="I386" s="20"/>
      <c r="U386"/>
    </row>
    <row r="387" spans="1:21" ht="15" x14ac:dyDescent="0.25">
      <c r="A387" s="18" t="s">
        <v>429</v>
      </c>
      <c r="B387" s="8" t="s">
        <v>68</v>
      </c>
      <c r="C387" s="9">
        <v>42323</v>
      </c>
      <c r="D387" s="10">
        <f t="shared" si="8"/>
        <v>2015</v>
      </c>
      <c r="E387" s="8" t="s">
        <v>15</v>
      </c>
      <c r="F387" s="8" t="s">
        <v>47</v>
      </c>
      <c r="G387" s="19">
        <v>103657</v>
      </c>
      <c r="H387" s="8">
        <v>1</v>
      </c>
      <c r="I387" s="20"/>
      <c r="U387"/>
    </row>
    <row r="388" spans="1:21" ht="15" x14ac:dyDescent="0.25">
      <c r="A388" s="18" t="s">
        <v>430</v>
      </c>
      <c r="B388" s="8" t="s">
        <v>68</v>
      </c>
      <c r="C388" s="9">
        <v>42687</v>
      </c>
      <c r="D388" s="10">
        <f t="shared" si="8"/>
        <v>2016</v>
      </c>
      <c r="E388" s="8" t="s">
        <v>15</v>
      </c>
      <c r="F388" s="8" t="s">
        <v>18</v>
      </c>
      <c r="G388" s="19">
        <v>80141</v>
      </c>
      <c r="H388" s="8">
        <v>4</v>
      </c>
      <c r="I388" s="20"/>
      <c r="U388"/>
    </row>
    <row r="389" spans="1:21" ht="15" x14ac:dyDescent="0.25">
      <c r="A389" s="18" t="s">
        <v>431</v>
      </c>
      <c r="B389" s="8" t="s">
        <v>68</v>
      </c>
      <c r="C389" s="9">
        <v>38334</v>
      </c>
      <c r="D389" s="10">
        <f t="shared" si="8"/>
        <v>2004</v>
      </c>
      <c r="E389" s="8" t="s">
        <v>22</v>
      </c>
      <c r="F389" s="8" t="s">
        <v>18</v>
      </c>
      <c r="G389" s="19">
        <v>24273</v>
      </c>
      <c r="H389" s="8">
        <v>1</v>
      </c>
      <c r="I389" s="20"/>
      <c r="U389"/>
    </row>
    <row r="390" spans="1:21" ht="15" x14ac:dyDescent="0.25">
      <c r="A390" s="18" t="s">
        <v>432</v>
      </c>
      <c r="B390" s="8" t="s">
        <v>68</v>
      </c>
      <c r="C390" s="9">
        <v>38696</v>
      </c>
      <c r="D390" s="10">
        <f t="shared" si="8"/>
        <v>2005</v>
      </c>
      <c r="E390" s="8" t="s">
        <v>15</v>
      </c>
      <c r="F390" s="8" t="s">
        <v>47</v>
      </c>
      <c r="G390" s="19">
        <v>60489</v>
      </c>
      <c r="H390" s="8">
        <v>5</v>
      </c>
      <c r="I390" s="20"/>
      <c r="U390"/>
    </row>
    <row r="391" spans="1:21" ht="15" x14ac:dyDescent="0.25">
      <c r="A391" s="18" t="s">
        <v>433</v>
      </c>
      <c r="B391" s="8" t="s">
        <v>68</v>
      </c>
      <c r="C391" s="9">
        <v>38703</v>
      </c>
      <c r="D391" s="10">
        <f t="shared" ref="D391:D454" si="9">YEAR(C391)</f>
        <v>2005</v>
      </c>
      <c r="E391" s="8" t="s">
        <v>15</v>
      </c>
      <c r="F391" s="8" t="s">
        <v>18</v>
      </c>
      <c r="G391" s="19">
        <v>77192</v>
      </c>
      <c r="H391" s="8">
        <v>4</v>
      </c>
      <c r="I391" s="20"/>
      <c r="U391"/>
    </row>
    <row r="392" spans="1:21" ht="15" x14ac:dyDescent="0.25">
      <c r="A392" s="18" t="s">
        <v>434</v>
      </c>
      <c r="B392" s="8" t="s">
        <v>68</v>
      </c>
      <c r="C392" s="9">
        <v>39406</v>
      </c>
      <c r="D392" s="10">
        <f t="shared" si="9"/>
        <v>2007</v>
      </c>
      <c r="E392" s="8" t="s">
        <v>15</v>
      </c>
      <c r="F392" s="8" t="s">
        <v>21</v>
      </c>
      <c r="G392" s="19">
        <v>69414</v>
      </c>
      <c r="H392" s="8">
        <v>1</v>
      </c>
      <c r="I392" s="20"/>
      <c r="U392"/>
    </row>
    <row r="393" spans="1:21" ht="15" x14ac:dyDescent="0.25">
      <c r="A393" s="18" t="s">
        <v>435</v>
      </c>
      <c r="B393" s="8" t="s">
        <v>68</v>
      </c>
      <c r="C393" s="9">
        <v>38356</v>
      </c>
      <c r="D393" s="10">
        <f t="shared" si="9"/>
        <v>2005</v>
      </c>
      <c r="E393" s="8" t="s">
        <v>15</v>
      </c>
      <c r="F393" s="8" t="s">
        <v>35</v>
      </c>
      <c r="G393" s="19">
        <v>122418</v>
      </c>
      <c r="H393" s="8">
        <v>5</v>
      </c>
      <c r="I393" s="20"/>
      <c r="U393"/>
    </row>
    <row r="394" spans="1:21" ht="15" x14ac:dyDescent="0.25">
      <c r="A394" s="18" t="s">
        <v>436</v>
      </c>
      <c r="B394" s="8" t="s">
        <v>68</v>
      </c>
      <c r="C394" s="9">
        <v>38361</v>
      </c>
      <c r="D394" s="10">
        <f t="shared" si="9"/>
        <v>2005</v>
      </c>
      <c r="E394" s="8" t="s">
        <v>15</v>
      </c>
      <c r="F394" s="8" t="s">
        <v>47</v>
      </c>
      <c r="G394" s="19">
        <v>110342</v>
      </c>
      <c r="H394" s="8">
        <v>1</v>
      </c>
      <c r="I394" s="20"/>
      <c r="U394"/>
    </row>
    <row r="395" spans="1:21" ht="15" x14ac:dyDescent="0.25">
      <c r="A395" s="18" t="s">
        <v>437</v>
      </c>
      <c r="B395" s="8" t="s">
        <v>68</v>
      </c>
      <c r="C395" s="9">
        <v>38385</v>
      </c>
      <c r="D395" s="10">
        <f t="shared" si="9"/>
        <v>2005</v>
      </c>
      <c r="E395" s="8" t="s">
        <v>15</v>
      </c>
      <c r="F395" s="8" t="s">
        <v>21</v>
      </c>
      <c r="G395" s="19">
        <v>74920</v>
      </c>
      <c r="H395" s="8">
        <v>4</v>
      </c>
      <c r="I395" s="20"/>
      <c r="U395"/>
    </row>
    <row r="396" spans="1:21" ht="15" x14ac:dyDescent="0.25">
      <c r="A396" s="18" t="s">
        <v>438</v>
      </c>
      <c r="B396" s="8" t="s">
        <v>68</v>
      </c>
      <c r="C396" s="9">
        <v>41303</v>
      </c>
      <c r="D396" s="10">
        <f t="shared" si="9"/>
        <v>2013</v>
      </c>
      <c r="E396" s="8" t="s">
        <v>24</v>
      </c>
      <c r="G396" s="19">
        <v>26120</v>
      </c>
      <c r="H396" s="8">
        <v>4</v>
      </c>
      <c r="I396" s="20"/>
      <c r="U396"/>
    </row>
    <row r="397" spans="1:21" ht="15" x14ac:dyDescent="0.25">
      <c r="A397" s="18" t="s">
        <v>439</v>
      </c>
      <c r="B397" s="8" t="s">
        <v>70</v>
      </c>
      <c r="C397" s="9">
        <v>43162</v>
      </c>
      <c r="D397" s="10">
        <f t="shared" si="9"/>
        <v>2018</v>
      </c>
      <c r="E397" s="8" t="s">
        <v>15</v>
      </c>
      <c r="F397" s="8" t="s">
        <v>18</v>
      </c>
      <c r="G397" s="19">
        <v>87790</v>
      </c>
      <c r="H397" s="8">
        <v>3</v>
      </c>
      <c r="I397" s="20"/>
      <c r="U397"/>
    </row>
    <row r="398" spans="1:21" ht="15" x14ac:dyDescent="0.25">
      <c r="A398" s="18" t="s">
        <v>440</v>
      </c>
      <c r="B398" s="8" t="s">
        <v>70</v>
      </c>
      <c r="C398" s="9">
        <v>40974</v>
      </c>
      <c r="D398" s="10">
        <f t="shared" si="9"/>
        <v>2012</v>
      </c>
      <c r="E398" s="8" t="s">
        <v>19</v>
      </c>
      <c r="G398" s="19">
        <v>42667</v>
      </c>
      <c r="H398" s="8">
        <v>3</v>
      </c>
      <c r="I398" s="20"/>
      <c r="U398"/>
    </row>
    <row r="399" spans="1:21" ht="15" x14ac:dyDescent="0.25">
      <c r="A399" s="18" t="s">
        <v>441</v>
      </c>
      <c r="B399" s="8" t="s">
        <v>70</v>
      </c>
      <c r="C399" s="9">
        <v>38415</v>
      </c>
      <c r="D399" s="10">
        <f t="shared" si="9"/>
        <v>2005</v>
      </c>
      <c r="E399" s="8" t="s">
        <v>15</v>
      </c>
      <c r="F399" s="8" t="s">
        <v>47</v>
      </c>
      <c r="G399" s="19">
        <v>122546</v>
      </c>
      <c r="H399" s="8">
        <v>3</v>
      </c>
      <c r="I399" s="20"/>
      <c r="U399"/>
    </row>
    <row r="400" spans="1:21" ht="15" x14ac:dyDescent="0.25">
      <c r="A400" s="18" t="s">
        <v>442</v>
      </c>
      <c r="B400" s="8" t="s">
        <v>70</v>
      </c>
      <c r="C400" s="9">
        <v>39138</v>
      </c>
      <c r="D400" s="10">
        <f t="shared" si="9"/>
        <v>2007</v>
      </c>
      <c r="E400" s="8" t="s">
        <v>15</v>
      </c>
      <c r="F400" s="8" t="s">
        <v>18</v>
      </c>
      <c r="G400" s="19">
        <v>66852</v>
      </c>
      <c r="H400" s="8">
        <v>5</v>
      </c>
      <c r="I400" s="20"/>
      <c r="U400"/>
    </row>
    <row r="401" spans="1:21" ht="15" x14ac:dyDescent="0.25">
      <c r="A401" s="18" t="s">
        <v>443</v>
      </c>
      <c r="B401" s="8" t="s">
        <v>70</v>
      </c>
      <c r="C401" s="9">
        <v>42475</v>
      </c>
      <c r="D401" s="10">
        <f t="shared" si="9"/>
        <v>2016</v>
      </c>
      <c r="E401" s="8" t="s">
        <v>15</v>
      </c>
      <c r="F401" s="8" t="s">
        <v>47</v>
      </c>
      <c r="G401" s="19">
        <v>73768</v>
      </c>
      <c r="H401" s="8">
        <v>5</v>
      </c>
      <c r="I401" s="20"/>
      <c r="U401"/>
    </row>
    <row r="402" spans="1:21" ht="15" x14ac:dyDescent="0.25">
      <c r="A402" s="18" t="s">
        <v>444</v>
      </c>
      <c r="B402" s="8" t="s">
        <v>70</v>
      </c>
      <c r="C402" s="9">
        <v>38807</v>
      </c>
      <c r="D402" s="10">
        <f t="shared" si="9"/>
        <v>2006</v>
      </c>
      <c r="E402" s="8" t="s">
        <v>15</v>
      </c>
      <c r="F402" s="8" t="s">
        <v>35</v>
      </c>
      <c r="G402" s="19">
        <v>121665</v>
      </c>
      <c r="H402" s="10">
        <v>2</v>
      </c>
      <c r="I402" s="20"/>
      <c r="U402"/>
    </row>
    <row r="403" spans="1:21" ht="15" x14ac:dyDescent="0.25">
      <c r="A403" s="18" t="s">
        <v>445</v>
      </c>
      <c r="B403" s="8" t="s">
        <v>70</v>
      </c>
      <c r="C403" s="9">
        <v>42503</v>
      </c>
      <c r="D403" s="10">
        <f t="shared" si="9"/>
        <v>2016</v>
      </c>
      <c r="E403" s="8" t="s">
        <v>22</v>
      </c>
      <c r="F403" s="8" t="s">
        <v>18</v>
      </c>
      <c r="G403" s="19">
        <v>27136</v>
      </c>
      <c r="H403" s="8">
        <v>1</v>
      </c>
      <c r="I403" s="20"/>
      <c r="U403"/>
    </row>
    <row r="404" spans="1:21" ht="15" x14ac:dyDescent="0.25">
      <c r="A404" s="18" t="s">
        <v>446</v>
      </c>
      <c r="B404" s="8" t="s">
        <v>70</v>
      </c>
      <c r="C404" s="9">
        <v>43286</v>
      </c>
      <c r="D404" s="10">
        <f t="shared" si="9"/>
        <v>2018</v>
      </c>
      <c r="E404" s="8" t="s">
        <v>15</v>
      </c>
      <c r="F404" s="8" t="s">
        <v>18</v>
      </c>
      <c r="G404" s="19">
        <v>112476</v>
      </c>
      <c r="H404" s="8">
        <v>3</v>
      </c>
      <c r="I404" s="20"/>
      <c r="U404"/>
    </row>
    <row r="405" spans="1:21" ht="15" x14ac:dyDescent="0.25">
      <c r="A405" s="18" t="s">
        <v>447</v>
      </c>
      <c r="B405" s="8" t="s">
        <v>70</v>
      </c>
      <c r="C405" s="9">
        <v>38201</v>
      </c>
      <c r="D405" s="10">
        <f t="shared" si="9"/>
        <v>2004</v>
      </c>
      <c r="E405" s="8" t="s">
        <v>15</v>
      </c>
      <c r="F405" s="8" t="s">
        <v>18</v>
      </c>
      <c r="G405" s="19">
        <v>110665</v>
      </c>
      <c r="H405" s="8">
        <v>5</v>
      </c>
      <c r="I405" s="20"/>
      <c r="U405"/>
    </row>
    <row r="406" spans="1:21" ht="15" x14ac:dyDescent="0.25">
      <c r="A406" s="18" t="s">
        <v>448</v>
      </c>
      <c r="B406" s="8" t="s">
        <v>70</v>
      </c>
      <c r="C406" s="9">
        <v>42573</v>
      </c>
      <c r="D406" s="10">
        <f t="shared" si="9"/>
        <v>2016</v>
      </c>
      <c r="E406" s="8" t="s">
        <v>19</v>
      </c>
      <c r="G406" s="19">
        <v>43634</v>
      </c>
      <c r="H406" s="8">
        <v>4</v>
      </c>
      <c r="I406" s="20"/>
      <c r="U406"/>
    </row>
    <row r="407" spans="1:21" ht="15" x14ac:dyDescent="0.25">
      <c r="A407" s="18" t="s">
        <v>449</v>
      </c>
      <c r="B407" s="8" t="s">
        <v>70</v>
      </c>
      <c r="C407" s="9">
        <v>40043</v>
      </c>
      <c r="D407" s="10">
        <f t="shared" si="9"/>
        <v>2009</v>
      </c>
      <c r="E407" s="8" t="s">
        <v>19</v>
      </c>
      <c r="G407" s="19">
        <v>48152</v>
      </c>
      <c r="H407" s="8">
        <v>3</v>
      </c>
      <c r="I407" s="20"/>
      <c r="U407"/>
    </row>
    <row r="408" spans="1:21" ht="15" x14ac:dyDescent="0.25">
      <c r="A408" s="18" t="s">
        <v>450</v>
      </c>
      <c r="B408" s="8" t="s">
        <v>70</v>
      </c>
      <c r="C408" s="9">
        <v>40067</v>
      </c>
      <c r="D408" s="10">
        <f t="shared" si="9"/>
        <v>2009</v>
      </c>
      <c r="E408" s="8" t="s">
        <v>24</v>
      </c>
      <c r="G408" s="19">
        <v>37753</v>
      </c>
      <c r="H408" s="8">
        <v>4</v>
      </c>
      <c r="I408" s="20"/>
      <c r="U408"/>
    </row>
    <row r="409" spans="1:21" ht="15" x14ac:dyDescent="0.25">
      <c r="A409" s="18" t="s">
        <v>451</v>
      </c>
      <c r="B409" s="8" t="s">
        <v>70</v>
      </c>
      <c r="C409" s="9">
        <v>42612</v>
      </c>
      <c r="D409" s="10">
        <f t="shared" si="9"/>
        <v>2016</v>
      </c>
      <c r="E409" s="8" t="s">
        <v>24</v>
      </c>
      <c r="G409" s="19">
        <v>37487</v>
      </c>
      <c r="H409" s="8">
        <v>2</v>
      </c>
      <c r="I409" s="20"/>
      <c r="U409"/>
    </row>
    <row r="410" spans="1:21" ht="15" x14ac:dyDescent="0.25">
      <c r="A410" s="18" t="s">
        <v>452</v>
      </c>
      <c r="B410" s="8" t="s">
        <v>70</v>
      </c>
      <c r="C410" s="9">
        <v>38287</v>
      </c>
      <c r="D410" s="10">
        <f t="shared" si="9"/>
        <v>2004</v>
      </c>
      <c r="E410" s="8" t="s">
        <v>24</v>
      </c>
      <c r="G410" s="19">
        <v>38113</v>
      </c>
      <c r="H410" s="8">
        <v>5</v>
      </c>
      <c r="I410" s="20"/>
      <c r="U410"/>
    </row>
    <row r="411" spans="1:21" ht="15" x14ac:dyDescent="0.25">
      <c r="A411" s="18" t="s">
        <v>453</v>
      </c>
      <c r="B411" s="8" t="s">
        <v>70</v>
      </c>
      <c r="C411" s="9">
        <v>43449</v>
      </c>
      <c r="D411" s="10">
        <f t="shared" si="9"/>
        <v>2018</v>
      </c>
      <c r="E411" s="8" t="s">
        <v>15</v>
      </c>
      <c r="F411" s="8" t="s">
        <v>21</v>
      </c>
      <c r="G411" s="19">
        <v>82363</v>
      </c>
      <c r="H411" s="8">
        <v>1</v>
      </c>
      <c r="I411" s="20"/>
      <c r="U411"/>
    </row>
    <row r="412" spans="1:21" ht="15" x14ac:dyDescent="0.25">
      <c r="A412" s="18" t="s">
        <v>454</v>
      </c>
      <c r="B412" s="8" t="s">
        <v>70</v>
      </c>
      <c r="C412" s="9">
        <v>41251</v>
      </c>
      <c r="D412" s="10">
        <f t="shared" si="9"/>
        <v>2012</v>
      </c>
      <c r="E412" s="8" t="s">
        <v>24</v>
      </c>
      <c r="G412" s="19">
        <v>36204</v>
      </c>
      <c r="H412" s="8">
        <v>5</v>
      </c>
      <c r="I412" s="20"/>
      <c r="U412"/>
    </row>
    <row r="413" spans="1:21" ht="15" x14ac:dyDescent="0.25">
      <c r="A413" s="18" t="s">
        <v>455</v>
      </c>
      <c r="B413" s="8" t="s">
        <v>70</v>
      </c>
      <c r="C413" s="9">
        <v>38324</v>
      </c>
      <c r="D413" s="10">
        <f t="shared" si="9"/>
        <v>2004</v>
      </c>
      <c r="E413" s="8" t="s">
        <v>19</v>
      </c>
      <c r="G413" s="19">
        <v>49733</v>
      </c>
      <c r="H413" s="8">
        <v>4</v>
      </c>
      <c r="I413" s="20"/>
      <c r="U413"/>
    </row>
    <row r="414" spans="1:21" ht="15" x14ac:dyDescent="0.25">
      <c r="A414" s="18" t="s">
        <v>456</v>
      </c>
      <c r="B414" s="8" t="s">
        <v>70</v>
      </c>
      <c r="C414" s="9">
        <v>42734</v>
      </c>
      <c r="D414" s="10">
        <f t="shared" si="9"/>
        <v>2016</v>
      </c>
      <c r="E414" s="8" t="s">
        <v>19</v>
      </c>
      <c r="G414" s="19">
        <v>57361</v>
      </c>
      <c r="H414" s="8">
        <v>3</v>
      </c>
      <c r="I414" s="20"/>
      <c r="U414"/>
    </row>
    <row r="415" spans="1:21" ht="15" x14ac:dyDescent="0.25">
      <c r="A415" s="18" t="s">
        <v>457</v>
      </c>
      <c r="B415" s="8" t="s">
        <v>70</v>
      </c>
      <c r="C415" s="9">
        <v>38706</v>
      </c>
      <c r="D415" s="10">
        <f t="shared" si="9"/>
        <v>2005</v>
      </c>
      <c r="E415" s="8" t="s">
        <v>15</v>
      </c>
      <c r="F415" s="8" t="s">
        <v>47</v>
      </c>
      <c r="G415" s="19">
        <v>88353</v>
      </c>
      <c r="H415" s="8">
        <v>5</v>
      </c>
      <c r="I415" s="20"/>
      <c r="U415"/>
    </row>
    <row r="416" spans="1:21" ht="15" x14ac:dyDescent="0.25">
      <c r="A416" s="18" t="s">
        <v>458</v>
      </c>
      <c r="B416" s="8" t="s">
        <v>70</v>
      </c>
      <c r="C416" s="9">
        <v>39476</v>
      </c>
      <c r="D416" s="10">
        <f t="shared" si="9"/>
        <v>2008</v>
      </c>
      <c r="E416" s="8" t="s">
        <v>19</v>
      </c>
      <c r="G416" s="19">
        <v>43030</v>
      </c>
      <c r="H416" s="8">
        <v>4</v>
      </c>
      <c r="I416" s="20"/>
      <c r="U416"/>
    </row>
    <row r="417" spans="1:21" ht="15" x14ac:dyDescent="0.25">
      <c r="A417" s="18" t="s">
        <v>459</v>
      </c>
      <c r="B417" s="8" t="s">
        <v>70</v>
      </c>
      <c r="C417" s="9">
        <v>42773</v>
      </c>
      <c r="D417" s="10">
        <f t="shared" si="9"/>
        <v>2017</v>
      </c>
      <c r="E417" s="8" t="s">
        <v>15</v>
      </c>
      <c r="F417" s="8" t="s">
        <v>35</v>
      </c>
      <c r="G417" s="19">
        <v>64793</v>
      </c>
      <c r="H417" s="8">
        <v>5</v>
      </c>
      <c r="I417" s="20"/>
      <c r="U417"/>
    </row>
    <row r="418" spans="1:21" ht="15" x14ac:dyDescent="0.25">
      <c r="A418" s="18" t="s">
        <v>460</v>
      </c>
      <c r="B418" s="8" t="s">
        <v>58</v>
      </c>
      <c r="C418" s="9">
        <v>40978</v>
      </c>
      <c r="D418" s="10">
        <f t="shared" si="9"/>
        <v>2012</v>
      </c>
      <c r="E418" s="8" t="s">
        <v>24</v>
      </c>
      <c r="G418" s="19">
        <v>21001</v>
      </c>
      <c r="H418" s="10">
        <v>5</v>
      </c>
      <c r="I418" s="20"/>
      <c r="U418"/>
    </row>
    <row r="419" spans="1:21" ht="15" x14ac:dyDescent="0.25">
      <c r="A419" s="18" t="s">
        <v>461</v>
      </c>
      <c r="B419" s="8" t="s">
        <v>58</v>
      </c>
      <c r="C419" s="9">
        <v>41762</v>
      </c>
      <c r="D419" s="10">
        <f t="shared" si="9"/>
        <v>2014</v>
      </c>
      <c r="E419" s="8" t="s">
        <v>24</v>
      </c>
      <c r="G419" s="19">
        <v>21744</v>
      </c>
      <c r="H419" s="8">
        <v>2</v>
      </c>
      <c r="I419" s="20"/>
      <c r="U419"/>
    </row>
    <row r="420" spans="1:21" ht="15" x14ac:dyDescent="0.25">
      <c r="A420" s="18" t="s">
        <v>462</v>
      </c>
      <c r="B420" s="8" t="s">
        <v>58</v>
      </c>
      <c r="C420" s="9">
        <v>41437</v>
      </c>
      <c r="D420" s="10">
        <f t="shared" si="9"/>
        <v>2013</v>
      </c>
      <c r="E420" s="8" t="s">
        <v>15</v>
      </c>
      <c r="F420" s="8" t="s">
        <v>18</v>
      </c>
      <c r="G420" s="19">
        <v>102929</v>
      </c>
      <c r="H420" s="8">
        <v>4</v>
      </c>
      <c r="I420" s="20"/>
      <c r="U420"/>
    </row>
    <row r="421" spans="1:21" ht="15" x14ac:dyDescent="0.25">
      <c r="A421" s="18" t="s">
        <v>463</v>
      </c>
      <c r="B421" s="8" t="s">
        <v>58</v>
      </c>
      <c r="C421" s="9">
        <v>41094</v>
      </c>
      <c r="D421" s="10">
        <f t="shared" si="9"/>
        <v>2012</v>
      </c>
      <c r="E421" s="8" t="s">
        <v>19</v>
      </c>
      <c r="G421" s="19">
        <v>49419</v>
      </c>
      <c r="H421" s="8">
        <v>3</v>
      </c>
      <c r="I421" s="20"/>
      <c r="U421"/>
    </row>
    <row r="422" spans="1:21" ht="15" x14ac:dyDescent="0.25">
      <c r="A422" s="18" t="s">
        <v>464</v>
      </c>
      <c r="B422" s="8" t="s">
        <v>73</v>
      </c>
      <c r="C422" s="9">
        <v>43165</v>
      </c>
      <c r="D422" s="10">
        <f t="shared" si="9"/>
        <v>2018</v>
      </c>
      <c r="E422" s="8" t="s">
        <v>15</v>
      </c>
      <c r="F422" s="8" t="s">
        <v>47</v>
      </c>
      <c r="G422" s="19">
        <v>83272</v>
      </c>
      <c r="H422" s="8">
        <v>5</v>
      </c>
      <c r="I422" s="20"/>
      <c r="U422"/>
    </row>
    <row r="423" spans="1:21" ht="15" x14ac:dyDescent="0.25">
      <c r="A423" s="18" t="s">
        <v>465</v>
      </c>
      <c r="B423" s="8" t="s">
        <v>73</v>
      </c>
      <c r="C423" s="9">
        <v>41325</v>
      </c>
      <c r="D423" s="10">
        <f t="shared" si="9"/>
        <v>2013</v>
      </c>
      <c r="E423" s="8" t="s">
        <v>15</v>
      </c>
      <c r="F423" s="8" t="s">
        <v>18</v>
      </c>
      <c r="G423" s="19">
        <v>62768</v>
      </c>
      <c r="H423" s="8">
        <v>1</v>
      </c>
      <c r="I423" s="20"/>
      <c r="U423"/>
    </row>
    <row r="424" spans="1:21" ht="15" x14ac:dyDescent="0.25">
      <c r="A424" s="18" t="s">
        <v>466</v>
      </c>
      <c r="B424" s="8" t="s">
        <v>73</v>
      </c>
      <c r="C424" s="9">
        <v>43181</v>
      </c>
      <c r="D424" s="10">
        <f t="shared" si="9"/>
        <v>2018</v>
      </c>
      <c r="E424" s="8" t="s">
        <v>22</v>
      </c>
      <c r="F424" s="8" t="s">
        <v>18</v>
      </c>
      <c r="G424" s="19">
        <v>26057</v>
      </c>
      <c r="H424" s="8">
        <v>3</v>
      </c>
      <c r="I424" s="20"/>
      <c r="U424"/>
    </row>
    <row r="425" spans="1:21" ht="15" x14ac:dyDescent="0.25">
      <c r="A425" s="18" t="s">
        <v>467</v>
      </c>
      <c r="B425" s="8" t="s">
        <v>73</v>
      </c>
      <c r="C425" s="9">
        <v>43187</v>
      </c>
      <c r="D425" s="10">
        <f t="shared" si="9"/>
        <v>2018</v>
      </c>
      <c r="E425" s="8" t="s">
        <v>15</v>
      </c>
      <c r="F425" s="8" t="s">
        <v>18</v>
      </c>
      <c r="G425" s="19">
        <v>111847</v>
      </c>
      <c r="H425" s="8">
        <v>5</v>
      </c>
      <c r="I425" s="20"/>
      <c r="U425"/>
    </row>
    <row r="426" spans="1:21" ht="15" x14ac:dyDescent="0.25">
      <c r="A426" s="18" t="s">
        <v>468</v>
      </c>
      <c r="B426" s="8" t="s">
        <v>73</v>
      </c>
      <c r="C426" s="9">
        <v>41360</v>
      </c>
      <c r="D426" s="10">
        <f t="shared" si="9"/>
        <v>2013</v>
      </c>
      <c r="E426" s="8" t="s">
        <v>15</v>
      </c>
      <c r="F426" s="8" t="s">
        <v>18</v>
      </c>
      <c r="G426" s="19">
        <v>115916</v>
      </c>
      <c r="H426" s="8">
        <v>5</v>
      </c>
      <c r="I426" s="20"/>
      <c r="U426"/>
    </row>
    <row r="427" spans="1:21" ht="15" x14ac:dyDescent="0.25">
      <c r="A427" s="18" t="s">
        <v>469</v>
      </c>
      <c r="B427" s="8" t="s">
        <v>73</v>
      </c>
      <c r="C427" s="9">
        <v>41363</v>
      </c>
      <c r="D427" s="10">
        <f t="shared" si="9"/>
        <v>2013</v>
      </c>
      <c r="E427" s="8" t="s">
        <v>15</v>
      </c>
      <c r="F427" s="8" t="s">
        <v>27</v>
      </c>
      <c r="G427" s="19">
        <v>96237</v>
      </c>
      <c r="H427" s="8">
        <v>5</v>
      </c>
      <c r="I427" s="20"/>
      <c r="U427"/>
    </row>
    <row r="428" spans="1:21" ht="15" x14ac:dyDescent="0.25">
      <c r="A428" s="18" t="s">
        <v>470</v>
      </c>
      <c r="B428" s="8" t="s">
        <v>73</v>
      </c>
      <c r="C428" s="9">
        <v>42486</v>
      </c>
      <c r="D428" s="10">
        <f t="shared" si="9"/>
        <v>2016</v>
      </c>
      <c r="E428" s="8" t="s">
        <v>15</v>
      </c>
      <c r="F428" s="8" t="s">
        <v>47</v>
      </c>
      <c r="G428" s="19">
        <v>71913</v>
      </c>
      <c r="H428" s="8">
        <v>1</v>
      </c>
      <c r="I428" s="20"/>
      <c r="U428"/>
    </row>
    <row r="429" spans="1:21" ht="15" x14ac:dyDescent="0.25">
      <c r="A429" s="18" t="s">
        <v>471</v>
      </c>
      <c r="B429" s="8" t="s">
        <v>73</v>
      </c>
      <c r="C429" s="9">
        <v>39951</v>
      </c>
      <c r="D429" s="10">
        <f t="shared" si="9"/>
        <v>2009</v>
      </c>
      <c r="E429" s="8" t="s">
        <v>24</v>
      </c>
      <c r="G429" s="19">
        <v>35151</v>
      </c>
      <c r="H429" s="8">
        <v>3</v>
      </c>
      <c r="I429" s="20"/>
      <c r="U429"/>
    </row>
    <row r="430" spans="1:21" ht="15" x14ac:dyDescent="0.25">
      <c r="A430" s="18" t="s">
        <v>472</v>
      </c>
      <c r="B430" s="8" t="s">
        <v>73</v>
      </c>
      <c r="C430" s="9">
        <v>41047</v>
      </c>
      <c r="D430" s="10">
        <f t="shared" si="9"/>
        <v>2012</v>
      </c>
      <c r="E430" s="8" t="s">
        <v>15</v>
      </c>
      <c r="F430" s="8" t="s">
        <v>18</v>
      </c>
      <c r="G430" s="19">
        <v>74004</v>
      </c>
      <c r="H430" s="8">
        <v>5</v>
      </c>
      <c r="I430" s="20"/>
      <c r="U430"/>
    </row>
    <row r="431" spans="1:21" ht="15" x14ac:dyDescent="0.25">
      <c r="A431" s="18" t="s">
        <v>473</v>
      </c>
      <c r="B431" s="8" t="s">
        <v>73</v>
      </c>
      <c r="C431" s="9">
        <v>42860</v>
      </c>
      <c r="D431" s="10">
        <f t="shared" si="9"/>
        <v>2017</v>
      </c>
      <c r="E431" s="8" t="s">
        <v>19</v>
      </c>
      <c r="G431" s="19">
        <v>57674</v>
      </c>
      <c r="H431" s="8">
        <v>3</v>
      </c>
      <c r="I431" s="20"/>
      <c r="U431"/>
    </row>
    <row r="432" spans="1:21" ht="15" x14ac:dyDescent="0.25">
      <c r="A432" s="18" t="s">
        <v>474</v>
      </c>
      <c r="B432" s="8" t="s">
        <v>73</v>
      </c>
      <c r="C432" s="9">
        <v>38143</v>
      </c>
      <c r="D432" s="10">
        <f t="shared" si="9"/>
        <v>2004</v>
      </c>
      <c r="E432" s="8" t="s">
        <v>22</v>
      </c>
      <c r="F432" s="8" t="s">
        <v>18</v>
      </c>
      <c r="G432" s="19">
        <v>25849</v>
      </c>
      <c r="H432" s="8">
        <v>3</v>
      </c>
      <c r="I432" s="20"/>
      <c r="U432"/>
    </row>
    <row r="433" spans="1:21" ht="15" x14ac:dyDescent="0.25">
      <c r="A433" s="18" t="s">
        <v>475</v>
      </c>
      <c r="B433" s="8" t="s">
        <v>73</v>
      </c>
      <c r="C433" s="9">
        <v>38863</v>
      </c>
      <c r="D433" s="10">
        <f t="shared" si="9"/>
        <v>2006</v>
      </c>
      <c r="E433" s="8" t="s">
        <v>24</v>
      </c>
      <c r="G433" s="19">
        <v>27985</v>
      </c>
      <c r="H433" s="8">
        <v>4</v>
      </c>
      <c r="I433" s="20"/>
      <c r="U433"/>
    </row>
    <row r="434" spans="1:21" ht="15" x14ac:dyDescent="0.25">
      <c r="A434" s="18" t="s">
        <v>476</v>
      </c>
      <c r="B434" s="8" t="s">
        <v>73</v>
      </c>
      <c r="C434" s="9">
        <v>41464</v>
      </c>
      <c r="D434" s="10">
        <f t="shared" si="9"/>
        <v>2013</v>
      </c>
      <c r="E434" s="8" t="s">
        <v>15</v>
      </c>
      <c r="F434" s="8" t="s">
        <v>47</v>
      </c>
      <c r="G434" s="19">
        <v>66292</v>
      </c>
      <c r="H434" s="8">
        <v>3</v>
      </c>
      <c r="I434" s="20"/>
      <c r="U434"/>
    </row>
    <row r="435" spans="1:21" ht="15" x14ac:dyDescent="0.25">
      <c r="A435" s="18" t="s">
        <v>477</v>
      </c>
      <c r="B435" s="8" t="s">
        <v>73</v>
      </c>
      <c r="C435" s="9">
        <v>38161</v>
      </c>
      <c r="D435" s="10">
        <f t="shared" si="9"/>
        <v>2004</v>
      </c>
      <c r="E435" s="8" t="s">
        <v>19</v>
      </c>
      <c r="G435" s="19">
        <v>51143</v>
      </c>
      <c r="H435" s="8">
        <v>3</v>
      </c>
      <c r="I435" s="20"/>
      <c r="U435"/>
    </row>
    <row r="436" spans="1:21" ht="15" x14ac:dyDescent="0.25">
      <c r="A436" s="18" t="s">
        <v>478</v>
      </c>
      <c r="B436" s="8" t="s">
        <v>73</v>
      </c>
      <c r="C436" s="9">
        <v>41856</v>
      </c>
      <c r="D436" s="10">
        <f t="shared" si="9"/>
        <v>2014</v>
      </c>
      <c r="E436" s="8" t="s">
        <v>24</v>
      </c>
      <c r="G436" s="19">
        <v>24219</v>
      </c>
      <c r="H436" s="8">
        <v>3</v>
      </c>
      <c r="I436" s="20"/>
      <c r="U436"/>
    </row>
    <row r="437" spans="1:21" ht="15" x14ac:dyDescent="0.25">
      <c r="A437" s="18" t="s">
        <v>479</v>
      </c>
      <c r="B437" s="8" t="s">
        <v>73</v>
      </c>
      <c r="C437" s="9">
        <v>38209</v>
      </c>
      <c r="D437" s="10">
        <f t="shared" si="9"/>
        <v>2004</v>
      </c>
      <c r="E437" s="8" t="s">
        <v>15</v>
      </c>
      <c r="F437" s="8" t="s">
        <v>18</v>
      </c>
      <c r="G437" s="19">
        <v>114318</v>
      </c>
      <c r="H437" s="8">
        <v>4</v>
      </c>
      <c r="I437" s="20"/>
      <c r="U437"/>
    </row>
    <row r="438" spans="1:21" ht="15" x14ac:dyDescent="0.25">
      <c r="A438" s="18" t="s">
        <v>480</v>
      </c>
      <c r="B438" s="8" t="s">
        <v>73</v>
      </c>
      <c r="C438" s="9">
        <v>38569</v>
      </c>
      <c r="D438" s="10">
        <f t="shared" si="9"/>
        <v>2005</v>
      </c>
      <c r="E438" s="8" t="s">
        <v>19</v>
      </c>
      <c r="G438" s="19">
        <v>50063</v>
      </c>
      <c r="H438" s="8">
        <v>3</v>
      </c>
      <c r="I438" s="20"/>
      <c r="U438"/>
    </row>
    <row r="439" spans="1:21" ht="15" x14ac:dyDescent="0.25">
      <c r="A439" s="18" t="s">
        <v>481</v>
      </c>
      <c r="B439" s="8" t="s">
        <v>73</v>
      </c>
      <c r="C439" s="9">
        <v>38935</v>
      </c>
      <c r="D439" s="10">
        <f t="shared" si="9"/>
        <v>2006</v>
      </c>
      <c r="E439" s="8" t="s">
        <v>22</v>
      </c>
      <c r="F439" s="8" t="s">
        <v>47</v>
      </c>
      <c r="G439" s="19">
        <v>26463</v>
      </c>
      <c r="H439" s="8">
        <v>1</v>
      </c>
      <c r="I439" s="20"/>
      <c r="U439"/>
    </row>
    <row r="440" spans="1:21" ht="15" x14ac:dyDescent="0.25">
      <c r="A440" s="18" t="s">
        <v>482</v>
      </c>
      <c r="B440" s="8" t="s">
        <v>73</v>
      </c>
      <c r="C440" s="9">
        <v>40384</v>
      </c>
      <c r="D440" s="10">
        <f t="shared" si="9"/>
        <v>2010</v>
      </c>
      <c r="E440" s="8" t="s">
        <v>19</v>
      </c>
      <c r="G440" s="19">
        <v>45041</v>
      </c>
      <c r="H440" s="8">
        <v>1</v>
      </c>
      <c r="I440" s="20"/>
      <c r="U440"/>
    </row>
    <row r="441" spans="1:21" ht="15" x14ac:dyDescent="0.25">
      <c r="A441" s="18" t="s">
        <v>483</v>
      </c>
      <c r="B441" s="8" t="s">
        <v>73</v>
      </c>
      <c r="C441" s="9">
        <v>43356</v>
      </c>
      <c r="D441" s="10">
        <f t="shared" si="9"/>
        <v>2018</v>
      </c>
      <c r="E441" s="8" t="s">
        <v>24</v>
      </c>
      <c r="G441" s="19">
        <v>30868</v>
      </c>
      <c r="H441" s="8">
        <v>4</v>
      </c>
      <c r="I441" s="20"/>
      <c r="U441"/>
    </row>
    <row r="442" spans="1:21" ht="15" x14ac:dyDescent="0.25">
      <c r="A442" s="18" t="s">
        <v>484</v>
      </c>
      <c r="B442" s="8" t="s">
        <v>73</v>
      </c>
      <c r="C442" s="9">
        <v>41524</v>
      </c>
      <c r="D442" s="10">
        <f t="shared" si="9"/>
        <v>2013</v>
      </c>
      <c r="E442" s="8" t="s">
        <v>15</v>
      </c>
      <c r="F442" s="8" t="s">
        <v>18</v>
      </c>
      <c r="G442" s="19">
        <v>72484</v>
      </c>
      <c r="H442" s="8">
        <v>3</v>
      </c>
      <c r="I442" s="20"/>
      <c r="U442"/>
    </row>
    <row r="443" spans="1:21" ht="15" x14ac:dyDescent="0.25">
      <c r="A443" s="18" t="s">
        <v>485</v>
      </c>
      <c r="B443" s="8" t="s">
        <v>73</v>
      </c>
      <c r="C443" s="9">
        <v>41156</v>
      </c>
      <c r="D443" s="10">
        <f t="shared" si="9"/>
        <v>2012</v>
      </c>
      <c r="E443" s="8" t="s">
        <v>22</v>
      </c>
      <c r="F443" s="8" t="s">
        <v>21</v>
      </c>
      <c r="G443" s="19">
        <v>27020</v>
      </c>
      <c r="H443" s="8">
        <v>3</v>
      </c>
      <c r="I443" s="20"/>
      <c r="U443"/>
    </row>
    <row r="444" spans="1:21" ht="15" x14ac:dyDescent="0.25">
      <c r="A444" s="18" t="s">
        <v>486</v>
      </c>
      <c r="B444" s="8" t="s">
        <v>73</v>
      </c>
      <c r="C444" s="9">
        <v>41897</v>
      </c>
      <c r="D444" s="10">
        <f t="shared" si="9"/>
        <v>2014</v>
      </c>
      <c r="E444" s="8" t="s">
        <v>15</v>
      </c>
      <c r="F444" s="8" t="s">
        <v>35</v>
      </c>
      <c r="G444" s="19">
        <v>119430</v>
      </c>
      <c r="H444" s="8">
        <v>1</v>
      </c>
      <c r="I444" s="20"/>
      <c r="U444"/>
    </row>
    <row r="445" spans="1:21" ht="15" x14ac:dyDescent="0.25">
      <c r="A445" s="18" t="s">
        <v>487</v>
      </c>
      <c r="B445" s="8" t="s">
        <v>73</v>
      </c>
      <c r="C445" s="9">
        <v>42610</v>
      </c>
      <c r="D445" s="10">
        <f t="shared" si="9"/>
        <v>2016</v>
      </c>
      <c r="E445" s="8" t="s">
        <v>15</v>
      </c>
      <c r="F445" s="8" t="s">
        <v>18</v>
      </c>
      <c r="G445" s="19">
        <v>81269</v>
      </c>
      <c r="H445" s="8">
        <v>4</v>
      </c>
      <c r="I445" s="20"/>
      <c r="U445"/>
    </row>
    <row r="446" spans="1:21" ht="15" x14ac:dyDescent="0.25">
      <c r="A446" s="18" t="s">
        <v>488</v>
      </c>
      <c r="B446" s="8" t="s">
        <v>73</v>
      </c>
      <c r="C446" s="9">
        <v>43002</v>
      </c>
      <c r="D446" s="10">
        <f t="shared" si="9"/>
        <v>2017</v>
      </c>
      <c r="E446" s="8" t="s">
        <v>15</v>
      </c>
      <c r="F446" s="8" t="s">
        <v>27</v>
      </c>
      <c r="G446" s="19">
        <v>88867</v>
      </c>
      <c r="H446" s="8">
        <v>5</v>
      </c>
      <c r="I446" s="20"/>
      <c r="U446"/>
    </row>
    <row r="447" spans="1:21" ht="15" x14ac:dyDescent="0.25">
      <c r="A447" s="18" t="s">
        <v>489</v>
      </c>
      <c r="B447" s="8" t="s">
        <v>73</v>
      </c>
      <c r="C447" s="9">
        <v>39710</v>
      </c>
      <c r="D447" s="10">
        <f t="shared" si="9"/>
        <v>2008</v>
      </c>
      <c r="E447" s="8" t="s">
        <v>15</v>
      </c>
      <c r="F447" s="8" t="s">
        <v>18</v>
      </c>
      <c r="G447" s="19">
        <v>122122</v>
      </c>
      <c r="H447" s="8">
        <v>5</v>
      </c>
      <c r="I447" s="20"/>
      <c r="U447"/>
    </row>
    <row r="448" spans="1:21" ht="15" x14ac:dyDescent="0.25">
      <c r="A448" s="18" t="s">
        <v>490</v>
      </c>
      <c r="B448" s="8" t="s">
        <v>73</v>
      </c>
      <c r="C448" s="9">
        <v>40467</v>
      </c>
      <c r="D448" s="10">
        <f t="shared" si="9"/>
        <v>2010</v>
      </c>
      <c r="E448" s="8" t="s">
        <v>15</v>
      </c>
      <c r="F448" s="8" t="s">
        <v>47</v>
      </c>
      <c r="G448" s="19">
        <v>121549</v>
      </c>
      <c r="H448" s="8">
        <v>1</v>
      </c>
      <c r="I448" s="20"/>
      <c r="U448"/>
    </row>
    <row r="449" spans="1:21" ht="15" x14ac:dyDescent="0.25">
      <c r="A449" s="18" t="s">
        <v>491</v>
      </c>
      <c r="B449" s="8" t="s">
        <v>73</v>
      </c>
      <c r="C449" s="9">
        <v>41539</v>
      </c>
      <c r="D449" s="10">
        <f t="shared" si="9"/>
        <v>2013</v>
      </c>
      <c r="E449" s="8" t="s">
        <v>15</v>
      </c>
      <c r="F449" s="8" t="s">
        <v>35</v>
      </c>
      <c r="G449" s="19">
        <v>119928</v>
      </c>
      <c r="H449" s="8">
        <v>3</v>
      </c>
      <c r="I449" s="20"/>
      <c r="U449"/>
    </row>
    <row r="450" spans="1:21" ht="15" x14ac:dyDescent="0.25">
      <c r="A450" s="18" t="s">
        <v>492</v>
      </c>
      <c r="B450" s="8" t="s">
        <v>73</v>
      </c>
      <c r="C450" s="9">
        <v>41918</v>
      </c>
      <c r="D450" s="10">
        <f t="shared" si="9"/>
        <v>2014</v>
      </c>
      <c r="E450" s="8" t="s">
        <v>15</v>
      </c>
      <c r="F450" s="8" t="s">
        <v>47</v>
      </c>
      <c r="G450" s="19">
        <v>79427</v>
      </c>
      <c r="H450" s="8">
        <v>1</v>
      </c>
      <c r="I450" s="20"/>
      <c r="U450"/>
    </row>
    <row r="451" spans="1:21" ht="15" x14ac:dyDescent="0.25">
      <c r="A451" s="18" t="s">
        <v>493</v>
      </c>
      <c r="B451" s="8" t="s">
        <v>73</v>
      </c>
      <c r="C451" s="9">
        <v>42633</v>
      </c>
      <c r="D451" s="10">
        <f t="shared" si="9"/>
        <v>2016</v>
      </c>
      <c r="E451" s="8" t="s">
        <v>15</v>
      </c>
      <c r="F451" s="8" t="s">
        <v>18</v>
      </c>
      <c r="G451" s="19">
        <v>117406</v>
      </c>
      <c r="H451" s="8">
        <v>1</v>
      </c>
      <c r="I451" s="20"/>
      <c r="U451"/>
    </row>
    <row r="452" spans="1:21" ht="15" x14ac:dyDescent="0.25">
      <c r="A452" s="18" t="s">
        <v>494</v>
      </c>
      <c r="B452" s="8" t="s">
        <v>73</v>
      </c>
      <c r="C452" s="9">
        <v>42643</v>
      </c>
      <c r="D452" s="10">
        <f t="shared" si="9"/>
        <v>2016</v>
      </c>
      <c r="E452" s="8" t="s">
        <v>24</v>
      </c>
      <c r="G452" s="19">
        <v>36275</v>
      </c>
      <c r="H452" s="10">
        <v>3</v>
      </c>
      <c r="I452" s="20"/>
      <c r="U452"/>
    </row>
    <row r="453" spans="1:21" ht="15" x14ac:dyDescent="0.25">
      <c r="A453" s="18" t="s">
        <v>495</v>
      </c>
      <c r="B453" s="8" t="s">
        <v>73</v>
      </c>
      <c r="C453" s="9">
        <v>43047</v>
      </c>
      <c r="D453" s="10">
        <f t="shared" si="9"/>
        <v>2017</v>
      </c>
      <c r="E453" s="8" t="s">
        <v>15</v>
      </c>
      <c r="F453" s="8" t="s">
        <v>21</v>
      </c>
      <c r="G453" s="19">
        <v>86617</v>
      </c>
      <c r="H453" s="10">
        <v>3</v>
      </c>
      <c r="I453" s="20"/>
      <c r="U453"/>
    </row>
    <row r="454" spans="1:21" ht="15" x14ac:dyDescent="0.25">
      <c r="A454" s="18" t="s">
        <v>496</v>
      </c>
      <c r="B454" s="8" t="s">
        <v>73</v>
      </c>
      <c r="C454" s="9">
        <v>43423</v>
      </c>
      <c r="D454" s="10">
        <f t="shared" si="9"/>
        <v>2018</v>
      </c>
      <c r="E454" s="8" t="s">
        <v>15</v>
      </c>
      <c r="F454" s="8" t="s">
        <v>35</v>
      </c>
      <c r="G454" s="19">
        <v>69672</v>
      </c>
      <c r="H454" s="8">
        <v>5</v>
      </c>
      <c r="I454" s="20"/>
      <c r="U454"/>
    </row>
    <row r="455" spans="1:21" ht="15" x14ac:dyDescent="0.25">
      <c r="A455" s="18" t="s">
        <v>497</v>
      </c>
      <c r="B455" s="8" t="s">
        <v>73</v>
      </c>
      <c r="C455" s="9">
        <v>43426</v>
      </c>
      <c r="D455" s="10">
        <f t="shared" ref="D455:D518" si="10">YEAR(C455)</f>
        <v>2018</v>
      </c>
      <c r="E455" s="8" t="s">
        <v>22</v>
      </c>
      <c r="F455" s="8" t="s">
        <v>35</v>
      </c>
      <c r="G455" s="19">
        <v>28486</v>
      </c>
      <c r="H455" s="8">
        <v>5</v>
      </c>
      <c r="I455" s="20"/>
      <c r="U455"/>
    </row>
    <row r="456" spans="1:21" ht="15" x14ac:dyDescent="0.25">
      <c r="A456" s="18" t="s">
        <v>498</v>
      </c>
      <c r="B456" s="8" t="s">
        <v>73</v>
      </c>
      <c r="C456" s="9">
        <v>41971</v>
      </c>
      <c r="D456" s="10">
        <f t="shared" si="10"/>
        <v>2014</v>
      </c>
      <c r="E456" s="8" t="s">
        <v>15</v>
      </c>
      <c r="F456" s="8" t="s">
        <v>18</v>
      </c>
      <c r="G456" s="19">
        <v>122589</v>
      </c>
      <c r="H456" s="8">
        <v>3</v>
      </c>
      <c r="I456" s="20"/>
      <c r="U456"/>
    </row>
    <row r="457" spans="1:21" ht="15" x14ac:dyDescent="0.25">
      <c r="A457" s="18" t="s">
        <v>499</v>
      </c>
      <c r="B457" s="8" t="s">
        <v>73</v>
      </c>
      <c r="C457" s="9">
        <v>42692</v>
      </c>
      <c r="D457" s="10">
        <f t="shared" si="10"/>
        <v>2016</v>
      </c>
      <c r="E457" s="8" t="s">
        <v>15</v>
      </c>
      <c r="F457" s="8" t="s">
        <v>47</v>
      </c>
      <c r="G457" s="19">
        <v>81656</v>
      </c>
      <c r="H457" s="8">
        <v>1</v>
      </c>
      <c r="I457" s="20"/>
      <c r="U457"/>
    </row>
    <row r="458" spans="1:21" ht="15" x14ac:dyDescent="0.25">
      <c r="A458" s="18" t="s">
        <v>500</v>
      </c>
      <c r="B458" s="8" t="s">
        <v>73</v>
      </c>
      <c r="C458" s="9">
        <v>42692</v>
      </c>
      <c r="D458" s="10">
        <f t="shared" si="10"/>
        <v>2016</v>
      </c>
      <c r="E458" s="8" t="s">
        <v>19</v>
      </c>
      <c r="G458" s="19">
        <v>46892</v>
      </c>
      <c r="H458" s="8">
        <v>5</v>
      </c>
      <c r="I458" s="20"/>
      <c r="U458"/>
    </row>
    <row r="459" spans="1:21" ht="15" x14ac:dyDescent="0.25">
      <c r="A459" s="18" t="s">
        <v>501</v>
      </c>
      <c r="B459" s="8" t="s">
        <v>73</v>
      </c>
      <c r="C459" s="9">
        <v>42708</v>
      </c>
      <c r="D459" s="10">
        <f t="shared" si="10"/>
        <v>2016</v>
      </c>
      <c r="E459" s="8" t="s">
        <v>24</v>
      </c>
      <c r="G459" s="19">
        <v>28872</v>
      </c>
      <c r="H459" s="8">
        <v>4</v>
      </c>
      <c r="I459" s="20"/>
      <c r="U459"/>
    </row>
    <row r="460" spans="1:21" ht="15" x14ac:dyDescent="0.25">
      <c r="A460" s="18" t="s">
        <v>502</v>
      </c>
      <c r="B460" s="8" t="s">
        <v>73</v>
      </c>
      <c r="C460" s="9">
        <v>43473</v>
      </c>
      <c r="D460" s="10">
        <f t="shared" si="10"/>
        <v>2019</v>
      </c>
      <c r="E460" s="8" t="s">
        <v>15</v>
      </c>
      <c r="F460" s="8" t="s">
        <v>21</v>
      </c>
      <c r="G460" s="19">
        <v>119082</v>
      </c>
      <c r="H460" s="8">
        <v>2</v>
      </c>
      <c r="I460" s="20"/>
      <c r="U460"/>
    </row>
    <row r="461" spans="1:21" ht="15" x14ac:dyDescent="0.25">
      <c r="A461" s="18" t="s">
        <v>503</v>
      </c>
      <c r="B461" s="8" t="s">
        <v>73</v>
      </c>
      <c r="C461" s="9">
        <v>42732</v>
      </c>
      <c r="D461" s="10">
        <f t="shared" si="10"/>
        <v>2016</v>
      </c>
      <c r="E461" s="8" t="s">
        <v>15</v>
      </c>
      <c r="F461" s="8" t="s">
        <v>35</v>
      </c>
      <c r="G461" s="19">
        <v>74560</v>
      </c>
      <c r="H461" s="8">
        <v>4</v>
      </c>
      <c r="I461" s="20"/>
      <c r="U461"/>
    </row>
    <row r="462" spans="1:21" ht="15" x14ac:dyDescent="0.25">
      <c r="A462" s="18" t="s">
        <v>504</v>
      </c>
      <c r="B462" s="8" t="s">
        <v>73</v>
      </c>
      <c r="C462" s="9">
        <v>41644</v>
      </c>
      <c r="D462" s="10">
        <f t="shared" si="10"/>
        <v>2014</v>
      </c>
      <c r="E462" s="8" t="s">
        <v>15</v>
      </c>
      <c r="F462" s="8" t="s">
        <v>27</v>
      </c>
      <c r="G462" s="19">
        <v>112299</v>
      </c>
      <c r="H462" s="8">
        <v>2</v>
      </c>
      <c r="I462" s="20"/>
      <c r="U462"/>
    </row>
    <row r="463" spans="1:21" ht="15" x14ac:dyDescent="0.25">
      <c r="A463" s="18" t="s">
        <v>505</v>
      </c>
      <c r="B463" s="8" t="s">
        <v>73</v>
      </c>
      <c r="C463" s="9">
        <v>43123</v>
      </c>
      <c r="D463" s="10">
        <f t="shared" si="10"/>
        <v>2018</v>
      </c>
      <c r="E463" s="8" t="s">
        <v>15</v>
      </c>
      <c r="F463" s="8" t="s">
        <v>18</v>
      </c>
      <c r="G463" s="19">
        <v>125668</v>
      </c>
      <c r="H463" s="8">
        <v>2</v>
      </c>
      <c r="I463" s="20"/>
      <c r="U463"/>
    </row>
    <row r="464" spans="1:21" ht="15" x14ac:dyDescent="0.25">
      <c r="A464" s="18" t="s">
        <v>506</v>
      </c>
      <c r="B464" s="8" t="s">
        <v>73</v>
      </c>
      <c r="C464" s="9">
        <v>42765</v>
      </c>
      <c r="D464" s="10">
        <f t="shared" si="10"/>
        <v>2017</v>
      </c>
      <c r="E464" s="8" t="s">
        <v>15</v>
      </c>
      <c r="F464" s="8" t="s">
        <v>21</v>
      </c>
      <c r="G464" s="19">
        <v>118895</v>
      </c>
      <c r="H464" s="8">
        <v>4</v>
      </c>
      <c r="I464" s="20"/>
      <c r="U464"/>
    </row>
    <row r="465" spans="1:21" ht="15" x14ac:dyDescent="0.25">
      <c r="A465" s="18" t="s">
        <v>507</v>
      </c>
      <c r="B465" s="8" t="s">
        <v>73</v>
      </c>
      <c r="C465" s="9">
        <v>42023</v>
      </c>
      <c r="D465" s="10">
        <f t="shared" si="10"/>
        <v>2015</v>
      </c>
      <c r="E465" s="8" t="s">
        <v>24</v>
      </c>
      <c r="G465" s="19">
        <v>25892</v>
      </c>
      <c r="H465" s="8">
        <v>4</v>
      </c>
      <c r="I465" s="20"/>
      <c r="U465"/>
    </row>
    <row r="466" spans="1:21" ht="15" x14ac:dyDescent="0.25">
      <c r="A466" s="18" t="s">
        <v>508</v>
      </c>
      <c r="B466" s="8" t="s">
        <v>71</v>
      </c>
      <c r="C466" s="9">
        <v>42791</v>
      </c>
      <c r="D466" s="10">
        <f t="shared" si="10"/>
        <v>2017</v>
      </c>
      <c r="E466" s="8" t="s">
        <v>15</v>
      </c>
      <c r="F466" s="8" t="s">
        <v>18</v>
      </c>
      <c r="G466" s="19">
        <v>88343</v>
      </c>
      <c r="H466" s="8">
        <v>2</v>
      </c>
      <c r="I466" s="20"/>
      <c r="U466"/>
    </row>
    <row r="467" spans="1:21" ht="15" x14ac:dyDescent="0.25">
      <c r="A467" s="18" t="s">
        <v>509</v>
      </c>
      <c r="B467" s="8" t="s">
        <v>71</v>
      </c>
      <c r="C467" s="9">
        <v>42825</v>
      </c>
      <c r="D467" s="10">
        <f t="shared" si="10"/>
        <v>2017</v>
      </c>
      <c r="E467" s="8" t="s">
        <v>15</v>
      </c>
      <c r="F467" s="8" t="s">
        <v>18</v>
      </c>
      <c r="G467" s="19">
        <v>124288</v>
      </c>
      <c r="H467" s="8">
        <v>2</v>
      </c>
      <c r="I467" s="20"/>
      <c r="U467"/>
    </row>
    <row r="468" spans="1:21" ht="15" x14ac:dyDescent="0.25">
      <c r="A468" s="18" t="s">
        <v>510</v>
      </c>
      <c r="B468" s="8" t="s">
        <v>71</v>
      </c>
      <c r="C468" s="9">
        <v>42831</v>
      </c>
      <c r="D468" s="10">
        <f t="shared" si="10"/>
        <v>2017</v>
      </c>
      <c r="E468" s="8" t="s">
        <v>19</v>
      </c>
      <c r="G468" s="19">
        <v>63463</v>
      </c>
      <c r="H468" s="8">
        <v>5</v>
      </c>
      <c r="I468" s="20"/>
      <c r="U468"/>
    </row>
    <row r="469" spans="1:21" ht="15" x14ac:dyDescent="0.25">
      <c r="A469" s="18" t="s">
        <v>511</v>
      </c>
      <c r="B469" s="8" t="s">
        <v>71</v>
      </c>
      <c r="C469" s="9">
        <v>42865</v>
      </c>
      <c r="D469" s="10">
        <f t="shared" si="10"/>
        <v>2017</v>
      </c>
      <c r="E469" s="8" t="s">
        <v>15</v>
      </c>
      <c r="F469" s="8" t="s">
        <v>35</v>
      </c>
      <c r="G469" s="19">
        <v>82275</v>
      </c>
      <c r="H469" s="8">
        <v>1</v>
      </c>
      <c r="I469" s="20"/>
      <c r="U469"/>
    </row>
    <row r="470" spans="1:21" ht="15" x14ac:dyDescent="0.25">
      <c r="A470" s="18" t="s">
        <v>512</v>
      </c>
      <c r="B470" s="8" t="s">
        <v>71</v>
      </c>
      <c r="C470" s="9">
        <v>42894</v>
      </c>
      <c r="D470" s="10">
        <f t="shared" si="10"/>
        <v>2017</v>
      </c>
      <c r="E470" s="8" t="s">
        <v>22</v>
      </c>
      <c r="F470" s="8" t="s">
        <v>35</v>
      </c>
      <c r="G470" s="19">
        <v>26272</v>
      </c>
      <c r="H470" s="8">
        <v>5</v>
      </c>
      <c r="I470" s="20"/>
      <c r="U470"/>
    </row>
    <row r="471" spans="1:21" ht="15" x14ac:dyDescent="0.25">
      <c r="A471" s="18" t="s">
        <v>513</v>
      </c>
      <c r="B471" s="8" t="s">
        <v>71</v>
      </c>
      <c r="C471" s="9">
        <v>42985</v>
      </c>
      <c r="D471" s="10">
        <f t="shared" si="10"/>
        <v>2017</v>
      </c>
      <c r="E471" s="8" t="s">
        <v>15</v>
      </c>
      <c r="F471" s="8" t="s">
        <v>18</v>
      </c>
      <c r="G471" s="19">
        <v>117715</v>
      </c>
      <c r="H471" s="8">
        <v>5</v>
      </c>
      <c r="I471" s="20"/>
      <c r="U471"/>
    </row>
    <row r="472" spans="1:21" ht="15" x14ac:dyDescent="0.25">
      <c r="A472" s="18" t="s">
        <v>514</v>
      </c>
      <c r="B472" s="8" t="s">
        <v>71</v>
      </c>
      <c r="C472" s="9">
        <v>41927</v>
      </c>
      <c r="D472" s="10">
        <f t="shared" si="10"/>
        <v>2014</v>
      </c>
      <c r="E472" s="8" t="s">
        <v>15</v>
      </c>
      <c r="F472" s="8" t="s">
        <v>27</v>
      </c>
      <c r="G472" s="19">
        <v>74910</v>
      </c>
      <c r="H472" s="8">
        <v>4</v>
      </c>
      <c r="I472" s="20"/>
      <c r="U472"/>
    </row>
    <row r="473" spans="1:21" ht="15" x14ac:dyDescent="0.25">
      <c r="A473" s="18" t="s">
        <v>515</v>
      </c>
      <c r="B473" s="8" t="s">
        <v>71</v>
      </c>
      <c r="C473" s="9">
        <v>41928</v>
      </c>
      <c r="D473" s="10">
        <f t="shared" si="10"/>
        <v>2014</v>
      </c>
      <c r="E473" s="8" t="s">
        <v>22</v>
      </c>
      <c r="F473" s="8" t="s">
        <v>18</v>
      </c>
      <c r="G473" s="19">
        <v>28852</v>
      </c>
      <c r="H473" s="8">
        <v>5</v>
      </c>
      <c r="I473" s="20"/>
      <c r="U473"/>
    </row>
    <row r="474" spans="1:21" ht="15" x14ac:dyDescent="0.25">
      <c r="A474" s="18" t="s">
        <v>516</v>
      </c>
      <c r="B474" s="8" t="s">
        <v>71</v>
      </c>
      <c r="C474" s="9">
        <v>43005</v>
      </c>
      <c r="D474" s="10">
        <f t="shared" si="10"/>
        <v>2017</v>
      </c>
      <c r="E474" s="8" t="s">
        <v>15</v>
      </c>
      <c r="F474" s="8" t="s">
        <v>47</v>
      </c>
      <c r="G474" s="19">
        <v>83926</v>
      </c>
      <c r="H474" s="8">
        <v>4</v>
      </c>
      <c r="I474" s="20"/>
      <c r="U474"/>
    </row>
    <row r="475" spans="1:21" ht="15" x14ac:dyDescent="0.25">
      <c r="A475" s="18" t="s">
        <v>517</v>
      </c>
      <c r="B475" s="8" t="s">
        <v>71</v>
      </c>
      <c r="C475" s="9">
        <v>41973</v>
      </c>
      <c r="D475" s="10">
        <f t="shared" si="10"/>
        <v>2014</v>
      </c>
      <c r="E475" s="8" t="s">
        <v>24</v>
      </c>
      <c r="G475" s="19">
        <v>38032</v>
      </c>
      <c r="H475" s="8">
        <v>3</v>
      </c>
      <c r="I475" s="20"/>
      <c r="U475"/>
    </row>
    <row r="476" spans="1:21" ht="15" x14ac:dyDescent="0.25">
      <c r="A476" s="18" t="s">
        <v>518</v>
      </c>
      <c r="B476" s="8" t="s">
        <v>71</v>
      </c>
      <c r="C476" s="9">
        <v>41975</v>
      </c>
      <c r="D476" s="10">
        <f t="shared" si="10"/>
        <v>2014</v>
      </c>
      <c r="E476" s="8" t="s">
        <v>15</v>
      </c>
      <c r="F476" s="8" t="s">
        <v>21</v>
      </c>
      <c r="G476" s="19">
        <v>73842</v>
      </c>
      <c r="H476" s="8">
        <v>1</v>
      </c>
      <c r="I476" s="20"/>
      <c r="U476"/>
    </row>
    <row r="477" spans="1:21" ht="15" x14ac:dyDescent="0.25">
      <c r="A477" s="18" t="s">
        <v>519</v>
      </c>
      <c r="B477" s="8" t="s">
        <v>71</v>
      </c>
      <c r="C477" s="9">
        <v>43058</v>
      </c>
      <c r="D477" s="10">
        <f t="shared" si="10"/>
        <v>2017</v>
      </c>
      <c r="E477" s="8" t="s">
        <v>15</v>
      </c>
      <c r="F477" s="8" t="s">
        <v>27</v>
      </c>
      <c r="G477" s="19">
        <v>78867</v>
      </c>
      <c r="H477" s="8">
        <v>1</v>
      </c>
      <c r="I477" s="20"/>
      <c r="U477"/>
    </row>
    <row r="478" spans="1:21" ht="15" x14ac:dyDescent="0.25">
      <c r="A478" s="18" t="s">
        <v>520</v>
      </c>
      <c r="B478" s="8" t="s">
        <v>71</v>
      </c>
      <c r="C478" s="9">
        <v>43081</v>
      </c>
      <c r="D478" s="10">
        <f t="shared" si="10"/>
        <v>2017</v>
      </c>
      <c r="E478" s="8" t="s">
        <v>15</v>
      </c>
      <c r="F478" s="8" t="s">
        <v>18</v>
      </c>
      <c r="G478" s="19">
        <v>91587</v>
      </c>
      <c r="H478" s="8">
        <v>4</v>
      </c>
      <c r="I478" s="20"/>
      <c r="U478"/>
    </row>
    <row r="479" spans="1:21" ht="15" x14ac:dyDescent="0.25">
      <c r="A479" s="18" t="s">
        <v>521</v>
      </c>
      <c r="B479" s="8" t="s">
        <v>71</v>
      </c>
      <c r="C479" s="9">
        <v>41994</v>
      </c>
      <c r="D479" s="10">
        <f t="shared" si="10"/>
        <v>2014</v>
      </c>
      <c r="E479" s="8" t="s">
        <v>15</v>
      </c>
      <c r="F479" s="8" t="s">
        <v>47</v>
      </c>
      <c r="G479" s="19">
        <v>124722</v>
      </c>
      <c r="H479" s="8">
        <v>3</v>
      </c>
      <c r="I479" s="20"/>
      <c r="U479"/>
    </row>
    <row r="480" spans="1:21" ht="15" x14ac:dyDescent="0.25">
      <c r="A480" s="18" t="s">
        <v>522</v>
      </c>
      <c r="B480" s="8" t="s">
        <v>71</v>
      </c>
      <c r="C480" s="9">
        <v>42001</v>
      </c>
      <c r="D480" s="10">
        <f t="shared" si="10"/>
        <v>2014</v>
      </c>
      <c r="E480" s="8" t="s">
        <v>15</v>
      </c>
      <c r="F480" s="8" t="s">
        <v>18</v>
      </c>
      <c r="G480" s="19">
        <v>78409</v>
      </c>
      <c r="H480" s="8">
        <v>4</v>
      </c>
      <c r="I480" s="20"/>
      <c r="U480"/>
    </row>
    <row r="481" spans="1:21" ht="15" x14ac:dyDescent="0.25">
      <c r="A481" s="18" t="s">
        <v>523</v>
      </c>
      <c r="B481" s="8" t="s">
        <v>71</v>
      </c>
      <c r="C481" s="9">
        <v>43133</v>
      </c>
      <c r="D481" s="10">
        <f t="shared" si="10"/>
        <v>2018</v>
      </c>
      <c r="E481" s="8" t="s">
        <v>15</v>
      </c>
      <c r="F481" s="8" t="s">
        <v>47</v>
      </c>
      <c r="G481" s="19">
        <v>61718</v>
      </c>
      <c r="H481" s="8">
        <v>1</v>
      </c>
      <c r="I481" s="20"/>
      <c r="U481"/>
    </row>
    <row r="482" spans="1:21" ht="15" x14ac:dyDescent="0.25">
      <c r="A482" s="18" t="s">
        <v>524</v>
      </c>
      <c r="B482" s="8" t="s">
        <v>76</v>
      </c>
      <c r="C482" s="9">
        <v>41349</v>
      </c>
      <c r="D482" s="10">
        <f t="shared" si="10"/>
        <v>2013</v>
      </c>
      <c r="E482" s="8" t="s">
        <v>19</v>
      </c>
      <c r="G482" s="19">
        <v>61734</v>
      </c>
      <c r="H482" s="8">
        <v>2</v>
      </c>
      <c r="I482" s="20"/>
      <c r="U482"/>
    </row>
    <row r="483" spans="1:21" ht="15" x14ac:dyDescent="0.25">
      <c r="A483" s="18" t="s">
        <v>525</v>
      </c>
      <c r="B483" s="8" t="s">
        <v>76</v>
      </c>
      <c r="C483" s="9">
        <v>42448</v>
      </c>
      <c r="D483" s="10">
        <f t="shared" si="10"/>
        <v>2016</v>
      </c>
      <c r="E483" s="8" t="s">
        <v>22</v>
      </c>
      <c r="F483" s="8" t="s">
        <v>21</v>
      </c>
      <c r="G483" s="19">
        <v>23184</v>
      </c>
      <c r="H483" s="8">
        <v>3</v>
      </c>
      <c r="I483" s="20"/>
      <c r="U483"/>
    </row>
    <row r="484" spans="1:21" ht="15" x14ac:dyDescent="0.25">
      <c r="A484" s="18" t="s">
        <v>526</v>
      </c>
      <c r="B484" s="8" t="s">
        <v>76</v>
      </c>
      <c r="C484" s="9">
        <v>38061</v>
      </c>
      <c r="D484" s="10">
        <f t="shared" si="10"/>
        <v>2004</v>
      </c>
      <c r="E484" s="8" t="s">
        <v>22</v>
      </c>
      <c r="F484" s="8" t="s">
        <v>27</v>
      </c>
      <c r="G484" s="19">
        <v>29907</v>
      </c>
      <c r="H484" s="8">
        <v>4</v>
      </c>
      <c r="I484" s="20"/>
      <c r="U484"/>
    </row>
    <row r="485" spans="1:21" ht="15" x14ac:dyDescent="0.25">
      <c r="A485" s="18" t="s">
        <v>527</v>
      </c>
      <c r="B485" s="8" t="s">
        <v>76</v>
      </c>
      <c r="C485" s="9">
        <v>38066</v>
      </c>
      <c r="D485" s="10">
        <f t="shared" si="10"/>
        <v>2004</v>
      </c>
      <c r="E485" s="8" t="s">
        <v>15</v>
      </c>
      <c r="F485" s="8" t="s">
        <v>18</v>
      </c>
      <c r="G485" s="19">
        <v>80732</v>
      </c>
      <c r="H485" s="8">
        <v>1</v>
      </c>
      <c r="I485" s="20"/>
      <c r="U485"/>
    </row>
    <row r="486" spans="1:21" ht="15" x14ac:dyDescent="0.25">
      <c r="A486" s="18" t="s">
        <v>528</v>
      </c>
      <c r="B486" s="8" t="s">
        <v>76</v>
      </c>
      <c r="C486" s="9">
        <v>38776</v>
      </c>
      <c r="D486" s="10">
        <f t="shared" si="10"/>
        <v>2006</v>
      </c>
      <c r="E486" s="8" t="s">
        <v>15</v>
      </c>
      <c r="F486" s="8" t="s">
        <v>18</v>
      </c>
      <c r="G486" s="19">
        <v>60408</v>
      </c>
      <c r="H486" s="8">
        <v>4</v>
      </c>
      <c r="I486" s="20"/>
      <c r="U486"/>
    </row>
    <row r="487" spans="1:21" ht="15" x14ac:dyDescent="0.25">
      <c r="A487" s="18" t="s">
        <v>529</v>
      </c>
      <c r="B487" s="8" t="s">
        <v>76</v>
      </c>
      <c r="C487" s="9">
        <v>40963</v>
      </c>
      <c r="D487" s="10">
        <f t="shared" si="10"/>
        <v>2012</v>
      </c>
      <c r="E487" s="8" t="s">
        <v>15</v>
      </c>
      <c r="F487" s="8" t="s">
        <v>47</v>
      </c>
      <c r="G487" s="19">
        <v>120404</v>
      </c>
      <c r="H487" s="8">
        <v>5</v>
      </c>
      <c r="I487" s="20"/>
      <c r="U487"/>
    </row>
    <row r="488" spans="1:21" ht="15" x14ac:dyDescent="0.25">
      <c r="A488" s="18" t="s">
        <v>530</v>
      </c>
      <c r="B488" s="8" t="s">
        <v>76</v>
      </c>
      <c r="C488" s="9">
        <v>43183</v>
      </c>
      <c r="D488" s="10">
        <f t="shared" si="10"/>
        <v>2018</v>
      </c>
      <c r="E488" s="8" t="s">
        <v>19</v>
      </c>
      <c r="G488" s="19">
        <v>52449</v>
      </c>
      <c r="H488" s="8">
        <v>4</v>
      </c>
      <c r="I488" s="20"/>
      <c r="U488"/>
    </row>
    <row r="489" spans="1:21" ht="15" x14ac:dyDescent="0.25">
      <c r="A489" s="18" t="s">
        <v>531</v>
      </c>
      <c r="B489" s="8" t="s">
        <v>76</v>
      </c>
      <c r="C489" s="9">
        <v>43203</v>
      </c>
      <c r="D489" s="10">
        <f t="shared" si="10"/>
        <v>2018</v>
      </c>
      <c r="E489" s="8" t="s">
        <v>24</v>
      </c>
      <c r="G489" s="19">
        <v>22732</v>
      </c>
      <c r="H489" s="8">
        <v>3</v>
      </c>
      <c r="I489" s="20"/>
      <c r="U489"/>
    </row>
    <row r="490" spans="1:21" ht="15" x14ac:dyDescent="0.25">
      <c r="A490" s="18" t="s">
        <v>532</v>
      </c>
      <c r="B490" s="8" t="s">
        <v>76</v>
      </c>
      <c r="C490" s="9">
        <v>38435</v>
      </c>
      <c r="D490" s="10">
        <f t="shared" si="10"/>
        <v>2005</v>
      </c>
      <c r="E490" s="8" t="s">
        <v>15</v>
      </c>
      <c r="F490" s="8" t="s">
        <v>27</v>
      </c>
      <c r="G490" s="19">
        <v>93778</v>
      </c>
      <c r="H490" s="8">
        <v>4</v>
      </c>
      <c r="I490" s="20"/>
      <c r="U490"/>
    </row>
    <row r="491" spans="1:21" ht="15" x14ac:dyDescent="0.25">
      <c r="A491" s="18" t="s">
        <v>533</v>
      </c>
      <c r="B491" s="8" t="s">
        <v>76</v>
      </c>
      <c r="C491" s="9">
        <v>38457</v>
      </c>
      <c r="D491" s="10">
        <f t="shared" si="10"/>
        <v>2005</v>
      </c>
      <c r="E491" s="8" t="s">
        <v>22</v>
      </c>
      <c r="F491" s="8" t="s">
        <v>47</v>
      </c>
      <c r="G491" s="19">
        <v>27046</v>
      </c>
      <c r="H491" s="8">
        <v>2</v>
      </c>
      <c r="I491" s="20"/>
      <c r="U491"/>
    </row>
    <row r="492" spans="1:21" ht="15" x14ac:dyDescent="0.25">
      <c r="A492" s="18" t="s">
        <v>534</v>
      </c>
      <c r="B492" s="8" t="s">
        <v>76</v>
      </c>
      <c r="C492" s="9">
        <v>42104</v>
      </c>
      <c r="D492" s="10">
        <f t="shared" si="10"/>
        <v>2015</v>
      </c>
      <c r="E492" s="8" t="s">
        <v>15</v>
      </c>
      <c r="F492" s="8" t="s">
        <v>18</v>
      </c>
      <c r="G492" s="19">
        <v>72894</v>
      </c>
      <c r="H492" s="8">
        <v>2</v>
      </c>
      <c r="I492" s="20"/>
      <c r="U492"/>
    </row>
    <row r="493" spans="1:21" ht="15" x14ac:dyDescent="0.25">
      <c r="A493" s="18" t="s">
        <v>535</v>
      </c>
      <c r="B493" s="8" t="s">
        <v>76</v>
      </c>
      <c r="C493" s="9">
        <v>43216</v>
      </c>
      <c r="D493" s="10">
        <f t="shared" si="10"/>
        <v>2018</v>
      </c>
      <c r="E493" s="8" t="s">
        <v>15</v>
      </c>
      <c r="F493" s="8" t="s">
        <v>18</v>
      </c>
      <c r="G493" s="19">
        <v>104893</v>
      </c>
      <c r="H493" s="8">
        <v>1</v>
      </c>
      <c r="I493" s="20"/>
      <c r="U493"/>
    </row>
    <row r="494" spans="1:21" ht="15" x14ac:dyDescent="0.25">
      <c r="A494" s="18" t="s">
        <v>536</v>
      </c>
      <c r="B494" s="8" t="s">
        <v>76</v>
      </c>
      <c r="C494" s="9">
        <v>42499</v>
      </c>
      <c r="D494" s="10">
        <f t="shared" si="10"/>
        <v>2016</v>
      </c>
      <c r="E494" s="8" t="s">
        <v>24</v>
      </c>
      <c r="G494" s="19">
        <v>39645</v>
      </c>
      <c r="H494" s="8">
        <v>4</v>
      </c>
      <c r="I494" s="20"/>
      <c r="U494"/>
    </row>
    <row r="495" spans="1:21" ht="15" x14ac:dyDescent="0.25">
      <c r="A495" s="18" t="s">
        <v>537</v>
      </c>
      <c r="B495" s="8" t="s">
        <v>76</v>
      </c>
      <c r="C495" s="9">
        <v>42504</v>
      </c>
      <c r="D495" s="10">
        <f t="shared" si="10"/>
        <v>2016</v>
      </c>
      <c r="E495" s="8" t="s">
        <v>15</v>
      </c>
      <c r="F495" s="8" t="s">
        <v>35</v>
      </c>
      <c r="G495" s="19">
        <v>81594</v>
      </c>
      <c r="H495" s="8">
        <v>2</v>
      </c>
      <c r="I495" s="20"/>
      <c r="U495"/>
    </row>
    <row r="496" spans="1:21" ht="15" x14ac:dyDescent="0.25">
      <c r="A496" s="18" t="s">
        <v>538</v>
      </c>
      <c r="B496" s="8" t="s">
        <v>76</v>
      </c>
      <c r="C496" s="9">
        <v>39941</v>
      </c>
      <c r="D496" s="10">
        <f t="shared" si="10"/>
        <v>2009</v>
      </c>
      <c r="E496" s="8" t="s">
        <v>22</v>
      </c>
      <c r="F496" s="8" t="s">
        <v>21</v>
      </c>
      <c r="G496" s="19">
        <v>23438</v>
      </c>
      <c r="H496" s="8">
        <v>3</v>
      </c>
      <c r="I496" s="20"/>
      <c r="U496"/>
    </row>
    <row r="497" spans="1:21" ht="15" x14ac:dyDescent="0.25">
      <c r="A497" s="18" t="s">
        <v>539</v>
      </c>
      <c r="B497" s="8" t="s">
        <v>76</v>
      </c>
      <c r="C497" s="9">
        <v>41759</v>
      </c>
      <c r="D497" s="10">
        <f t="shared" si="10"/>
        <v>2014</v>
      </c>
      <c r="E497" s="8" t="s">
        <v>15</v>
      </c>
      <c r="F497" s="8" t="s">
        <v>35</v>
      </c>
      <c r="G497" s="19">
        <v>89002</v>
      </c>
      <c r="H497" s="8">
        <v>1</v>
      </c>
      <c r="I497" s="20"/>
      <c r="U497"/>
    </row>
    <row r="498" spans="1:21" ht="15" x14ac:dyDescent="0.25">
      <c r="A498" s="18" t="s">
        <v>540</v>
      </c>
      <c r="B498" s="8" t="s">
        <v>76</v>
      </c>
      <c r="C498" s="9">
        <v>41030</v>
      </c>
      <c r="D498" s="10">
        <f t="shared" si="10"/>
        <v>2012</v>
      </c>
      <c r="E498" s="8" t="s">
        <v>22</v>
      </c>
      <c r="F498" s="8" t="s">
        <v>21</v>
      </c>
      <c r="G498" s="19">
        <v>30049</v>
      </c>
      <c r="H498" s="8">
        <v>4</v>
      </c>
      <c r="I498" s="20"/>
      <c r="U498"/>
    </row>
    <row r="499" spans="1:21" ht="15" x14ac:dyDescent="0.25">
      <c r="A499" s="18" t="s">
        <v>541</v>
      </c>
      <c r="B499" s="8" t="s">
        <v>76</v>
      </c>
      <c r="C499" s="9">
        <v>42139</v>
      </c>
      <c r="D499" s="10">
        <f t="shared" si="10"/>
        <v>2015</v>
      </c>
      <c r="E499" s="8" t="s">
        <v>15</v>
      </c>
      <c r="F499" s="8" t="s">
        <v>18</v>
      </c>
      <c r="G499" s="19">
        <v>101346</v>
      </c>
      <c r="H499" s="8">
        <v>2</v>
      </c>
      <c r="I499" s="20"/>
      <c r="U499"/>
    </row>
    <row r="500" spans="1:21" ht="15" x14ac:dyDescent="0.25">
      <c r="A500" s="18" t="s">
        <v>542</v>
      </c>
      <c r="B500" s="8" t="s">
        <v>76</v>
      </c>
      <c r="C500" s="9">
        <v>42494</v>
      </c>
      <c r="D500" s="10">
        <f t="shared" si="10"/>
        <v>2016</v>
      </c>
      <c r="E500" s="8" t="s">
        <v>15</v>
      </c>
      <c r="F500" s="8" t="s">
        <v>47</v>
      </c>
      <c r="G500" s="19">
        <v>110700</v>
      </c>
      <c r="H500" s="8">
        <v>2</v>
      </c>
      <c r="I500" s="20"/>
      <c r="U500"/>
    </row>
    <row r="501" spans="1:21" ht="15" x14ac:dyDescent="0.25">
      <c r="A501" s="18" t="s">
        <v>543</v>
      </c>
      <c r="B501" s="8" t="s">
        <v>76</v>
      </c>
      <c r="C501" s="9">
        <v>42864</v>
      </c>
      <c r="D501" s="10">
        <f t="shared" si="10"/>
        <v>2017</v>
      </c>
      <c r="E501" s="8" t="s">
        <v>15</v>
      </c>
      <c r="F501" s="8" t="s">
        <v>35</v>
      </c>
      <c r="G501" s="19">
        <v>118902</v>
      </c>
      <c r="H501" s="8">
        <v>4</v>
      </c>
      <c r="I501" s="20"/>
      <c r="U501"/>
    </row>
    <row r="502" spans="1:21" ht="15" x14ac:dyDescent="0.25">
      <c r="A502" s="18" t="s">
        <v>544</v>
      </c>
      <c r="B502" s="8" t="s">
        <v>76</v>
      </c>
      <c r="C502" s="9">
        <v>41414</v>
      </c>
      <c r="D502" s="10">
        <f t="shared" si="10"/>
        <v>2013</v>
      </c>
      <c r="E502" s="8" t="s">
        <v>15</v>
      </c>
      <c r="F502" s="8" t="s">
        <v>18</v>
      </c>
      <c r="G502" s="19">
        <v>75430</v>
      </c>
      <c r="H502" s="8">
        <v>2</v>
      </c>
      <c r="I502" s="20"/>
      <c r="U502"/>
    </row>
    <row r="503" spans="1:21" ht="15" x14ac:dyDescent="0.25">
      <c r="A503" s="18" t="s">
        <v>545</v>
      </c>
      <c r="B503" s="8" t="s">
        <v>76</v>
      </c>
      <c r="C503" s="9">
        <v>41416</v>
      </c>
      <c r="D503" s="10">
        <f t="shared" si="10"/>
        <v>2013</v>
      </c>
      <c r="E503" s="8" t="s">
        <v>15</v>
      </c>
      <c r="F503" s="8" t="s">
        <v>47</v>
      </c>
      <c r="G503" s="19">
        <v>103697</v>
      </c>
      <c r="H503" s="8">
        <v>1</v>
      </c>
      <c r="I503" s="20"/>
      <c r="U503"/>
    </row>
    <row r="504" spans="1:21" ht="15" x14ac:dyDescent="0.25">
      <c r="A504" s="18" t="s">
        <v>546</v>
      </c>
      <c r="B504" s="8" t="s">
        <v>76</v>
      </c>
      <c r="C504" s="9">
        <v>42522</v>
      </c>
      <c r="D504" s="10">
        <f t="shared" si="10"/>
        <v>2016</v>
      </c>
      <c r="E504" s="8" t="s">
        <v>15</v>
      </c>
      <c r="F504" s="8" t="s">
        <v>35</v>
      </c>
      <c r="G504" s="19">
        <v>66777</v>
      </c>
      <c r="H504" s="8">
        <v>1</v>
      </c>
      <c r="I504" s="20"/>
      <c r="U504"/>
    </row>
    <row r="505" spans="1:21" ht="15" x14ac:dyDescent="0.25">
      <c r="A505" s="18" t="s">
        <v>547</v>
      </c>
      <c r="B505" s="8" t="s">
        <v>76</v>
      </c>
      <c r="C505" s="9">
        <v>41055</v>
      </c>
      <c r="D505" s="10">
        <f t="shared" si="10"/>
        <v>2012</v>
      </c>
      <c r="E505" s="8" t="s">
        <v>15</v>
      </c>
      <c r="F505" s="8" t="s">
        <v>18</v>
      </c>
      <c r="G505" s="19">
        <v>72944</v>
      </c>
      <c r="H505" s="8">
        <v>5</v>
      </c>
      <c r="I505" s="20"/>
      <c r="U505"/>
    </row>
    <row r="506" spans="1:21" ht="15" x14ac:dyDescent="0.25">
      <c r="A506" s="18" t="s">
        <v>548</v>
      </c>
      <c r="B506" s="8" t="s">
        <v>76</v>
      </c>
      <c r="C506" s="9">
        <v>41068</v>
      </c>
      <c r="D506" s="10">
        <f t="shared" si="10"/>
        <v>2012</v>
      </c>
      <c r="E506" s="8" t="s">
        <v>24</v>
      </c>
      <c r="G506" s="19">
        <v>24230</v>
      </c>
      <c r="H506" s="8">
        <v>1</v>
      </c>
      <c r="I506" s="20"/>
      <c r="U506"/>
    </row>
    <row r="507" spans="1:21" ht="15" x14ac:dyDescent="0.25">
      <c r="A507" s="18" t="s">
        <v>549</v>
      </c>
      <c r="B507" s="8" t="s">
        <v>76</v>
      </c>
      <c r="C507" s="9">
        <v>42533</v>
      </c>
      <c r="D507" s="10">
        <f t="shared" si="10"/>
        <v>2016</v>
      </c>
      <c r="E507" s="8" t="s">
        <v>15</v>
      </c>
      <c r="F507" s="8" t="s">
        <v>18</v>
      </c>
      <c r="G507" s="19">
        <v>72942</v>
      </c>
      <c r="H507" s="8">
        <v>3</v>
      </c>
      <c r="I507" s="20"/>
      <c r="U507"/>
    </row>
    <row r="508" spans="1:21" ht="15" x14ac:dyDescent="0.25">
      <c r="A508" s="18" t="s">
        <v>550</v>
      </c>
      <c r="B508" s="8" t="s">
        <v>76</v>
      </c>
      <c r="C508" s="9">
        <v>42906</v>
      </c>
      <c r="D508" s="10">
        <f t="shared" si="10"/>
        <v>2017</v>
      </c>
      <c r="E508" s="8" t="s">
        <v>15</v>
      </c>
      <c r="F508" s="8" t="s">
        <v>18</v>
      </c>
      <c r="G508" s="19">
        <v>83936</v>
      </c>
      <c r="H508" s="8">
        <v>5</v>
      </c>
      <c r="I508" s="20"/>
      <c r="U508"/>
    </row>
    <row r="509" spans="1:21" ht="15" x14ac:dyDescent="0.25">
      <c r="A509" s="18" t="s">
        <v>551</v>
      </c>
      <c r="B509" s="8" t="s">
        <v>76</v>
      </c>
      <c r="C509" s="9">
        <v>41832</v>
      </c>
      <c r="D509" s="10">
        <f t="shared" si="10"/>
        <v>2014</v>
      </c>
      <c r="E509" s="8" t="s">
        <v>24</v>
      </c>
      <c r="G509" s="19">
        <v>37257</v>
      </c>
      <c r="H509" s="8">
        <v>4</v>
      </c>
      <c r="I509" s="20"/>
      <c r="U509"/>
    </row>
    <row r="510" spans="1:21" ht="15" x14ac:dyDescent="0.25">
      <c r="A510" s="18" t="s">
        <v>552</v>
      </c>
      <c r="B510" s="8" t="s">
        <v>76</v>
      </c>
      <c r="C510" s="9">
        <v>38158</v>
      </c>
      <c r="D510" s="10">
        <f t="shared" si="10"/>
        <v>2004</v>
      </c>
      <c r="E510" s="8" t="s">
        <v>22</v>
      </c>
      <c r="F510" s="8" t="s">
        <v>21</v>
      </c>
      <c r="G510" s="19">
        <v>26281</v>
      </c>
      <c r="H510" s="8">
        <v>1</v>
      </c>
      <c r="I510" s="20"/>
      <c r="U510"/>
    </row>
    <row r="511" spans="1:21" ht="15" x14ac:dyDescent="0.25">
      <c r="A511" s="18" t="s">
        <v>553</v>
      </c>
      <c r="B511" s="8" t="s">
        <v>76</v>
      </c>
      <c r="C511" s="9">
        <v>38186</v>
      </c>
      <c r="D511" s="10">
        <f t="shared" si="10"/>
        <v>2004</v>
      </c>
      <c r="E511" s="8" t="s">
        <v>24</v>
      </c>
      <c r="G511" s="19">
        <v>38841</v>
      </c>
      <c r="H511" s="8">
        <v>5</v>
      </c>
      <c r="I511" s="20"/>
      <c r="U511"/>
    </row>
    <row r="512" spans="1:21" ht="15" x14ac:dyDescent="0.25">
      <c r="A512" s="18" t="s">
        <v>554</v>
      </c>
      <c r="B512" s="8" t="s">
        <v>76</v>
      </c>
      <c r="C512" s="9">
        <v>38537</v>
      </c>
      <c r="D512" s="10">
        <f t="shared" si="10"/>
        <v>2005</v>
      </c>
      <c r="E512" s="8" t="s">
        <v>19</v>
      </c>
      <c r="G512" s="19">
        <v>43661</v>
      </c>
      <c r="H512" s="8">
        <v>3</v>
      </c>
      <c r="I512" s="20"/>
      <c r="U512"/>
    </row>
    <row r="513" spans="1:21" ht="15" x14ac:dyDescent="0.25">
      <c r="A513" s="18" t="s">
        <v>555</v>
      </c>
      <c r="B513" s="8" t="s">
        <v>76</v>
      </c>
      <c r="C513" s="9">
        <v>38913</v>
      </c>
      <c r="D513" s="10">
        <f t="shared" si="10"/>
        <v>2006</v>
      </c>
      <c r="E513" s="8" t="s">
        <v>15</v>
      </c>
      <c r="F513" s="8" t="s">
        <v>35</v>
      </c>
      <c r="G513" s="19">
        <v>89725</v>
      </c>
      <c r="H513" s="8">
        <v>3</v>
      </c>
      <c r="I513" s="20"/>
      <c r="U513"/>
    </row>
    <row r="514" spans="1:21" ht="15" x14ac:dyDescent="0.25">
      <c r="A514" s="18" t="s">
        <v>556</v>
      </c>
      <c r="B514" s="8" t="s">
        <v>76</v>
      </c>
      <c r="C514" s="9">
        <v>39644</v>
      </c>
      <c r="D514" s="10">
        <f t="shared" si="10"/>
        <v>2008</v>
      </c>
      <c r="E514" s="8" t="s">
        <v>24</v>
      </c>
      <c r="G514" s="19">
        <v>33070</v>
      </c>
      <c r="H514" s="8">
        <v>2</v>
      </c>
      <c r="I514" s="20"/>
      <c r="U514"/>
    </row>
    <row r="515" spans="1:21" ht="15" x14ac:dyDescent="0.25">
      <c r="A515" s="18" t="s">
        <v>557</v>
      </c>
      <c r="B515" s="8" t="s">
        <v>76</v>
      </c>
      <c r="C515" s="9">
        <v>41457</v>
      </c>
      <c r="D515" s="10">
        <f t="shared" si="10"/>
        <v>2013</v>
      </c>
      <c r="E515" s="8" t="s">
        <v>15</v>
      </c>
      <c r="F515" s="8" t="s">
        <v>18</v>
      </c>
      <c r="G515" s="19">
        <v>66579</v>
      </c>
      <c r="H515" s="8">
        <v>4</v>
      </c>
      <c r="I515" s="20"/>
      <c r="U515"/>
    </row>
    <row r="516" spans="1:21" ht="15" x14ac:dyDescent="0.25">
      <c r="A516" s="18" t="s">
        <v>558</v>
      </c>
      <c r="B516" s="8" t="s">
        <v>76</v>
      </c>
      <c r="C516" s="9">
        <v>42947</v>
      </c>
      <c r="D516" s="10">
        <f t="shared" si="10"/>
        <v>2017</v>
      </c>
      <c r="E516" s="8" t="s">
        <v>24</v>
      </c>
      <c r="G516" s="19">
        <v>39576</v>
      </c>
      <c r="H516" s="8">
        <v>2</v>
      </c>
      <c r="I516" s="20"/>
      <c r="U516"/>
    </row>
    <row r="517" spans="1:21" ht="15" x14ac:dyDescent="0.25">
      <c r="A517" s="18" t="s">
        <v>559</v>
      </c>
      <c r="B517" s="8" t="s">
        <v>76</v>
      </c>
      <c r="C517" s="9">
        <v>41502</v>
      </c>
      <c r="D517" s="10">
        <f t="shared" si="10"/>
        <v>2013</v>
      </c>
      <c r="E517" s="8" t="s">
        <v>22</v>
      </c>
      <c r="F517" s="8" t="s">
        <v>35</v>
      </c>
      <c r="G517" s="19">
        <v>25490</v>
      </c>
      <c r="H517" s="8">
        <v>2</v>
      </c>
      <c r="I517" s="20"/>
      <c r="U517"/>
    </row>
    <row r="518" spans="1:21" ht="15" x14ac:dyDescent="0.25">
      <c r="A518" s="18" t="s">
        <v>560</v>
      </c>
      <c r="B518" s="8" t="s">
        <v>76</v>
      </c>
      <c r="C518" s="9">
        <v>42572</v>
      </c>
      <c r="D518" s="10">
        <f t="shared" si="10"/>
        <v>2016</v>
      </c>
      <c r="E518" s="8" t="s">
        <v>15</v>
      </c>
      <c r="F518" s="8" t="s">
        <v>18</v>
      </c>
      <c r="G518" s="19">
        <v>101055</v>
      </c>
      <c r="H518" s="8">
        <v>2</v>
      </c>
      <c r="I518" s="20"/>
      <c r="U518"/>
    </row>
    <row r="519" spans="1:21" ht="15" x14ac:dyDescent="0.25">
      <c r="A519" s="18" t="s">
        <v>561</v>
      </c>
      <c r="B519" s="8" t="s">
        <v>76</v>
      </c>
      <c r="C519" s="9">
        <v>38198</v>
      </c>
      <c r="D519" s="10">
        <f t="shared" ref="D519:D582" si="11">YEAR(C519)</f>
        <v>2004</v>
      </c>
      <c r="E519" s="8" t="s">
        <v>15</v>
      </c>
      <c r="F519" s="8" t="s">
        <v>47</v>
      </c>
      <c r="G519" s="19">
        <v>68213</v>
      </c>
      <c r="H519" s="8">
        <v>3</v>
      </c>
      <c r="I519" s="20"/>
      <c r="U519"/>
    </row>
    <row r="520" spans="1:21" ht="15" x14ac:dyDescent="0.25">
      <c r="A520" s="18" t="s">
        <v>562</v>
      </c>
      <c r="B520" s="8" t="s">
        <v>76</v>
      </c>
      <c r="C520" s="9">
        <v>38580</v>
      </c>
      <c r="D520" s="10">
        <f t="shared" si="11"/>
        <v>2005</v>
      </c>
      <c r="E520" s="8" t="s">
        <v>19</v>
      </c>
      <c r="G520" s="19">
        <v>49756</v>
      </c>
      <c r="H520" s="8">
        <v>5</v>
      </c>
      <c r="I520" s="20"/>
      <c r="U520"/>
    </row>
    <row r="521" spans="1:21" ht="15" x14ac:dyDescent="0.25">
      <c r="A521" s="18" t="s">
        <v>563</v>
      </c>
      <c r="B521" s="8" t="s">
        <v>76</v>
      </c>
      <c r="C521" s="9">
        <v>41522</v>
      </c>
      <c r="D521" s="10">
        <f t="shared" si="11"/>
        <v>2013</v>
      </c>
      <c r="E521" s="8" t="s">
        <v>15</v>
      </c>
      <c r="F521" s="8" t="s">
        <v>27</v>
      </c>
      <c r="G521" s="19">
        <v>108185</v>
      </c>
      <c r="H521" s="8">
        <v>3</v>
      </c>
      <c r="I521" s="20"/>
      <c r="U521"/>
    </row>
    <row r="522" spans="1:21" ht="15" x14ac:dyDescent="0.25">
      <c r="A522" s="18" t="s">
        <v>564</v>
      </c>
      <c r="B522" s="8" t="s">
        <v>76</v>
      </c>
      <c r="C522" s="9">
        <v>41143</v>
      </c>
      <c r="D522" s="10">
        <f t="shared" si="11"/>
        <v>2012</v>
      </c>
      <c r="E522" s="8" t="s">
        <v>15</v>
      </c>
      <c r="F522" s="8" t="s">
        <v>47</v>
      </c>
      <c r="G522" s="19">
        <v>124966</v>
      </c>
      <c r="H522" s="8">
        <v>2</v>
      </c>
      <c r="I522" s="20"/>
      <c r="U522"/>
    </row>
    <row r="523" spans="1:21" ht="15" x14ac:dyDescent="0.25">
      <c r="A523" s="18" t="s">
        <v>565</v>
      </c>
      <c r="B523" s="8" t="s">
        <v>76</v>
      </c>
      <c r="C523" s="9">
        <v>38230</v>
      </c>
      <c r="D523" s="10">
        <f t="shared" si="11"/>
        <v>2004</v>
      </c>
      <c r="E523" s="8" t="s">
        <v>15</v>
      </c>
      <c r="F523" s="8" t="s">
        <v>35</v>
      </c>
      <c r="G523" s="19">
        <v>108629</v>
      </c>
      <c r="H523" s="8">
        <v>1</v>
      </c>
      <c r="I523" s="20"/>
      <c r="U523"/>
    </row>
    <row r="524" spans="1:21" ht="15" x14ac:dyDescent="0.25">
      <c r="A524" s="18" t="s">
        <v>566</v>
      </c>
      <c r="B524" s="8" t="s">
        <v>76</v>
      </c>
      <c r="C524" s="9">
        <v>40413</v>
      </c>
      <c r="D524" s="10">
        <f t="shared" si="11"/>
        <v>2010</v>
      </c>
      <c r="E524" s="8" t="s">
        <v>22</v>
      </c>
      <c r="F524" s="8" t="s">
        <v>47</v>
      </c>
      <c r="G524" s="19">
        <v>24125</v>
      </c>
      <c r="H524" s="8">
        <v>4</v>
      </c>
      <c r="I524" s="20"/>
      <c r="U524"/>
    </row>
    <row r="525" spans="1:21" ht="15" x14ac:dyDescent="0.25">
      <c r="A525" s="18" t="s">
        <v>567</v>
      </c>
      <c r="B525" s="8" t="s">
        <v>76</v>
      </c>
      <c r="C525" s="9">
        <v>41913</v>
      </c>
      <c r="D525" s="10">
        <f t="shared" si="11"/>
        <v>2014</v>
      </c>
      <c r="E525" s="8" t="s">
        <v>22</v>
      </c>
      <c r="F525" s="8" t="s">
        <v>18</v>
      </c>
      <c r="G525" s="19">
        <v>23185</v>
      </c>
      <c r="H525" s="8">
        <v>2</v>
      </c>
      <c r="I525" s="20"/>
      <c r="U525"/>
    </row>
    <row r="526" spans="1:21" ht="15" x14ac:dyDescent="0.25">
      <c r="A526" s="18" t="s">
        <v>568</v>
      </c>
      <c r="B526" s="8" t="s">
        <v>76</v>
      </c>
      <c r="C526" s="9">
        <v>43005</v>
      </c>
      <c r="D526" s="10">
        <f t="shared" si="11"/>
        <v>2017</v>
      </c>
      <c r="E526" s="8" t="s">
        <v>15</v>
      </c>
      <c r="F526" s="8" t="s">
        <v>27</v>
      </c>
      <c r="G526" s="19">
        <v>117457</v>
      </c>
      <c r="H526" s="8">
        <v>3</v>
      </c>
      <c r="I526" s="20"/>
      <c r="U526"/>
    </row>
    <row r="527" spans="1:21" ht="15" x14ac:dyDescent="0.25">
      <c r="A527" s="18" t="s">
        <v>569</v>
      </c>
      <c r="B527" s="8" t="s">
        <v>76</v>
      </c>
      <c r="C527" s="9">
        <v>41538</v>
      </c>
      <c r="D527" s="10">
        <f t="shared" si="11"/>
        <v>2013</v>
      </c>
      <c r="E527" s="8" t="s">
        <v>19</v>
      </c>
      <c r="G527" s="19">
        <v>58832</v>
      </c>
      <c r="H527" s="8">
        <v>5</v>
      </c>
      <c r="I527" s="20"/>
      <c r="U527"/>
    </row>
    <row r="528" spans="1:21" ht="15" x14ac:dyDescent="0.25">
      <c r="A528" s="18" t="s">
        <v>570</v>
      </c>
      <c r="B528" s="8" t="s">
        <v>76</v>
      </c>
      <c r="C528" s="9">
        <v>42639</v>
      </c>
      <c r="D528" s="10">
        <f t="shared" si="11"/>
        <v>2016</v>
      </c>
      <c r="E528" s="8" t="s">
        <v>15</v>
      </c>
      <c r="F528" s="8" t="s">
        <v>21</v>
      </c>
      <c r="G528" s="19">
        <v>92231</v>
      </c>
      <c r="H528" s="8">
        <v>3</v>
      </c>
      <c r="I528" s="20"/>
      <c r="U528"/>
    </row>
    <row r="529" spans="1:21" ht="15" x14ac:dyDescent="0.25">
      <c r="A529" s="18" t="s">
        <v>571</v>
      </c>
      <c r="B529" s="8" t="s">
        <v>76</v>
      </c>
      <c r="C529" s="9">
        <v>42654</v>
      </c>
      <c r="D529" s="10">
        <f t="shared" si="11"/>
        <v>2016</v>
      </c>
      <c r="E529" s="8" t="s">
        <v>24</v>
      </c>
      <c r="G529" s="19">
        <v>34358</v>
      </c>
      <c r="H529" s="8">
        <v>2</v>
      </c>
      <c r="I529" s="20"/>
      <c r="U529"/>
    </row>
    <row r="530" spans="1:21" ht="15" x14ac:dyDescent="0.25">
      <c r="A530" s="18" t="s">
        <v>572</v>
      </c>
      <c r="B530" s="8" t="s">
        <v>76</v>
      </c>
      <c r="C530" s="9">
        <v>38268</v>
      </c>
      <c r="D530" s="10">
        <f t="shared" si="11"/>
        <v>2004</v>
      </c>
      <c r="E530" s="8" t="s">
        <v>19</v>
      </c>
      <c r="G530" s="19">
        <v>50510</v>
      </c>
      <c r="H530" s="8">
        <v>5</v>
      </c>
      <c r="I530" s="20"/>
      <c r="U530"/>
    </row>
    <row r="531" spans="1:21" ht="15" x14ac:dyDescent="0.25">
      <c r="A531" s="18" t="s">
        <v>573</v>
      </c>
      <c r="B531" s="8" t="s">
        <v>76</v>
      </c>
      <c r="C531" s="9">
        <v>38615</v>
      </c>
      <c r="D531" s="10">
        <f t="shared" si="11"/>
        <v>2005</v>
      </c>
      <c r="E531" s="8" t="s">
        <v>24</v>
      </c>
      <c r="G531" s="19">
        <v>35730</v>
      </c>
      <c r="H531" s="8">
        <v>2</v>
      </c>
      <c r="I531" s="20"/>
      <c r="U531"/>
    </row>
    <row r="532" spans="1:21" ht="15" x14ac:dyDescent="0.25">
      <c r="A532" s="18" t="s">
        <v>574</v>
      </c>
      <c r="B532" s="8" t="s">
        <v>76</v>
      </c>
      <c r="C532" s="9">
        <v>38620</v>
      </c>
      <c r="D532" s="10">
        <f t="shared" si="11"/>
        <v>2005</v>
      </c>
      <c r="E532" s="8" t="s">
        <v>24</v>
      </c>
      <c r="G532" s="19">
        <v>40917</v>
      </c>
      <c r="H532" s="8">
        <v>4</v>
      </c>
      <c r="I532" s="20"/>
      <c r="U532"/>
    </row>
    <row r="533" spans="1:21" ht="15" x14ac:dyDescent="0.25">
      <c r="A533" s="18" t="s">
        <v>575</v>
      </c>
      <c r="B533" s="8" t="s">
        <v>76</v>
      </c>
      <c r="C533" s="9">
        <v>38633</v>
      </c>
      <c r="D533" s="10">
        <f t="shared" si="11"/>
        <v>2005</v>
      </c>
      <c r="E533" s="8" t="s">
        <v>15</v>
      </c>
      <c r="F533" s="8" t="s">
        <v>47</v>
      </c>
      <c r="G533" s="19">
        <v>95313</v>
      </c>
      <c r="H533" s="8">
        <v>2</v>
      </c>
      <c r="I533" s="20"/>
      <c r="U533"/>
    </row>
    <row r="534" spans="1:21" ht="15" x14ac:dyDescent="0.25">
      <c r="A534" s="18" t="s">
        <v>576</v>
      </c>
      <c r="B534" s="8" t="s">
        <v>76</v>
      </c>
      <c r="C534" s="9">
        <v>40088</v>
      </c>
      <c r="D534" s="10">
        <f t="shared" si="11"/>
        <v>2009</v>
      </c>
      <c r="E534" s="8" t="s">
        <v>15</v>
      </c>
      <c r="F534" s="8" t="s">
        <v>21</v>
      </c>
      <c r="G534" s="19">
        <v>100295</v>
      </c>
      <c r="H534" s="8">
        <v>4</v>
      </c>
      <c r="I534" s="20"/>
      <c r="U534"/>
    </row>
    <row r="535" spans="1:21" ht="15" x14ac:dyDescent="0.25">
      <c r="A535" s="18" t="s">
        <v>577</v>
      </c>
      <c r="B535" s="8" t="s">
        <v>76</v>
      </c>
      <c r="C535" s="9">
        <v>42644</v>
      </c>
      <c r="D535" s="10">
        <f t="shared" si="11"/>
        <v>2016</v>
      </c>
      <c r="E535" s="8" t="s">
        <v>19</v>
      </c>
      <c r="G535" s="19">
        <v>54308</v>
      </c>
      <c r="H535" s="8">
        <v>2</v>
      </c>
      <c r="I535" s="20"/>
      <c r="U535"/>
    </row>
    <row r="536" spans="1:21" ht="15" x14ac:dyDescent="0.25">
      <c r="A536" s="18" t="s">
        <v>578</v>
      </c>
      <c r="B536" s="8" t="s">
        <v>76</v>
      </c>
      <c r="C536" s="9">
        <v>42650</v>
      </c>
      <c r="D536" s="10">
        <f t="shared" si="11"/>
        <v>2016</v>
      </c>
      <c r="E536" s="8" t="s">
        <v>19</v>
      </c>
      <c r="G536" s="19">
        <v>41759</v>
      </c>
      <c r="H536" s="8">
        <v>3</v>
      </c>
      <c r="I536" s="20"/>
      <c r="U536"/>
    </row>
    <row r="537" spans="1:21" ht="15" x14ac:dyDescent="0.25">
      <c r="A537" s="18" t="s">
        <v>579</v>
      </c>
      <c r="B537" s="8" t="s">
        <v>76</v>
      </c>
      <c r="C537" s="9">
        <v>42661</v>
      </c>
      <c r="D537" s="10">
        <f t="shared" si="11"/>
        <v>2016</v>
      </c>
      <c r="E537" s="8" t="s">
        <v>22</v>
      </c>
      <c r="F537" s="8" t="s">
        <v>21</v>
      </c>
      <c r="G537" s="19">
        <v>26194</v>
      </c>
      <c r="H537" s="8">
        <v>3</v>
      </c>
      <c r="I537" s="20"/>
      <c r="U537"/>
    </row>
    <row r="538" spans="1:21" ht="15" x14ac:dyDescent="0.25">
      <c r="A538" s="18" t="s">
        <v>580</v>
      </c>
      <c r="B538" s="8" t="s">
        <v>76</v>
      </c>
      <c r="C538" s="9">
        <v>41943</v>
      </c>
      <c r="D538" s="10">
        <f t="shared" si="11"/>
        <v>2014</v>
      </c>
      <c r="E538" s="8" t="s">
        <v>15</v>
      </c>
      <c r="F538" s="8" t="s">
        <v>27</v>
      </c>
      <c r="G538" s="19">
        <v>119001</v>
      </c>
      <c r="H538" s="10">
        <v>2</v>
      </c>
      <c r="I538" s="20"/>
      <c r="U538"/>
    </row>
    <row r="539" spans="1:21" ht="15" x14ac:dyDescent="0.25">
      <c r="A539" s="18" t="s">
        <v>581</v>
      </c>
      <c r="B539" s="8" t="s">
        <v>76</v>
      </c>
      <c r="C539" s="9">
        <v>43055</v>
      </c>
      <c r="D539" s="10">
        <f t="shared" si="11"/>
        <v>2017</v>
      </c>
      <c r="E539" s="8" t="s">
        <v>15</v>
      </c>
      <c r="F539" s="8" t="s">
        <v>21</v>
      </c>
      <c r="G539" s="19">
        <v>124817</v>
      </c>
      <c r="H539" s="8">
        <v>3</v>
      </c>
      <c r="I539" s="20"/>
      <c r="U539"/>
    </row>
    <row r="540" spans="1:21" ht="15" x14ac:dyDescent="0.25">
      <c r="A540" s="18" t="s">
        <v>582</v>
      </c>
      <c r="B540" s="8" t="s">
        <v>76</v>
      </c>
      <c r="C540" s="9">
        <v>41575</v>
      </c>
      <c r="D540" s="10">
        <f t="shared" si="11"/>
        <v>2013</v>
      </c>
      <c r="E540" s="8" t="s">
        <v>15</v>
      </c>
      <c r="F540" s="8" t="s">
        <v>18</v>
      </c>
      <c r="G540" s="19">
        <v>60907</v>
      </c>
      <c r="H540" s="8">
        <v>2</v>
      </c>
      <c r="I540" s="20"/>
      <c r="U540"/>
    </row>
    <row r="541" spans="1:21" ht="15" x14ac:dyDescent="0.25">
      <c r="A541" s="18" t="s">
        <v>583</v>
      </c>
      <c r="B541" s="8" t="s">
        <v>76</v>
      </c>
      <c r="C541" s="9">
        <v>41220</v>
      </c>
      <c r="D541" s="10">
        <f t="shared" si="11"/>
        <v>2012</v>
      </c>
      <c r="E541" s="8" t="s">
        <v>22</v>
      </c>
      <c r="F541" s="8" t="s">
        <v>21</v>
      </c>
      <c r="G541" s="19">
        <v>25380</v>
      </c>
      <c r="H541" s="8">
        <v>2</v>
      </c>
      <c r="I541" s="20"/>
      <c r="U541"/>
    </row>
    <row r="542" spans="1:21" ht="15" x14ac:dyDescent="0.25">
      <c r="A542" s="18" t="s">
        <v>584</v>
      </c>
      <c r="B542" s="8" t="s">
        <v>76</v>
      </c>
      <c r="C542" s="9">
        <v>41226</v>
      </c>
      <c r="D542" s="10">
        <f t="shared" si="11"/>
        <v>2012</v>
      </c>
      <c r="E542" s="8" t="s">
        <v>19</v>
      </c>
      <c r="G542" s="19">
        <v>42299</v>
      </c>
      <c r="H542" s="8">
        <v>4</v>
      </c>
      <c r="I542" s="20"/>
      <c r="U542"/>
    </row>
    <row r="543" spans="1:21" ht="15" x14ac:dyDescent="0.25">
      <c r="A543" s="18" t="s">
        <v>585</v>
      </c>
      <c r="B543" s="8" t="s">
        <v>76</v>
      </c>
      <c r="C543" s="9">
        <v>39027</v>
      </c>
      <c r="D543" s="10">
        <f t="shared" si="11"/>
        <v>2006</v>
      </c>
      <c r="E543" s="8" t="s">
        <v>24</v>
      </c>
      <c r="G543" s="19">
        <v>21137</v>
      </c>
      <c r="H543" s="8">
        <v>5</v>
      </c>
      <c r="I543" s="20"/>
      <c r="U543"/>
    </row>
    <row r="544" spans="1:21" ht="15" x14ac:dyDescent="0.25">
      <c r="A544" s="18" t="s">
        <v>586</v>
      </c>
      <c r="B544" s="8" t="s">
        <v>76</v>
      </c>
      <c r="C544" s="9">
        <v>39378</v>
      </c>
      <c r="D544" s="10">
        <f t="shared" si="11"/>
        <v>2007</v>
      </c>
      <c r="E544" s="8" t="s">
        <v>22</v>
      </c>
      <c r="F544" s="8" t="s">
        <v>18</v>
      </c>
      <c r="G544" s="19">
        <v>22137</v>
      </c>
      <c r="H544" s="8">
        <v>2</v>
      </c>
      <c r="I544" s="20"/>
      <c r="U544"/>
    </row>
    <row r="545" spans="1:21" ht="15" x14ac:dyDescent="0.25">
      <c r="A545" s="18" t="s">
        <v>587</v>
      </c>
      <c r="B545" s="8" t="s">
        <v>76</v>
      </c>
      <c r="C545" s="9">
        <v>39766</v>
      </c>
      <c r="D545" s="10">
        <f t="shared" si="11"/>
        <v>2008</v>
      </c>
      <c r="E545" s="8" t="s">
        <v>19</v>
      </c>
      <c r="G545" s="19">
        <v>48847</v>
      </c>
      <c r="H545" s="8">
        <v>5</v>
      </c>
      <c r="I545" s="20"/>
      <c r="U545"/>
    </row>
    <row r="546" spans="1:21" ht="15" x14ac:dyDescent="0.25">
      <c r="A546" s="18" t="s">
        <v>588</v>
      </c>
      <c r="B546" s="8" t="s">
        <v>76</v>
      </c>
      <c r="C546" s="9">
        <v>42678</v>
      </c>
      <c r="D546" s="10">
        <f t="shared" si="11"/>
        <v>2016</v>
      </c>
      <c r="E546" s="8" t="s">
        <v>15</v>
      </c>
      <c r="F546" s="8" t="s">
        <v>27</v>
      </c>
      <c r="G546" s="19">
        <v>79158</v>
      </c>
      <c r="H546" s="8">
        <v>1</v>
      </c>
      <c r="I546" s="20"/>
      <c r="U546"/>
    </row>
    <row r="547" spans="1:21" ht="15" x14ac:dyDescent="0.25">
      <c r="A547" s="18" t="s">
        <v>589</v>
      </c>
      <c r="B547" s="8" t="s">
        <v>76</v>
      </c>
      <c r="C547" s="9">
        <v>41982</v>
      </c>
      <c r="D547" s="10">
        <f t="shared" si="11"/>
        <v>2014</v>
      </c>
      <c r="E547" s="8" t="s">
        <v>19</v>
      </c>
      <c r="G547" s="19">
        <v>55819</v>
      </c>
      <c r="H547" s="8">
        <v>4</v>
      </c>
      <c r="I547" s="20"/>
      <c r="U547"/>
    </row>
    <row r="548" spans="1:21" ht="15" x14ac:dyDescent="0.25">
      <c r="A548" s="18" t="s">
        <v>590</v>
      </c>
      <c r="B548" s="8" t="s">
        <v>76</v>
      </c>
      <c r="C548" s="9">
        <v>43060</v>
      </c>
      <c r="D548" s="10">
        <f t="shared" si="11"/>
        <v>2017</v>
      </c>
      <c r="E548" s="8" t="s">
        <v>24</v>
      </c>
      <c r="G548" s="19">
        <v>28535</v>
      </c>
      <c r="H548" s="8">
        <v>3</v>
      </c>
      <c r="I548" s="20"/>
      <c r="U548"/>
    </row>
    <row r="549" spans="1:21" ht="15" x14ac:dyDescent="0.25">
      <c r="A549" s="18" t="s">
        <v>591</v>
      </c>
      <c r="B549" s="8" t="s">
        <v>76</v>
      </c>
      <c r="C549" s="9">
        <v>43071</v>
      </c>
      <c r="D549" s="10">
        <f t="shared" si="11"/>
        <v>2017</v>
      </c>
      <c r="E549" s="8" t="s">
        <v>15</v>
      </c>
      <c r="F549" s="8" t="s">
        <v>27</v>
      </c>
      <c r="G549" s="19">
        <v>111762</v>
      </c>
      <c r="H549" s="8">
        <v>4</v>
      </c>
      <c r="I549" s="20"/>
      <c r="U549"/>
    </row>
    <row r="550" spans="1:21" ht="15" x14ac:dyDescent="0.25">
      <c r="A550" s="18" t="s">
        <v>592</v>
      </c>
      <c r="B550" s="8" t="s">
        <v>76</v>
      </c>
      <c r="C550" s="9">
        <v>41612</v>
      </c>
      <c r="D550" s="10">
        <f t="shared" si="11"/>
        <v>2013</v>
      </c>
      <c r="E550" s="8" t="s">
        <v>15</v>
      </c>
      <c r="F550" s="8" t="s">
        <v>18</v>
      </c>
      <c r="G550" s="19">
        <v>74933</v>
      </c>
      <c r="H550" s="8">
        <v>4</v>
      </c>
      <c r="I550" s="20"/>
      <c r="U550"/>
    </row>
    <row r="551" spans="1:21" ht="15" x14ac:dyDescent="0.25">
      <c r="A551" s="18" t="s">
        <v>593</v>
      </c>
      <c r="B551" s="8" t="s">
        <v>76</v>
      </c>
      <c r="C551" s="9">
        <v>38324</v>
      </c>
      <c r="D551" s="10">
        <f t="shared" si="11"/>
        <v>2004</v>
      </c>
      <c r="E551" s="8" t="s">
        <v>15</v>
      </c>
      <c r="F551" s="8" t="s">
        <v>21</v>
      </c>
      <c r="G551" s="19">
        <v>80700</v>
      </c>
      <c r="H551" s="8">
        <v>4</v>
      </c>
      <c r="I551" s="20"/>
      <c r="U551"/>
    </row>
    <row r="552" spans="1:21" ht="15" x14ac:dyDescent="0.25">
      <c r="A552" s="18" t="s">
        <v>594</v>
      </c>
      <c r="B552" s="8" t="s">
        <v>76</v>
      </c>
      <c r="C552" s="9">
        <v>38326</v>
      </c>
      <c r="D552" s="10">
        <f t="shared" si="11"/>
        <v>2004</v>
      </c>
      <c r="E552" s="8" t="s">
        <v>24</v>
      </c>
      <c r="G552" s="19">
        <v>23065</v>
      </c>
      <c r="H552" s="8">
        <v>2</v>
      </c>
      <c r="I552" s="20"/>
      <c r="U552"/>
    </row>
    <row r="553" spans="1:21" ht="15" x14ac:dyDescent="0.25">
      <c r="A553" s="18" t="s">
        <v>595</v>
      </c>
      <c r="B553" s="8" t="s">
        <v>76</v>
      </c>
      <c r="C553" s="9">
        <v>38328</v>
      </c>
      <c r="D553" s="10">
        <f t="shared" si="11"/>
        <v>2004</v>
      </c>
      <c r="E553" s="8" t="s">
        <v>22</v>
      </c>
      <c r="F553" s="8" t="s">
        <v>27</v>
      </c>
      <c r="G553" s="19">
        <v>21737</v>
      </c>
      <c r="H553" s="8">
        <v>4</v>
      </c>
      <c r="I553" s="20"/>
      <c r="U553"/>
    </row>
    <row r="554" spans="1:21" ht="15" x14ac:dyDescent="0.25">
      <c r="A554" s="18" t="s">
        <v>596</v>
      </c>
      <c r="B554" s="8" t="s">
        <v>76</v>
      </c>
      <c r="C554" s="9">
        <v>41602</v>
      </c>
      <c r="D554" s="10">
        <f t="shared" si="11"/>
        <v>2013</v>
      </c>
      <c r="E554" s="8" t="s">
        <v>15</v>
      </c>
      <c r="F554" s="8" t="s">
        <v>21</v>
      </c>
      <c r="G554" s="19">
        <v>97420</v>
      </c>
      <c r="H554" s="8">
        <v>4</v>
      </c>
      <c r="I554" s="20"/>
      <c r="U554"/>
    </row>
    <row r="555" spans="1:21" ht="15" x14ac:dyDescent="0.25">
      <c r="A555" s="18" t="s">
        <v>597</v>
      </c>
      <c r="B555" s="8" t="s">
        <v>76</v>
      </c>
      <c r="C555" s="9">
        <v>41968</v>
      </c>
      <c r="D555" s="10">
        <f t="shared" si="11"/>
        <v>2014</v>
      </c>
      <c r="E555" s="8" t="s">
        <v>15</v>
      </c>
      <c r="F555" s="8" t="s">
        <v>18</v>
      </c>
      <c r="G555" s="19">
        <v>105708</v>
      </c>
      <c r="H555" s="8">
        <v>3</v>
      </c>
      <c r="I555" s="20"/>
      <c r="U555"/>
    </row>
    <row r="556" spans="1:21" ht="15" x14ac:dyDescent="0.25">
      <c r="A556" s="18" t="s">
        <v>598</v>
      </c>
      <c r="B556" s="8" t="s">
        <v>76</v>
      </c>
      <c r="C556" s="9">
        <v>42717</v>
      </c>
      <c r="D556" s="10">
        <f t="shared" si="11"/>
        <v>2016</v>
      </c>
      <c r="E556" s="8" t="s">
        <v>22</v>
      </c>
      <c r="F556" s="8" t="s">
        <v>27</v>
      </c>
      <c r="G556" s="19">
        <v>27896</v>
      </c>
      <c r="H556" s="8">
        <v>5</v>
      </c>
      <c r="I556" s="20"/>
      <c r="U556"/>
    </row>
    <row r="557" spans="1:21" ht="15" x14ac:dyDescent="0.25">
      <c r="A557" s="18" t="s">
        <v>599</v>
      </c>
      <c r="B557" s="8" t="s">
        <v>76</v>
      </c>
      <c r="C557" s="9">
        <v>42012</v>
      </c>
      <c r="D557" s="10">
        <f t="shared" si="11"/>
        <v>2015</v>
      </c>
      <c r="E557" s="8" t="s">
        <v>19</v>
      </c>
      <c r="G557" s="19">
        <v>57538</v>
      </c>
      <c r="H557" s="8">
        <v>3</v>
      </c>
      <c r="I557" s="20"/>
      <c r="U557"/>
    </row>
    <row r="558" spans="1:21" ht="15" x14ac:dyDescent="0.25">
      <c r="A558" s="18" t="s">
        <v>600</v>
      </c>
      <c r="B558" s="8" t="s">
        <v>76</v>
      </c>
      <c r="C558" s="9">
        <v>39808</v>
      </c>
      <c r="D558" s="10">
        <f t="shared" si="11"/>
        <v>2008</v>
      </c>
      <c r="E558" s="8" t="s">
        <v>15</v>
      </c>
      <c r="F558" s="8" t="s">
        <v>21</v>
      </c>
      <c r="G558" s="19">
        <v>83609</v>
      </c>
      <c r="H558" s="8">
        <v>3</v>
      </c>
      <c r="I558" s="20"/>
      <c r="U558"/>
    </row>
    <row r="559" spans="1:21" ht="15" x14ac:dyDescent="0.25">
      <c r="A559" s="18" t="s">
        <v>601</v>
      </c>
      <c r="B559" s="8" t="s">
        <v>76</v>
      </c>
      <c r="C559" s="9">
        <v>41287</v>
      </c>
      <c r="D559" s="10">
        <f t="shared" si="11"/>
        <v>2013</v>
      </c>
      <c r="E559" s="8" t="s">
        <v>22</v>
      </c>
      <c r="F559" s="8" t="s">
        <v>47</v>
      </c>
      <c r="G559" s="19">
        <v>23157</v>
      </c>
      <c r="H559" s="8">
        <v>2</v>
      </c>
      <c r="I559" s="20"/>
      <c r="U559"/>
    </row>
    <row r="560" spans="1:21" ht="15" x14ac:dyDescent="0.25">
      <c r="A560" s="18" t="s">
        <v>602</v>
      </c>
      <c r="B560" s="8" t="s">
        <v>76</v>
      </c>
      <c r="C560" s="9">
        <v>42377</v>
      </c>
      <c r="D560" s="10">
        <f t="shared" si="11"/>
        <v>2016</v>
      </c>
      <c r="E560" s="8" t="s">
        <v>15</v>
      </c>
      <c r="F560" s="8" t="s">
        <v>18</v>
      </c>
      <c r="G560" s="19">
        <v>108854</v>
      </c>
      <c r="H560" s="8">
        <v>5</v>
      </c>
      <c r="I560" s="20"/>
      <c r="U560"/>
    </row>
    <row r="561" spans="1:21" ht="15" x14ac:dyDescent="0.25">
      <c r="A561" s="18" t="s">
        <v>603</v>
      </c>
      <c r="B561" s="8" t="s">
        <v>76</v>
      </c>
      <c r="C561" s="9">
        <v>42049</v>
      </c>
      <c r="D561" s="10">
        <f t="shared" si="11"/>
        <v>2015</v>
      </c>
      <c r="E561" s="8" t="s">
        <v>19</v>
      </c>
      <c r="G561" s="19">
        <v>47159</v>
      </c>
      <c r="H561" s="10">
        <v>3</v>
      </c>
      <c r="I561" s="20"/>
      <c r="U561"/>
    </row>
    <row r="562" spans="1:21" ht="15" x14ac:dyDescent="0.25">
      <c r="A562" s="18" t="s">
        <v>604</v>
      </c>
      <c r="B562" s="8" t="s">
        <v>76</v>
      </c>
      <c r="C562" s="9">
        <v>43118</v>
      </c>
      <c r="D562" s="10">
        <f t="shared" si="11"/>
        <v>2018</v>
      </c>
      <c r="E562" s="8" t="s">
        <v>15</v>
      </c>
      <c r="F562" s="8" t="s">
        <v>35</v>
      </c>
      <c r="G562" s="19">
        <v>78034</v>
      </c>
      <c r="H562" s="8">
        <v>5</v>
      </c>
      <c r="I562" s="20"/>
      <c r="U562"/>
    </row>
    <row r="563" spans="1:21" ht="15" x14ac:dyDescent="0.25">
      <c r="A563" s="18" t="s">
        <v>605</v>
      </c>
      <c r="B563" s="8" t="s">
        <v>76</v>
      </c>
      <c r="C563" s="9">
        <v>43123</v>
      </c>
      <c r="D563" s="10">
        <f t="shared" si="11"/>
        <v>2018</v>
      </c>
      <c r="E563" s="8" t="s">
        <v>19</v>
      </c>
      <c r="G563" s="19">
        <v>60816</v>
      </c>
      <c r="H563" s="8">
        <v>3</v>
      </c>
      <c r="I563" s="20"/>
      <c r="U563"/>
    </row>
    <row r="564" spans="1:21" ht="15" x14ac:dyDescent="0.25">
      <c r="A564" s="18" t="s">
        <v>606</v>
      </c>
      <c r="B564" s="8" t="s">
        <v>76</v>
      </c>
      <c r="C564" s="9">
        <v>43494</v>
      </c>
      <c r="D564" s="10">
        <f t="shared" si="11"/>
        <v>2019</v>
      </c>
      <c r="E564" s="8" t="s">
        <v>24</v>
      </c>
      <c r="G564" s="19">
        <v>26917</v>
      </c>
      <c r="H564" s="8">
        <v>2</v>
      </c>
      <c r="I564" s="20"/>
      <c r="U564"/>
    </row>
    <row r="565" spans="1:21" ht="15" x14ac:dyDescent="0.25">
      <c r="A565" s="18" t="s">
        <v>607</v>
      </c>
      <c r="B565" s="8" t="s">
        <v>76</v>
      </c>
      <c r="C565" s="9">
        <v>42047</v>
      </c>
      <c r="D565" s="10">
        <f t="shared" si="11"/>
        <v>2015</v>
      </c>
      <c r="E565" s="8" t="s">
        <v>15</v>
      </c>
      <c r="F565" s="8" t="s">
        <v>21</v>
      </c>
      <c r="G565" s="19">
        <v>119223</v>
      </c>
      <c r="H565" s="8">
        <v>5</v>
      </c>
      <c r="I565" s="20"/>
      <c r="U565"/>
    </row>
    <row r="566" spans="1:21" ht="15" x14ac:dyDescent="0.25">
      <c r="A566" s="18" t="s">
        <v>608</v>
      </c>
      <c r="B566" s="8" t="s">
        <v>76</v>
      </c>
      <c r="C566" s="9">
        <v>38376</v>
      </c>
      <c r="D566" s="10">
        <f t="shared" si="11"/>
        <v>2005</v>
      </c>
      <c r="E566" s="8" t="s">
        <v>15</v>
      </c>
      <c r="F566" s="8" t="s">
        <v>47</v>
      </c>
      <c r="G566" s="19">
        <v>86756</v>
      </c>
      <c r="H566" s="8">
        <v>5</v>
      </c>
      <c r="I566" s="20"/>
      <c r="U566"/>
    </row>
    <row r="567" spans="1:21" ht="15" x14ac:dyDescent="0.25">
      <c r="A567" s="18" t="s">
        <v>609</v>
      </c>
      <c r="B567" s="8" t="s">
        <v>76</v>
      </c>
      <c r="C567" s="9">
        <v>39489</v>
      </c>
      <c r="D567" s="10">
        <f t="shared" si="11"/>
        <v>2008</v>
      </c>
      <c r="E567" s="8" t="s">
        <v>15</v>
      </c>
      <c r="F567" s="8" t="s">
        <v>35</v>
      </c>
      <c r="G567" s="19">
        <v>74412</v>
      </c>
      <c r="H567" s="8">
        <v>5</v>
      </c>
      <c r="I567" s="20"/>
      <c r="U567"/>
    </row>
    <row r="568" spans="1:21" ht="15" x14ac:dyDescent="0.25">
      <c r="A568" s="18" t="s">
        <v>610</v>
      </c>
      <c r="B568" s="8" t="s">
        <v>76</v>
      </c>
      <c r="C568" s="9">
        <v>41686</v>
      </c>
      <c r="D568" s="10">
        <f t="shared" si="11"/>
        <v>2014</v>
      </c>
      <c r="E568" s="8" t="s">
        <v>15</v>
      </c>
      <c r="F568" s="8" t="s">
        <v>18</v>
      </c>
      <c r="G568" s="19">
        <v>79867</v>
      </c>
      <c r="H568" s="8">
        <v>3</v>
      </c>
      <c r="I568" s="20"/>
      <c r="U568"/>
    </row>
    <row r="569" spans="1:21" ht="15" x14ac:dyDescent="0.25">
      <c r="A569" s="18" t="s">
        <v>611</v>
      </c>
      <c r="B569" s="8" t="s">
        <v>76</v>
      </c>
      <c r="C569" s="9">
        <v>42406</v>
      </c>
      <c r="D569" s="10">
        <f t="shared" si="11"/>
        <v>2016</v>
      </c>
      <c r="E569" s="8" t="s">
        <v>15</v>
      </c>
      <c r="F569" s="8" t="s">
        <v>35</v>
      </c>
      <c r="G569" s="19">
        <v>84524</v>
      </c>
      <c r="H569" s="8">
        <v>1</v>
      </c>
      <c r="I569" s="20"/>
      <c r="U569"/>
    </row>
    <row r="570" spans="1:21" ht="15" x14ac:dyDescent="0.25">
      <c r="A570" s="18" t="s">
        <v>612</v>
      </c>
      <c r="B570" s="8" t="s">
        <v>78</v>
      </c>
      <c r="C570" s="9">
        <v>42801</v>
      </c>
      <c r="D570" s="10">
        <f t="shared" si="11"/>
        <v>2017</v>
      </c>
      <c r="E570" s="8" t="s">
        <v>19</v>
      </c>
      <c r="G570" s="19">
        <v>53545</v>
      </c>
      <c r="H570" s="8">
        <v>4</v>
      </c>
      <c r="I570" s="20"/>
      <c r="U570"/>
    </row>
    <row r="571" spans="1:21" ht="15" x14ac:dyDescent="0.25">
      <c r="A571" s="18" t="s">
        <v>613</v>
      </c>
      <c r="B571" s="8" t="s">
        <v>78</v>
      </c>
      <c r="C571" s="9">
        <v>42814</v>
      </c>
      <c r="D571" s="10">
        <f t="shared" si="11"/>
        <v>2017</v>
      </c>
      <c r="E571" s="8" t="s">
        <v>15</v>
      </c>
      <c r="F571" s="8" t="s">
        <v>47</v>
      </c>
      <c r="G571" s="19">
        <v>61979</v>
      </c>
      <c r="H571" s="8">
        <v>1</v>
      </c>
      <c r="I571" s="20"/>
      <c r="U571"/>
    </row>
    <row r="572" spans="1:21" ht="15" x14ac:dyDescent="0.25">
      <c r="A572" s="18" t="s">
        <v>614</v>
      </c>
      <c r="B572" s="8" t="s">
        <v>78</v>
      </c>
      <c r="C572" s="9">
        <v>43149</v>
      </c>
      <c r="D572" s="10">
        <f t="shared" si="11"/>
        <v>2018</v>
      </c>
      <c r="E572" s="8" t="s">
        <v>15</v>
      </c>
      <c r="F572" s="8" t="s">
        <v>18</v>
      </c>
      <c r="G572" s="19">
        <v>110448</v>
      </c>
      <c r="H572" s="8">
        <v>2</v>
      </c>
      <c r="I572" s="20"/>
      <c r="U572"/>
    </row>
    <row r="573" spans="1:21" ht="15" x14ac:dyDescent="0.25">
      <c r="A573" s="18" t="s">
        <v>615</v>
      </c>
      <c r="B573" s="8" t="s">
        <v>78</v>
      </c>
      <c r="C573" s="9">
        <v>41698</v>
      </c>
      <c r="D573" s="10">
        <f t="shared" si="11"/>
        <v>2014</v>
      </c>
      <c r="E573" s="8" t="s">
        <v>19</v>
      </c>
      <c r="G573" s="19">
        <v>50879</v>
      </c>
      <c r="H573" s="8">
        <v>4</v>
      </c>
      <c r="I573" s="20"/>
      <c r="U573"/>
    </row>
    <row r="574" spans="1:21" ht="15" x14ac:dyDescent="0.25">
      <c r="A574" s="18" t="s">
        <v>616</v>
      </c>
      <c r="B574" s="8" t="s">
        <v>78</v>
      </c>
      <c r="C574" s="9">
        <v>40978</v>
      </c>
      <c r="D574" s="10">
        <f t="shared" si="11"/>
        <v>2012</v>
      </c>
      <c r="E574" s="8" t="s">
        <v>15</v>
      </c>
      <c r="F574" s="8" t="s">
        <v>35</v>
      </c>
      <c r="G574" s="19">
        <v>98770</v>
      </c>
      <c r="H574" s="8">
        <v>5</v>
      </c>
      <c r="I574" s="20"/>
      <c r="U574"/>
    </row>
    <row r="575" spans="1:21" ht="15" x14ac:dyDescent="0.25">
      <c r="A575" s="18" t="s">
        <v>617</v>
      </c>
      <c r="B575" s="8" t="s">
        <v>78</v>
      </c>
      <c r="C575" s="9">
        <v>38046</v>
      </c>
      <c r="D575" s="10">
        <f t="shared" si="11"/>
        <v>2004</v>
      </c>
      <c r="E575" s="8" t="s">
        <v>19</v>
      </c>
      <c r="G575" s="19">
        <v>50124</v>
      </c>
      <c r="H575" s="8">
        <v>5</v>
      </c>
      <c r="I575" s="20"/>
      <c r="U575"/>
    </row>
    <row r="576" spans="1:21" ht="15" x14ac:dyDescent="0.25">
      <c r="A576" s="18" t="s">
        <v>618</v>
      </c>
      <c r="B576" s="8" t="s">
        <v>78</v>
      </c>
      <c r="C576" s="9">
        <v>38766</v>
      </c>
      <c r="D576" s="10">
        <f t="shared" si="11"/>
        <v>2006</v>
      </c>
      <c r="E576" s="8" t="s">
        <v>15</v>
      </c>
      <c r="F576" s="8" t="s">
        <v>18</v>
      </c>
      <c r="G576" s="19">
        <v>68370</v>
      </c>
      <c r="H576" s="8">
        <v>1</v>
      </c>
      <c r="I576" s="20"/>
      <c r="U576"/>
    </row>
    <row r="577" spans="1:21" ht="15" x14ac:dyDescent="0.25">
      <c r="A577" s="18" t="s">
        <v>619</v>
      </c>
      <c r="B577" s="8" t="s">
        <v>78</v>
      </c>
      <c r="C577" s="9">
        <v>38771</v>
      </c>
      <c r="D577" s="10">
        <f t="shared" si="11"/>
        <v>2006</v>
      </c>
      <c r="E577" s="8" t="s">
        <v>22</v>
      </c>
      <c r="F577" s="8" t="s">
        <v>27</v>
      </c>
      <c r="G577" s="19">
        <v>26252</v>
      </c>
      <c r="H577" s="8">
        <v>5</v>
      </c>
      <c r="I577" s="20"/>
      <c r="U577"/>
    </row>
    <row r="578" spans="1:21" ht="15" x14ac:dyDescent="0.25">
      <c r="A578" s="18" t="s">
        <v>620</v>
      </c>
      <c r="B578" s="8" t="s">
        <v>78</v>
      </c>
      <c r="C578" s="9">
        <v>39865</v>
      </c>
      <c r="D578" s="10">
        <f t="shared" si="11"/>
        <v>2009</v>
      </c>
      <c r="E578" s="8" t="s">
        <v>22</v>
      </c>
      <c r="F578" s="8" t="s">
        <v>47</v>
      </c>
      <c r="G578" s="19">
        <v>23570</v>
      </c>
      <c r="H578" s="8">
        <v>1</v>
      </c>
      <c r="I578" s="20"/>
      <c r="U578"/>
    </row>
    <row r="579" spans="1:21" ht="15" x14ac:dyDescent="0.25">
      <c r="A579" s="18" t="s">
        <v>621</v>
      </c>
      <c r="B579" s="8" t="s">
        <v>78</v>
      </c>
      <c r="C579" s="9">
        <v>41688</v>
      </c>
      <c r="D579" s="10">
        <f t="shared" si="11"/>
        <v>2014</v>
      </c>
      <c r="E579" s="8" t="s">
        <v>15</v>
      </c>
      <c r="F579" s="8" t="s">
        <v>47</v>
      </c>
      <c r="G579" s="19">
        <v>100874</v>
      </c>
      <c r="H579" s="8">
        <v>3</v>
      </c>
      <c r="I579" s="20"/>
      <c r="U579"/>
    </row>
    <row r="580" spans="1:21" ht="15" x14ac:dyDescent="0.25">
      <c r="A580" s="18" t="s">
        <v>622</v>
      </c>
      <c r="B580" s="8" t="s">
        <v>78</v>
      </c>
      <c r="C580" s="9">
        <v>42055</v>
      </c>
      <c r="D580" s="10">
        <f t="shared" si="11"/>
        <v>2015</v>
      </c>
      <c r="E580" s="8" t="s">
        <v>22</v>
      </c>
      <c r="F580" s="8" t="s">
        <v>47</v>
      </c>
      <c r="G580" s="19">
        <v>29690</v>
      </c>
      <c r="H580" s="8">
        <v>1</v>
      </c>
      <c r="I580" s="20"/>
      <c r="U580"/>
    </row>
    <row r="581" spans="1:21" ht="15" x14ac:dyDescent="0.25">
      <c r="A581" s="18" t="s">
        <v>623</v>
      </c>
      <c r="B581" s="8" t="s">
        <v>78</v>
      </c>
      <c r="C581" s="9">
        <v>42827</v>
      </c>
      <c r="D581" s="10">
        <f t="shared" si="11"/>
        <v>2017</v>
      </c>
      <c r="E581" s="8" t="s">
        <v>24</v>
      </c>
      <c r="G581" s="19">
        <v>29920</v>
      </c>
      <c r="H581" s="8">
        <v>5</v>
      </c>
      <c r="I581" s="20"/>
      <c r="U581"/>
    </row>
    <row r="582" spans="1:21" ht="15" x14ac:dyDescent="0.25">
      <c r="A582" s="18" t="s">
        <v>624</v>
      </c>
      <c r="B582" s="8" t="s">
        <v>78</v>
      </c>
      <c r="C582" s="9">
        <v>41363</v>
      </c>
      <c r="D582" s="10">
        <f t="shared" si="11"/>
        <v>2013</v>
      </c>
      <c r="E582" s="8" t="s">
        <v>15</v>
      </c>
      <c r="F582" s="8" t="s">
        <v>18</v>
      </c>
      <c r="G582" s="19">
        <v>73326</v>
      </c>
      <c r="H582" s="8">
        <v>5</v>
      </c>
      <c r="I582" s="20"/>
      <c r="U582"/>
    </row>
    <row r="583" spans="1:21" ht="15" x14ac:dyDescent="0.25">
      <c r="A583" s="18" t="s">
        <v>625</v>
      </c>
      <c r="B583" s="8" t="s">
        <v>78</v>
      </c>
      <c r="C583" s="9">
        <v>41374</v>
      </c>
      <c r="D583" s="10">
        <f t="shared" ref="D583:D646" si="12">YEAR(C583)</f>
        <v>2013</v>
      </c>
      <c r="E583" s="8" t="s">
        <v>15</v>
      </c>
      <c r="F583" s="8" t="s">
        <v>47</v>
      </c>
      <c r="G583" s="19">
        <v>111686</v>
      </c>
      <c r="H583" s="8">
        <v>5</v>
      </c>
      <c r="I583" s="20"/>
      <c r="U583"/>
    </row>
    <row r="584" spans="1:21" ht="15" x14ac:dyDescent="0.25">
      <c r="A584" s="18" t="s">
        <v>626</v>
      </c>
      <c r="B584" s="8" t="s">
        <v>78</v>
      </c>
      <c r="C584" s="9">
        <v>41381</v>
      </c>
      <c r="D584" s="10">
        <f t="shared" si="12"/>
        <v>2013</v>
      </c>
      <c r="E584" s="8" t="s">
        <v>15</v>
      </c>
      <c r="F584" s="8" t="s">
        <v>47</v>
      </c>
      <c r="G584" s="19">
        <v>118791</v>
      </c>
      <c r="H584" s="8">
        <v>3</v>
      </c>
      <c r="I584" s="20"/>
      <c r="U584"/>
    </row>
    <row r="585" spans="1:21" ht="15" x14ac:dyDescent="0.25">
      <c r="A585" s="18" t="s">
        <v>627</v>
      </c>
      <c r="B585" s="8" t="s">
        <v>78</v>
      </c>
      <c r="C585" s="9">
        <v>41377</v>
      </c>
      <c r="D585" s="10">
        <f t="shared" si="12"/>
        <v>2013</v>
      </c>
      <c r="E585" s="8" t="s">
        <v>22</v>
      </c>
      <c r="F585" s="8" t="s">
        <v>18</v>
      </c>
      <c r="G585" s="19">
        <v>27582</v>
      </c>
      <c r="H585" s="8">
        <v>5</v>
      </c>
      <c r="I585" s="20"/>
      <c r="U585"/>
    </row>
    <row r="586" spans="1:21" ht="15" x14ac:dyDescent="0.25">
      <c r="A586" s="18" t="s">
        <v>628</v>
      </c>
      <c r="B586" s="8" t="s">
        <v>78</v>
      </c>
      <c r="C586" s="9">
        <v>38082</v>
      </c>
      <c r="D586" s="10">
        <f t="shared" si="12"/>
        <v>2004</v>
      </c>
      <c r="E586" s="8" t="s">
        <v>22</v>
      </c>
      <c r="F586" s="8" t="s">
        <v>27</v>
      </c>
      <c r="G586" s="19">
        <v>25718</v>
      </c>
      <c r="H586" s="8">
        <v>1</v>
      </c>
      <c r="I586" s="20"/>
      <c r="U586"/>
    </row>
    <row r="587" spans="1:21" ht="15" x14ac:dyDescent="0.25">
      <c r="A587" s="18" t="s">
        <v>629</v>
      </c>
      <c r="B587" s="8" t="s">
        <v>78</v>
      </c>
      <c r="C587" s="9">
        <v>38436</v>
      </c>
      <c r="D587" s="10">
        <f t="shared" si="12"/>
        <v>2005</v>
      </c>
      <c r="E587" s="8" t="s">
        <v>15</v>
      </c>
      <c r="F587" s="8" t="s">
        <v>18</v>
      </c>
      <c r="G587" s="19">
        <v>97490</v>
      </c>
      <c r="H587" s="8">
        <v>2</v>
      </c>
      <c r="I587" s="20"/>
      <c r="U587"/>
    </row>
    <row r="588" spans="1:21" ht="15" x14ac:dyDescent="0.25">
      <c r="A588" s="18" t="s">
        <v>630</v>
      </c>
      <c r="B588" s="8" t="s">
        <v>78</v>
      </c>
      <c r="C588" s="9">
        <v>38454</v>
      </c>
      <c r="D588" s="10">
        <f t="shared" si="12"/>
        <v>2005</v>
      </c>
      <c r="E588" s="8" t="s">
        <v>19</v>
      </c>
      <c r="G588" s="19">
        <v>53550</v>
      </c>
      <c r="H588" s="8">
        <v>2</v>
      </c>
      <c r="I588" s="20"/>
      <c r="U588"/>
    </row>
    <row r="589" spans="1:21" ht="15" x14ac:dyDescent="0.25">
      <c r="A589" s="18" t="s">
        <v>631</v>
      </c>
      <c r="B589" s="8" t="s">
        <v>78</v>
      </c>
      <c r="C589" s="9">
        <v>38797</v>
      </c>
      <c r="D589" s="10">
        <f t="shared" si="12"/>
        <v>2006</v>
      </c>
      <c r="E589" s="8" t="s">
        <v>24</v>
      </c>
      <c r="G589" s="19">
        <v>34732</v>
      </c>
      <c r="H589" s="8">
        <v>3</v>
      </c>
      <c r="I589" s="20"/>
      <c r="U589"/>
    </row>
    <row r="590" spans="1:21" ht="15" x14ac:dyDescent="0.25">
      <c r="A590" s="18" t="s">
        <v>632</v>
      </c>
      <c r="B590" s="8" t="s">
        <v>78</v>
      </c>
      <c r="C590" s="9">
        <v>40267</v>
      </c>
      <c r="D590" s="10">
        <f t="shared" si="12"/>
        <v>2010</v>
      </c>
      <c r="E590" s="8" t="s">
        <v>19</v>
      </c>
      <c r="G590" s="19">
        <v>42398</v>
      </c>
      <c r="H590" s="8">
        <v>3</v>
      </c>
      <c r="I590" s="20"/>
      <c r="U590"/>
    </row>
    <row r="591" spans="1:21" ht="15" x14ac:dyDescent="0.25">
      <c r="A591" s="18" t="s">
        <v>633</v>
      </c>
      <c r="B591" s="8" t="s">
        <v>78</v>
      </c>
      <c r="C591" s="9">
        <v>42821</v>
      </c>
      <c r="D591" s="10">
        <f t="shared" si="12"/>
        <v>2017</v>
      </c>
      <c r="E591" s="8" t="s">
        <v>15</v>
      </c>
      <c r="F591" s="8" t="s">
        <v>27</v>
      </c>
      <c r="G591" s="19">
        <v>111472</v>
      </c>
      <c r="H591" s="8">
        <v>5</v>
      </c>
      <c r="I591" s="20"/>
      <c r="U591"/>
    </row>
    <row r="592" spans="1:21" ht="15" x14ac:dyDescent="0.25">
      <c r="A592" s="18" t="s">
        <v>634</v>
      </c>
      <c r="B592" s="8" t="s">
        <v>78</v>
      </c>
      <c r="C592" s="9">
        <v>43230</v>
      </c>
      <c r="D592" s="10">
        <f t="shared" si="12"/>
        <v>2018</v>
      </c>
      <c r="E592" s="8" t="s">
        <v>22</v>
      </c>
      <c r="F592" s="8" t="s">
        <v>18</v>
      </c>
      <c r="G592" s="19">
        <v>21779</v>
      </c>
      <c r="H592" s="8">
        <v>1</v>
      </c>
      <c r="I592" s="20"/>
      <c r="U592"/>
    </row>
    <row r="593" spans="1:21" ht="15" x14ac:dyDescent="0.25">
      <c r="A593" s="18" t="s">
        <v>635</v>
      </c>
      <c r="B593" s="8" t="s">
        <v>78</v>
      </c>
      <c r="C593" s="9">
        <v>41024</v>
      </c>
      <c r="D593" s="10">
        <f t="shared" si="12"/>
        <v>2012</v>
      </c>
      <c r="E593" s="8" t="s">
        <v>15</v>
      </c>
      <c r="F593" s="8" t="s">
        <v>18</v>
      </c>
      <c r="G593" s="19">
        <v>122616</v>
      </c>
      <c r="H593" s="8">
        <v>3</v>
      </c>
      <c r="I593" s="20"/>
      <c r="U593"/>
    </row>
    <row r="594" spans="1:21" ht="15" x14ac:dyDescent="0.25">
      <c r="A594" s="18" t="s">
        <v>636</v>
      </c>
      <c r="B594" s="8" t="s">
        <v>78</v>
      </c>
      <c r="C594" s="9">
        <v>38101</v>
      </c>
      <c r="D594" s="10">
        <f t="shared" si="12"/>
        <v>2004</v>
      </c>
      <c r="E594" s="8" t="s">
        <v>24</v>
      </c>
      <c r="G594" s="19">
        <v>36440</v>
      </c>
      <c r="H594" s="8">
        <v>5</v>
      </c>
      <c r="I594" s="20"/>
      <c r="U594"/>
    </row>
    <row r="595" spans="1:21" ht="15" x14ac:dyDescent="0.25">
      <c r="A595" s="18" t="s">
        <v>637</v>
      </c>
      <c r="B595" s="8" t="s">
        <v>78</v>
      </c>
      <c r="C595" s="9">
        <v>38109</v>
      </c>
      <c r="D595" s="10">
        <f t="shared" si="12"/>
        <v>2004</v>
      </c>
      <c r="E595" s="8" t="s">
        <v>24</v>
      </c>
      <c r="G595" s="19">
        <v>22198</v>
      </c>
      <c r="H595" s="8">
        <v>1</v>
      </c>
      <c r="I595" s="20"/>
      <c r="U595"/>
    </row>
    <row r="596" spans="1:21" ht="15" x14ac:dyDescent="0.25">
      <c r="A596" s="18" t="s">
        <v>638</v>
      </c>
      <c r="B596" s="8" t="s">
        <v>78</v>
      </c>
      <c r="C596" s="9">
        <v>38485</v>
      </c>
      <c r="D596" s="10">
        <f t="shared" si="12"/>
        <v>2005</v>
      </c>
      <c r="E596" s="8" t="s">
        <v>22</v>
      </c>
      <c r="F596" s="8" t="s">
        <v>18</v>
      </c>
      <c r="G596" s="19">
        <v>23402</v>
      </c>
      <c r="H596" s="8">
        <v>4</v>
      </c>
      <c r="I596" s="20"/>
      <c r="U596"/>
    </row>
    <row r="597" spans="1:21" ht="15" x14ac:dyDescent="0.25">
      <c r="A597" s="18" t="s">
        <v>639</v>
      </c>
      <c r="B597" s="8" t="s">
        <v>78</v>
      </c>
      <c r="C597" s="9">
        <v>41033</v>
      </c>
      <c r="D597" s="10">
        <f t="shared" si="12"/>
        <v>2012</v>
      </c>
      <c r="E597" s="8" t="s">
        <v>19</v>
      </c>
      <c r="G597" s="19">
        <v>55349</v>
      </c>
      <c r="H597" s="8">
        <v>5</v>
      </c>
      <c r="I597" s="20"/>
      <c r="U597"/>
    </row>
    <row r="598" spans="1:21" ht="15" x14ac:dyDescent="0.25">
      <c r="A598" s="18" t="s">
        <v>640</v>
      </c>
      <c r="B598" s="8" t="s">
        <v>78</v>
      </c>
      <c r="C598" s="9">
        <v>41393</v>
      </c>
      <c r="D598" s="10">
        <f t="shared" si="12"/>
        <v>2013</v>
      </c>
      <c r="E598" s="8" t="s">
        <v>15</v>
      </c>
      <c r="F598" s="8" t="s">
        <v>47</v>
      </c>
      <c r="G598" s="19">
        <v>71466</v>
      </c>
      <c r="H598" s="8">
        <v>5</v>
      </c>
      <c r="I598" s="20"/>
      <c r="U598"/>
    </row>
    <row r="599" spans="1:21" ht="15" x14ac:dyDescent="0.25">
      <c r="A599" s="18" t="s">
        <v>641</v>
      </c>
      <c r="B599" s="8" t="s">
        <v>78</v>
      </c>
      <c r="C599" s="9">
        <v>43256</v>
      </c>
      <c r="D599" s="10">
        <f t="shared" si="12"/>
        <v>2018</v>
      </c>
      <c r="E599" s="8" t="s">
        <v>22</v>
      </c>
      <c r="F599" s="8" t="s">
        <v>18</v>
      </c>
      <c r="G599" s="19">
        <v>25625</v>
      </c>
      <c r="H599" s="8">
        <v>5</v>
      </c>
      <c r="I599" s="20"/>
      <c r="U599"/>
    </row>
    <row r="600" spans="1:21" ht="15" x14ac:dyDescent="0.25">
      <c r="A600" s="18" t="s">
        <v>642</v>
      </c>
      <c r="B600" s="8" t="s">
        <v>78</v>
      </c>
      <c r="C600" s="9">
        <v>41423</v>
      </c>
      <c r="D600" s="10">
        <f t="shared" si="12"/>
        <v>2013</v>
      </c>
      <c r="E600" s="8" t="s">
        <v>15</v>
      </c>
      <c r="F600" s="8" t="s">
        <v>21</v>
      </c>
      <c r="G600" s="19">
        <v>76713</v>
      </c>
      <c r="H600" s="8">
        <v>1</v>
      </c>
      <c r="I600" s="20"/>
      <c r="U600"/>
    </row>
    <row r="601" spans="1:21" ht="15" x14ac:dyDescent="0.25">
      <c r="A601" s="18" t="s">
        <v>643</v>
      </c>
      <c r="B601" s="8" t="s">
        <v>78</v>
      </c>
      <c r="C601" s="9">
        <v>38136</v>
      </c>
      <c r="D601" s="10">
        <f t="shared" si="12"/>
        <v>2004</v>
      </c>
      <c r="E601" s="8" t="s">
        <v>15</v>
      </c>
      <c r="F601" s="8" t="s">
        <v>47</v>
      </c>
      <c r="G601" s="19">
        <v>70171</v>
      </c>
      <c r="H601" s="8">
        <v>2</v>
      </c>
      <c r="I601" s="20"/>
      <c r="U601"/>
    </row>
    <row r="602" spans="1:21" ht="15" x14ac:dyDescent="0.25">
      <c r="A602" s="18" t="s">
        <v>644</v>
      </c>
      <c r="B602" s="8" t="s">
        <v>78</v>
      </c>
      <c r="C602" s="9">
        <v>38882</v>
      </c>
      <c r="D602" s="10">
        <f t="shared" si="12"/>
        <v>2006</v>
      </c>
      <c r="E602" s="8" t="s">
        <v>19</v>
      </c>
      <c r="G602" s="19">
        <v>48553</v>
      </c>
      <c r="H602" s="8">
        <v>4</v>
      </c>
      <c r="I602" s="20"/>
      <c r="U602"/>
    </row>
    <row r="603" spans="1:21" ht="15" x14ac:dyDescent="0.25">
      <c r="A603" s="18" t="s">
        <v>645</v>
      </c>
      <c r="B603" s="8" t="s">
        <v>78</v>
      </c>
      <c r="C603" s="9">
        <v>41096</v>
      </c>
      <c r="D603" s="10">
        <f t="shared" si="12"/>
        <v>2012</v>
      </c>
      <c r="E603" s="8" t="s">
        <v>15</v>
      </c>
      <c r="F603" s="8" t="s">
        <v>47</v>
      </c>
      <c r="G603" s="19">
        <v>79550</v>
      </c>
      <c r="H603" s="8">
        <v>5</v>
      </c>
      <c r="I603" s="20"/>
      <c r="U603"/>
    </row>
    <row r="604" spans="1:21" ht="15" x14ac:dyDescent="0.25">
      <c r="A604" s="18" t="s">
        <v>646</v>
      </c>
      <c r="B604" s="8" t="s">
        <v>78</v>
      </c>
      <c r="C604" s="9">
        <v>38530</v>
      </c>
      <c r="D604" s="10">
        <f t="shared" si="12"/>
        <v>2005</v>
      </c>
      <c r="E604" s="8" t="s">
        <v>15</v>
      </c>
      <c r="F604" s="8" t="s">
        <v>47</v>
      </c>
      <c r="G604" s="19">
        <v>85241</v>
      </c>
      <c r="H604" s="8">
        <v>5</v>
      </c>
      <c r="I604" s="20"/>
      <c r="U604"/>
    </row>
    <row r="605" spans="1:21" ht="15" x14ac:dyDescent="0.25">
      <c r="A605" s="18" t="s">
        <v>647</v>
      </c>
      <c r="B605" s="8" t="s">
        <v>78</v>
      </c>
      <c r="C605" s="9">
        <v>38552</v>
      </c>
      <c r="D605" s="10">
        <f t="shared" si="12"/>
        <v>2005</v>
      </c>
      <c r="E605" s="8" t="s">
        <v>15</v>
      </c>
      <c r="F605" s="8" t="s">
        <v>18</v>
      </c>
      <c r="G605" s="19">
        <v>102721</v>
      </c>
      <c r="H605" s="8">
        <v>1</v>
      </c>
      <c r="I605" s="20"/>
      <c r="U605"/>
    </row>
    <row r="606" spans="1:21" ht="15" x14ac:dyDescent="0.25">
      <c r="A606" s="18" t="s">
        <v>648</v>
      </c>
      <c r="B606" s="8" t="s">
        <v>78</v>
      </c>
      <c r="C606" s="9">
        <v>40015</v>
      </c>
      <c r="D606" s="10">
        <f t="shared" si="12"/>
        <v>2009</v>
      </c>
      <c r="E606" s="8" t="s">
        <v>15</v>
      </c>
      <c r="F606" s="8" t="s">
        <v>21</v>
      </c>
      <c r="G606" s="19">
        <v>60764</v>
      </c>
      <c r="H606" s="8">
        <v>4</v>
      </c>
      <c r="I606" s="20"/>
      <c r="U606"/>
    </row>
    <row r="607" spans="1:21" ht="15" x14ac:dyDescent="0.25">
      <c r="A607" s="18" t="s">
        <v>649</v>
      </c>
      <c r="B607" s="8" t="s">
        <v>78</v>
      </c>
      <c r="C607" s="9">
        <v>40033</v>
      </c>
      <c r="D607" s="10">
        <f t="shared" si="12"/>
        <v>2009</v>
      </c>
      <c r="E607" s="8" t="s">
        <v>15</v>
      </c>
      <c r="F607" s="8" t="s">
        <v>18</v>
      </c>
      <c r="G607" s="19">
        <v>110815</v>
      </c>
      <c r="H607" s="10">
        <v>2</v>
      </c>
      <c r="I607" s="20"/>
      <c r="U607"/>
    </row>
    <row r="608" spans="1:21" ht="15" x14ac:dyDescent="0.25">
      <c r="A608" s="18" t="s">
        <v>650</v>
      </c>
      <c r="B608" s="8" t="s">
        <v>78</v>
      </c>
      <c r="C608" s="9">
        <v>42590</v>
      </c>
      <c r="D608" s="10">
        <f t="shared" si="12"/>
        <v>2016</v>
      </c>
      <c r="E608" s="8" t="s">
        <v>19</v>
      </c>
      <c r="G608" s="19">
        <v>50036</v>
      </c>
      <c r="H608" s="8">
        <v>2</v>
      </c>
      <c r="I608" s="20"/>
      <c r="U608"/>
    </row>
    <row r="609" spans="1:21" ht="15" x14ac:dyDescent="0.25">
      <c r="A609" s="18" t="s">
        <v>651</v>
      </c>
      <c r="B609" s="8" t="s">
        <v>78</v>
      </c>
      <c r="C609" s="9">
        <v>42966</v>
      </c>
      <c r="D609" s="10">
        <f t="shared" si="12"/>
        <v>2017</v>
      </c>
      <c r="E609" s="8" t="s">
        <v>24</v>
      </c>
      <c r="G609" s="19">
        <v>27310</v>
      </c>
      <c r="H609" s="8">
        <v>4</v>
      </c>
      <c r="I609" s="20"/>
      <c r="U609"/>
    </row>
    <row r="610" spans="1:21" ht="15" x14ac:dyDescent="0.25">
      <c r="A610" s="18" t="s">
        <v>652</v>
      </c>
      <c r="B610" s="8" t="s">
        <v>78</v>
      </c>
      <c r="C610" s="9">
        <v>41513</v>
      </c>
      <c r="D610" s="10">
        <f t="shared" si="12"/>
        <v>2013</v>
      </c>
      <c r="E610" s="8" t="s">
        <v>15</v>
      </c>
      <c r="F610" s="8" t="s">
        <v>18</v>
      </c>
      <c r="G610" s="19">
        <v>65878</v>
      </c>
      <c r="H610" s="8">
        <v>4</v>
      </c>
      <c r="I610" s="20"/>
      <c r="U610"/>
    </row>
    <row r="611" spans="1:21" ht="15" x14ac:dyDescent="0.25">
      <c r="A611" s="18" t="s">
        <v>653</v>
      </c>
      <c r="B611" s="8" t="s">
        <v>78</v>
      </c>
      <c r="C611" s="9">
        <v>41533</v>
      </c>
      <c r="D611" s="10">
        <f t="shared" si="12"/>
        <v>2013</v>
      </c>
      <c r="E611" s="8" t="s">
        <v>24</v>
      </c>
      <c r="G611" s="19">
        <v>39957</v>
      </c>
      <c r="H611" s="8">
        <v>4</v>
      </c>
      <c r="I611" s="20"/>
      <c r="U611"/>
    </row>
    <row r="612" spans="1:21" ht="15" x14ac:dyDescent="0.25">
      <c r="A612" s="18" t="s">
        <v>654</v>
      </c>
      <c r="B612" s="8" t="s">
        <v>78</v>
      </c>
      <c r="C612" s="9">
        <v>38600</v>
      </c>
      <c r="D612" s="10">
        <f t="shared" si="12"/>
        <v>2005</v>
      </c>
      <c r="E612" s="8" t="s">
        <v>22</v>
      </c>
      <c r="F612" s="8" t="s">
        <v>47</v>
      </c>
      <c r="G612" s="19">
        <v>27396</v>
      </c>
      <c r="H612" s="8">
        <v>1</v>
      </c>
      <c r="I612" s="20"/>
      <c r="U612"/>
    </row>
    <row r="613" spans="1:21" ht="15" x14ac:dyDescent="0.25">
      <c r="A613" s="18" t="s">
        <v>655</v>
      </c>
      <c r="B613" s="8" t="s">
        <v>78</v>
      </c>
      <c r="C613" s="9">
        <v>39322</v>
      </c>
      <c r="D613" s="10">
        <f t="shared" si="12"/>
        <v>2007</v>
      </c>
      <c r="E613" s="8" t="s">
        <v>24</v>
      </c>
      <c r="G613" s="19">
        <v>39081</v>
      </c>
      <c r="H613" s="8">
        <v>4</v>
      </c>
      <c r="I613" s="20"/>
      <c r="U613"/>
    </row>
    <row r="614" spans="1:21" ht="15" x14ac:dyDescent="0.25">
      <c r="A614" s="18" t="s">
        <v>656</v>
      </c>
      <c r="B614" s="8" t="s">
        <v>78</v>
      </c>
      <c r="C614" s="9">
        <v>40055</v>
      </c>
      <c r="D614" s="10">
        <f t="shared" si="12"/>
        <v>2009</v>
      </c>
      <c r="E614" s="8" t="s">
        <v>22</v>
      </c>
      <c r="F614" s="8" t="s">
        <v>18</v>
      </c>
      <c r="G614" s="19">
        <v>21731</v>
      </c>
      <c r="H614" s="8">
        <v>4</v>
      </c>
      <c r="I614" s="20"/>
      <c r="U614"/>
    </row>
    <row r="615" spans="1:21" ht="15" x14ac:dyDescent="0.25">
      <c r="A615" s="18" t="s">
        <v>657</v>
      </c>
      <c r="B615" s="8" t="s">
        <v>78</v>
      </c>
      <c r="C615" s="9">
        <v>41142</v>
      </c>
      <c r="D615" s="10">
        <f t="shared" si="12"/>
        <v>2012</v>
      </c>
      <c r="E615" s="8" t="s">
        <v>15</v>
      </c>
      <c r="F615" s="8" t="s">
        <v>18</v>
      </c>
      <c r="G615" s="19">
        <v>65258</v>
      </c>
      <c r="H615" s="8">
        <v>5</v>
      </c>
      <c r="I615" s="20"/>
      <c r="U615"/>
    </row>
    <row r="616" spans="1:21" ht="15" x14ac:dyDescent="0.25">
      <c r="A616" s="18" t="s">
        <v>658</v>
      </c>
      <c r="B616" s="8" t="s">
        <v>78</v>
      </c>
      <c r="C616" s="9">
        <v>42999</v>
      </c>
      <c r="D616" s="10">
        <f t="shared" si="12"/>
        <v>2017</v>
      </c>
      <c r="E616" s="8" t="s">
        <v>15</v>
      </c>
      <c r="F616" s="8" t="s">
        <v>18</v>
      </c>
      <c r="G616" s="19">
        <v>78245</v>
      </c>
      <c r="H616" s="8">
        <v>5</v>
      </c>
      <c r="I616" s="20"/>
      <c r="U616"/>
    </row>
    <row r="617" spans="1:21" ht="15" x14ac:dyDescent="0.25">
      <c r="A617" s="18" t="s">
        <v>659</v>
      </c>
      <c r="B617" s="8" t="s">
        <v>78</v>
      </c>
      <c r="C617" s="9">
        <v>38252</v>
      </c>
      <c r="D617" s="10">
        <f t="shared" si="12"/>
        <v>2004</v>
      </c>
      <c r="E617" s="8" t="s">
        <v>15</v>
      </c>
      <c r="F617" s="8" t="s">
        <v>21</v>
      </c>
      <c r="G617" s="19">
        <v>77028</v>
      </c>
      <c r="H617" s="8">
        <v>3</v>
      </c>
      <c r="I617" s="20"/>
      <c r="U617"/>
    </row>
    <row r="618" spans="1:21" ht="15" x14ac:dyDescent="0.25">
      <c r="A618" s="18" t="s">
        <v>660</v>
      </c>
      <c r="B618" s="8" t="s">
        <v>78</v>
      </c>
      <c r="C618" s="9">
        <v>43397</v>
      </c>
      <c r="D618" s="10">
        <f t="shared" si="12"/>
        <v>2018</v>
      </c>
      <c r="E618" s="8" t="s">
        <v>15</v>
      </c>
      <c r="F618" s="8" t="s">
        <v>35</v>
      </c>
      <c r="G618" s="19">
        <v>66268</v>
      </c>
      <c r="H618" s="8">
        <v>2</v>
      </c>
      <c r="I618" s="20"/>
      <c r="U618"/>
    </row>
    <row r="619" spans="1:21" ht="15" x14ac:dyDescent="0.25">
      <c r="A619" s="18" t="s">
        <v>661</v>
      </c>
      <c r="B619" s="8" t="s">
        <v>78</v>
      </c>
      <c r="C619" s="9">
        <v>41215</v>
      </c>
      <c r="D619" s="10">
        <f t="shared" si="12"/>
        <v>2012</v>
      </c>
      <c r="E619" s="8" t="s">
        <v>15</v>
      </c>
      <c r="F619" s="8" t="s">
        <v>47</v>
      </c>
      <c r="G619" s="19">
        <v>122400</v>
      </c>
      <c r="H619" s="8">
        <v>5</v>
      </c>
      <c r="I619" s="20"/>
      <c r="U619"/>
    </row>
    <row r="620" spans="1:21" ht="15" x14ac:dyDescent="0.25">
      <c r="A620" s="18" t="s">
        <v>662</v>
      </c>
      <c r="B620" s="8" t="s">
        <v>78</v>
      </c>
      <c r="C620" s="9">
        <v>38646</v>
      </c>
      <c r="D620" s="10">
        <f t="shared" si="12"/>
        <v>2005</v>
      </c>
      <c r="E620" s="8" t="s">
        <v>24</v>
      </c>
      <c r="G620" s="19">
        <v>32071</v>
      </c>
      <c r="H620" s="8">
        <v>4</v>
      </c>
      <c r="I620" s="20"/>
      <c r="U620"/>
    </row>
    <row r="621" spans="1:21" ht="15" x14ac:dyDescent="0.25">
      <c r="A621" s="18" t="s">
        <v>663</v>
      </c>
      <c r="B621" s="8" t="s">
        <v>78</v>
      </c>
      <c r="C621" s="9">
        <v>38647</v>
      </c>
      <c r="D621" s="10">
        <f t="shared" si="12"/>
        <v>2005</v>
      </c>
      <c r="E621" s="8" t="s">
        <v>15</v>
      </c>
      <c r="F621" s="8" t="s">
        <v>21</v>
      </c>
      <c r="G621" s="19">
        <v>101365</v>
      </c>
      <c r="H621" s="10">
        <v>3</v>
      </c>
      <c r="I621" s="20"/>
      <c r="U621"/>
    </row>
    <row r="622" spans="1:21" ht="15" x14ac:dyDescent="0.25">
      <c r="A622" s="18" t="s">
        <v>664</v>
      </c>
      <c r="B622" s="8" t="s">
        <v>78</v>
      </c>
      <c r="C622" s="9">
        <v>38663</v>
      </c>
      <c r="D622" s="10">
        <f t="shared" si="12"/>
        <v>2005</v>
      </c>
      <c r="E622" s="8" t="s">
        <v>15</v>
      </c>
      <c r="F622" s="8" t="s">
        <v>35</v>
      </c>
      <c r="G622" s="19">
        <v>81635</v>
      </c>
      <c r="H622" s="8">
        <v>2</v>
      </c>
      <c r="I622" s="20"/>
      <c r="U622"/>
    </row>
    <row r="623" spans="1:21" ht="15" x14ac:dyDescent="0.25">
      <c r="A623" s="18" t="s">
        <v>665</v>
      </c>
      <c r="B623" s="8" t="s">
        <v>78</v>
      </c>
      <c r="C623" s="9">
        <v>40477</v>
      </c>
      <c r="D623" s="10">
        <f t="shared" si="12"/>
        <v>2010</v>
      </c>
      <c r="E623" s="8" t="s">
        <v>15</v>
      </c>
      <c r="F623" s="8" t="s">
        <v>47</v>
      </c>
      <c r="G623" s="19">
        <v>116549</v>
      </c>
      <c r="H623" s="8">
        <v>2</v>
      </c>
      <c r="I623" s="20"/>
      <c r="U623"/>
    </row>
    <row r="624" spans="1:21" ht="15" x14ac:dyDescent="0.25">
      <c r="A624" s="18" t="s">
        <v>666</v>
      </c>
      <c r="B624" s="8" t="s">
        <v>78</v>
      </c>
      <c r="C624" s="9">
        <v>41960</v>
      </c>
      <c r="D624" s="10">
        <f t="shared" si="12"/>
        <v>2014</v>
      </c>
      <c r="E624" s="8" t="s">
        <v>19</v>
      </c>
      <c r="G624" s="19">
        <v>48772</v>
      </c>
      <c r="H624" s="8">
        <v>1</v>
      </c>
      <c r="I624" s="20"/>
      <c r="U624"/>
    </row>
    <row r="625" spans="1:21" ht="15" x14ac:dyDescent="0.25">
      <c r="A625" s="18" t="s">
        <v>667</v>
      </c>
      <c r="B625" s="8" t="s">
        <v>78</v>
      </c>
      <c r="C625" s="9">
        <v>42318</v>
      </c>
      <c r="D625" s="10">
        <f t="shared" si="12"/>
        <v>2015</v>
      </c>
      <c r="E625" s="8" t="s">
        <v>15</v>
      </c>
      <c r="F625" s="8" t="s">
        <v>47</v>
      </c>
      <c r="G625" s="19">
        <v>103256</v>
      </c>
      <c r="H625" s="8">
        <v>1</v>
      </c>
      <c r="I625" s="20"/>
      <c r="U625"/>
    </row>
    <row r="626" spans="1:21" ht="15" x14ac:dyDescent="0.25">
      <c r="A626" s="18" t="s">
        <v>668</v>
      </c>
      <c r="B626" s="8" t="s">
        <v>78</v>
      </c>
      <c r="C626" s="9">
        <v>43435</v>
      </c>
      <c r="D626" s="10">
        <f t="shared" si="12"/>
        <v>2018</v>
      </c>
      <c r="E626" s="8" t="s">
        <v>22</v>
      </c>
      <c r="F626" s="8" t="s">
        <v>47</v>
      </c>
      <c r="G626" s="19">
        <v>28551</v>
      </c>
      <c r="H626" s="8">
        <v>5</v>
      </c>
      <c r="I626" s="20"/>
      <c r="U626"/>
    </row>
    <row r="627" spans="1:21" ht="15" x14ac:dyDescent="0.25">
      <c r="A627" s="18" t="s">
        <v>669</v>
      </c>
      <c r="B627" s="8" t="s">
        <v>78</v>
      </c>
      <c r="C627" s="9">
        <v>42709</v>
      </c>
      <c r="D627" s="10">
        <f t="shared" si="12"/>
        <v>2016</v>
      </c>
      <c r="E627" s="8" t="s">
        <v>15</v>
      </c>
      <c r="F627" s="8" t="s">
        <v>21</v>
      </c>
      <c r="G627" s="19">
        <v>62673</v>
      </c>
      <c r="H627" s="8">
        <v>4</v>
      </c>
      <c r="I627" s="20"/>
      <c r="U627"/>
    </row>
    <row r="628" spans="1:21" ht="15" x14ac:dyDescent="0.25">
      <c r="A628" s="18" t="s">
        <v>670</v>
      </c>
      <c r="B628" s="8" t="s">
        <v>78</v>
      </c>
      <c r="C628" s="9">
        <v>41242</v>
      </c>
      <c r="D628" s="10">
        <f t="shared" si="12"/>
        <v>2012</v>
      </c>
      <c r="E628" s="8" t="s">
        <v>15</v>
      </c>
      <c r="F628" s="8" t="s">
        <v>47</v>
      </c>
      <c r="G628" s="19">
        <v>76284</v>
      </c>
      <c r="H628" s="8">
        <v>5</v>
      </c>
      <c r="I628" s="20"/>
      <c r="U628"/>
    </row>
    <row r="629" spans="1:21" ht="15" x14ac:dyDescent="0.25">
      <c r="A629" s="18" t="s">
        <v>671</v>
      </c>
      <c r="B629" s="8" t="s">
        <v>78</v>
      </c>
      <c r="C629" s="9">
        <v>38310</v>
      </c>
      <c r="D629" s="10">
        <f t="shared" si="12"/>
        <v>2004</v>
      </c>
      <c r="E629" s="8" t="s">
        <v>24</v>
      </c>
      <c r="G629" s="19">
        <v>29950</v>
      </c>
      <c r="H629" s="8">
        <v>3</v>
      </c>
      <c r="I629" s="20"/>
      <c r="U629"/>
    </row>
    <row r="630" spans="1:21" ht="15" x14ac:dyDescent="0.25">
      <c r="A630" s="18" t="s">
        <v>672</v>
      </c>
      <c r="B630" s="8" t="s">
        <v>78</v>
      </c>
      <c r="C630" s="9">
        <v>38318</v>
      </c>
      <c r="D630" s="10">
        <f t="shared" si="12"/>
        <v>2004</v>
      </c>
      <c r="E630" s="8" t="s">
        <v>15</v>
      </c>
      <c r="F630" s="8" t="s">
        <v>35</v>
      </c>
      <c r="G630" s="19">
        <v>83558</v>
      </c>
      <c r="H630" s="8">
        <v>2</v>
      </c>
      <c r="I630" s="20"/>
      <c r="U630"/>
    </row>
    <row r="631" spans="1:21" ht="15" x14ac:dyDescent="0.25">
      <c r="A631" s="18" t="s">
        <v>673</v>
      </c>
      <c r="B631" s="8" t="s">
        <v>78</v>
      </c>
      <c r="C631" s="9">
        <v>38321</v>
      </c>
      <c r="D631" s="10">
        <f t="shared" si="12"/>
        <v>2004</v>
      </c>
      <c r="E631" s="8" t="s">
        <v>15</v>
      </c>
      <c r="F631" s="8" t="s">
        <v>47</v>
      </c>
      <c r="G631" s="19">
        <v>112322</v>
      </c>
      <c r="H631" s="8">
        <v>5</v>
      </c>
      <c r="I631" s="20"/>
      <c r="U631"/>
    </row>
    <row r="632" spans="1:21" ht="15" x14ac:dyDescent="0.25">
      <c r="A632" s="18" t="s">
        <v>674</v>
      </c>
      <c r="B632" s="8" t="s">
        <v>78</v>
      </c>
      <c r="C632" s="9">
        <v>41985</v>
      </c>
      <c r="D632" s="10">
        <f t="shared" si="12"/>
        <v>2014</v>
      </c>
      <c r="E632" s="8" t="s">
        <v>15</v>
      </c>
      <c r="F632" s="8" t="s">
        <v>47</v>
      </c>
      <c r="G632" s="19">
        <v>96603</v>
      </c>
      <c r="H632" s="8">
        <v>2</v>
      </c>
      <c r="I632" s="20"/>
      <c r="U632"/>
    </row>
    <row r="633" spans="1:21" ht="15" x14ac:dyDescent="0.25">
      <c r="A633" s="18" t="s">
        <v>675</v>
      </c>
      <c r="B633" s="8" t="s">
        <v>78</v>
      </c>
      <c r="C633" s="9">
        <v>43093</v>
      </c>
      <c r="D633" s="10">
        <f t="shared" si="12"/>
        <v>2017</v>
      </c>
      <c r="E633" s="8" t="s">
        <v>15</v>
      </c>
      <c r="F633" s="8" t="s">
        <v>47</v>
      </c>
      <c r="G633" s="19">
        <v>92784</v>
      </c>
      <c r="H633" s="8">
        <v>5</v>
      </c>
      <c r="I633" s="20"/>
      <c r="U633"/>
    </row>
    <row r="634" spans="1:21" ht="15" x14ac:dyDescent="0.25">
      <c r="A634" s="18" t="s">
        <v>676</v>
      </c>
      <c r="B634" s="8" t="s">
        <v>78</v>
      </c>
      <c r="C634" s="9">
        <v>43459</v>
      </c>
      <c r="D634" s="10">
        <f t="shared" si="12"/>
        <v>2018</v>
      </c>
      <c r="E634" s="8" t="s">
        <v>24</v>
      </c>
      <c r="G634" s="19">
        <v>36754</v>
      </c>
      <c r="H634" s="8">
        <v>1</v>
      </c>
      <c r="I634" s="20"/>
      <c r="U634"/>
    </row>
    <row r="635" spans="1:21" ht="15" x14ac:dyDescent="0.25">
      <c r="A635" s="18" t="s">
        <v>677</v>
      </c>
      <c r="B635" s="8" t="s">
        <v>78</v>
      </c>
      <c r="C635" s="9">
        <v>41638</v>
      </c>
      <c r="D635" s="10">
        <f t="shared" si="12"/>
        <v>2013</v>
      </c>
      <c r="E635" s="8" t="s">
        <v>15</v>
      </c>
      <c r="F635" s="8" t="s">
        <v>27</v>
      </c>
      <c r="G635" s="19">
        <v>109943</v>
      </c>
      <c r="H635" s="8">
        <v>2</v>
      </c>
      <c r="I635" s="20"/>
      <c r="U635"/>
    </row>
    <row r="636" spans="1:21" ht="15" x14ac:dyDescent="0.25">
      <c r="A636" s="18" t="s">
        <v>678</v>
      </c>
      <c r="B636" s="8" t="s">
        <v>78</v>
      </c>
      <c r="C636" s="9">
        <v>42726</v>
      </c>
      <c r="D636" s="10">
        <f t="shared" si="12"/>
        <v>2016</v>
      </c>
      <c r="E636" s="8" t="s">
        <v>22</v>
      </c>
      <c r="F636" s="8" t="s">
        <v>47</v>
      </c>
      <c r="G636" s="19">
        <v>26153</v>
      </c>
      <c r="H636" s="8">
        <v>5</v>
      </c>
      <c r="I636" s="20"/>
      <c r="U636"/>
    </row>
    <row r="637" spans="1:21" ht="15" x14ac:dyDescent="0.25">
      <c r="A637" s="18" t="s">
        <v>679</v>
      </c>
      <c r="B637" s="8" t="s">
        <v>78</v>
      </c>
      <c r="C637" s="9">
        <v>38719</v>
      </c>
      <c r="D637" s="10">
        <f t="shared" si="12"/>
        <v>2006</v>
      </c>
      <c r="E637" s="8" t="s">
        <v>24</v>
      </c>
      <c r="G637" s="19">
        <v>33886</v>
      </c>
      <c r="H637" s="8">
        <v>2</v>
      </c>
      <c r="I637" s="20"/>
      <c r="U637"/>
    </row>
    <row r="638" spans="1:21" ht="15" x14ac:dyDescent="0.25">
      <c r="A638" s="18" t="s">
        <v>680</v>
      </c>
      <c r="B638" s="8" t="s">
        <v>78</v>
      </c>
      <c r="C638" s="9">
        <v>42037</v>
      </c>
      <c r="D638" s="10">
        <f t="shared" si="12"/>
        <v>2015</v>
      </c>
      <c r="E638" s="8" t="s">
        <v>15</v>
      </c>
      <c r="F638" s="8" t="s">
        <v>18</v>
      </c>
      <c r="G638" s="19">
        <v>111454</v>
      </c>
      <c r="H638" s="8">
        <v>3</v>
      </c>
      <c r="I638" s="20"/>
      <c r="U638"/>
    </row>
    <row r="639" spans="1:21" ht="15" x14ac:dyDescent="0.25">
      <c r="A639" s="18" t="s">
        <v>681</v>
      </c>
      <c r="B639" s="8" t="s">
        <v>78</v>
      </c>
      <c r="C639" s="9">
        <v>41657</v>
      </c>
      <c r="D639" s="10">
        <f t="shared" si="12"/>
        <v>2014</v>
      </c>
      <c r="E639" s="8" t="s">
        <v>19</v>
      </c>
      <c r="G639" s="19">
        <v>51161</v>
      </c>
      <c r="H639" s="8">
        <v>4</v>
      </c>
      <c r="I639" s="20"/>
      <c r="U639"/>
    </row>
    <row r="640" spans="1:21" ht="15" x14ac:dyDescent="0.25">
      <c r="A640" s="18" t="s">
        <v>682</v>
      </c>
      <c r="B640" s="8" t="s">
        <v>78</v>
      </c>
      <c r="C640" s="9">
        <v>42755</v>
      </c>
      <c r="D640" s="10">
        <f t="shared" si="12"/>
        <v>2017</v>
      </c>
      <c r="E640" s="8" t="s">
        <v>24</v>
      </c>
      <c r="G640" s="19">
        <v>27999</v>
      </c>
      <c r="H640" s="8">
        <v>5</v>
      </c>
      <c r="I640" s="20"/>
      <c r="U640"/>
    </row>
    <row r="641" spans="1:21" ht="15" x14ac:dyDescent="0.25">
      <c r="A641" s="18" t="s">
        <v>683</v>
      </c>
      <c r="B641" s="8" t="s">
        <v>78</v>
      </c>
      <c r="C641" s="9">
        <v>42761</v>
      </c>
      <c r="D641" s="10">
        <f t="shared" si="12"/>
        <v>2017</v>
      </c>
      <c r="E641" s="8" t="s">
        <v>15</v>
      </c>
      <c r="F641" s="8" t="s">
        <v>47</v>
      </c>
      <c r="G641" s="19">
        <v>97922</v>
      </c>
      <c r="H641" s="8">
        <v>4</v>
      </c>
      <c r="I641" s="20"/>
      <c r="U641"/>
    </row>
    <row r="642" spans="1:21" ht="15" x14ac:dyDescent="0.25">
      <c r="A642" s="18" t="s">
        <v>684</v>
      </c>
      <c r="B642" s="8" t="s">
        <v>78</v>
      </c>
      <c r="C642" s="9">
        <v>38754</v>
      </c>
      <c r="D642" s="10">
        <f t="shared" si="12"/>
        <v>2006</v>
      </c>
      <c r="E642" s="8" t="s">
        <v>22</v>
      </c>
      <c r="F642" s="8" t="s">
        <v>47</v>
      </c>
      <c r="G642" s="19">
        <v>25604</v>
      </c>
      <c r="H642" s="8">
        <v>4</v>
      </c>
      <c r="I642" s="20"/>
      <c r="U642"/>
    </row>
    <row r="643" spans="1:21" ht="15" x14ac:dyDescent="0.25">
      <c r="A643" s="18" t="s">
        <v>685</v>
      </c>
      <c r="B643" s="8" t="s">
        <v>80</v>
      </c>
      <c r="C643" s="9">
        <v>41327</v>
      </c>
      <c r="D643" s="10">
        <f t="shared" si="12"/>
        <v>2013</v>
      </c>
      <c r="E643" s="8" t="s">
        <v>19</v>
      </c>
      <c r="G643" s="19">
        <v>55917</v>
      </c>
      <c r="H643" s="8">
        <v>5</v>
      </c>
      <c r="I643" s="20"/>
      <c r="U643"/>
    </row>
    <row r="644" spans="1:21" ht="15" x14ac:dyDescent="0.25">
      <c r="A644" s="18" t="s">
        <v>686</v>
      </c>
      <c r="B644" s="8" t="s">
        <v>80</v>
      </c>
      <c r="C644" s="9">
        <v>41330</v>
      </c>
      <c r="D644" s="10">
        <f t="shared" si="12"/>
        <v>2013</v>
      </c>
      <c r="E644" s="8" t="s">
        <v>19</v>
      </c>
      <c r="G644" s="19">
        <v>48901</v>
      </c>
      <c r="H644" s="8">
        <v>5</v>
      </c>
      <c r="I644" s="20"/>
      <c r="U644"/>
    </row>
    <row r="645" spans="1:21" ht="15" x14ac:dyDescent="0.25">
      <c r="A645" s="18" t="s">
        <v>687</v>
      </c>
      <c r="B645" s="8" t="s">
        <v>80</v>
      </c>
      <c r="C645" s="9">
        <v>41331</v>
      </c>
      <c r="D645" s="10">
        <f t="shared" si="12"/>
        <v>2013</v>
      </c>
      <c r="E645" s="8" t="s">
        <v>22</v>
      </c>
      <c r="F645" s="8" t="s">
        <v>47</v>
      </c>
      <c r="G645" s="19">
        <v>28659</v>
      </c>
      <c r="H645" s="8">
        <v>5</v>
      </c>
      <c r="I645" s="20"/>
      <c r="U645"/>
    </row>
    <row r="646" spans="1:21" ht="15" x14ac:dyDescent="0.25">
      <c r="A646" s="18" t="s">
        <v>688</v>
      </c>
      <c r="B646" s="8" t="s">
        <v>80</v>
      </c>
      <c r="C646" s="9">
        <v>41346</v>
      </c>
      <c r="D646" s="10">
        <f t="shared" si="12"/>
        <v>2013</v>
      </c>
      <c r="E646" s="8" t="s">
        <v>24</v>
      </c>
      <c r="G646" s="19">
        <v>37768</v>
      </c>
      <c r="H646" s="8">
        <v>5</v>
      </c>
      <c r="I646" s="20"/>
      <c r="U646"/>
    </row>
    <row r="647" spans="1:21" ht="15" x14ac:dyDescent="0.25">
      <c r="A647" s="18" t="s">
        <v>689</v>
      </c>
      <c r="B647" s="8" t="s">
        <v>80</v>
      </c>
      <c r="C647" s="9">
        <v>38066</v>
      </c>
      <c r="D647" s="10">
        <f t="shared" ref="D647:D710" si="13">YEAR(C647)</f>
        <v>2004</v>
      </c>
      <c r="E647" s="8" t="s">
        <v>19</v>
      </c>
      <c r="G647" s="19">
        <v>47731</v>
      </c>
      <c r="H647" s="8">
        <v>4</v>
      </c>
      <c r="I647" s="20"/>
      <c r="U647"/>
    </row>
    <row r="648" spans="1:21" ht="15" x14ac:dyDescent="0.25">
      <c r="A648" s="18" t="s">
        <v>690</v>
      </c>
      <c r="B648" s="8" t="s">
        <v>80</v>
      </c>
      <c r="C648" s="9">
        <v>38789</v>
      </c>
      <c r="D648" s="10">
        <f t="shared" si="13"/>
        <v>2006</v>
      </c>
      <c r="E648" s="8" t="s">
        <v>22</v>
      </c>
      <c r="F648" s="8" t="s">
        <v>47</v>
      </c>
      <c r="G648" s="19">
        <v>22922</v>
      </c>
      <c r="H648" s="8">
        <v>3</v>
      </c>
      <c r="I648" s="20"/>
      <c r="U648"/>
    </row>
    <row r="649" spans="1:21" ht="15" x14ac:dyDescent="0.25">
      <c r="A649" s="18" t="s">
        <v>691</v>
      </c>
      <c r="B649" s="8" t="s">
        <v>80</v>
      </c>
      <c r="C649" s="9">
        <v>39158</v>
      </c>
      <c r="D649" s="10">
        <f t="shared" si="13"/>
        <v>2007</v>
      </c>
      <c r="E649" s="8" t="s">
        <v>15</v>
      </c>
      <c r="F649" s="8" t="s">
        <v>18</v>
      </c>
      <c r="G649" s="19">
        <v>73248</v>
      </c>
      <c r="H649" s="8">
        <v>3</v>
      </c>
      <c r="I649" s="20"/>
      <c r="U649"/>
    </row>
    <row r="650" spans="1:21" ht="15" x14ac:dyDescent="0.25">
      <c r="A650" s="18" t="s">
        <v>692</v>
      </c>
      <c r="B650" s="8" t="s">
        <v>80</v>
      </c>
      <c r="C650" s="9">
        <v>42803</v>
      </c>
      <c r="D650" s="10">
        <f t="shared" si="13"/>
        <v>2017</v>
      </c>
      <c r="E650" s="8" t="s">
        <v>24</v>
      </c>
      <c r="G650" s="19">
        <v>38082</v>
      </c>
      <c r="H650" s="8">
        <v>4</v>
      </c>
      <c r="I650" s="20"/>
      <c r="U650"/>
    </row>
    <row r="651" spans="1:21" ht="15" x14ac:dyDescent="0.25">
      <c r="A651" s="18" t="s">
        <v>693</v>
      </c>
      <c r="B651" s="8" t="s">
        <v>80</v>
      </c>
      <c r="C651" s="9">
        <v>42808</v>
      </c>
      <c r="D651" s="10">
        <f t="shared" si="13"/>
        <v>2017</v>
      </c>
      <c r="E651" s="8" t="s">
        <v>15</v>
      </c>
      <c r="F651" s="8" t="s">
        <v>18</v>
      </c>
      <c r="G651" s="19">
        <v>62335</v>
      </c>
      <c r="H651" s="8">
        <v>3</v>
      </c>
      <c r="I651" s="20"/>
      <c r="U651"/>
    </row>
    <row r="652" spans="1:21" ht="15" x14ac:dyDescent="0.25">
      <c r="A652" s="18" t="s">
        <v>694</v>
      </c>
      <c r="B652" s="8" t="s">
        <v>80</v>
      </c>
      <c r="C652" s="9">
        <v>42824</v>
      </c>
      <c r="D652" s="10">
        <f t="shared" si="13"/>
        <v>2017</v>
      </c>
      <c r="E652" s="8" t="s">
        <v>15</v>
      </c>
      <c r="F652" s="8" t="s">
        <v>18</v>
      </c>
      <c r="G652" s="19">
        <v>77015</v>
      </c>
      <c r="H652" s="8">
        <v>4</v>
      </c>
      <c r="I652" s="20"/>
      <c r="U652"/>
    </row>
    <row r="653" spans="1:21" ht="15" x14ac:dyDescent="0.25">
      <c r="A653" s="18" t="s">
        <v>695</v>
      </c>
      <c r="B653" s="8" t="s">
        <v>80</v>
      </c>
      <c r="C653" s="9">
        <v>41358</v>
      </c>
      <c r="D653" s="10">
        <f t="shared" si="13"/>
        <v>2013</v>
      </c>
      <c r="E653" s="8" t="s">
        <v>15</v>
      </c>
      <c r="F653" s="8" t="s">
        <v>18</v>
      </c>
      <c r="G653" s="19">
        <v>120355</v>
      </c>
      <c r="H653" s="8">
        <v>2</v>
      </c>
      <c r="I653" s="20"/>
      <c r="U653"/>
    </row>
    <row r="654" spans="1:21" ht="15" x14ac:dyDescent="0.25">
      <c r="A654" s="18" t="s">
        <v>696</v>
      </c>
      <c r="B654" s="8" t="s">
        <v>80</v>
      </c>
      <c r="C654" s="9">
        <v>40993</v>
      </c>
      <c r="D654" s="10">
        <f t="shared" si="13"/>
        <v>2012</v>
      </c>
      <c r="E654" s="8" t="s">
        <v>15</v>
      </c>
      <c r="F654" s="8" t="s">
        <v>21</v>
      </c>
      <c r="G654" s="19">
        <v>102208</v>
      </c>
      <c r="H654" s="8">
        <v>2</v>
      </c>
      <c r="I654" s="20"/>
      <c r="U654"/>
    </row>
    <row r="655" spans="1:21" ht="15" x14ac:dyDescent="0.25">
      <c r="A655" s="18" t="s">
        <v>697</v>
      </c>
      <c r="B655" s="8" t="s">
        <v>80</v>
      </c>
      <c r="C655" s="9">
        <v>38433</v>
      </c>
      <c r="D655" s="10">
        <f t="shared" si="13"/>
        <v>2005</v>
      </c>
      <c r="E655" s="8" t="s">
        <v>24</v>
      </c>
      <c r="G655" s="19">
        <v>33237</v>
      </c>
      <c r="H655" s="8">
        <v>4</v>
      </c>
      <c r="I655" s="20"/>
      <c r="U655"/>
    </row>
    <row r="656" spans="1:21" ht="15" x14ac:dyDescent="0.25">
      <c r="A656" s="18" t="s">
        <v>698</v>
      </c>
      <c r="B656" s="8" t="s">
        <v>80</v>
      </c>
      <c r="C656" s="9">
        <v>42475</v>
      </c>
      <c r="D656" s="10">
        <f t="shared" si="13"/>
        <v>2016</v>
      </c>
      <c r="E656" s="8" t="s">
        <v>24</v>
      </c>
      <c r="G656" s="19">
        <v>29541</v>
      </c>
      <c r="H656" s="8">
        <v>5</v>
      </c>
      <c r="I656" s="20"/>
      <c r="U656"/>
    </row>
    <row r="657" spans="1:21" ht="15" x14ac:dyDescent="0.25">
      <c r="A657" s="18" t="s">
        <v>699</v>
      </c>
      <c r="B657" s="8" t="s">
        <v>80</v>
      </c>
      <c r="C657" s="9">
        <v>43226</v>
      </c>
      <c r="D657" s="10">
        <f t="shared" si="13"/>
        <v>2018</v>
      </c>
      <c r="E657" s="8" t="s">
        <v>15</v>
      </c>
      <c r="F657" s="8" t="s">
        <v>21</v>
      </c>
      <c r="G657" s="19">
        <v>63884</v>
      </c>
      <c r="H657" s="8">
        <v>3</v>
      </c>
      <c r="I657" s="20"/>
      <c r="U657"/>
    </row>
    <row r="658" spans="1:21" ht="15" x14ac:dyDescent="0.25">
      <c r="A658" s="18" t="s">
        <v>700</v>
      </c>
      <c r="B658" s="8" t="s">
        <v>80</v>
      </c>
      <c r="C658" s="9">
        <v>41395</v>
      </c>
      <c r="D658" s="10">
        <f t="shared" si="13"/>
        <v>2013</v>
      </c>
      <c r="E658" s="8" t="s">
        <v>15</v>
      </c>
      <c r="F658" s="8" t="s">
        <v>27</v>
      </c>
      <c r="G658" s="19">
        <v>89510</v>
      </c>
      <c r="H658" s="8">
        <v>4</v>
      </c>
      <c r="I658" s="20"/>
      <c r="U658"/>
    </row>
    <row r="659" spans="1:21" ht="15" x14ac:dyDescent="0.25">
      <c r="A659" s="18" t="s">
        <v>701</v>
      </c>
      <c r="B659" s="8" t="s">
        <v>80</v>
      </c>
      <c r="C659" s="9">
        <v>42490</v>
      </c>
      <c r="D659" s="10">
        <f t="shared" si="13"/>
        <v>2016</v>
      </c>
      <c r="E659" s="8" t="s">
        <v>22</v>
      </c>
      <c r="F659" s="8" t="s">
        <v>47</v>
      </c>
      <c r="G659" s="19">
        <v>23784</v>
      </c>
      <c r="H659" s="8">
        <v>3</v>
      </c>
      <c r="I659" s="20"/>
      <c r="U659"/>
    </row>
    <row r="660" spans="1:21" ht="15" x14ac:dyDescent="0.25">
      <c r="A660" s="18" t="s">
        <v>702</v>
      </c>
      <c r="B660" s="8" t="s">
        <v>80</v>
      </c>
      <c r="C660" s="9">
        <v>41045</v>
      </c>
      <c r="D660" s="10">
        <f t="shared" si="13"/>
        <v>2012</v>
      </c>
      <c r="E660" s="8" t="s">
        <v>15</v>
      </c>
      <c r="F660" s="8" t="s">
        <v>21</v>
      </c>
      <c r="G660" s="19">
        <v>115607</v>
      </c>
      <c r="H660" s="8">
        <v>2</v>
      </c>
      <c r="I660" s="20"/>
      <c r="U660"/>
    </row>
    <row r="661" spans="1:21" ht="15" x14ac:dyDescent="0.25">
      <c r="A661" s="18" t="s">
        <v>703</v>
      </c>
      <c r="B661" s="8" t="s">
        <v>80</v>
      </c>
      <c r="C661" s="9">
        <v>38483</v>
      </c>
      <c r="D661" s="10">
        <f t="shared" si="13"/>
        <v>2005</v>
      </c>
      <c r="E661" s="8" t="s">
        <v>22</v>
      </c>
      <c r="F661" s="8" t="s">
        <v>35</v>
      </c>
      <c r="G661" s="19">
        <v>23526</v>
      </c>
      <c r="H661" s="8">
        <v>2</v>
      </c>
      <c r="I661" s="20"/>
      <c r="U661"/>
    </row>
    <row r="662" spans="1:21" ht="15" x14ac:dyDescent="0.25">
      <c r="A662" s="18" t="s">
        <v>704</v>
      </c>
      <c r="B662" s="8" t="s">
        <v>80</v>
      </c>
      <c r="C662" s="9">
        <v>39196</v>
      </c>
      <c r="D662" s="10">
        <f t="shared" si="13"/>
        <v>2007</v>
      </c>
      <c r="E662" s="8" t="s">
        <v>15</v>
      </c>
      <c r="F662" s="8" t="s">
        <v>35</v>
      </c>
      <c r="G662" s="19">
        <v>69179</v>
      </c>
      <c r="H662" s="8">
        <v>5</v>
      </c>
      <c r="I662" s="20"/>
      <c r="U662"/>
    </row>
    <row r="663" spans="1:21" ht="15" x14ac:dyDescent="0.25">
      <c r="A663" s="18" t="s">
        <v>705</v>
      </c>
      <c r="B663" s="8" t="s">
        <v>80</v>
      </c>
      <c r="C663" s="9">
        <v>39207</v>
      </c>
      <c r="D663" s="10">
        <f t="shared" si="13"/>
        <v>2007</v>
      </c>
      <c r="E663" s="8" t="s">
        <v>15</v>
      </c>
      <c r="F663" s="8" t="s">
        <v>18</v>
      </c>
      <c r="G663" s="19">
        <v>88143</v>
      </c>
      <c r="H663" s="8">
        <v>5</v>
      </c>
      <c r="I663" s="20"/>
      <c r="U663"/>
    </row>
    <row r="664" spans="1:21" ht="15" x14ac:dyDescent="0.25">
      <c r="A664" s="18" t="s">
        <v>706</v>
      </c>
      <c r="B664" s="8" t="s">
        <v>80</v>
      </c>
      <c r="C664" s="9">
        <v>41774</v>
      </c>
      <c r="D664" s="10">
        <f t="shared" si="13"/>
        <v>2014</v>
      </c>
      <c r="E664" s="8" t="s">
        <v>24</v>
      </c>
      <c r="G664" s="19">
        <v>26677</v>
      </c>
      <c r="H664" s="8">
        <v>5</v>
      </c>
      <c r="I664" s="20"/>
      <c r="U664"/>
    </row>
    <row r="665" spans="1:21" ht="15" x14ac:dyDescent="0.25">
      <c r="A665" s="18" t="s">
        <v>707</v>
      </c>
      <c r="B665" s="8" t="s">
        <v>80</v>
      </c>
      <c r="C665" s="9">
        <v>41411</v>
      </c>
      <c r="D665" s="10">
        <f t="shared" si="13"/>
        <v>2013</v>
      </c>
      <c r="E665" s="8" t="s">
        <v>15</v>
      </c>
      <c r="F665" s="8" t="s">
        <v>27</v>
      </c>
      <c r="G665" s="19">
        <v>106727</v>
      </c>
      <c r="H665" s="8">
        <v>4</v>
      </c>
      <c r="I665" s="20"/>
      <c r="U665"/>
    </row>
    <row r="666" spans="1:21" ht="15" x14ac:dyDescent="0.25">
      <c r="A666" s="18" t="s">
        <v>708</v>
      </c>
      <c r="B666" s="8" t="s">
        <v>80</v>
      </c>
      <c r="C666" s="9">
        <v>41775</v>
      </c>
      <c r="D666" s="10">
        <f t="shared" si="13"/>
        <v>2014</v>
      </c>
      <c r="E666" s="8" t="s">
        <v>15</v>
      </c>
      <c r="F666" s="8" t="s">
        <v>35</v>
      </c>
      <c r="G666" s="19">
        <v>112486</v>
      </c>
      <c r="H666" s="8">
        <v>4</v>
      </c>
      <c r="I666" s="20"/>
      <c r="U666"/>
    </row>
    <row r="667" spans="1:21" ht="15" x14ac:dyDescent="0.25">
      <c r="A667" s="18" t="s">
        <v>709</v>
      </c>
      <c r="B667" s="8" t="s">
        <v>80</v>
      </c>
      <c r="C667" s="9">
        <v>41779</v>
      </c>
      <c r="D667" s="10">
        <f t="shared" si="13"/>
        <v>2014</v>
      </c>
      <c r="E667" s="8" t="s">
        <v>22</v>
      </c>
      <c r="F667" s="8" t="s">
        <v>47</v>
      </c>
      <c r="G667" s="19">
        <v>21970</v>
      </c>
      <c r="H667" s="8">
        <v>3</v>
      </c>
      <c r="I667" s="20"/>
      <c r="U667"/>
    </row>
    <row r="668" spans="1:21" ht="15" x14ac:dyDescent="0.25">
      <c r="A668" s="18" t="s">
        <v>710</v>
      </c>
      <c r="B668" s="8" t="s">
        <v>80</v>
      </c>
      <c r="C668" s="9">
        <v>38859</v>
      </c>
      <c r="D668" s="10">
        <f t="shared" si="13"/>
        <v>2006</v>
      </c>
      <c r="E668" s="8" t="s">
        <v>15</v>
      </c>
      <c r="F668" s="8" t="s">
        <v>21</v>
      </c>
      <c r="G668" s="19">
        <v>92962</v>
      </c>
      <c r="H668" s="8">
        <v>4</v>
      </c>
      <c r="I668" s="20"/>
      <c r="U668"/>
    </row>
    <row r="669" spans="1:21" ht="15" x14ac:dyDescent="0.25">
      <c r="A669" s="18" t="s">
        <v>711</v>
      </c>
      <c r="B669" s="8" t="s">
        <v>80</v>
      </c>
      <c r="C669" s="9">
        <v>39249</v>
      </c>
      <c r="D669" s="10">
        <f t="shared" si="13"/>
        <v>2007</v>
      </c>
      <c r="E669" s="8" t="s">
        <v>22</v>
      </c>
      <c r="F669" s="8" t="s">
        <v>47</v>
      </c>
      <c r="G669" s="19">
        <v>22991</v>
      </c>
      <c r="H669" s="8">
        <v>3</v>
      </c>
      <c r="I669" s="20"/>
      <c r="U669"/>
    </row>
    <row r="670" spans="1:21" ht="15" x14ac:dyDescent="0.25">
      <c r="A670" s="18" t="s">
        <v>712</v>
      </c>
      <c r="B670" s="8" t="s">
        <v>80</v>
      </c>
      <c r="C670" s="9">
        <v>42877</v>
      </c>
      <c r="D670" s="10">
        <f t="shared" si="13"/>
        <v>2017</v>
      </c>
      <c r="E670" s="8" t="s">
        <v>22</v>
      </c>
      <c r="F670" s="8" t="s">
        <v>18</v>
      </c>
      <c r="G670" s="19">
        <v>26421</v>
      </c>
      <c r="H670" s="8">
        <v>4</v>
      </c>
      <c r="I670" s="20"/>
      <c r="U670"/>
    </row>
    <row r="671" spans="1:21" ht="15" x14ac:dyDescent="0.25">
      <c r="A671" s="18" t="s">
        <v>713</v>
      </c>
      <c r="B671" s="8" t="s">
        <v>80</v>
      </c>
      <c r="C671" s="9">
        <v>42878</v>
      </c>
      <c r="D671" s="10">
        <f t="shared" si="13"/>
        <v>2017</v>
      </c>
      <c r="E671" s="8" t="s">
        <v>19</v>
      </c>
      <c r="G671" s="19">
        <v>62894</v>
      </c>
      <c r="H671" s="10">
        <v>4</v>
      </c>
      <c r="I671" s="20"/>
      <c r="U671"/>
    </row>
    <row r="672" spans="1:21" ht="15" x14ac:dyDescent="0.25">
      <c r="A672" s="18" t="s">
        <v>714</v>
      </c>
      <c r="B672" s="8" t="s">
        <v>80</v>
      </c>
      <c r="C672" s="9">
        <v>41448</v>
      </c>
      <c r="D672" s="10">
        <f t="shared" si="13"/>
        <v>2013</v>
      </c>
      <c r="E672" s="8" t="s">
        <v>19</v>
      </c>
      <c r="G672" s="19">
        <v>62670</v>
      </c>
      <c r="H672" s="8">
        <v>4</v>
      </c>
      <c r="I672" s="20"/>
      <c r="U672"/>
    </row>
    <row r="673" spans="1:21" ht="15" x14ac:dyDescent="0.25">
      <c r="A673" s="18" t="s">
        <v>715</v>
      </c>
      <c r="B673" s="8" t="s">
        <v>80</v>
      </c>
      <c r="C673" s="9">
        <v>41103</v>
      </c>
      <c r="D673" s="10">
        <f t="shared" si="13"/>
        <v>2012</v>
      </c>
      <c r="E673" s="8" t="s">
        <v>24</v>
      </c>
      <c r="G673" s="19">
        <v>23282</v>
      </c>
      <c r="H673" s="8">
        <v>5</v>
      </c>
      <c r="I673" s="20"/>
      <c r="U673"/>
    </row>
    <row r="674" spans="1:21" ht="15" x14ac:dyDescent="0.25">
      <c r="A674" s="18" t="s">
        <v>716</v>
      </c>
      <c r="B674" s="8" t="s">
        <v>80</v>
      </c>
      <c r="C674" s="9">
        <v>38912</v>
      </c>
      <c r="D674" s="10">
        <f t="shared" si="13"/>
        <v>2006</v>
      </c>
      <c r="E674" s="8" t="s">
        <v>22</v>
      </c>
      <c r="F674" s="8" t="s">
        <v>21</v>
      </c>
      <c r="G674" s="19">
        <v>29875</v>
      </c>
      <c r="H674" s="8">
        <v>5</v>
      </c>
      <c r="I674" s="20"/>
      <c r="U674"/>
    </row>
    <row r="675" spans="1:21" ht="15" x14ac:dyDescent="0.25">
      <c r="A675" s="18" t="s">
        <v>717</v>
      </c>
      <c r="B675" s="8" t="s">
        <v>80</v>
      </c>
      <c r="C675" s="9">
        <v>42920</v>
      </c>
      <c r="D675" s="10">
        <f t="shared" si="13"/>
        <v>2017</v>
      </c>
      <c r="E675" s="8" t="s">
        <v>22</v>
      </c>
      <c r="F675" s="8" t="s">
        <v>18</v>
      </c>
      <c r="G675" s="19">
        <v>24218</v>
      </c>
      <c r="H675" s="8">
        <v>5</v>
      </c>
      <c r="I675" s="20"/>
      <c r="U675"/>
    </row>
    <row r="676" spans="1:21" ht="15" x14ac:dyDescent="0.25">
      <c r="A676" s="18" t="s">
        <v>718</v>
      </c>
      <c r="B676" s="8" t="s">
        <v>80</v>
      </c>
      <c r="C676" s="9">
        <v>42920</v>
      </c>
      <c r="D676" s="10">
        <f t="shared" si="13"/>
        <v>2017</v>
      </c>
      <c r="E676" s="8" t="s">
        <v>15</v>
      </c>
      <c r="F676" s="8" t="s">
        <v>35</v>
      </c>
      <c r="G676" s="19">
        <v>90823</v>
      </c>
      <c r="H676" s="10">
        <v>4</v>
      </c>
      <c r="I676" s="20"/>
      <c r="U676"/>
    </row>
    <row r="677" spans="1:21" ht="15" x14ac:dyDescent="0.25">
      <c r="A677" s="18" t="s">
        <v>719</v>
      </c>
      <c r="B677" s="8" t="s">
        <v>80</v>
      </c>
      <c r="C677" s="9">
        <v>42936</v>
      </c>
      <c r="D677" s="10">
        <f t="shared" si="13"/>
        <v>2017</v>
      </c>
      <c r="E677" s="8" t="s">
        <v>15</v>
      </c>
      <c r="F677" s="8" t="s">
        <v>47</v>
      </c>
      <c r="G677" s="19">
        <v>111002</v>
      </c>
      <c r="H677" s="8">
        <v>1</v>
      </c>
      <c r="I677" s="20"/>
      <c r="U677"/>
    </row>
    <row r="678" spans="1:21" ht="15" x14ac:dyDescent="0.25">
      <c r="A678" s="18" t="s">
        <v>720</v>
      </c>
      <c r="B678" s="8" t="s">
        <v>80</v>
      </c>
      <c r="C678" s="9">
        <v>42946</v>
      </c>
      <c r="D678" s="10">
        <f t="shared" si="13"/>
        <v>2017</v>
      </c>
      <c r="E678" s="8" t="s">
        <v>19</v>
      </c>
      <c r="G678" s="19">
        <v>43085</v>
      </c>
      <c r="H678" s="8">
        <v>4</v>
      </c>
      <c r="I678" s="20"/>
      <c r="U678"/>
    </row>
    <row r="679" spans="1:21" ht="15" x14ac:dyDescent="0.25">
      <c r="A679" s="18" t="s">
        <v>721</v>
      </c>
      <c r="B679" s="8" t="s">
        <v>80</v>
      </c>
      <c r="C679" s="9">
        <v>42958</v>
      </c>
      <c r="D679" s="10">
        <f t="shared" si="13"/>
        <v>2017</v>
      </c>
      <c r="E679" s="8" t="s">
        <v>24</v>
      </c>
      <c r="G679" s="19">
        <v>27529</v>
      </c>
      <c r="H679" s="8">
        <v>5</v>
      </c>
      <c r="I679" s="20"/>
      <c r="U679"/>
    </row>
    <row r="680" spans="1:21" ht="15" x14ac:dyDescent="0.25">
      <c r="A680" s="18" t="s">
        <v>722</v>
      </c>
      <c r="B680" s="8" t="s">
        <v>80</v>
      </c>
      <c r="C680" s="9">
        <v>41479</v>
      </c>
      <c r="D680" s="10">
        <f t="shared" si="13"/>
        <v>2013</v>
      </c>
      <c r="E680" s="8" t="s">
        <v>24</v>
      </c>
      <c r="G680" s="19">
        <v>29961</v>
      </c>
      <c r="H680" s="8">
        <v>5</v>
      </c>
      <c r="I680" s="20"/>
      <c r="U680"/>
    </row>
    <row r="681" spans="1:21" ht="15" x14ac:dyDescent="0.25">
      <c r="A681" s="18" t="s">
        <v>723</v>
      </c>
      <c r="B681" s="8" t="s">
        <v>80</v>
      </c>
      <c r="C681" s="9">
        <v>41488</v>
      </c>
      <c r="D681" s="10">
        <f t="shared" si="13"/>
        <v>2013</v>
      </c>
      <c r="E681" s="8" t="s">
        <v>24</v>
      </c>
      <c r="G681" s="19">
        <v>40482</v>
      </c>
      <c r="H681" s="8">
        <v>5</v>
      </c>
      <c r="I681" s="20"/>
      <c r="U681"/>
    </row>
    <row r="682" spans="1:21" ht="15" x14ac:dyDescent="0.25">
      <c r="A682" s="18" t="s">
        <v>724</v>
      </c>
      <c r="B682" s="8" t="s">
        <v>80</v>
      </c>
      <c r="C682" s="9">
        <v>41493</v>
      </c>
      <c r="D682" s="10">
        <f t="shared" si="13"/>
        <v>2013</v>
      </c>
      <c r="E682" s="8" t="s">
        <v>15</v>
      </c>
      <c r="F682" s="8" t="s">
        <v>35</v>
      </c>
      <c r="G682" s="19">
        <v>68347</v>
      </c>
      <c r="H682" s="8">
        <v>5</v>
      </c>
      <c r="I682" s="20"/>
      <c r="U682"/>
    </row>
    <row r="683" spans="1:21" ht="15" x14ac:dyDescent="0.25">
      <c r="A683" s="18" t="s">
        <v>725</v>
      </c>
      <c r="B683" s="8" t="s">
        <v>80</v>
      </c>
      <c r="C683" s="9">
        <v>38570</v>
      </c>
      <c r="D683" s="10">
        <f t="shared" si="13"/>
        <v>2005</v>
      </c>
      <c r="E683" s="8" t="s">
        <v>15</v>
      </c>
      <c r="F683" s="8" t="s">
        <v>35</v>
      </c>
      <c r="G683" s="19">
        <v>90273</v>
      </c>
      <c r="H683" s="8">
        <v>5</v>
      </c>
      <c r="I683" s="20"/>
      <c r="U683"/>
    </row>
    <row r="684" spans="1:21" ht="15" x14ac:dyDescent="0.25">
      <c r="A684" s="18" t="s">
        <v>726</v>
      </c>
      <c r="B684" s="8" t="s">
        <v>80</v>
      </c>
      <c r="C684" s="9">
        <v>39305</v>
      </c>
      <c r="D684" s="10">
        <f t="shared" si="13"/>
        <v>2007</v>
      </c>
      <c r="E684" s="8" t="s">
        <v>24</v>
      </c>
      <c r="G684" s="19">
        <v>39806</v>
      </c>
      <c r="H684" s="8">
        <v>2</v>
      </c>
      <c r="I684" s="20"/>
      <c r="U684"/>
    </row>
    <row r="685" spans="1:21" ht="15" x14ac:dyDescent="0.25">
      <c r="A685" s="18" t="s">
        <v>727</v>
      </c>
      <c r="B685" s="8" t="s">
        <v>80</v>
      </c>
      <c r="C685" s="9">
        <v>41842</v>
      </c>
      <c r="D685" s="10">
        <f t="shared" si="13"/>
        <v>2014</v>
      </c>
      <c r="E685" s="8" t="s">
        <v>15</v>
      </c>
      <c r="F685" s="8" t="s">
        <v>18</v>
      </c>
      <c r="G685" s="19">
        <v>101128</v>
      </c>
      <c r="H685" s="8">
        <v>2</v>
      </c>
      <c r="I685" s="20"/>
      <c r="U685"/>
    </row>
    <row r="686" spans="1:21" ht="15" x14ac:dyDescent="0.25">
      <c r="A686" s="18" t="s">
        <v>728</v>
      </c>
      <c r="B686" s="8" t="s">
        <v>80</v>
      </c>
      <c r="C686" s="9">
        <v>42574</v>
      </c>
      <c r="D686" s="10">
        <f t="shared" si="13"/>
        <v>2016</v>
      </c>
      <c r="E686" s="8" t="s">
        <v>19</v>
      </c>
      <c r="G686" s="19">
        <v>58631</v>
      </c>
      <c r="H686" s="8">
        <v>4</v>
      </c>
      <c r="I686" s="20"/>
      <c r="U686"/>
    </row>
    <row r="687" spans="1:21" ht="15" x14ac:dyDescent="0.25">
      <c r="A687" s="18" t="s">
        <v>729</v>
      </c>
      <c r="B687" s="8" t="s">
        <v>80</v>
      </c>
      <c r="C687" s="9">
        <v>43334</v>
      </c>
      <c r="D687" s="10">
        <f t="shared" si="13"/>
        <v>2018</v>
      </c>
      <c r="E687" s="8" t="s">
        <v>24</v>
      </c>
      <c r="G687" s="19">
        <v>34873</v>
      </c>
      <c r="H687" s="8">
        <v>5</v>
      </c>
      <c r="I687" s="20"/>
      <c r="U687"/>
    </row>
    <row r="688" spans="1:21" ht="15" x14ac:dyDescent="0.25">
      <c r="A688" s="18" t="s">
        <v>730</v>
      </c>
      <c r="B688" s="8" t="s">
        <v>80</v>
      </c>
      <c r="C688" s="9">
        <v>43351</v>
      </c>
      <c r="D688" s="10">
        <f t="shared" si="13"/>
        <v>2018</v>
      </c>
      <c r="E688" s="8" t="s">
        <v>15</v>
      </c>
      <c r="F688" s="8" t="s">
        <v>21</v>
      </c>
      <c r="G688" s="19">
        <v>84580</v>
      </c>
      <c r="H688" s="8">
        <v>3</v>
      </c>
      <c r="I688" s="20"/>
      <c r="U688"/>
    </row>
    <row r="689" spans="1:21" ht="15" x14ac:dyDescent="0.25">
      <c r="A689" s="18" t="s">
        <v>731</v>
      </c>
      <c r="B689" s="8" t="s">
        <v>80</v>
      </c>
      <c r="C689" s="9">
        <v>41507</v>
      </c>
      <c r="D689" s="10">
        <f t="shared" si="13"/>
        <v>2013</v>
      </c>
      <c r="E689" s="8" t="s">
        <v>15</v>
      </c>
      <c r="F689" s="8" t="s">
        <v>18</v>
      </c>
      <c r="G689" s="19">
        <v>125113</v>
      </c>
      <c r="H689" s="8">
        <v>1</v>
      </c>
      <c r="I689" s="20"/>
      <c r="U689"/>
    </row>
    <row r="690" spans="1:21" ht="15" x14ac:dyDescent="0.25">
      <c r="A690" s="18" t="s">
        <v>732</v>
      </c>
      <c r="B690" s="8" t="s">
        <v>80</v>
      </c>
      <c r="C690" s="9">
        <v>41512</v>
      </c>
      <c r="D690" s="10">
        <f t="shared" si="13"/>
        <v>2013</v>
      </c>
      <c r="E690" s="8" t="s">
        <v>24</v>
      </c>
      <c r="G690" s="19">
        <v>35065</v>
      </c>
      <c r="H690" s="8">
        <v>5</v>
      </c>
      <c r="I690" s="20"/>
      <c r="U690"/>
    </row>
    <row r="691" spans="1:21" ht="15" x14ac:dyDescent="0.25">
      <c r="A691" s="18" t="s">
        <v>733</v>
      </c>
      <c r="B691" s="8" t="s">
        <v>80</v>
      </c>
      <c r="C691" s="9">
        <v>41888</v>
      </c>
      <c r="D691" s="10">
        <f t="shared" si="13"/>
        <v>2014</v>
      </c>
      <c r="E691" s="8" t="s">
        <v>24</v>
      </c>
      <c r="G691" s="19">
        <v>33473</v>
      </c>
      <c r="H691" s="8">
        <v>3</v>
      </c>
      <c r="I691" s="20"/>
      <c r="U691"/>
    </row>
    <row r="692" spans="1:21" ht="15" x14ac:dyDescent="0.25">
      <c r="A692" s="18" t="s">
        <v>734</v>
      </c>
      <c r="B692" s="8" t="s">
        <v>80</v>
      </c>
      <c r="C692" s="9">
        <v>42600</v>
      </c>
      <c r="D692" s="10">
        <f t="shared" si="13"/>
        <v>2016</v>
      </c>
      <c r="E692" s="8" t="s">
        <v>24</v>
      </c>
      <c r="G692" s="19">
        <v>26136</v>
      </c>
      <c r="H692" s="8">
        <v>2</v>
      </c>
      <c r="I692" s="20"/>
      <c r="U692"/>
    </row>
    <row r="693" spans="1:21" ht="15" x14ac:dyDescent="0.25">
      <c r="A693" s="18" t="s">
        <v>735</v>
      </c>
      <c r="B693" s="8" t="s">
        <v>80</v>
      </c>
      <c r="C693" s="9">
        <v>42629</v>
      </c>
      <c r="D693" s="10">
        <f t="shared" si="13"/>
        <v>2016</v>
      </c>
      <c r="E693" s="8" t="s">
        <v>15</v>
      </c>
      <c r="F693" s="8" t="s">
        <v>18</v>
      </c>
      <c r="G693" s="19">
        <v>107695</v>
      </c>
      <c r="H693" s="8">
        <v>3</v>
      </c>
      <c r="I693" s="20"/>
      <c r="U693"/>
    </row>
    <row r="694" spans="1:21" ht="15" x14ac:dyDescent="0.25">
      <c r="A694" s="18" t="s">
        <v>736</v>
      </c>
      <c r="B694" s="8" t="s">
        <v>80</v>
      </c>
      <c r="C694" s="9">
        <v>41154</v>
      </c>
      <c r="D694" s="10">
        <f t="shared" si="13"/>
        <v>2012</v>
      </c>
      <c r="E694" s="8" t="s">
        <v>15</v>
      </c>
      <c r="F694" s="8" t="s">
        <v>47</v>
      </c>
      <c r="G694" s="19">
        <v>60730</v>
      </c>
      <c r="H694" s="8">
        <v>3</v>
      </c>
      <c r="I694" s="20"/>
      <c r="U694"/>
    </row>
    <row r="695" spans="1:21" ht="15" x14ac:dyDescent="0.25">
      <c r="A695" s="18" t="s">
        <v>737</v>
      </c>
      <c r="B695" s="8" t="s">
        <v>80</v>
      </c>
      <c r="C695" s="9">
        <v>38605</v>
      </c>
      <c r="D695" s="10">
        <f t="shared" si="13"/>
        <v>2005</v>
      </c>
      <c r="E695" s="8" t="s">
        <v>15</v>
      </c>
      <c r="F695" s="8" t="s">
        <v>27</v>
      </c>
      <c r="G695" s="19">
        <v>65753</v>
      </c>
      <c r="H695" s="8">
        <v>1</v>
      </c>
      <c r="I695" s="20"/>
      <c r="U695"/>
    </row>
    <row r="696" spans="1:21" ht="15" x14ac:dyDescent="0.25">
      <c r="A696" s="18" t="s">
        <v>738</v>
      </c>
      <c r="B696" s="8" t="s">
        <v>80</v>
      </c>
      <c r="C696" s="9">
        <v>39339</v>
      </c>
      <c r="D696" s="10">
        <f t="shared" si="13"/>
        <v>2007</v>
      </c>
      <c r="E696" s="8" t="s">
        <v>19</v>
      </c>
      <c r="G696" s="19">
        <v>46000</v>
      </c>
      <c r="H696" s="8">
        <v>4</v>
      </c>
      <c r="I696" s="20"/>
      <c r="U696"/>
    </row>
    <row r="697" spans="1:21" ht="15" x14ac:dyDescent="0.25">
      <c r="A697" s="18" t="s">
        <v>739</v>
      </c>
      <c r="B697" s="8" t="s">
        <v>80</v>
      </c>
      <c r="C697" s="9">
        <v>39693</v>
      </c>
      <c r="D697" s="10">
        <f t="shared" si="13"/>
        <v>2008</v>
      </c>
      <c r="E697" s="8" t="s">
        <v>19</v>
      </c>
      <c r="G697" s="19">
        <v>60163</v>
      </c>
      <c r="H697" s="8">
        <v>3</v>
      </c>
      <c r="I697" s="20"/>
      <c r="U697"/>
    </row>
    <row r="698" spans="1:21" ht="15" x14ac:dyDescent="0.25">
      <c r="A698" s="18" t="s">
        <v>740</v>
      </c>
      <c r="B698" s="8" t="s">
        <v>80</v>
      </c>
      <c r="C698" s="9">
        <v>40050</v>
      </c>
      <c r="D698" s="10">
        <f t="shared" si="13"/>
        <v>2009</v>
      </c>
      <c r="E698" s="8" t="s">
        <v>15</v>
      </c>
      <c r="F698" s="8" t="s">
        <v>47</v>
      </c>
      <c r="G698" s="19">
        <v>109251</v>
      </c>
      <c r="H698" s="8">
        <v>3</v>
      </c>
      <c r="I698" s="20"/>
      <c r="U698"/>
    </row>
    <row r="699" spans="1:21" ht="15" x14ac:dyDescent="0.25">
      <c r="A699" s="18" t="s">
        <v>741</v>
      </c>
      <c r="B699" s="8" t="s">
        <v>80</v>
      </c>
      <c r="C699" s="9">
        <v>41523</v>
      </c>
      <c r="D699" s="10">
        <f t="shared" si="13"/>
        <v>2013</v>
      </c>
      <c r="E699" s="8" t="s">
        <v>15</v>
      </c>
      <c r="F699" s="8" t="s">
        <v>18</v>
      </c>
      <c r="G699" s="19">
        <v>98485</v>
      </c>
      <c r="H699" s="10">
        <v>2</v>
      </c>
      <c r="I699" s="20"/>
      <c r="U699"/>
    </row>
    <row r="700" spans="1:21" ht="15" x14ac:dyDescent="0.25">
      <c r="A700" s="18" t="s">
        <v>742</v>
      </c>
      <c r="B700" s="8" t="s">
        <v>80</v>
      </c>
      <c r="C700" s="9">
        <v>42258</v>
      </c>
      <c r="D700" s="10">
        <f t="shared" si="13"/>
        <v>2015</v>
      </c>
      <c r="E700" s="8" t="s">
        <v>15</v>
      </c>
      <c r="F700" s="8" t="s">
        <v>47</v>
      </c>
      <c r="G700" s="19">
        <v>121824</v>
      </c>
      <c r="H700" s="8">
        <v>5</v>
      </c>
      <c r="I700" s="20"/>
      <c r="U700"/>
    </row>
    <row r="701" spans="1:21" ht="15" x14ac:dyDescent="0.25">
      <c r="A701" s="18" t="s">
        <v>743</v>
      </c>
      <c r="B701" s="8" t="s">
        <v>80</v>
      </c>
      <c r="C701" s="9">
        <v>43365</v>
      </c>
      <c r="D701" s="10">
        <f t="shared" si="13"/>
        <v>2018</v>
      </c>
      <c r="E701" s="8" t="s">
        <v>19</v>
      </c>
      <c r="G701" s="19">
        <v>43966</v>
      </c>
      <c r="H701" s="8">
        <v>3</v>
      </c>
      <c r="I701" s="20"/>
      <c r="U701"/>
    </row>
    <row r="702" spans="1:21" ht="15" x14ac:dyDescent="0.25">
      <c r="A702" s="18" t="s">
        <v>744</v>
      </c>
      <c r="B702" s="8" t="s">
        <v>80</v>
      </c>
      <c r="C702" s="9">
        <v>42633</v>
      </c>
      <c r="D702" s="10">
        <f t="shared" si="13"/>
        <v>2016</v>
      </c>
      <c r="E702" s="8" t="s">
        <v>24</v>
      </c>
      <c r="G702" s="19">
        <v>39499</v>
      </c>
      <c r="H702" s="8">
        <v>1</v>
      </c>
      <c r="I702" s="20"/>
      <c r="U702"/>
    </row>
    <row r="703" spans="1:21" ht="15" x14ac:dyDescent="0.25">
      <c r="A703" s="18" t="s">
        <v>745</v>
      </c>
      <c r="B703" s="8" t="s">
        <v>80</v>
      </c>
      <c r="C703" s="9">
        <v>42650</v>
      </c>
      <c r="D703" s="10">
        <f t="shared" si="13"/>
        <v>2016</v>
      </c>
      <c r="E703" s="8" t="s">
        <v>22</v>
      </c>
      <c r="F703" s="8" t="s">
        <v>47</v>
      </c>
      <c r="G703" s="19">
        <v>22696</v>
      </c>
      <c r="H703" s="8">
        <v>2</v>
      </c>
      <c r="I703" s="20"/>
      <c r="U703"/>
    </row>
    <row r="704" spans="1:21" ht="15" x14ac:dyDescent="0.25">
      <c r="A704" s="18" t="s">
        <v>746</v>
      </c>
      <c r="B704" s="8" t="s">
        <v>80</v>
      </c>
      <c r="C704" s="9">
        <v>42660</v>
      </c>
      <c r="D704" s="10">
        <f t="shared" si="13"/>
        <v>2016</v>
      </c>
      <c r="E704" s="8" t="s">
        <v>22</v>
      </c>
      <c r="F704" s="8" t="s">
        <v>18</v>
      </c>
      <c r="G704" s="19">
        <v>21697</v>
      </c>
      <c r="H704" s="8">
        <v>5</v>
      </c>
      <c r="I704" s="20"/>
      <c r="U704"/>
    </row>
    <row r="705" spans="1:21" ht="15" x14ac:dyDescent="0.25">
      <c r="A705" s="18" t="s">
        <v>747</v>
      </c>
      <c r="B705" s="8" t="s">
        <v>80</v>
      </c>
      <c r="C705" s="9">
        <v>38265</v>
      </c>
      <c r="D705" s="10">
        <f t="shared" si="13"/>
        <v>2004</v>
      </c>
      <c r="E705" s="8" t="s">
        <v>15</v>
      </c>
      <c r="F705" s="8" t="s">
        <v>21</v>
      </c>
      <c r="G705" s="19">
        <v>107900</v>
      </c>
      <c r="H705" s="8">
        <v>4</v>
      </c>
      <c r="I705" s="20"/>
      <c r="U705"/>
    </row>
    <row r="706" spans="1:21" ht="15" x14ac:dyDescent="0.25">
      <c r="A706" s="18" t="s">
        <v>748</v>
      </c>
      <c r="B706" s="8" t="s">
        <v>80</v>
      </c>
      <c r="C706" s="9">
        <v>39735</v>
      </c>
      <c r="D706" s="10">
        <f t="shared" si="13"/>
        <v>2008</v>
      </c>
      <c r="E706" s="8" t="s">
        <v>15</v>
      </c>
      <c r="F706" s="8" t="s">
        <v>35</v>
      </c>
      <c r="G706" s="19">
        <v>61685</v>
      </c>
      <c r="H706" s="10">
        <v>1</v>
      </c>
      <c r="I706" s="20"/>
      <c r="U706"/>
    </row>
    <row r="707" spans="1:21" ht="15" x14ac:dyDescent="0.25">
      <c r="A707" s="18" t="s">
        <v>749</v>
      </c>
      <c r="B707" s="8" t="s">
        <v>80</v>
      </c>
      <c r="C707" s="9">
        <v>41919</v>
      </c>
      <c r="D707" s="10">
        <f t="shared" si="13"/>
        <v>2014</v>
      </c>
      <c r="E707" s="8" t="s">
        <v>15</v>
      </c>
      <c r="F707" s="8" t="s">
        <v>18</v>
      </c>
      <c r="G707" s="19">
        <v>89144</v>
      </c>
      <c r="H707" s="8">
        <v>5</v>
      </c>
      <c r="I707" s="20"/>
      <c r="U707"/>
    </row>
    <row r="708" spans="1:21" ht="15" x14ac:dyDescent="0.25">
      <c r="A708" s="18" t="s">
        <v>750</v>
      </c>
      <c r="B708" s="8" t="s">
        <v>80</v>
      </c>
      <c r="C708" s="9">
        <v>41959</v>
      </c>
      <c r="D708" s="10">
        <f t="shared" si="13"/>
        <v>2014</v>
      </c>
      <c r="E708" s="8" t="s">
        <v>19</v>
      </c>
      <c r="G708" s="19">
        <v>56672</v>
      </c>
      <c r="H708" s="8">
        <v>4</v>
      </c>
      <c r="I708" s="20"/>
      <c r="U708"/>
    </row>
    <row r="709" spans="1:21" ht="15" x14ac:dyDescent="0.25">
      <c r="A709" s="18" t="s">
        <v>751</v>
      </c>
      <c r="B709" s="8" t="s">
        <v>80</v>
      </c>
      <c r="C709" s="9">
        <v>43040</v>
      </c>
      <c r="D709" s="10">
        <f t="shared" si="13"/>
        <v>2017</v>
      </c>
      <c r="E709" s="8" t="s">
        <v>24</v>
      </c>
      <c r="G709" s="19">
        <v>40530</v>
      </c>
      <c r="H709" s="8">
        <v>5</v>
      </c>
      <c r="I709" s="20"/>
      <c r="U709"/>
    </row>
    <row r="710" spans="1:21" ht="15" x14ac:dyDescent="0.25">
      <c r="A710" s="18" t="s">
        <v>752</v>
      </c>
      <c r="B710" s="8" t="s">
        <v>80</v>
      </c>
      <c r="C710" s="9">
        <v>43051</v>
      </c>
      <c r="D710" s="10">
        <f t="shared" si="13"/>
        <v>2017</v>
      </c>
      <c r="E710" s="8" t="s">
        <v>19</v>
      </c>
      <c r="G710" s="19">
        <v>42534</v>
      </c>
      <c r="H710" s="8">
        <v>5</v>
      </c>
      <c r="I710" s="20"/>
      <c r="U710"/>
    </row>
    <row r="711" spans="1:21" ht="15" x14ac:dyDescent="0.25">
      <c r="A711" s="18" t="s">
        <v>753</v>
      </c>
      <c r="B711" s="8" t="s">
        <v>80</v>
      </c>
      <c r="C711" s="9">
        <v>41583</v>
      </c>
      <c r="D711" s="10">
        <f t="shared" ref="D711:D746" si="14">YEAR(C711)</f>
        <v>2013</v>
      </c>
      <c r="E711" s="8" t="s">
        <v>15</v>
      </c>
      <c r="F711" s="8" t="s">
        <v>35</v>
      </c>
      <c r="G711" s="19">
        <v>107127</v>
      </c>
      <c r="H711" s="8">
        <v>5</v>
      </c>
      <c r="I711" s="20"/>
      <c r="U711"/>
    </row>
    <row r="712" spans="1:21" ht="15" x14ac:dyDescent="0.25">
      <c r="A712" s="18" t="s">
        <v>754</v>
      </c>
      <c r="B712" s="8" t="s">
        <v>80</v>
      </c>
      <c r="C712" s="9">
        <v>42691</v>
      </c>
      <c r="D712" s="10">
        <f t="shared" si="14"/>
        <v>2016</v>
      </c>
      <c r="E712" s="8" t="s">
        <v>19</v>
      </c>
      <c r="G712" s="19">
        <v>49670</v>
      </c>
      <c r="H712" s="8">
        <v>1</v>
      </c>
      <c r="I712" s="20"/>
      <c r="U712"/>
    </row>
    <row r="713" spans="1:21" ht="15" x14ac:dyDescent="0.25">
      <c r="A713" s="18" t="s">
        <v>755</v>
      </c>
      <c r="B713" s="8" t="s">
        <v>80</v>
      </c>
      <c r="C713" s="9">
        <v>38293</v>
      </c>
      <c r="D713" s="10">
        <f t="shared" si="14"/>
        <v>2004</v>
      </c>
      <c r="E713" s="8" t="s">
        <v>22</v>
      </c>
      <c r="F713" s="8" t="s">
        <v>35</v>
      </c>
      <c r="G713" s="19">
        <v>24842</v>
      </c>
      <c r="H713" s="8">
        <v>2</v>
      </c>
      <c r="I713" s="20"/>
      <c r="U713"/>
    </row>
    <row r="714" spans="1:21" ht="15" x14ac:dyDescent="0.25">
      <c r="A714" s="18" t="s">
        <v>756</v>
      </c>
      <c r="B714" s="8" t="s">
        <v>80</v>
      </c>
      <c r="C714" s="9">
        <v>39381</v>
      </c>
      <c r="D714" s="10">
        <f t="shared" si="14"/>
        <v>2007</v>
      </c>
      <c r="E714" s="8" t="s">
        <v>24</v>
      </c>
      <c r="G714" s="19">
        <v>35879</v>
      </c>
      <c r="H714" s="8">
        <v>4</v>
      </c>
      <c r="I714" s="20"/>
      <c r="U714"/>
    </row>
    <row r="715" spans="1:21" ht="15" x14ac:dyDescent="0.25">
      <c r="A715" s="18" t="s">
        <v>757</v>
      </c>
      <c r="B715" s="8" t="s">
        <v>80</v>
      </c>
      <c r="C715" s="9">
        <v>42717</v>
      </c>
      <c r="D715" s="10">
        <f t="shared" si="14"/>
        <v>2016</v>
      </c>
      <c r="E715" s="8" t="s">
        <v>15</v>
      </c>
      <c r="F715" s="8" t="s">
        <v>18</v>
      </c>
      <c r="G715" s="19">
        <v>94817</v>
      </c>
      <c r="H715" s="8">
        <v>5</v>
      </c>
      <c r="I715" s="20"/>
      <c r="U715"/>
    </row>
    <row r="716" spans="1:21" ht="15" x14ac:dyDescent="0.25">
      <c r="A716" s="18" t="s">
        <v>758</v>
      </c>
      <c r="B716" s="8" t="s">
        <v>80</v>
      </c>
      <c r="C716" s="9">
        <v>38320</v>
      </c>
      <c r="D716" s="10">
        <f t="shared" si="14"/>
        <v>2004</v>
      </c>
      <c r="E716" s="8" t="s">
        <v>15</v>
      </c>
      <c r="F716" s="8" t="s">
        <v>47</v>
      </c>
      <c r="G716" s="19">
        <v>95259</v>
      </c>
      <c r="H716" s="8">
        <v>4</v>
      </c>
      <c r="I716" s="20"/>
      <c r="U716"/>
    </row>
    <row r="717" spans="1:21" ht="15" x14ac:dyDescent="0.25">
      <c r="A717" s="18" t="s">
        <v>759</v>
      </c>
      <c r="B717" s="8" t="s">
        <v>80</v>
      </c>
      <c r="C717" s="9">
        <v>38698</v>
      </c>
      <c r="D717" s="10">
        <f t="shared" si="14"/>
        <v>2005</v>
      </c>
      <c r="E717" s="8" t="s">
        <v>19</v>
      </c>
      <c r="G717" s="19">
        <v>61310</v>
      </c>
      <c r="H717" s="8">
        <v>5</v>
      </c>
      <c r="I717" s="20"/>
      <c r="U717"/>
    </row>
    <row r="718" spans="1:21" ht="15" x14ac:dyDescent="0.25">
      <c r="A718" s="18" t="s">
        <v>760</v>
      </c>
      <c r="B718" s="8" t="s">
        <v>80</v>
      </c>
      <c r="C718" s="9">
        <v>38702</v>
      </c>
      <c r="D718" s="10">
        <f t="shared" si="14"/>
        <v>2005</v>
      </c>
      <c r="E718" s="8" t="s">
        <v>15</v>
      </c>
      <c r="F718" s="8" t="s">
        <v>47</v>
      </c>
      <c r="G718" s="19">
        <v>84005</v>
      </c>
      <c r="H718" s="8">
        <v>4</v>
      </c>
      <c r="I718" s="20"/>
      <c r="U718"/>
    </row>
    <row r="719" spans="1:21" ht="15" x14ac:dyDescent="0.25">
      <c r="A719" s="18" t="s">
        <v>761</v>
      </c>
      <c r="B719" s="8" t="s">
        <v>80</v>
      </c>
      <c r="C719" s="9">
        <v>41962</v>
      </c>
      <c r="D719" s="10">
        <f t="shared" si="14"/>
        <v>2014</v>
      </c>
      <c r="E719" s="8" t="s">
        <v>15</v>
      </c>
      <c r="F719" s="8" t="s">
        <v>18</v>
      </c>
      <c r="G719" s="19">
        <v>88801</v>
      </c>
      <c r="H719" s="8">
        <v>5</v>
      </c>
      <c r="I719" s="20"/>
      <c r="U719"/>
    </row>
    <row r="720" spans="1:21" ht="15" x14ac:dyDescent="0.25">
      <c r="A720" s="18" t="s">
        <v>762</v>
      </c>
      <c r="B720" s="8" t="s">
        <v>80</v>
      </c>
      <c r="C720" s="9">
        <v>41982</v>
      </c>
      <c r="D720" s="10">
        <f t="shared" si="14"/>
        <v>2014</v>
      </c>
      <c r="E720" s="8" t="s">
        <v>24</v>
      </c>
      <c r="G720" s="19">
        <v>37061</v>
      </c>
      <c r="H720" s="8">
        <v>1</v>
      </c>
      <c r="I720" s="20"/>
      <c r="U720"/>
    </row>
    <row r="721" spans="1:21" ht="15" x14ac:dyDescent="0.25">
      <c r="A721" s="18" t="s">
        <v>763</v>
      </c>
      <c r="B721" s="8" t="s">
        <v>80</v>
      </c>
      <c r="C721" s="9">
        <v>41968</v>
      </c>
      <c r="D721" s="10">
        <f t="shared" si="14"/>
        <v>2014</v>
      </c>
      <c r="E721" s="8" t="s">
        <v>15</v>
      </c>
      <c r="F721" s="8" t="s">
        <v>18</v>
      </c>
      <c r="G721" s="19">
        <v>70695</v>
      </c>
      <c r="H721" s="8">
        <v>3</v>
      </c>
      <c r="I721" s="20"/>
      <c r="U721"/>
    </row>
    <row r="722" spans="1:21" ht="15" x14ac:dyDescent="0.25">
      <c r="A722" s="18" t="s">
        <v>764</v>
      </c>
      <c r="B722" s="8" t="s">
        <v>80</v>
      </c>
      <c r="C722" s="9">
        <v>41968</v>
      </c>
      <c r="D722" s="10">
        <f t="shared" si="14"/>
        <v>2014</v>
      </c>
      <c r="E722" s="8" t="s">
        <v>24</v>
      </c>
      <c r="G722" s="19">
        <v>34498</v>
      </c>
      <c r="H722" s="8">
        <v>1</v>
      </c>
      <c r="I722" s="20"/>
      <c r="U722"/>
    </row>
    <row r="723" spans="1:21" ht="15" x14ac:dyDescent="0.25">
      <c r="A723" s="18" t="s">
        <v>765</v>
      </c>
      <c r="B723" s="8" t="s">
        <v>80</v>
      </c>
      <c r="C723" s="9">
        <v>42008</v>
      </c>
      <c r="D723" s="10">
        <f t="shared" si="14"/>
        <v>2015</v>
      </c>
      <c r="E723" s="8" t="s">
        <v>24</v>
      </c>
      <c r="G723" s="19">
        <v>30034</v>
      </c>
      <c r="H723" s="8">
        <v>3</v>
      </c>
      <c r="I723" s="20"/>
      <c r="U723"/>
    </row>
    <row r="724" spans="1:21" ht="15" x14ac:dyDescent="0.25">
      <c r="A724" s="18" t="s">
        <v>766</v>
      </c>
      <c r="B724" s="8" t="s">
        <v>80</v>
      </c>
      <c r="C724" s="9">
        <v>43107</v>
      </c>
      <c r="D724" s="10">
        <f t="shared" si="14"/>
        <v>2018</v>
      </c>
      <c r="E724" s="8" t="s">
        <v>19</v>
      </c>
      <c r="G724" s="19">
        <v>53868</v>
      </c>
      <c r="H724" s="8">
        <v>4</v>
      </c>
      <c r="I724" s="20"/>
      <c r="U724"/>
    </row>
    <row r="725" spans="1:21" ht="15" x14ac:dyDescent="0.25">
      <c r="A725" s="18" t="s">
        <v>767</v>
      </c>
      <c r="B725" s="8" t="s">
        <v>80</v>
      </c>
      <c r="C725" s="9">
        <v>43466</v>
      </c>
      <c r="D725" s="10">
        <f t="shared" si="14"/>
        <v>2019</v>
      </c>
      <c r="E725" s="8" t="s">
        <v>22</v>
      </c>
      <c r="F725" s="8" t="s">
        <v>27</v>
      </c>
      <c r="G725" s="19">
        <v>29187</v>
      </c>
      <c r="H725" s="8">
        <v>4</v>
      </c>
      <c r="I725" s="20"/>
      <c r="U725"/>
    </row>
    <row r="726" spans="1:21" ht="15" x14ac:dyDescent="0.25">
      <c r="A726" s="18" t="s">
        <v>768</v>
      </c>
      <c r="B726" s="8" t="s">
        <v>80</v>
      </c>
      <c r="C726" s="9">
        <v>41639</v>
      </c>
      <c r="D726" s="10">
        <f t="shared" si="14"/>
        <v>2013</v>
      </c>
      <c r="E726" s="8" t="s">
        <v>22</v>
      </c>
      <c r="F726" s="8" t="s">
        <v>47</v>
      </c>
      <c r="G726" s="19">
        <v>23136</v>
      </c>
      <c r="H726" s="8">
        <v>5</v>
      </c>
      <c r="I726" s="20"/>
      <c r="U726"/>
    </row>
    <row r="727" spans="1:21" ht="15" x14ac:dyDescent="0.25">
      <c r="A727" s="18" t="s">
        <v>769</v>
      </c>
      <c r="B727" s="8" t="s">
        <v>80</v>
      </c>
      <c r="C727" s="9">
        <v>39083</v>
      </c>
      <c r="D727" s="10">
        <f t="shared" si="14"/>
        <v>2007</v>
      </c>
      <c r="E727" s="8" t="s">
        <v>15</v>
      </c>
      <c r="F727" s="8" t="s">
        <v>47</v>
      </c>
      <c r="G727" s="19">
        <v>121308</v>
      </c>
      <c r="H727" s="8">
        <v>3</v>
      </c>
      <c r="I727" s="20"/>
      <c r="U727"/>
    </row>
    <row r="728" spans="1:21" ht="15" x14ac:dyDescent="0.25">
      <c r="A728" s="18" t="s">
        <v>770</v>
      </c>
      <c r="B728" s="8" t="s">
        <v>80</v>
      </c>
      <c r="C728" s="9">
        <v>43502</v>
      </c>
      <c r="D728" s="10">
        <f t="shared" si="14"/>
        <v>2019</v>
      </c>
      <c r="E728" s="8" t="s">
        <v>15</v>
      </c>
      <c r="F728" s="8" t="s">
        <v>21</v>
      </c>
      <c r="G728" s="19">
        <v>94823</v>
      </c>
      <c r="H728" s="8">
        <v>4</v>
      </c>
      <c r="I728" s="20"/>
      <c r="U728"/>
    </row>
    <row r="729" spans="1:21" ht="15" x14ac:dyDescent="0.25">
      <c r="A729" s="18" t="s">
        <v>771</v>
      </c>
      <c r="B729" s="8" t="s">
        <v>80</v>
      </c>
      <c r="C729" s="9">
        <v>42024</v>
      </c>
      <c r="D729" s="10">
        <f t="shared" si="14"/>
        <v>2015</v>
      </c>
      <c r="E729" s="8" t="s">
        <v>15</v>
      </c>
      <c r="F729" s="8" t="s">
        <v>18</v>
      </c>
      <c r="G729" s="19">
        <v>66256</v>
      </c>
      <c r="H729" s="8">
        <v>5</v>
      </c>
      <c r="I729" s="20"/>
      <c r="U729"/>
    </row>
    <row r="730" spans="1:21" ht="15" x14ac:dyDescent="0.25">
      <c r="A730" s="18" t="s">
        <v>772</v>
      </c>
      <c r="B730" s="8" t="s">
        <v>80</v>
      </c>
      <c r="C730" s="9">
        <v>41675</v>
      </c>
      <c r="D730" s="10">
        <f t="shared" si="14"/>
        <v>2014</v>
      </c>
      <c r="E730" s="8" t="s">
        <v>15</v>
      </c>
      <c r="F730" s="8" t="s">
        <v>27</v>
      </c>
      <c r="G730" s="19">
        <v>124666</v>
      </c>
      <c r="H730" s="8">
        <v>2</v>
      </c>
      <c r="I730" s="20"/>
      <c r="U730"/>
    </row>
    <row r="731" spans="1:21" ht="15" x14ac:dyDescent="0.25">
      <c r="A731" s="18" t="s">
        <v>773</v>
      </c>
      <c r="B731" s="8" t="s">
        <v>80</v>
      </c>
      <c r="C731" s="9">
        <v>41303</v>
      </c>
      <c r="D731" s="10">
        <f t="shared" si="14"/>
        <v>2013</v>
      </c>
      <c r="E731" s="8" t="s">
        <v>15</v>
      </c>
      <c r="F731" s="8" t="s">
        <v>18</v>
      </c>
      <c r="G731" s="19">
        <v>66573</v>
      </c>
      <c r="H731" s="8">
        <v>4</v>
      </c>
      <c r="I731" s="20"/>
      <c r="U731"/>
    </row>
    <row r="732" spans="1:21" ht="15" x14ac:dyDescent="0.25">
      <c r="A732" s="18" t="s">
        <v>774</v>
      </c>
      <c r="B732" s="8" t="s">
        <v>80</v>
      </c>
      <c r="C732" s="9">
        <v>40568</v>
      </c>
      <c r="D732" s="10">
        <f t="shared" si="14"/>
        <v>2011</v>
      </c>
      <c r="E732" s="8" t="s">
        <v>15</v>
      </c>
      <c r="F732" s="8" t="s">
        <v>21</v>
      </c>
      <c r="G732" s="19">
        <v>100635</v>
      </c>
      <c r="H732" s="8">
        <v>5</v>
      </c>
      <c r="I732" s="20"/>
      <c r="U732"/>
    </row>
    <row r="733" spans="1:21" ht="15" x14ac:dyDescent="0.25">
      <c r="A733" s="18" t="s">
        <v>775</v>
      </c>
      <c r="B733" s="8" t="s">
        <v>80</v>
      </c>
      <c r="C733" s="9">
        <v>40587</v>
      </c>
      <c r="D733" s="10">
        <f t="shared" si="14"/>
        <v>2011</v>
      </c>
      <c r="E733" s="8" t="s">
        <v>15</v>
      </c>
      <c r="F733" s="8" t="s">
        <v>47</v>
      </c>
      <c r="G733" s="19">
        <v>124180</v>
      </c>
      <c r="H733" s="8">
        <v>2</v>
      </c>
      <c r="I733" s="20"/>
      <c r="U733"/>
    </row>
    <row r="734" spans="1:21" ht="15" x14ac:dyDescent="0.25">
      <c r="A734" s="18" t="s">
        <v>776</v>
      </c>
      <c r="B734" s="8" t="s">
        <v>80</v>
      </c>
      <c r="C734" s="9">
        <v>41681</v>
      </c>
      <c r="D734" s="10">
        <f t="shared" si="14"/>
        <v>2014</v>
      </c>
      <c r="E734" s="8" t="s">
        <v>15</v>
      </c>
      <c r="F734" s="8" t="s">
        <v>21</v>
      </c>
      <c r="G734" s="19">
        <v>79440</v>
      </c>
      <c r="H734" s="8">
        <v>4</v>
      </c>
      <c r="I734" s="20"/>
      <c r="U734"/>
    </row>
    <row r="735" spans="1:21" ht="15" x14ac:dyDescent="0.25">
      <c r="A735" s="18" t="s">
        <v>777</v>
      </c>
      <c r="B735" s="8" t="s">
        <v>80</v>
      </c>
      <c r="C735" s="9">
        <v>42763</v>
      </c>
      <c r="D735" s="10">
        <f t="shared" si="14"/>
        <v>2017</v>
      </c>
      <c r="E735" s="8" t="s">
        <v>19</v>
      </c>
      <c r="G735" s="19">
        <v>62961</v>
      </c>
      <c r="H735" s="8">
        <v>4</v>
      </c>
      <c r="I735" s="20"/>
      <c r="U735"/>
    </row>
    <row r="736" spans="1:21" ht="15" x14ac:dyDescent="0.25">
      <c r="A736" s="18" t="s">
        <v>778</v>
      </c>
      <c r="B736" s="8" t="s">
        <v>80</v>
      </c>
      <c r="C736" s="9">
        <v>42776</v>
      </c>
      <c r="D736" s="10">
        <f t="shared" si="14"/>
        <v>2017</v>
      </c>
      <c r="E736" s="8" t="s">
        <v>15</v>
      </c>
      <c r="F736" s="8" t="s">
        <v>47</v>
      </c>
      <c r="G736" s="19">
        <v>86894</v>
      </c>
      <c r="H736" s="8">
        <v>2</v>
      </c>
      <c r="I736" s="20"/>
      <c r="U736"/>
    </row>
    <row r="737" spans="1:21" ht="15" x14ac:dyDescent="0.25">
      <c r="A737" s="18" t="s">
        <v>779</v>
      </c>
      <c r="B737" s="8" t="s">
        <v>51</v>
      </c>
      <c r="C737" s="9">
        <v>39924</v>
      </c>
      <c r="D737" s="10">
        <f t="shared" si="14"/>
        <v>2009</v>
      </c>
      <c r="E737" s="8" t="s">
        <v>15</v>
      </c>
      <c r="F737" s="8" t="s">
        <v>47</v>
      </c>
      <c r="G737" s="19">
        <v>104593</v>
      </c>
      <c r="H737" s="8">
        <v>1</v>
      </c>
      <c r="I737" s="20"/>
      <c r="U737"/>
    </row>
    <row r="738" spans="1:21" ht="15" x14ac:dyDescent="0.25">
      <c r="A738" s="18" t="s">
        <v>780</v>
      </c>
      <c r="B738" s="8" t="s">
        <v>51</v>
      </c>
      <c r="C738" s="9">
        <v>39231</v>
      </c>
      <c r="D738" s="10">
        <f t="shared" si="14"/>
        <v>2007</v>
      </c>
      <c r="E738" s="8" t="s">
        <v>15</v>
      </c>
      <c r="F738" s="8" t="s">
        <v>18</v>
      </c>
      <c r="G738" s="19">
        <v>88072</v>
      </c>
      <c r="H738" s="8">
        <v>4</v>
      </c>
      <c r="I738" s="20"/>
      <c r="U738"/>
    </row>
    <row r="739" spans="1:21" ht="15" x14ac:dyDescent="0.25">
      <c r="A739" s="18" t="s">
        <v>781</v>
      </c>
      <c r="B739" s="8" t="s">
        <v>51</v>
      </c>
      <c r="C739" s="9">
        <v>42932</v>
      </c>
      <c r="D739" s="10">
        <f t="shared" si="14"/>
        <v>2017</v>
      </c>
      <c r="E739" s="8" t="s">
        <v>24</v>
      </c>
      <c r="G739" s="19">
        <v>33461</v>
      </c>
      <c r="H739" s="8">
        <v>3</v>
      </c>
      <c r="I739" s="20"/>
      <c r="U739"/>
    </row>
    <row r="740" spans="1:21" ht="15" x14ac:dyDescent="0.25">
      <c r="A740" s="18" t="s">
        <v>782</v>
      </c>
      <c r="B740" s="8" t="s">
        <v>51</v>
      </c>
      <c r="C740" s="9">
        <v>42959</v>
      </c>
      <c r="D740" s="10">
        <f t="shared" si="14"/>
        <v>2017</v>
      </c>
      <c r="E740" s="8" t="s">
        <v>19</v>
      </c>
      <c r="G740" s="19">
        <v>59600</v>
      </c>
      <c r="H740" s="8">
        <v>1</v>
      </c>
      <c r="I740" s="20"/>
      <c r="U740"/>
    </row>
    <row r="741" spans="1:21" ht="15" x14ac:dyDescent="0.25">
      <c r="A741" s="18" t="s">
        <v>783</v>
      </c>
      <c r="B741" s="8" t="s">
        <v>51</v>
      </c>
      <c r="C741" s="9">
        <v>39313</v>
      </c>
      <c r="D741" s="10">
        <f t="shared" si="14"/>
        <v>2007</v>
      </c>
      <c r="E741" s="8" t="s">
        <v>15</v>
      </c>
      <c r="F741" s="8" t="s">
        <v>35</v>
      </c>
      <c r="G741" s="19">
        <v>61387</v>
      </c>
      <c r="H741" s="8">
        <v>4</v>
      </c>
      <c r="I741" s="20"/>
      <c r="U741"/>
    </row>
    <row r="742" spans="1:21" ht="15" x14ac:dyDescent="0.25">
      <c r="A742" s="18" t="s">
        <v>784</v>
      </c>
      <c r="B742" s="8" t="s">
        <v>56</v>
      </c>
      <c r="C742" s="9">
        <v>41356</v>
      </c>
      <c r="D742" s="10">
        <f t="shared" si="14"/>
        <v>2013</v>
      </c>
      <c r="E742" s="8" t="s">
        <v>19</v>
      </c>
      <c r="G742" s="19">
        <v>63477</v>
      </c>
      <c r="H742" s="8">
        <v>1</v>
      </c>
      <c r="I742" s="20"/>
      <c r="U742"/>
    </row>
    <row r="743" spans="1:21" ht="15" x14ac:dyDescent="0.25">
      <c r="A743" s="18" t="s">
        <v>785</v>
      </c>
      <c r="B743" s="8" t="s">
        <v>56</v>
      </c>
      <c r="C743" s="9">
        <v>38797</v>
      </c>
      <c r="D743" s="10">
        <f t="shared" si="14"/>
        <v>2006</v>
      </c>
      <c r="E743" s="8" t="s">
        <v>22</v>
      </c>
      <c r="F743" s="8" t="s">
        <v>18</v>
      </c>
      <c r="G743" s="19">
        <v>27040</v>
      </c>
      <c r="H743" s="8">
        <v>2</v>
      </c>
      <c r="I743" s="20"/>
      <c r="U743"/>
    </row>
    <row r="744" spans="1:21" ht="15" x14ac:dyDescent="0.25">
      <c r="A744" s="18" t="s">
        <v>786</v>
      </c>
      <c r="B744" s="8" t="s">
        <v>56</v>
      </c>
      <c r="C744" s="9">
        <v>41879</v>
      </c>
      <c r="D744" s="10">
        <f t="shared" si="14"/>
        <v>2014</v>
      </c>
      <c r="E744" s="8" t="s">
        <v>19</v>
      </c>
      <c r="G744" s="19">
        <v>61444</v>
      </c>
      <c r="H744" s="8">
        <v>4</v>
      </c>
      <c r="I744" s="20"/>
      <c r="U744"/>
    </row>
    <row r="745" spans="1:21" ht="15" x14ac:dyDescent="0.25">
      <c r="A745" s="18" t="s">
        <v>787</v>
      </c>
      <c r="B745" s="8" t="s">
        <v>56</v>
      </c>
      <c r="C745" s="9">
        <v>42624</v>
      </c>
      <c r="D745" s="10">
        <f t="shared" si="14"/>
        <v>2016</v>
      </c>
      <c r="E745" s="8" t="s">
        <v>15</v>
      </c>
      <c r="F745" s="8" t="s">
        <v>18</v>
      </c>
      <c r="G745" s="19">
        <v>110404</v>
      </c>
      <c r="H745" s="8">
        <v>5</v>
      </c>
      <c r="I745" s="20"/>
      <c r="U745"/>
    </row>
    <row r="746" spans="1:21" ht="15" x14ac:dyDescent="0.25">
      <c r="A746" s="18" t="s">
        <v>788</v>
      </c>
      <c r="B746" s="8" t="s">
        <v>56</v>
      </c>
      <c r="C746" s="9">
        <v>42783</v>
      </c>
      <c r="D746" s="10">
        <f t="shared" si="14"/>
        <v>2017</v>
      </c>
      <c r="E746" s="8" t="s">
        <v>19</v>
      </c>
      <c r="G746" s="19">
        <v>45127</v>
      </c>
      <c r="H746" s="8">
        <v>4</v>
      </c>
      <c r="I746" s="20"/>
      <c r="U746"/>
    </row>
    <row r="747" spans="1:21" ht="15" x14ac:dyDescent="0.25">
      <c r="U747"/>
    </row>
    <row r="748" spans="1:21" ht="15" x14ac:dyDescent="0.25">
      <c r="U748"/>
    </row>
    <row r="749" spans="1:21" ht="15" x14ac:dyDescent="0.25">
      <c r="U749"/>
    </row>
    <row r="750" spans="1:21" ht="15" x14ac:dyDescent="0.25">
      <c r="U750"/>
    </row>
    <row r="751" spans="1:21" ht="15" x14ac:dyDescent="0.25">
      <c r="U751"/>
    </row>
    <row r="752" spans="1:21" ht="15" x14ac:dyDescent="0.25">
      <c r="U752"/>
    </row>
    <row r="753" spans="21:21" ht="15" x14ac:dyDescent="0.25">
      <c r="U753"/>
    </row>
    <row r="754" spans="21:21" ht="15" x14ac:dyDescent="0.25">
      <c r="U754"/>
    </row>
    <row r="755" spans="21:21" ht="15" x14ac:dyDescent="0.25">
      <c r="U755"/>
    </row>
    <row r="756" spans="21:21" ht="15" x14ac:dyDescent="0.25">
      <c r="U756"/>
    </row>
    <row r="757" spans="21:21" ht="15" x14ac:dyDescent="0.25">
      <c r="U757"/>
    </row>
    <row r="758" spans="21:21" ht="15" x14ac:dyDescent="0.25">
      <c r="U758"/>
    </row>
    <row r="759" spans="21:21" ht="15" x14ac:dyDescent="0.25">
      <c r="U759"/>
    </row>
    <row r="760" spans="21:21" ht="15" x14ac:dyDescent="0.25">
      <c r="U760"/>
    </row>
    <row r="761" spans="21:21" ht="15" x14ac:dyDescent="0.25">
      <c r="U761"/>
    </row>
    <row r="762" spans="21:21" ht="15" x14ac:dyDescent="0.25">
      <c r="U762"/>
    </row>
    <row r="763" spans="21:21" ht="15" x14ac:dyDescent="0.25">
      <c r="U763"/>
    </row>
    <row r="764" spans="21:21" ht="15" x14ac:dyDescent="0.25">
      <c r="U764"/>
    </row>
    <row r="765" spans="21:21" ht="15" x14ac:dyDescent="0.25">
      <c r="U765"/>
    </row>
    <row r="766" spans="21:21" ht="15" x14ac:dyDescent="0.25">
      <c r="U766"/>
    </row>
    <row r="767" spans="21:21" ht="15" x14ac:dyDescent="0.25">
      <c r="U767"/>
    </row>
    <row r="768" spans="21:21" ht="15" x14ac:dyDescent="0.25">
      <c r="U768"/>
    </row>
    <row r="769" spans="21:21" ht="15" x14ac:dyDescent="0.25">
      <c r="U769"/>
    </row>
    <row r="770" spans="21:21" ht="15" x14ac:dyDescent="0.25">
      <c r="U770"/>
    </row>
    <row r="771" spans="21:21" ht="15" x14ac:dyDescent="0.25">
      <c r="U771"/>
    </row>
    <row r="772" spans="21:21" ht="15" x14ac:dyDescent="0.25">
      <c r="U772"/>
    </row>
    <row r="773" spans="21:21" ht="15" x14ac:dyDescent="0.25">
      <c r="U773"/>
    </row>
    <row r="774" spans="21:21" ht="15" x14ac:dyDescent="0.25">
      <c r="U774"/>
    </row>
    <row r="775" spans="21:21" ht="15" x14ac:dyDescent="0.25">
      <c r="U775"/>
    </row>
    <row r="776" spans="21:21" ht="15" x14ac:dyDescent="0.25">
      <c r="U776"/>
    </row>
    <row r="777" spans="21:21" ht="15" x14ac:dyDescent="0.25">
      <c r="U777"/>
    </row>
    <row r="778" spans="21:21" ht="15" x14ac:dyDescent="0.25">
      <c r="U778"/>
    </row>
    <row r="779" spans="21:21" ht="15" x14ac:dyDescent="0.25">
      <c r="U779"/>
    </row>
    <row r="780" spans="21:21" ht="15" x14ac:dyDescent="0.25">
      <c r="U780"/>
    </row>
    <row r="781" spans="21:21" ht="15" x14ac:dyDescent="0.25">
      <c r="U781"/>
    </row>
    <row r="782" spans="21:21" ht="15" x14ac:dyDescent="0.25">
      <c r="U782"/>
    </row>
    <row r="783" spans="21:21" ht="15" x14ac:dyDescent="0.25">
      <c r="U783"/>
    </row>
    <row r="784" spans="21:21" ht="15" x14ac:dyDescent="0.25">
      <c r="U784"/>
    </row>
    <row r="785" spans="21:21" ht="15" x14ac:dyDescent="0.25">
      <c r="U785"/>
    </row>
    <row r="786" spans="21:21" ht="15" x14ac:dyDescent="0.25">
      <c r="U786"/>
    </row>
    <row r="787" spans="21:21" ht="15" x14ac:dyDescent="0.25">
      <c r="U787"/>
    </row>
    <row r="788" spans="21:21" ht="15" x14ac:dyDescent="0.25">
      <c r="U788"/>
    </row>
    <row r="789" spans="21:21" ht="15" x14ac:dyDescent="0.25">
      <c r="U789"/>
    </row>
    <row r="790" spans="21:21" ht="15" x14ac:dyDescent="0.25">
      <c r="U790"/>
    </row>
    <row r="791" spans="21:21" ht="15" x14ac:dyDescent="0.25">
      <c r="U791"/>
    </row>
    <row r="792" spans="21:21" ht="15" x14ac:dyDescent="0.25">
      <c r="U792"/>
    </row>
    <row r="793" spans="21:21" ht="15" x14ac:dyDescent="0.25">
      <c r="U793"/>
    </row>
    <row r="794" spans="21:21" ht="15" x14ac:dyDescent="0.25">
      <c r="U794"/>
    </row>
    <row r="795" spans="21:21" ht="15" x14ac:dyDescent="0.25">
      <c r="U795"/>
    </row>
    <row r="796" spans="21:21" ht="15" x14ac:dyDescent="0.25">
      <c r="U796"/>
    </row>
    <row r="797" spans="21:21" ht="15" x14ac:dyDescent="0.25">
      <c r="U797"/>
    </row>
    <row r="798" spans="21:21" ht="15" x14ac:dyDescent="0.25">
      <c r="U798"/>
    </row>
    <row r="799" spans="21:21" ht="15" x14ac:dyDescent="0.25">
      <c r="U799"/>
    </row>
    <row r="800" spans="21:21" ht="15" x14ac:dyDescent="0.25">
      <c r="U800"/>
    </row>
    <row r="801" spans="21:21" ht="15" x14ac:dyDescent="0.25">
      <c r="U801"/>
    </row>
    <row r="802" spans="21:21" ht="15" x14ac:dyDescent="0.25">
      <c r="U802"/>
    </row>
    <row r="803" spans="21:21" ht="15" x14ac:dyDescent="0.25">
      <c r="U803"/>
    </row>
    <row r="804" spans="21:21" ht="15" x14ac:dyDescent="0.25">
      <c r="U804"/>
    </row>
    <row r="805" spans="21:21" ht="15" x14ac:dyDescent="0.25">
      <c r="U805"/>
    </row>
    <row r="806" spans="21:21" ht="15" x14ac:dyDescent="0.25">
      <c r="U806"/>
    </row>
    <row r="807" spans="21:21" ht="15" x14ac:dyDescent="0.25">
      <c r="U807"/>
    </row>
    <row r="808" spans="21:21" ht="15" x14ac:dyDescent="0.25">
      <c r="U808"/>
    </row>
    <row r="809" spans="21:21" ht="15" x14ac:dyDescent="0.25">
      <c r="U809"/>
    </row>
    <row r="810" spans="21:21" ht="15" x14ac:dyDescent="0.25">
      <c r="U810"/>
    </row>
    <row r="811" spans="21:21" ht="15" x14ac:dyDescent="0.25">
      <c r="U811"/>
    </row>
    <row r="812" spans="21:21" ht="15" x14ac:dyDescent="0.25">
      <c r="U812"/>
    </row>
    <row r="813" spans="21:21" ht="15" x14ac:dyDescent="0.25">
      <c r="U813"/>
    </row>
    <row r="814" spans="21:21" ht="15" x14ac:dyDescent="0.25">
      <c r="U814"/>
    </row>
    <row r="815" spans="21:21" ht="15" x14ac:dyDescent="0.25">
      <c r="U815"/>
    </row>
    <row r="816" spans="21:21" ht="15" x14ac:dyDescent="0.25">
      <c r="U816"/>
    </row>
    <row r="817" spans="21:21" ht="15" x14ac:dyDescent="0.25">
      <c r="U817"/>
    </row>
    <row r="818" spans="21:21" ht="15" x14ac:dyDescent="0.25">
      <c r="U818"/>
    </row>
    <row r="819" spans="21:21" ht="15" x14ac:dyDescent="0.25">
      <c r="U819"/>
    </row>
  </sheetData>
  <sortState xmlns:xlrd2="http://schemas.microsoft.com/office/spreadsheetml/2017/richdata2" ref="Q51:R71">
    <sortCondition ref="R55:R71"/>
  </sortState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F090C-830D-472E-A041-9C67CAA510FC}">
  <dimension ref="E6:O100"/>
  <sheetViews>
    <sheetView showGridLines="0" tabSelected="1" workbookViewId="0">
      <selection activeCell="Q18" sqref="Q18"/>
    </sheetView>
  </sheetViews>
  <sheetFormatPr defaultRowHeight="15" x14ac:dyDescent="0.25"/>
  <cols>
    <col min="11" max="11" width="27.42578125" bestFit="1" customWidth="1"/>
    <col min="12" max="13" width="10.5703125" bestFit="1" customWidth="1"/>
    <col min="14" max="14" width="10.28515625" bestFit="1" customWidth="1"/>
  </cols>
  <sheetData>
    <row r="6" spans="5:5" x14ac:dyDescent="0.25">
      <c r="E6" s="26"/>
    </row>
    <row r="37" spans="11:15" x14ac:dyDescent="0.25">
      <c r="K37" s="8"/>
      <c r="L37" s="22"/>
      <c r="M37" s="22"/>
      <c r="N37" s="22"/>
      <c r="O37" s="22"/>
    </row>
    <row r="38" spans="11:15" x14ac:dyDescent="0.25">
      <c r="K38" s="8"/>
      <c r="L38" s="22"/>
      <c r="M38" s="22"/>
      <c r="N38" s="22"/>
      <c r="O38" s="22"/>
    </row>
    <row r="39" spans="11:15" x14ac:dyDescent="0.25">
      <c r="K39" s="8"/>
      <c r="L39" s="22"/>
      <c r="M39" s="22"/>
      <c r="N39" s="22"/>
      <c r="O39" s="22"/>
    </row>
    <row r="40" spans="11:15" x14ac:dyDescent="0.25">
      <c r="K40" s="8"/>
      <c r="L40" s="22"/>
      <c r="M40" s="22"/>
      <c r="N40" s="22"/>
      <c r="O40" s="22"/>
    </row>
    <row r="41" spans="11:15" x14ac:dyDescent="0.25">
      <c r="K41" s="8"/>
      <c r="L41" s="22"/>
      <c r="M41" s="22"/>
      <c r="N41" s="22"/>
      <c r="O41" s="22"/>
    </row>
    <row r="42" spans="11:15" x14ac:dyDescent="0.25">
      <c r="K42" s="8"/>
      <c r="L42" s="22"/>
      <c r="M42" s="22"/>
      <c r="N42" s="22"/>
      <c r="O42" s="22"/>
    </row>
    <row r="43" spans="11:15" x14ac:dyDescent="0.25">
      <c r="K43" s="8"/>
      <c r="L43" s="22"/>
      <c r="M43" s="22"/>
      <c r="N43" s="22"/>
      <c r="O43" s="22"/>
    </row>
    <row r="44" spans="11:15" x14ac:dyDescent="0.25">
      <c r="K44" s="8"/>
      <c r="L44" s="22"/>
      <c r="M44" s="22"/>
      <c r="N44" s="22"/>
      <c r="O44" s="22"/>
    </row>
    <row r="45" spans="11:15" x14ac:dyDescent="0.25">
      <c r="K45" s="8"/>
      <c r="L45" s="22"/>
      <c r="M45" s="22"/>
      <c r="N45" s="22"/>
      <c r="O45" s="22"/>
    </row>
    <row r="46" spans="11:15" x14ac:dyDescent="0.25">
      <c r="K46" s="8"/>
      <c r="L46" s="22"/>
      <c r="M46" s="22"/>
      <c r="N46" s="22"/>
      <c r="O46" s="22"/>
    </row>
    <row r="47" spans="11:15" x14ac:dyDescent="0.25">
      <c r="K47" s="8"/>
      <c r="L47" s="22"/>
      <c r="M47" s="22"/>
      <c r="N47" s="22"/>
      <c r="O47" s="22"/>
    </row>
    <row r="48" spans="11:15" x14ac:dyDescent="0.25">
      <c r="K48" s="8"/>
      <c r="L48" s="22"/>
      <c r="M48" s="22"/>
      <c r="N48" s="22"/>
      <c r="O48" s="22"/>
    </row>
    <row r="49" spans="11:15" x14ac:dyDescent="0.25">
      <c r="K49" s="8"/>
      <c r="L49" s="22"/>
      <c r="M49" s="22"/>
      <c r="N49" s="22"/>
      <c r="O49" s="22"/>
    </row>
    <row r="50" spans="11:15" x14ac:dyDescent="0.25">
      <c r="K50" s="8"/>
      <c r="L50" s="22"/>
      <c r="M50" s="22"/>
      <c r="N50" s="22"/>
      <c r="O50" s="22"/>
    </row>
    <row r="51" spans="11:15" x14ac:dyDescent="0.25">
      <c r="K51" s="8"/>
      <c r="L51" s="22"/>
      <c r="M51" s="22"/>
      <c r="N51" s="22"/>
      <c r="O51" s="22"/>
    </row>
    <row r="52" spans="11:15" x14ac:dyDescent="0.25">
      <c r="K52" s="8"/>
      <c r="L52" s="22"/>
      <c r="M52" s="22"/>
      <c r="N52" s="22"/>
      <c r="O52" s="22"/>
    </row>
    <row r="53" spans="11:15" x14ac:dyDescent="0.25">
      <c r="K53" s="8"/>
      <c r="L53" s="22"/>
      <c r="M53" s="22"/>
      <c r="N53" s="22"/>
      <c r="O53" s="22"/>
    </row>
    <row r="54" spans="11:15" x14ac:dyDescent="0.25">
      <c r="K54" s="8"/>
      <c r="L54" s="22"/>
      <c r="M54" s="22"/>
      <c r="N54" s="22"/>
      <c r="O54" s="22"/>
    </row>
    <row r="55" spans="11:15" x14ac:dyDescent="0.25">
      <c r="K55" s="8"/>
      <c r="L55" s="22"/>
      <c r="M55" s="22"/>
      <c r="N55" s="22"/>
      <c r="O55" s="22"/>
    </row>
    <row r="56" spans="11:15" x14ac:dyDescent="0.25">
      <c r="K56" s="8"/>
      <c r="L56" s="22"/>
      <c r="M56" s="22"/>
      <c r="N56" s="22"/>
      <c r="O56" s="22"/>
    </row>
    <row r="57" spans="11:15" x14ac:dyDescent="0.25">
      <c r="K57" s="8"/>
      <c r="L57" s="22"/>
      <c r="M57" s="22"/>
      <c r="N57" s="22"/>
      <c r="O57" s="22"/>
    </row>
    <row r="100" spans="11:15" x14ac:dyDescent="0.25">
      <c r="K100" s="27"/>
      <c r="L100" s="27"/>
      <c r="M100" s="27"/>
      <c r="N100" s="27"/>
      <c r="O100" s="27"/>
    </row>
  </sheetData>
  <conditionalFormatting sqref="L37:O57">
    <cfRule type="colorScale" priority="1">
      <colorScale>
        <cfvo type="min"/>
        <cfvo type="percentile" val="50"/>
        <cfvo type="max"/>
        <color rgb="FF5A8AC6"/>
        <color rgb="FFFCFCFF"/>
        <color rgb="FFF2C686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10</vt:i4>
      </vt:variant>
    </vt:vector>
  </HeadingPairs>
  <TitlesOfParts>
    <vt:vector size="12" baseType="lpstr">
      <vt:lpstr>Data Prep</vt:lpstr>
      <vt:lpstr>HR_Dashboard</vt:lpstr>
      <vt:lpstr>Benefits</vt:lpstr>
      <vt:lpstr>Compensation</vt:lpstr>
      <vt:lpstr>criteria1</vt:lpstr>
      <vt:lpstr>criteria2</vt:lpstr>
      <vt:lpstr>Dept.</vt:lpstr>
      <vt:lpstr>Employee_Name</vt:lpstr>
      <vt:lpstr>Hire_Date</vt:lpstr>
      <vt:lpstr>Rating</vt:lpstr>
      <vt:lpstr>Status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FestMan</dc:creator>
  <cp:lastModifiedBy>Windows User</cp:lastModifiedBy>
  <dcterms:created xsi:type="dcterms:W3CDTF">2022-04-10T22:39:41Z</dcterms:created>
  <dcterms:modified xsi:type="dcterms:W3CDTF">2022-07-02T11:46:40Z</dcterms:modified>
</cp:coreProperties>
</file>