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Programming\Python\SustainabilityReport\model\"/>
    </mc:Choice>
  </mc:AlternateContent>
  <xr:revisionPtr revIDLastSave="0" documentId="13_ncr:1_{7C8D619A-CAA8-4CD2-8BC1-E8B6C5B56EF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ict" sheetId="2" r:id="rId1"/>
    <sheet name="data" sheetId="1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2" i="3"/>
  <c r="F3" i="3"/>
  <c r="F8" i="3" s="1"/>
  <c r="F4" i="3"/>
  <c r="F5" i="3"/>
  <c r="F6" i="3"/>
  <c r="F2" i="3"/>
  <c r="E3" i="3"/>
  <c r="E4" i="3"/>
  <c r="E5" i="3"/>
  <c r="E6" i="3"/>
  <c r="E2" i="3"/>
  <c r="D3" i="3"/>
  <c r="D8" i="3" s="1"/>
  <c r="D4" i="3"/>
  <c r="D5" i="3"/>
  <c r="D6" i="3"/>
  <c r="D2" i="3"/>
  <c r="C3" i="3"/>
  <c r="C4" i="3"/>
  <c r="C5" i="3"/>
  <c r="C6" i="3"/>
  <c r="C2" i="3"/>
  <c r="B3" i="3"/>
  <c r="B4" i="3"/>
  <c r="B5" i="3"/>
  <c r="B6" i="3"/>
  <c r="B2" i="3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B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B2" i="1"/>
  <c r="G8" i="3" l="1"/>
  <c r="E8" i="3"/>
  <c r="C8" i="3"/>
  <c r="B8" i="3"/>
  <c r="D9" i="3" l="1"/>
  <c r="E9" i="3"/>
  <c r="B9" i="3"/>
  <c r="F9" i="3"/>
  <c r="C9" i="3"/>
  <c r="G9" i="3"/>
</calcChain>
</file>

<file path=xl/sharedStrings.xml><?xml version="1.0" encoding="utf-8"?>
<sst xmlns="http://schemas.openxmlformats.org/spreadsheetml/2006/main" count="168" uniqueCount="92">
  <si>
    <t>air_freight</t>
  </si>
  <si>
    <t>air_person</t>
  </si>
  <si>
    <t>crpp_C0000</t>
  </si>
  <si>
    <t>crpp_G0000</t>
  </si>
  <si>
    <t>crpp_I0000</t>
  </si>
  <si>
    <t>crpp_P0000</t>
  </si>
  <si>
    <t>crpp_R0000</t>
  </si>
  <si>
    <t>heco_CDD</t>
  </si>
  <si>
    <t>heco_HDD</t>
  </si>
  <si>
    <t>ind_B</t>
  </si>
  <si>
    <t>ind_C</t>
  </si>
  <si>
    <t>ind_D</t>
  </si>
  <si>
    <t>ind_E</t>
  </si>
  <si>
    <t>ind_F</t>
  </si>
  <si>
    <t>ind_G</t>
  </si>
  <si>
    <t>ind_H</t>
  </si>
  <si>
    <t>ind_I</t>
  </si>
  <si>
    <t>ind_J</t>
  </si>
  <si>
    <t>ind_L</t>
  </si>
  <si>
    <t>ind_M</t>
  </si>
  <si>
    <t>ind_N</t>
  </si>
  <si>
    <t>lst_A2000</t>
  </si>
  <si>
    <t>marit_freight</t>
  </si>
  <si>
    <t>marit_person</t>
  </si>
  <si>
    <t>population</t>
  </si>
  <si>
    <t>vreg_CAR</t>
  </si>
  <si>
    <t>vreg_MOTO</t>
  </si>
  <si>
    <t>vreg_TOT_X_TM</t>
  </si>
  <si>
    <t>vreg_TRL_STRL</t>
  </si>
  <si>
    <t>wst_DSP_I</t>
  </si>
  <si>
    <t>wst_RCV_E</t>
  </si>
  <si>
    <t>NO2</t>
  </si>
  <si>
    <t>O3</t>
  </si>
  <si>
    <t>PM10</t>
  </si>
  <si>
    <t>PM25</t>
  </si>
  <si>
    <t>SO2</t>
  </si>
  <si>
    <t>shorthand</t>
  </si>
  <si>
    <t>category</t>
  </si>
  <si>
    <t>Explenation</t>
  </si>
  <si>
    <t>transport</t>
  </si>
  <si>
    <t>Tons of air freight processed</t>
  </si>
  <si>
    <t>Number of passengers of air transport</t>
  </si>
  <si>
    <t>agriculture</t>
  </si>
  <si>
    <t>Cereals for the production of grain (including seed) in cultivated ha per square kilometer of size</t>
  </si>
  <si>
    <t>in cultivated ha per square kilometer of size</t>
  </si>
  <si>
    <t>Industrial crops in cultivated ha per square kilometer of size</t>
  </si>
  <si>
    <t>Dry pulses and protein crops for the production of grain (including seed and mixtures of cereals and pulses) in cultivated ha per square kilometer of size</t>
  </si>
  <si>
    <t>Root crops in cultivated ha per square kilometer of size</t>
  </si>
  <si>
    <t>crpp_V0000_S0000</t>
  </si>
  <si>
    <t>Fresh vegetables (including melons) and strawberries ha per square kilometer of size</t>
  </si>
  <si>
    <t>crpp_W1000</t>
  </si>
  <si>
    <t>Grapes ha per square kilometer of size</t>
  </si>
  <si>
    <t>heating</t>
  </si>
  <si>
    <t>Cooling degree days</t>
  </si>
  <si>
    <t>Heating degree days</t>
  </si>
  <si>
    <t>industry</t>
  </si>
  <si>
    <t>Mining and quarrying - number of units per square kilometer</t>
  </si>
  <si>
    <t>Manufacturing - number of units per square kilometer</t>
  </si>
  <si>
    <t>Electricity, gas, steam and air conditioning supply - number of units per square kilometer</t>
  </si>
  <si>
    <t>Water supply; sewerage, waste management and remediation activities - number of units per square kilometer</t>
  </si>
  <si>
    <t>Construction - number of units per square kilometer</t>
  </si>
  <si>
    <t>Wholesale and retail trade; repair of motor vehicles and motorcycles - number of units per square kilometer</t>
  </si>
  <si>
    <t>Transportation and storage - number of units per square kilometer</t>
  </si>
  <si>
    <t>Accommodation and food service activities - number of units per square kilometer</t>
  </si>
  <si>
    <t>Information and communication - number of units per square kilometer</t>
  </si>
  <si>
    <t>Real estate activities - number of units per square kilometer</t>
  </si>
  <si>
    <t>Professional, scientific and technical activities - number of units per square kilometer</t>
  </si>
  <si>
    <t>Administrative and support service activities - number of units per square kilometer</t>
  </si>
  <si>
    <t>Number of live bovine animals per square-kilometer</t>
  </si>
  <si>
    <t>lst_A2300</t>
  </si>
  <si>
    <t>Number of Cows per square-kilometer</t>
  </si>
  <si>
    <t>lst_A2400</t>
  </si>
  <si>
    <t>Number of Buffaloes per square-kilometer</t>
  </si>
  <si>
    <t>lst_A3100</t>
  </si>
  <si>
    <t>Number of live swines per square-kilometer</t>
  </si>
  <si>
    <t>lst_A4100</t>
  </si>
  <si>
    <t>Number of live sheep per square-kilometer</t>
  </si>
  <si>
    <t>lst_A4200</t>
  </si>
  <si>
    <t>Number of live goats per square-kilometer</t>
  </si>
  <si>
    <t>Tons of maritim freight processed</t>
  </si>
  <si>
    <t>Number of passengers of maritim transport</t>
  </si>
  <si>
    <t>Number of population per square-kilometer</t>
  </si>
  <si>
    <t>Stock of all Passenger cars per square-kilometer</t>
  </si>
  <si>
    <t>Stock of all Motorcycles per square-kilometer</t>
  </si>
  <si>
    <t>Stock of all vehicles (except trailers and motorcycles) per square-kilometer</t>
  </si>
  <si>
    <t>Stock of all Trailers and semi-trailers per square-kilometer</t>
  </si>
  <si>
    <t>waste</t>
  </si>
  <si>
    <t>Capacity of Disposal - incineration (D10) per square-kilometer</t>
  </si>
  <si>
    <t>Capacity of Recovery - energy recovery (R1) per square-kilometer</t>
  </si>
  <si>
    <t>wst_RCV_R</t>
  </si>
  <si>
    <t>Capacity of Recovery - recycling per square-kilometer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</si>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</sst>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92A-844D-45CB-9EC5-BDBBCFA0AE45}">
  <dimension ref="A1:C40"/>
  <sheetViews>
    <sheetView zoomScale="85" zoomScaleNormal="85" workbookViewId="0">
      <selection activeCell="C20" sqref="C20"/>
    </sheetView>
  </sheetViews>
  <sheetFormatPr defaultRowHeight="14.4" x14ac:dyDescent="0.3"/>
  <cols>
    <col min="1" max="2" width="21" customWidth="1"/>
    <col min="3" max="3" width="75.6640625" customWidth="1"/>
  </cols>
  <sheetData>
    <row r="1" spans="1:3" x14ac:dyDescent="0.3">
      <c r="A1" s="2" t="s">
        <v>36</v>
      </c>
      <c r="B1" s="2" t="s">
        <v>37</v>
      </c>
      <c r="C1" s="3" t="s">
        <v>38</v>
      </c>
    </row>
    <row r="2" spans="1:3" x14ac:dyDescent="0.3">
      <c r="A2" s="4" t="s">
        <v>0</v>
      </c>
      <c r="B2" s="4" t="s">
        <v>39</v>
      </c>
      <c r="C2" s="5" t="s">
        <v>40</v>
      </c>
    </row>
    <row r="3" spans="1:3" x14ac:dyDescent="0.3">
      <c r="A3" s="4" t="s">
        <v>1</v>
      </c>
      <c r="B3" s="4" t="s">
        <v>39</v>
      </c>
      <c r="C3" s="5" t="s">
        <v>41</v>
      </c>
    </row>
    <row r="4" spans="1:3" x14ac:dyDescent="0.3">
      <c r="A4" s="4" t="s">
        <v>2</v>
      </c>
      <c r="B4" s="4" t="s">
        <v>42</v>
      </c>
      <c r="C4" s="5" t="s">
        <v>43</v>
      </c>
    </row>
    <row r="5" spans="1:3" x14ac:dyDescent="0.3">
      <c r="A5" s="4" t="s">
        <v>3</v>
      </c>
      <c r="B5" s="4" t="s">
        <v>42</v>
      </c>
      <c r="C5" s="5" t="s">
        <v>44</v>
      </c>
    </row>
    <row r="6" spans="1:3" x14ac:dyDescent="0.3">
      <c r="A6" s="4" t="s">
        <v>4</v>
      </c>
      <c r="B6" s="4" t="s">
        <v>42</v>
      </c>
      <c r="C6" s="5" t="s">
        <v>45</v>
      </c>
    </row>
    <row r="7" spans="1:3" x14ac:dyDescent="0.3">
      <c r="A7" s="4" t="s">
        <v>5</v>
      </c>
      <c r="B7" s="4" t="s">
        <v>42</v>
      </c>
      <c r="C7" s="5" t="s">
        <v>46</v>
      </c>
    </row>
    <row r="8" spans="1:3" x14ac:dyDescent="0.3">
      <c r="A8" s="4" t="s">
        <v>6</v>
      </c>
      <c r="B8" s="4" t="s">
        <v>42</v>
      </c>
      <c r="C8" s="5" t="s">
        <v>47</v>
      </c>
    </row>
    <row r="9" spans="1:3" x14ac:dyDescent="0.3">
      <c r="A9" s="4" t="s">
        <v>48</v>
      </c>
      <c r="B9" s="4" t="s">
        <v>42</v>
      </c>
      <c r="C9" s="5" t="s">
        <v>49</v>
      </c>
    </row>
    <row r="10" spans="1:3" x14ac:dyDescent="0.3">
      <c r="A10" s="4" t="s">
        <v>50</v>
      </c>
      <c r="B10" s="4" t="s">
        <v>42</v>
      </c>
      <c r="C10" s="5" t="s">
        <v>51</v>
      </c>
    </row>
    <row r="11" spans="1:3" x14ac:dyDescent="0.3">
      <c r="A11" s="4" t="s">
        <v>7</v>
      </c>
      <c r="B11" s="4" t="s">
        <v>52</v>
      </c>
      <c r="C11" s="5" t="s">
        <v>53</v>
      </c>
    </row>
    <row r="12" spans="1:3" x14ac:dyDescent="0.3">
      <c r="A12" s="4" t="s">
        <v>8</v>
      </c>
      <c r="B12" s="4" t="s">
        <v>52</v>
      </c>
      <c r="C12" s="5" t="s">
        <v>54</v>
      </c>
    </row>
    <row r="13" spans="1:3" x14ac:dyDescent="0.3">
      <c r="A13" s="4" t="s">
        <v>9</v>
      </c>
      <c r="B13" s="4" t="s">
        <v>55</v>
      </c>
      <c r="C13" s="5" t="s">
        <v>56</v>
      </c>
    </row>
    <row r="14" spans="1:3" x14ac:dyDescent="0.3">
      <c r="A14" s="4" t="s">
        <v>10</v>
      </c>
      <c r="B14" s="4" t="s">
        <v>55</v>
      </c>
      <c r="C14" s="5" t="s">
        <v>57</v>
      </c>
    </row>
    <row r="15" spans="1:3" x14ac:dyDescent="0.3">
      <c r="A15" s="4" t="s">
        <v>11</v>
      </c>
      <c r="B15" s="4" t="s">
        <v>55</v>
      </c>
      <c r="C15" s="5" t="s">
        <v>58</v>
      </c>
    </row>
    <row r="16" spans="1:3" x14ac:dyDescent="0.3">
      <c r="A16" s="4" t="s">
        <v>12</v>
      </c>
      <c r="B16" s="4" t="s">
        <v>55</v>
      </c>
      <c r="C16" s="5" t="s">
        <v>59</v>
      </c>
    </row>
    <row r="17" spans="1:3" x14ac:dyDescent="0.3">
      <c r="A17" s="4" t="s">
        <v>13</v>
      </c>
      <c r="B17" s="4" t="s">
        <v>55</v>
      </c>
      <c r="C17" s="5" t="s">
        <v>60</v>
      </c>
    </row>
    <row r="18" spans="1:3" x14ac:dyDescent="0.3">
      <c r="A18" s="4" t="s">
        <v>14</v>
      </c>
      <c r="B18" s="4" t="s">
        <v>55</v>
      </c>
      <c r="C18" s="5" t="s">
        <v>61</v>
      </c>
    </row>
    <row r="19" spans="1:3" x14ac:dyDescent="0.3">
      <c r="A19" s="4" t="s">
        <v>15</v>
      </c>
      <c r="B19" s="4" t="s">
        <v>55</v>
      </c>
      <c r="C19" s="5" t="s">
        <v>62</v>
      </c>
    </row>
    <row r="20" spans="1:3" x14ac:dyDescent="0.3">
      <c r="A20" s="4" t="s">
        <v>16</v>
      </c>
      <c r="B20" s="4" t="s">
        <v>55</v>
      </c>
      <c r="C20" s="5" t="s">
        <v>63</v>
      </c>
    </row>
    <row r="21" spans="1:3" x14ac:dyDescent="0.3">
      <c r="A21" s="4" t="s">
        <v>17</v>
      </c>
      <c r="B21" s="4" t="s">
        <v>55</v>
      </c>
      <c r="C21" s="5" t="s">
        <v>64</v>
      </c>
    </row>
    <row r="22" spans="1:3" x14ac:dyDescent="0.3">
      <c r="A22" s="4" t="s">
        <v>18</v>
      </c>
      <c r="B22" s="4" t="s">
        <v>55</v>
      </c>
      <c r="C22" s="5" t="s">
        <v>65</v>
      </c>
    </row>
    <row r="23" spans="1:3" x14ac:dyDescent="0.3">
      <c r="A23" s="4" t="s">
        <v>19</v>
      </c>
      <c r="B23" s="4" t="s">
        <v>55</v>
      </c>
      <c r="C23" s="5" t="s">
        <v>66</v>
      </c>
    </row>
    <row r="24" spans="1:3" x14ac:dyDescent="0.3">
      <c r="A24" s="4" t="s">
        <v>20</v>
      </c>
      <c r="B24" s="4" t="s">
        <v>55</v>
      </c>
      <c r="C24" s="5" t="s">
        <v>67</v>
      </c>
    </row>
    <row r="25" spans="1:3" x14ac:dyDescent="0.3">
      <c r="A25" s="4" t="s">
        <v>21</v>
      </c>
      <c r="B25" s="4" t="s">
        <v>42</v>
      </c>
      <c r="C25" s="5" t="s">
        <v>68</v>
      </c>
    </row>
    <row r="26" spans="1:3" x14ac:dyDescent="0.3">
      <c r="A26" s="4" t="s">
        <v>69</v>
      </c>
      <c r="B26" s="4" t="s">
        <v>42</v>
      </c>
      <c r="C26" s="5" t="s">
        <v>70</v>
      </c>
    </row>
    <row r="27" spans="1:3" x14ac:dyDescent="0.3">
      <c r="A27" s="4" t="s">
        <v>71</v>
      </c>
      <c r="B27" s="4" t="s">
        <v>42</v>
      </c>
      <c r="C27" s="5" t="s">
        <v>72</v>
      </c>
    </row>
    <row r="28" spans="1:3" x14ac:dyDescent="0.3">
      <c r="A28" s="4" t="s">
        <v>73</v>
      </c>
      <c r="B28" s="4" t="s">
        <v>42</v>
      </c>
      <c r="C28" s="5" t="s">
        <v>74</v>
      </c>
    </row>
    <row r="29" spans="1:3" x14ac:dyDescent="0.3">
      <c r="A29" s="4" t="s">
        <v>75</v>
      </c>
      <c r="B29" s="4" t="s">
        <v>42</v>
      </c>
      <c r="C29" s="5" t="s">
        <v>76</v>
      </c>
    </row>
    <row r="30" spans="1:3" x14ac:dyDescent="0.3">
      <c r="A30" s="4" t="s">
        <v>77</v>
      </c>
      <c r="B30" s="4" t="s">
        <v>42</v>
      </c>
      <c r="C30" s="5" t="s">
        <v>78</v>
      </c>
    </row>
    <row r="31" spans="1:3" x14ac:dyDescent="0.3">
      <c r="A31" s="4" t="s">
        <v>22</v>
      </c>
      <c r="B31" s="4" t="s">
        <v>39</v>
      </c>
      <c r="C31" s="5" t="s">
        <v>79</v>
      </c>
    </row>
    <row r="32" spans="1:3" x14ac:dyDescent="0.3">
      <c r="A32" s="4" t="s">
        <v>23</v>
      </c>
      <c r="B32" s="4" t="s">
        <v>39</v>
      </c>
      <c r="C32" s="5" t="s">
        <v>80</v>
      </c>
    </row>
    <row r="33" spans="1:3" x14ac:dyDescent="0.3">
      <c r="A33" s="4" t="s">
        <v>24</v>
      </c>
      <c r="B33" s="4" t="s">
        <v>24</v>
      </c>
      <c r="C33" s="5" t="s">
        <v>81</v>
      </c>
    </row>
    <row r="34" spans="1:3" x14ac:dyDescent="0.3">
      <c r="A34" s="4" t="s">
        <v>25</v>
      </c>
      <c r="B34" s="4" t="s">
        <v>39</v>
      </c>
      <c r="C34" s="5" t="s">
        <v>82</v>
      </c>
    </row>
    <row r="35" spans="1:3" x14ac:dyDescent="0.3">
      <c r="A35" s="4" t="s">
        <v>26</v>
      </c>
      <c r="B35" s="4" t="s">
        <v>39</v>
      </c>
      <c r="C35" s="5" t="s">
        <v>83</v>
      </c>
    </row>
    <row r="36" spans="1:3" x14ac:dyDescent="0.3">
      <c r="A36" s="4" t="s">
        <v>27</v>
      </c>
      <c r="B36" s="4" t="s">
        <v>39</v>
      </c>
      <c r="C36" s="5" t="s">
        <v>84</v>
      </c>
    </row>
    <row r="37" spans="1:3" x14ac:dyDescent="0.3">
      <c r="A37" s="4" t="s">
        <v>28</v>
      </c>
      <c r="B37" s="4" t="s">
        <v>39</v>
      </c>
      <c r="C37" s="5" t="s">
        <v>85</v>
      </c>
    </row>
    <row r="38" spans="1:3" x14ac:dyDescent="0.3">
      <c r="A38" s="4" t="s">
        <v>29</v>
      </c>
      <c r="B38" s="4" t="s">
        <v>86</v>
      </c>
      <c r="C38" s="5" t="s">
        <v>87</v>
      </c>
    </row>
    <row r="39" spans="1:3" x14ac:dyDescent="0.3">
      <c r="A39" s="4" t="s">
        <v>30</v>
      </c>
      <c r="B39" s="4" t="s">
        <v>86</v>
      </c>
      <c r="C39" s="5" t="s">
        <v>88</v>
      </c>
    </row>
    <row r="40" spans="1:3" x14ac:dyDescent="0.3">
      <c r="A40" s="4" t="s">
        <v>89</v>
      </c>
      <c r="B40" s="4" t="s">
        <v>86</v>
      </c>
      <c r="C40" s="5" t="s">
        <v>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"/>
  <sheetViews>
    <sheetView topLeftCell="N1" workbookViewId="0">
      <selection activeCell="Z18" sqref="Z18"/>
    </sheetView>
  </sheetViews>
  <sheetFormatPr defaultRowHeight="14.4" x14ac:dyDescent="0.3"/>
  <cols>
    <col min="2" max="24" width="12" bestFit="1" customWidth="1"/>
    <col min="25" max="25" width="12.21875" bestFit="1" customWidth="1"/>
    <col min="26" max="28" width="12" bestFit="1" customWidth="1"/>
    <col min="29" max="29" width="15" bestFit="1" customWidth="1"/>
    <col min="30" max="30" width="13.77734375" bestFit="1" customWidth="1"/>
    <col min="31" max="32" width="12" bestFit="1" customWidth="1"/>
  </cols>
  <sheetData>
    <row r="1" spans="1:3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x14ac:dyDescent="0.3">
      <c r="B2" s="6" t="str">
        <f>LOOKUP(B1,dict!$A$2:$A$40,dict!$B$2:$B$40)</f>
        <v>transport</v>
      </c>
      <c r="C2" s="6" t="str">
        <f>LOOKUP(C1,dict!$A$2:$A$40,dict!$B$2:$B$40)</f>
        <v>transport</v>
      </c>
      <c r="D2" s="6" t="str">
        <f>LOOKUP(D1,dict!$A$2:$A$40,dict!$B$2:$B$40)</f>
        <v>agriculture</v>
      </c>
      <c r="E2" s="6" t="str">
        <f>LOOKUP(E1,dict!$A$2:$A$40,dict!$B$2:$B$40)</f>
        <v>agriculture</v>
      </c>
      <c r="F2" s="6" t="str">
        <f>LOOKUP(F1,dict!$A$2:$A$40,dict!$B$2:$B$40)</f>
        <v>agriculture</v>
      </c>
      <c r="G2" s="6" t="str">
        <f>LOOKUP(G1,dict!$A$2:$A$40,dict!$B$2:$B$40)</f>
        <v>agriculture</v>
      </c>
      <c r="H2" s="6" t="str">
        <f>LOOKUP(H1,dict!$A$2:$A$40,dict!$B$2:$B$40)</f>
        <v>agriculture</v>
      </c>
      <c r="I2" s="6" t="str">
        <f>LOOKUP(I1,dict!$A$2:$A$40,dict!$B$2:$B$40)</f>
        <v>heating</v>
      </c>
      <c r="J2" s="6" t="str">
        <f>LOOKUP(J1,dict!$A$2:$A$40,dict!$B$2:$B$40)</f>
        <v>heating</v>
      </c>
      <c r="K2" s="6" t="str">
        <f>LOOKUP(K1,dict!$A$2:$A$40,dict!$B$2:$B$40)</f>
        <v>industry</v>
      </c>
      <c r="L2" s="6" t="str">
        <f>LOOKUP(L1,dict!$A$2:$A$40,dict!$B$2:$B$40)</f>
        <v>industry</v>
      </c>
      <c r="M2" s="6" t="str">
        <f>LOOKUP(M1,dict!$A$2:$A$40,dict!$B$2:$B$40)</f>
        <v>industry</v>
      </c>
      <c r="N2" s="6" t="str">
        <f>LOOKUP(N1,dict!$A$2:$A$40,dict!$B$2:$B$40)</f>
        <v>industry</v>
      </c>
      <c r="O2" s="6" t="str">
        <f>LOOKUP(O1,dict!$A$2:$A$40,dict!$B$2:$B$40)</f>
        <v>industry</v>
      </c>
      <c r="P2" s="6" t="str">
        <f>LOOKUP(P1,dict!$A$2:$A$40,dict!$B$2:$B$40)</f>
        <v>industry</v>
      </c>
      <c r="Q2" s="6" t="str">
        <f>LOOKUP(Q1,dict!$A$2:$A$40,dict!$B$2:$B$40)</f>
        <v>industry</v>
      </c>
      <c r="R2" s="6" t="str">
        <f>LOOKUP(R1,dict!$A$2:$A$40,dict!$B$2:$B$40)</f>
        <v>industry</v>
      </c>
      <c r="S2" s="6" t="str">
        <f>LOOKUP(S1,dict!$A$2:$A$40,dict!$B$2:$B$40)</f>
        <v>industry</v>
      </c>
      <c r="T2" s="6" t="str">
        <f>LOOKUP(T1,dict!$A$2:$A$40,dict!$B$2:$B$40)</f>
        <v>industry</v>
      </c>
      <c r="U2" s="6" t="str">
        <f>LOOKUP(U1,dict!$A$2:$A$40,dict!$B$2:$B$40)</f>
        <v>industry</v>
      </c>
      <c r="V2" s="6" t="str">
        <f>LOOKUP(V1,dict!$A$2:$A$40,dict!$B$2:$B$40)</f>
        <v>industry</v>
      </c>
      <c r="W2" s="6" t="str">
        <f>LOOKUP(W1,dict!$A$2:$A$40,dict!$B$2:$B$40)</f>
        <v>agriculture</v>
      </c>
      <c r="X2" s="6" t="str">
        <f>LOOKUP(X1,dict!$A$2:$A$40,dict!$B$2:$B$40)</f>
        <v>transport</v>
      </c>
      <c r="Y2" s="6" t="str">
        <f>LOOKUP(Y1,dict!$A$2:$A$40,dict!$B$2:$B$40)</f>
        <v>transport</v>
      </c>
      <c r="Z2" s="6" t="str">
        <f>LOOKUP(Z1,dict!$A$2:$A$40,dict!$B$2:$B$40)</f>
        <v>population</v>
      </c>
      <c r="AA2" s="6" t="str">
        <f>LOOKUP(AA1,dict!$A$2:$A$40,dict!$B$2:$B$40)</f>
        <v>transport</v>
      </c>
      <c r="AB2" s="6" t="str">
        <f>LOOKUP(AB1,dict!$A$2:$A$40,dict!$B$2:$B$40)</f>
        <v>transport</v>
      </c>
      <c r="AC2" s="6" t="str">
        <f>LOOKUP(AC1,dict!$A$2:$A$40,dict!$B$2:$B$40)</f>
        <v>transport</v>
      </c>
      <c r="AD2" s="6" t="str">
        <f>LOOKUP(AD1,dict!$A$2:$A$40,dict!$B$2:$B$40)</f>
        <v>transport</v>
      </c>
      <c r="AE2" s="6" t="str">
        <f>LOOKUP(AE1,dict!$A$2:$A$40,dict!$B$2:$B$40)</f>
        <v>waste</v>
      </c>
      <c r="AF2" s="6" t="str">
        <f>LOOKUP(AF1,dict!$A$2:$A$40,dict!$B$2:$B$40)</f>
        <v>waste</v>
      </c>
    </row>
    <row r="3" spans="1:32" x14ac:dyDescent="0.3">
      <c r="A3" s="1" t="s">
        <v>31</v>
      </c>
      <c r="B3">
        <v>4.1179548985796517E-2</v>
      </c>
      <c r="C3">
        <v>9.4191145703545597E-3</v>
      </c>
      <c r="D3">
        <v>6.9415666502107065E-2</v>
      </c>
      <c r="E3">
        <v>3.3701105645313867E-2</v>
      </c>
      <c r="F3">
        <v>8.7868363203035347E-3</v>
      </c>
      <c r="G3">
        <v>1.268290982255897E-2</v>
      </c>
      <c r="H3">
        <v>2.52228333337162E-3</v>
      </c>
      <c r="I3">
        <v>5.439132124392186E-3</v>
      </c>
      <c r="J3">
        <v>1.147341879863378E-2</v>
      </c>
      <c r="K3">
        <v>2.7152650944108129E-2</v>
      </c>
      <c r="L3">
        <v>2.074529227988868E-2</v>
      </c>
      <c r="M3">
        <v>0.1174583912903279</v>
      </c>
      <c r="N3">
        <v>4.1328377169243258E-2</v>
      </c>
      <c r="O3">
        <v>3.5482701306452202E-2</v>
      </c>
      <c r="P3">
        <v>4.7447819848605993E-2</v>
      </c>
      <c r="Q3">
        <v>1.237754893120937E-3</v>
      </c>
      <c r="R3">
        <v>6.3051861920740554E-3</v>
      </c>
      <c r="S3">
        <v>1.2828234930143361E-2</v>
      </c>
      <c r="T3">
        <v>4.0219028627072268E-3</v>
      </c>
      <c r="U3">
        <v>2.368665857000591E-3</v>
      </c>
      <c r="V3">
        <v>4.3879670424196654E-3</v>
      </c>
      <c r="W3">
        <v>1.6918930565893279E-2</v>
      </c>
      <c r="X3">
        <v>8.0798641052674813E-3</v>
      </c>
      <c r="Y3">
        <v>1.43180206620976E-2</v>
      </c>
      <c r="Z3">
        <v>0.36011523787841099</v>
      </c>
      <c r="AA3">
        <v>2.9817263160689729E-2</v>
      </c>
      <c r="AB3">
        <v>4.8527612951531603E-3</v>
      </c>
      <c r="AC3">
        <v>3.4520404898140148E-3</v>
      </c>
      <c r="AD3">
        <v>3.3733439272674012E-2</v>
      </c>
      <c r="AE3">
        <v>8.3262575452072284E-3</v>
      </c>
      <c r="AF3">
        <v>5.0012243058684827E-3</v>
      </c>
    </row>
    <row r="4" spans="1:32" x14ac:dyDescent="0.3">
      <c r="A4" s="1" t="s">
        <v>32</v>
      </c>
      <c r="B4">
        <v>5.7299274924923786E-3</v>
      </c>
      <c r="C4">
        <v>1.6378007346448811E-2</v>
      </c>
      <c r="D4">
        <v>1.8890875534839209E-2</v>
      </c>
      <c r="E4">
        <v>3.9209364485192452E-2</v>
      </c>
      <c r="F4">
        <v>7.41518216193803E-3</v>
      </c>
      <c r="G4">
        <v>2.3663219090077039E-2</v>
      </c>
      <c r="H4">
        <v>1.8750176393826552E-2</v>
      </c>
      <c r="I4">
        <v>8.8094221304264017E-2</v>
      </c>
      <c r="J4">
        <v>5.8189767826232627E-2</v>
      </c>
      <c r="K4">
        <v>8.7812227005047618E-3</v>
      </c>
      <c r="L4">
        <v>5.0443218568434853E-2</v>
      </c>
      <c r="M4">
        <v>2.0612967185495192E-2</v>
      </c>
      <c r="N4">
        <v>2.5871861219453531E-2</v>
      </c>
      <c r="O4">
        <v>9.6714521731124277E-3</v>
      </c>
      <c r="P4">
        <v>1.047822927179314E-2</v>
      </c>
      <c r="Q4">
        <v>7.8305793995389741E-2</v>
      </c>
      <c r="R4">
        <v>3.1451695257081829E-3</v>
      </c>
      <c r="S4">
        <v>2.6364833752423308E-2</v>
      </c>
      <c r="T4">
        <v>3.9280683712693588E-2</v>
      </c>
      <c r="U4">
        <v>3.2191557974319521E-3</v>
      </c>
      <c r="V4">
        <v>8.1555442138610927E-3</v>
      </c>
      <c r="W4">
        <v>2.6181574580254139E-2</v>
      </c>
      <c r="X4">
        <v>1.4541060787622269E-2</v>
      </c>
      <c r="Y4">
        <v>3.323183523486431E-2</v>
      </c>
      <c r="Z4">
        <v>8.9278211626370122E-3</v>
      </c>
      <c r="AA4">
        <v>3.0396517606968428E-2</v>
      </c>
      <c r="AB4">
        <v>8.5349945916513681E-2</v>
      </c>
      <c r="AC4">
        <v>1.0159677923319101E-2</v>
      </c>
      <c r="AD4">
        <v>0.13533637349518679</v>
      </c>
      <c r="AE4">
        <v>4.5677593093452339E-2</v>
      </c>
      <c r="AF4">
        <v>4.9546726447569002E-2</v>
      </c>
    </row>
    <row r="5" spans="1:32" x14ac:dyDescent="0.3">
      <c r="A5" s="1" t="s">
        <v>33</v>
      </c>
      <c r="B5">
        <v>3.8184149031356182E-2</v>
      </c>
      <c r="C5">
        <v>1.2086645954275331E-2</v>
      </c>
      <c r="D5">
        <v>2.0171459642417341E-2</v>
      </c>
      <c r="E5">
        <v>0.14432330793938761</v>
      </c>
      <c r="F5">
        <v>3.4246413505248968E-3</v>
      </c>
      <c r="G5">
        <v>1.3756655163643191E-2</v>
      </c>
      <c r="H5">
        <v>5.0605916992256687E-2</v>
      </c>
      <c r="I5">
        <v>6.3121633137824098E-3</v>
      </c>
      <c r="J5">
        <v>6.5241999966858767E-3</v>
      </c>
      <c r="K5">
        <v>2.2043934173651001E-2</v>
      </c>
      <c r="L5">
        <v>5.5101653406795618E-2</v>
      </c>
      <c r="M5">
        <v>5.0223148189271871E-2</v>
      </c>
      <c r="N5">
        <v>1.283613556476851E-2</v>
      </c>
      <c r="O5">
        <v>6.3280222522730436E-3</v>
      </c>
      <c r="P5">
        <v>1.026320955940555E-2</v>
      </c>
      <c r="Q5">
        <v>5.4611259112639927E-2</v>
      </c>
      <c r="R5">
        <v>6.5965345251709322E-3</v>
      </c>
      <c r="S5">
        <v>1.2855917398430089E-3</v>
      </c>
      <c r="T5">
        <v>6.5915336448622609E-3</v>
      </c>
      <c r="U5">
        <v>5.3988809854239456E-3</v>
      </c>
      <c r="V5">
        <v>5.3564755228843498E-3</v>
      </c>
      <c r="W5">
        <v>2.094469394150519E-2</v>
      </c>
      <c r="X5">
        <v>3.4075964400432063E-2</v>
      </c>
      <c r="Y5">
        <v>3.4039164138992238E-3</v>
      </c>
      <c r="Z5">
        <v>0.2049741540493932</v>
      </c>
      <c r="AA5">
        <v>3.9858501400362768E-2</v>
      </c>
      <c r="AB5">
        <v>2.4262841308357241E-3</v>
      </c>
      <c r="AC5">
        <v>9.2700638852203487E-3</v>
      </c>
      <c r="AD5">
        <v>3.8444430872229388E-2</v>
      </c>
      <c r="AE5">
        <v>3.2026131519807717E-2</v>
      </c>
      <c r="AF5">
        <v>8.2550341324994905E-2</v>
      </c>
    </row>
    <row r="6" spans="1:32" x14ac:dyDescent="0.3">
      <c r="A6" s="1" t="s">
        <v>34</v>
      </c>
      <c r="B6">
        <v>7.0958163053911922E-4</v>
      </c>
      <c r="C6">
        <v>2.7468316766857842E-3</v>
      </c>
      <c r="D6">
        <v>5.1296013486234179E-2</v>
      </c>
      <c r="E6">
        <v>1.6951875208526659E-2</v>
      </c>
      <c r="F6">
        <v>1.480192422490618E-2</v>
      </c>
      <c r="G6">
        <v>2.9525372115508822E-3</v>
      </c>
      <c r="H6">
        <v>4.3051421133513652E-4</v>
      </c>
      <c r="I6">
        <v>1.3961074064330069E-2</v>
      </c>
      <c r="J6">
        <v>0.14594629392562269</v>
      </c>
      <c r="K6">
        <v>0.11024894243155869</v>
      </c>
      <c r="L6">
        <v>3.9273154732142324E-3</v>
      </c>
      <c r="M6">
        <v>3.1180639516405109E-2</v>
      </c>
      <c r="N6">
        <v>1.3668299867433399E-2</v>
      </c>
      <c r="O6">
        <v>5.4434113546461211E-3</v>
      </c>
      <c r="P6">
        <v>2.08341288199392E-2</v>
      </c>
      <c r="Q6">
        <v>1.7927475200664851E-2</v>
      </c>
      <c r="R6">
        <v>1.9778201053408561E-2</v>
      </c>
      <c r="S6">
        <v>6.0720770190545441E-2</v>
      </c>
      <c r="T6">
        <v>2.6104757561810799E-2</v>
      </c>
      <c r="U6">
        <v>1.980672493788764E-2</v>
      </c>
      <c r="V6">
        <v>7.0636690739445326E-3</v>
      </c>
      <c r="W6">
        <v>1.9146411659894481E-2</v>
      </c>
      <c r="X6">
        <v>0.2415735261761873</v>
      </c>
      <c r="Y6">
        <v>1.604718613829788E-3</v>
      </c>
      <c r="Z6">
        <v>3.7946581622844949E-2</v>
      </c>
      <c r="AA6">
        <v>2.9324798311807401E-3</v>
      </c>
      <c r="AB6">
        <v>3.4962846137255392E-4</v>
      </c>
      <c r="AC6">
        <v>2.3296862635858152E-3</v>
      </c>
      <c r="AD6">
        <v>6.4977723199468596E-2</v>
      </c>
      <c r="AE6">
        <v>2.205467216270935E-2</v>
      </c>
      <c r="AF6">
        <v>2.058359088773706E-2</v>
      </c>
    </row>
    <row r="7" spans="1:32" x14ac:dyDescent="0.3">
      <c r="A7" s="1" t="s">
        <v>35</v>
      </c>
      <c r="B7">
        <v>6.6894204686914586E-3</v>
      </c>
      <c r="C7">
        <v>4.3199352822483024E-3</v>
      </c>
      <c r="D7">
        <v>3.1285093852228582E-3</v>
      </c>
      <c r="E7">
        <v>4.5754207457066893E-3</v>
      </c>
      <c r="F7">
        <v>2.261793957088035E-2</v>
      </c>
      <c r="G7">
        <v>9.839804458446828E-3</v>
      </c>
      <c r="H7">
        <v>2.6007516146673701E-5</v>
      </c>
      <c r="I7">
        <v>3.5983165093551928E-2</v>
      </c>
      <c r="J7">
        <v>1.0037778934681531E-2</v>
      </c>
      <c r="K7">
        <v>3.4832281012451231E-3</v>
      </c>
      <c r="L7">
        <v>4.7620898085556848E-2</v>
      </c>
      <c r="M7">
        <v>2.9818126669196188E-2</v>
      </c>
      <c r="N7">
        <v>1.4083044553935921E-2</v>
      </c>
      <c r="O7">
        <v>4.3091395589733364E-3</v>
      </c>
      <c r="P7">
        <v>3.8205361526735697E-2</v>
      </c>
      <c r="Q7">
        <v>0.11229015590713209</v>
      </c>
      <c r="R7">
        <v>1.1339466702583491E-2</v>
      </c>
      <c r="S7">
        <v>6.0983809389552043E-2</v>
      </c>
      <c r="T7">
        <v>1.6048074618647691E-3</v>
      </c>
      <c r="U7">
        <v>5.5786814168105772E-4</v>
      </c>
      <c r="V7">
        <v>7.4532150685572923E-2</v>
      </c>
      <c r="W7">
        <v>1.724887421894163E-2</v>
      </c>
      <c r="X7">
        <v>9.8012275901159573E-2</v>
      </c>
      <c r="Y7">
        <v>2.1286147620368E-3</v>
      </c>
      <c r="Z7">
        <v>1.33383167092263E-2</v>
      </c>
      <c r="AA7">
        <v>2.066734349656161E-3</v>
      </c>
      <c r="AB7">
        <v>4.5742616745348541E-4</v>
      </c>
      <c r="AC7">
        <v>1.270462479899997E-2</v>
      </c>
      <c r="AD7">
        <v>9.4856733443241428E-2</v>
      </c>
      <c r="AE7">
        <v>0.14144967900360261</v>
      </c>
      <c r="AF7">
        <v>0.1216906824060759</v>
      </c>
    </row>
    <row r="9" spans="1:32" x14ac:dyDescent="0.3">
      <c r="B9">
        <f>SUM(B3:B7)</f>
        <v>9.2492627608875666E-2</v>
      </c>
      <c r="C9">
        <f t="shared" ref="C9:AF9" si="0">SUM(C3:C7)</f>
        <v>4.4950534830012788E-2</v>
      </c>
      <c r="D9">
        <f t="shared" si="0"/>
        <v>0.16290252455082066</v>
      </c>
      <c r="E9">
        <f t="shared" si="0"/>
        <v>0.23876107402412725</v>
      </c>
      <c r="F9">
        <f t="shared" si="0"/>
        <v>5.7046523628552989E-2</v>
      </c>
      <c r="G9">
        <f t="shared" si="0"/>
        <v>6.2895125746276898E-2</v>
      </c>
      <c r="H9">
        <f t="shared" si="0"/>
        <v>7.2334898446936663E-2</v>
      </c>
      <c r="I9">
        <f t="shared" si="0"/>
        <v>0.14978975590032062</v>
      </c>
      <c r="J9">
        <f t="shared" si="0"/>
        <v>0.2321714594818565</v>
      </c>
      <c r="K9">
        <f t="shared" si="0"/>
        <v>0.17170997835106772</v>
      </c>
      <c r="L9">
        <f t="shared" si="0"/>
        <v>0.17783837781389022</v>
      </c>
      <c r="M9">
        <f t="shared" si="0"/>
        <v>0.24929327285069625</v>
      </c>
      <c r="N9">
        <f t="shared" si="0"/>
        <v>0.10778771837483461</v>
      </c>
      <c r="O9">
        <f t="shared" si="0"/>
        <v>6.1234726645457128E-2</v>
      </c>
      <c r="P9">
        <f t="shared" si="0"/>
        <v>0.1272287490264796</v>
      </c>
      <c r="Q9">
        <f t="shared" si="0"/>
        <v>0.26437243910894753</v>
      </c>
      <c r="R9">
        <f t="shared" si="0"/>
        <v>4.7164557998945221E-2</v>
      </c>
      <c r="S9">
        <f t="shared" si="0"/>
        <v>0.16218324000250717</v>
      </c>
      <c r="T9">
        <f t="shared" si="0"/>
        <v>7.7603685243938639E-2</v>
      </c>
      <c r="U9">
        <f t="shared" si="0"/>
        <v>3.1351295719425187E-2</v>
      </c>
      <c r="V9">
        <f t="shared" si="0"/>
        <v>9.9495806538682563E-2</v>
      </c>
      <c r="W9">
        <f t="shared" si="0"/>
        <v>0.10044048496648871</v>
      </c>
      <c r="X9">
        <f t="shared" si="0"/>
        <v>0.39628269137066868</v>
      </c>
      <c r="Y9">
        <f t="shared" si="0"/>
        <v>5.468710568672773E-2</v>
      </c>
      <c r="Z9">
        <f t="shared" si="0"/>
        <v>0.62530211142251235</v>
      </c>
      <c r="AA9">
        <f t="shared" si="0"/>
        <v>0.10507149634885782</v>
      </c>
      <c r="AB9">
        <f t="shared" si="0"/>
        <v>9.3436045971328596E-2</v>
      </c>
      <c r="AC9">
        <f t="shared" si="0"/>
        <v>3.7916093360939249E-2</v>
      </c>
      <c r="AD9">
        <f t="shared" si="0"/>
        <v>0.3673487002828002</v>
      </c>
      <c r="AE9">
        <f t="shared" si="0"/>
        <v>0.24953433332477926</v>
      </c>
      <c r="AF9">
        <f t="shared" si="0"/>
        <v>0.27937256537224536</v>
      </c>
    </row>
    <row r="10" spans="1:32" x14ac:dyDescent="0.3">
      <c r="B10">
        <f>B9/SUM($B$9:$AF$9)</f>
        <v>1.8498525521775132E-2</v>
      </c>
      <c r="C10">
        <f t="shared" ref="C10:AF10" si="1">C9/SUM($B$9:$AF$9)</f>
        <v>8.9901069660025569E-3</v>
      </c>
      <c r="D10">
        <f t="shared" si="1"/>
        <v>3.2580504910164135E-2</v>
      </c>
      <c r="E10">
        <f t="shared" si="1"/>
        <v>4.7752214804825451E-2</v>
      </c>
      <c r="F10">
        <f t="shared" si="1"/>
        <v>1.1409304725710598E-2</v>
      </c>
      <c r="G10">
        <f t="shared" si="1"/>
        <v>1.257902514925538E-2</v>
      </c>
      <c r="H10">
        <f t="shared" si="1"/>
        <v>1.4466979689387333E-2</v>
      </c>
      <c r="I10">
        <f t="shared" si="1"/>
        <v>2.9957951180064123E-2</v>
      </c>
      <c r="J10">
        <f t="shared" si="1"/>
        <v>4.6434291896371299E-2</v>
      </c>
      <c r="K10">
        <f t="shared" si="1"/>
        <v>3.4341995670213545E-2</v>
      </c>
      <c r="L10">
        <f t="shared" si="1"/>
        <v>3.5567675562778046E-2</v>
      </c>
      <c r="M10">
        <f t="shared" si="1"/>
        <v>4.9858654570139251E-2</v>
      </c>
      <c r="N10">
        <f t="shared" si="1"/>
        <v>2.1557543674966921E-2</v>
      </c>
      <c r="O10">
        <f t="shared" si="1"/>
        <v>1.2246945329091426E-2</v>
      </c>
      <c r="P10">
        <f t="shared" si="1"/>
        <v>2.544574980529592E-2</v>
      </c>
      <c r="Q10">
        <f t="shared" si="1"/>
        <v>5.2874487821789509E-2</v>
      </c>
      <c r="R10">
        <f t="shared" si="1"/>
        <v>9.4329115997890435E-3</v>
      </c>
      <c r="S10">
        <f t="shared" si="1"/>
        <v>3.2436648000501431E-2</v>
      </c>
      <c r="T10">
        <f t="shared" si="1"/>
        <v>1.5520737048787727E-2</v>
      </c>
      <c r="U10">
        <f t="shared" si="1"/>
        <v>6.2702591438850378E-3</v>
      </c>
      <c r="V10">
        <f t="shared" si="1"/>
        <v>1.9899161307736512E-2</v>
      </c>
      <c r="W10">
        <f t="shared" si="1"/>
        <v>2.0088096993297742E-2</v>
      </c>
      <c r="X10">
        <f t="shared" si="1"/>
        <v>7.9256538274133731E-2</v>
      </c>
      <c r="Y10">
        <f t="shared" si="1"/>
        <v>1.0937421137345546E-2</v>
      </c>
      <c r="Z10">
        <f t="shared" si="1"/>
        <v>0.12506042228450248</v>
      </c>
      <c r="AA10">
        <f t="shared" si="1"/>
        <v>2.1014299269771563E-2</v>
      </c>
      <c r="AB10">
        <f t="shared" si="1"/>
        <v>1.8687209194265718E-2</v>
      </c>
      <c r="AC10">
        <f t="shared" si="1"/>
        <v>7.5832186721878497E-3</v>
      </c>
      <c r="AD10">
        <f t="shared" si="1"/>
        <v>7.346974005656004E-2</v>
      </c>
      <c r="AE10">
        <f t="shared" si="1"/>
        <v>4.9906866664955848E-2</v>
      </c>
      <c r="AF10">
        <f t="shared" si="1"/>
        <v>5.5874513074449073E-2</v>
      </c>
    </row>
  </sheetData>
  <conditionalFormatting sqref="A3:XFD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612C-DDD0-42E5-B7F2-D50C28663829}">
  <dimension ref="A1:G9"/>
  <sheetViews>
    <sheetView tabSelected="1" workbookViewId="0">
      <selection activeCell="D14" sqref="D14"/>
    </sheetView>
  </sheetViews>
  <sheetFormatPr defaultRowHeight="14.4" x14ac:dyDescent="0.3"/>
  <cols>
    <col min="1" max="7" width="17.109375" customWidth="1"/>
  </cols>
  <sheetData>
    <row r="1" spans="1:7" x14ac:dyDescent="0.3">
      <c r="A1" s="5"/>
      <c r="B1" s="1" t="s">
        <v>39</v>
      </c>
      <c r="C1" s="1" t="s">
        <v>42</v>
      </c>
      <c r="D1" s="1" t="s">
        <v>55</v>
      </c>
      <c r="E1" s="1" t="s">
        <v>86</v>
      </c>
      <c r="F1" s="1" t="s">
        <v>52</v>
      </c>
      <c r="G1" s="1" t="s">
        <v>24</v>
      </c>
    </row>
    <row r="2" spans="1:7" x14ac:dyDescent="0.3">
      <c r="A2" s="1" t="s">
        <v>31</v>
      </c>
      <c r="B2" s="3">
        <f>SUM(data!B3:C3,data!X3:Y3,data!AA3,data!AB3,data!AC3,data!AD3)</f>
        <v>0.14485205254184708</v>
      </c>
      <c r="C2" s="3">
        <f>SUM(data!D3:H3,data!W3)</f>
        <v>0.14402773218954834</v>
      </c>
      <c r="D2" s="3">
        <f>SUM(data!K3:V3)</f>
        <v>0.3207649446160919</v>
      </c>
      <c r="E2" s="3">
        <f>SUM(data!AE3:AF3)</f>
        <v>1.3327481851075712E-2</v>
      </c>
      <c r="F2" s="3">
        <f>SUM(data!I3:J3)</f>
        <v>1.6912550923025967E-2</v>
      </c>
      <c r="G2" s="3">
        <f>data!Z3</f>
        <v>0.36011523787841099</v>
      </c>
    </row>
    <row r="3" spans="1:7" x14ac:dyDescent="0.3">
      <c r="A3" s="1" t="s">
        <v>32</v>
      </c>
      <c r="B3" s="3">
        <f>SUM(data!B4:C4,data!X4:Y4,data!AA4,data!AB4,data!AC4,data!AD4)</f>
        <v>0.33112334580341574</v>
      </c>
      <c r="C3" s="3">
        <f>SUM(data!D4:H4,data!W4)</f>
        <v>0.13411039224612742</v>
      </c>
      <c r="D3" s="3">
        <f>SUM(data!K4:V4)</f>
        <v>0.28433013211630176</v>
      </c>
      <c r="E3" s="3">
        <f>SUM(data!AE4:AF4)</f>
        <v>9.5224319541021341E-2</v>
      </c>
      <c r="F3" s="3">
        <f>SUM(data!I4:J4)</f>
        <v>0.14628398913049664</v>
      </c>
      <c r="G3" s="3">
        <f>data!Z4</f>
        <v>8.9278211626370122E-3</v>
      </c>
    </row>
    <row r="4" spans="1:7" x14ac:dyDescent="0.3">
      <c r="A4" s="1" t="s">
        <v>33</v>
      </c>
      <c r="B4" s="3">
        <f>SUM(data!B5:C5,data!X5:Y5,data!AA5,data!AB5,data!AC5,data!AD5)</f>
        <v>0.17774995608861105</v>
      </c>
      <c r="C4" s="3">
        <f>SUM(data!D5:H5,data!W5)</f>
        <v>0.25322667502973489</v>
      </c>
      <c r="D4" s="3">
        <f>SUM(data!K5:V5)</f>
        <v>0.23663637867699003</v>
      </c>
      <c r="E4" s="3">
        <f>SUM(data!AE5:AF5)</f>
        <v>0.11457647284480263</v>
      </c>
      <c r="F4" s="3">
        <f>SUM(data!I5:J5)</f>
        <v>1.2836363310468286E-2</v>
      </c>
      <c r="G4" s="3">
        <f>data!Z5</f>
        <v>0.2049741540493932</v>
      </c>
    </row>
    <row r="5" spans="1:7" x14ac:dyDescent="0.3">
      <c r="A5" s="1" t="s">
        <v>34</v>
      </c>
      <c r="B5" s="3">
        <f>SUM(data!B6:C6,data!X6:Y6,data!AA6,data!AB6,data!AC6,data!AD6)</f>
        <v>0.31722417585284968</v>
      </c>
      <c r="C5" s="3">
        <f>SUM(data!D6:H6,data!W6)</f>
        <v>0.10557927600244751</v>
      </c>
      <c r="D5" s="3">
        <f>SUM(data!K6:V6)</f>
        <v>0.33670433548145856</v>
      </c>
      <c r="E5" s="3">
        <f>SUM(data!AE6:AF6)</f>
        <v>4.2638263050446407E-2</v>
      </c>
      <c r="F5" s="3">
        <f>SUM(data!I6:J6)</f>
        <v>0.15990736798995275</v>
      </c>
      <c r="G5" s="3">
        <f>data!Z6</f>
        <v>3.7946581622844949E-2</v>
      </c>
    </row>
    <row r="6" spans="1:7" x14ac:dyDescent="0.3">
      <c r="A6" s="1" t="s">
        <v>35</v>
      </c>
      <c r="B6" s="3">
        <f>SUM(data!B7:C7,data!X7:Y7,data!AA7,data!AB7,data!AC7,data!AD7)</f>
        <v>0.22123576517348714</v>
      </c>
      <c r="C6" s="3">
        <f>SUM(data!D7:H7,data!W7)</f>
        <v>5.7436555895345034E-2</v>
      </c>
      <c r="D6" s="3">
        <f>SUM(data!K7:V7)</f>
        <v>0.39882805678402955</v>
      </c>
      <c r="E6" s="3">
        <f>SUM(data!AE7:AF7)</f>
        <v>0.2631403614096785</v>
      </c>
      <c r="F6" s="3">
        <f>SUM(data!I7:J7)</f>
        <v>4.6020944028233458E-2</v>
      </c>
      <c r="G6" s="3">
        <f>data!Z7</f>
        <v>1.33383167092263E-2</v>
      </c>
    </row>
    <row r="7" spans="1:7" x14ac:dyDescent="0.3">
      <c r="B7" s="7"/>
      <c r="C7" s="7"/>
      <c r="D7" s="7"/>
      <c r="E7" s="7"/>
      <c r="F7" s="7"/>
    </row>
    <row r="8" spans="1:7" x14ac:dyDescent="0.3">
      <c r="B8" s="7">
        <f>SUM(B2:B6)</f>
        <v>1.1921852954602108</v>
      </c>
      <c r="C8" s="7">
        <f t="shared" ref="C8:G8" si="0">SUM(C2:C6)</f>
        <v>0.69438063136320327</v>
      </c>
      <c r="D8" s="7">
        <f t="shared" si="0"/>
        <v>1.5772638476748719</v>
      </c>
      <c r="E8" s="7">
        <f t="shared" si="0"/>
        <v>0.52890689869702467</v>
      </c>
      <c r="F8" s="7">
        <f>SUM(F2:F6)</f>
        <v>0.38196121538217714</v>
      </c>
      <c r="G8" s="7">
        <f t="shared" si="0"/>
        <v>0.62530211142251235</v>
      </c>
    </row>
    <row r="9" spans="1:7" x14ac:dyDescent="0.3">
      <c r="A9" s="2" t="s">
        <v>91</v>
      </c>
      <c r="B9" s="3">
        <f t="shared" ref="B9:G9" si="1">B8/SUM($B$8:$G$8)</f>
        <v>0.2384370590920421</v>
      </c>
      <c r="C9" s="3">
        <f t="shared" si="1"/>
        <v>0.13887612627264062</v>
      </c>
      <c r="D9" s="3">
        <f t="shared" si="1"/>
        <v>0.31545276953497431</v>
      </c>
      <c r="E9" s="3">
        <f t="shared" si="1"/>
        <v>0.10578137973940492</v>
      </c>
      <c r="F9" s="3">
        <f t="shared" si="1"/>
        <v>7.6392243076435412E-2</v>
      </c>
      <c r="G9" s="3">
        <f t="shared" si="1"/>
        <v>0.12506042228450245</v>
      </c>
    </row>
  </sheetData>
  <conditionalFormatting sqref="A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G2 B3: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dict</vt:lpstr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2020-11-22T19:10:06Z</dcterms:created>
  <dcterms:modified xsi:type="dcterms:W3CDTF">2020-11-22T19:22:02Z</dcterms:modified>
</cp:coreProperties>
</file>