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bookViews>
    <workbookView xWindow="0" yWindow="0" windowWidth="28800" windowHeight="11700"/>
  </bookViews>
  <sheets>
    <sheet name="MAC CORP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19" l="1"/>
  <c r="I21" i="19"/>
  <c r="K21" i="19" s="1"/>
  <c r="I18" i="19"/>
  <c r="K18" i="19" s="1"/>
  <c r="I17" i="19"/>
  <c r="K17" i="19" s="1"/>
  <c r="I16" i="19"/>
  <c r="K16" i="19" s="1"/>
  <c r="I12" i="19"/>
  <c r="K12" i="19" s="1"/>
  <c r="I11" i="19"/>
  <c r="K11" i="19" s="1"/>
  <c r="I10" i="19"/>
  <c r="K10" i="19" s="1"/>
  <c r="I33" i="19" l="1"/>
  <c r="I32" i="19"/>
  <c r="I31" i="19"/>
  <c r="I30" i="19"/>
  <c r="I29" i="19"/>
  <c r="I28" i="19"/>
  <c r="I27" i="19"/>
  <c r="I25" i="19"/>
  <c r="I15" i="19"/>
  <c r="K15" i="19" s="1"/>
  <c r="I9" i="19"/>
  <c r="K9" i="19" s="1"/>
  <c r="I7" i="19"/>
  <c r="I5" i="19" l="1"/>
  <c r="I3" i="19"/>
  <c r="K3" i="19" s="1"/>
  <c r="I2" i="19"/>
  <c r="I26" i="19" l="1"/>
  <c r="K26" i="19" s="1"/>
  <c r="I24" i="19"/>
  <c r="K24" i="19" s="1"/>
  <c r="I23" i="19"/>
  <c r="K23" i="19" s="1"/>
  <c r="I22" i="19"/>
  <c r="K22" i="19" s="1"/>
  <c r="I20" i="19"/>
  <c r="K20" i="19" s="1"/>
  <c r="I19" i="19"/>
  <c r="K19" i="19" s="1"/>
  <c r="I14" i="19"/>
  <c r="K14" i="19" s="1"/>
  <c r="I13" i="19"/>
  <c r="K13" i="19" s="1"/>
  <c r="I8" i="19"/>
  <c r="K8" i="19" s="1"/>
  <c r="K7" i="19"/>
  <c r="I6" i="19"/>
  <c r="K6" i="19" s="1"/>
  <c r="I4" i="19"/>
  <c r="K4" i="19" s="1"/>
  <c r="K2" i="19"/>
  <c r="K33" i="19"/>
  <c r="K32" i="19"/>
  <c r="K31" i="19"/>
  <c r="K30" i="19"/>
  <c r="K29" i="19"/>
  <c r="K28" i="19"/>
  <c r="K27" i="19"/>
  <c r="K25" i="19"/>
  <c r="K5" i="19"/>
</calcChain>
</file>

<file path=xl/sharedStrings.xml><?xml version="1.0" encoding="utf-8"?>
<sst xmlns="http://schemas.openxmlformats.org/spreadsheetml/2006/main" count="206" uniqueCount="99">
  <si>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</si>
  <si>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</si>
  <si>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</si>
  <si>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</si>
  <si>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</si>
  <si>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</si>
  <si>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</si>
  <si>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</si>
  <si>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</si>
  <si>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</si>
  <si>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</si>
  <si>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</si>
  <si>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</si>
  <si>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</si>
  <si>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</si>
  <si>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</si>
  <si>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</si>
  <si>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</si>
  <si>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</si>
  <si>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</si>
  <si>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SHIELD</t>
  </si>
  <si>
    <t>NAFFCO</t>
  </si>
  <si>
    <t>CUSTOM MADE</t>
  </si>
  <si>
    <t>2</t>
  </si>
  <si>
    <t>3</t>
  </si>
  <si>
    <t>4</t>
  </si>
  <si>
    <t>5</t>
  </si>
  <si>
    <t>6</t>
  </si>
  <si>
    <t>8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</si>
  <si>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</si>
  <si>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</si>
  <si>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</si>
  <si>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</si>
  <si>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</si>
  <si>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</si>
  <si>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</si>
  <si>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</si>
  <si>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</si>
  <si>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</si>
  <si>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</si>
  <si>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</si>
  <si>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</si>
  <si>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1" PRESSURE REDUCING/REGULATING VALVE, FEMALE THREADED, W/P 25BAR (360 PSI), NICKEL PLATED, KITE MARK APPROVED, P/N.# SD-91430K-125, MODEL: SD-91430K - SHIELD</t>
  </si>
  <si>
    <t>SD-91430K</t>
  </si>
  <si>
    <t>GATE VALVE 6", D.I BODY TO AWWA C515, NON-RISING STEM, EPDM COATED RESILIENT WEDGE WITH HANDLE W/O POST INDICATOR FLANGE, FLANGED ENDS TO ANSI B16.1, CLASS 125, WP 200 PSI, RED RAL3000 FBE COATING, MODEL:SD-NRS200FF-D, UL/FM APPROV -SHIELD</t>
  </si>
  <si>
    <t xml:space="preserve"> SD-NRS200FF-D</t>
  </si>
  <si>
    <t>21</t>
  </si>
  <si>
    <t>22</t>
  </si>
  <si>
    <t>23</t>
  </si>
  <si>
    <t>24</t>
  </si>
  <si>
    <t>25</t>
  </si>
  <si>
    <t>26</t>
  </si>
  <si>
    <t>27</t>
  </si>
  <si>
    <t>28</t>
  </si>
  <si>
    <t>FIRE HOSE REEL CABINET, SINGLE COMPARTMENT, SURFACE TYPE, SOLID DOOR, ELECTRO GALVANIZED SHEET, RED COLOUR, MODEL: NF 300 SERIES - NAFFCO, U.A.E</t>
  </si>
  <si>
    <t>25 NFH-020A-B</t>
  </si>
  <si>
    <t>FIRE HOSE REEL 1" X 30 MTR.CABINET MOUNTED, AUTOMATIC WITH BRASS CHROME PLATED ROTARY NOZZLE CONFORMING TO BS EN 671-1:2012, MODEL: 25 NFH-020A-B, "KITEMARK/LPCB" APPROVED - NAFFCO</t>
  </si>
  <si>
    <t>15A-2</t>
  </si>
  <si>
    <t>VALMATIC</t>
  </si>
  <si>
    <t>AUTOMATIC AIR RELEASE VALVE 3/4" FNPT 175 PSI INLET X OUTLET UL - VALMATIC</t>
  </si>
  <si>
    <t>WET BARREL HYDRANT, INLET 6" FLANGED TO ANSI B16.1 CLASS125, COMPLETE D.I, 1 X 4.5" &amp; 2 X 2.5" MALE NST WITH CAP &amp;CHAIN, FB EPOXY PAINTED RED RAL3000, C/W 1.5" OPERATING NUT &amp; KEY, MAX. W/P: 250PSI, UL/FM APPROVED, MODEL: 150-NFH-W - NAFFCO</t>
  </si>
  <si>
    <t>150 NFH-W</t>
  </si>
  <si>
    <t>GATE VALVE 4", D.I BODY TO AWWA C515, NON-RISING STEM, EPDM COATED RESILIENT WEDGE WITH HANDLE W/O POST INDICATOR FLANGE, FLANGED ENDS TO ANSI B16.1, CLASS 125, WP 200 PSI, RED RAL3000 FBE COATING, MODEL:SD-NRS200FF-D, UL/FM APPROV -SHIELD</t>
  </si>
  <si>
    <t>FIRE DEPARTMENT CONNECTION CONCEALED SIAMESE 90 DEG, OUTLET 4" FEMALE NPT AND INLET 2 X 2-1/2" FEMALE NPT, DOUBLE DROP CLAPPER, BRASS, UL LISTED, MODEL: A102 - GIACOMINI</t>
  </si>
  <si>
    <t>GIACOMINI</t>
  </si>
  <si>
    <t>A102</t>
  </si>
  <si>
    <t>PLATE, BRASS, MODEL: A103, P/N.# A103Y013 - GIACOMINI</t>
  </si>
  <si>
    <t>A103</t>
  </si>
  <si>
    <t>OS&amp;Y GATE VALVE 4", DUCTILE IRON BODY TO AWWA C606, RISING STEM WITH EPDM COATED RESILIENT WEDGE, GROOVED ENDS, W/P 300 PSI, RED RAL3000 FBE COATING, UL/FM APPROVED, MODEL: SD-OSY300GG-D - SHIELD</t>
  </si>
  <si>
    <t>SD-OSY300GG-D</t>
  </si>
  <si>
    <t>2-1/2" PRESSURE RESTRICTING VALVE, DOUBLE FEMALE NPT, BRASS FINISH, P/N.# A155Y005, MODEL: SD-A155, UL/FM APPROVED - SHIELD</t>
  </si>
  <si>
    <t>SD-A155</t>
  </si>
  <si>
    <t>1-1/2" PRESSURE RESTRICTING VALVE, DOUBLE FEMALE NPT, BRASS FINISH, UL/FM APPROVED, P/N.# A155Y001, MODEL: SD-A155Y001 - SHIELD</t>
  </si>
  <si>
    <t>1 1/2" BALL VALVE, NPT DOUBLE FEMALE THREADED, BRASS NICKEL PLATED, STEEL LEVER HANDLE, W/P: 600WOG, UL LISTED, MODEL: SD-BVLT95 - SHIELD</t>
  </si>
  <si>
    <t>SD-BVLT95</t>
  </si>
  <si>
    <t xml:space="preserve">3/4" BALL VALVE, NPT DOUBLE FEMALE THREADED, BRASS NICKEL PLATED, STEEL LEVER HANDLE, W/P: 600WOG, UL LISTED, MODEL: SD-BVLT95 - SHIELD </t>
  </si>
  <si>
    <t>1 1/4" BALL VALVE, NPT DOUBLE FEMALE THREADED, BRASS NICKEL PLATED, STEEL LEVER HANDLE, W/P: 600WOG, UL LISTED, MODEL: SD-BVLT95 - SHIELD</t>
  </si>
  <si>
    <t>2" BALL VALVE, NPT DOUBLE FEMALE THREADED, BRASS NICKEL PLATED, STEEL LEVER HANDLE, W/P: 600WOG, UL LISTED, MODEL: SD-BVLT95 - SHIELD</t>
  </si>
  <si>
    <t>WATER EXTINGUISHER PORTABLE PRESSURE TYPE, CAPACITY 9 LTRS, RED COLOR, FIRE RATING: 21A, CE/ KITEMARK/MED/LPCB APPROVED, MODEL: NW-9 - NAFFCO, UAE</t>
  </si>
  <si>
    <t>NW9</t>
  </si>
  <si>
    <t>WATER EXTINGUISHER PORTABLE PRESSURE TYPE, CAPACITY 6 LTRS, RED COLOR, FIRE RATING: 13A, CE/ KITEMARK/MED/LPCB APPROVED, MODEL: NW-6 - NAFFCO, UAE</t>
  </si>
  <si>
    <t>NW6</t>
  </si>
  <si>
    <t>CO2 EXTINGUISHER PORTABLE TYPE, CAPACITY: 5 KG, RED COLOR, FIRE RATING: 55B, CE/KITEMARK/MED/LPCB APPROVED, MODEL: NC 5 - NAFFCO, UAE</t>
  </si>
  <si>
    <t>NC 5</t>
  </si>
  <si>
    <t>FOAM EXTINGUISHER AFFF WITH CE APPROVED CO2 EXTERNAL CARTRIDGE, MOBILE TYPE, CAPACITY: 50 LTR, RED COLOR, FIRE RATING: IVB, CE/LPCB /MED/BSI KITEMARK APPROVED, MODEL: NTFC50X - NAFFCO, UAE</t>
  </si>
  <si>
    <t>NTFC50X</t>
  </si>
  <si>
    <t>FIRE FIGHTER AXE</t>
  </si>
  <si>
    <t>FIRE FIGHTER CROWBARS</t>
  </si>
  <si>
    <t>FIRE HYDRANT WRENCHES</t>
  </si>
  <si>
    <t>TAMPER SWITCH (SUPERVISORY) WITH 1 X SPDT CONTACT FOR GATE VALVES, MODEL: SD-SVS OSY-1, UL/FM APPROVED - SHIELD</t>
  </si>
  <si>
    <t>SD-SVS-OSY-1</t>
  </si>
  <si>
    <t xml:space="preserve">CHECK VALVE 4"/114MM GROOVED , 300 PSI WORKING UL/FM APPROVED-SHIELD  </t>
  </si>
  <si>
    <t>SD-NRV300GG-D</t>
    <phoneticPr fontId="0" type="noConversion"/>
  </si>
  <si>
    <t>CAP 2-1/2" - NST MALE/FEMALE WITH CHAIN</t>
  </si>
  <si>
    <t>SD-CAP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</si>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</sst>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;[Red]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8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64" fontId="7" fillId="0" borderId="2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" xfId="1" applyNumberFormat="1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7" fillId="0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7" fillId="0" borderId="0" xfId="1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44" fontId="7" fillId="0" borderId="2" xfId="9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left" vertical="center" wrapText="1"/>
    </xf>
    <xf numFmtId="0" fontId="7" fillId="0" borderId="2" xfId="1" applyNumberFormat="1" applyFont="1" applyFill="1" applyBorder="1" applyAlignment="1">
      <alignment horizontal="center" vertical="center"/>
    </xf>
  </cellXfs>
  <cellStyles count="10">
    <cellStyle name="Comma" xfId="1" builtinId="3"/>
    <cellStyle name="Currency" xfId="9" builtinId="4"/>
    <cellStyle name="Normal" xfId="0" builtinId="0"/>
    <cellStyle name="Normal 2" xfId="2"/>
    <cellStyle name="Normal 2 2" xfId="7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zoomScale="85" zoomScaleNormal="85" workbookViewId="0">
      <selection activeCell="J9" sqref="J9"/>
    </sheetView>
  </sheetViews>
  <sheetFormatPr defaultRowHeight="12"/>
  <cols>
    <col min="1" max="1" width="8.140625" style="13" customWidth="1"/>
    <col min="2" max="2" width="14.85546875" style="14" customWidth="1"/>
    <col min="3" max="3" width="57.42578125" style="14" customWidth="1"/>
    <col min="4" max="4" width="14.28515625" style="15" customWidth="1"/>
    <col min="5" max="5" width="17.7109375" style="15" customWidth="1"/>
    <col min="6" max="6" width="9.28515625" style="16" bestFit="1" customWidth="1"/>
    <col min="7" max="7" width="11.7109375" style="17" bestFit="1" customWidth="1"/>
    <col min="8" max="8" width="16.5703125" style="17" customWidth="1"/>
    <col min="9" max="9" width="19.140625" style="17" bestFit="1" customWidth="1"/>
    <col min="10" max="10" width="11" style="17" customWidth="1"/>
    <col min="11" max="11" width="16" style="17" bestFit="1" customWidth="1"/>
    <col min="12" max="12" width="16.85546875" style="17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19.42578125" style="14" customWidth="1"/>
    <col min="17" max="17" width="17.5703125" style="18" customWidth="1"/>
    <col min="18" max="16384" width="9.140625" style="14"/>
  </cols>
  <sheetData>
    <row r="1" spans="1:17" s="9" customFormat="1" ht="24.95" customHeigh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8" t="s">
        <v>18</v>
      </c>
    </row>
    <row r="2" spans="1:17" s="9" customFormat="1" ht="60">
      <c r="A2" s="4" t="s">
        <v>15</v>
      </c>
      <c r="B2" s="2">
        <v>11703212110</v>
      </c>
      <c r="C2" s="10" t="s">
        <v>60</v>
      </c>
      <c r="D2" s="2" t="s">
        <v>21</v>
      </c>
      <c r="E2" s="2" t="s">
        <v>61</v>
      </c>
      <c r="F2" s="2" t="s">
        <v>19</v>
      </c>
      <c r="G2" s="3">
        <v>2</v>
      </c>
      <c r="H2" s="3">
        <v>5150</v>
      </c>
      <c r="I2" s="19">
        <f>ROUNDUP((H2/3.67)*1.05,0)</f>
        <v>1474</v>
      </c>
      <c r="J2" s="3">
        <v>5</v>
      </c>
      <c r="K2" s="19">
        <f>G2*I2</f>
        <v>2948</v>
      </c>
      <c r="L2" s="3">
        <v>0</v>
      </c>
      <c r="M2" s="11" t="b">
        <v>0</v>
      </c>
      <c r="N2" s="11"/>
      <c r="O2" s="11"/>
      <c r="P2" s="12">
        <v>0</v>
      </c>
      <c r="Q2" s="12" t="s">
        <v>16</v>
      </c>
    </row>
    <row r="3" spans="1:17" s="9" customFormat="1" ht="60">
      <c r="A3" s="4" t="s">
        <v>23</v>
      </c>
      <c r="B3" s="2">
        <v>11703212110</v>
      </c>
      <c r="C3" s="10" t="s">
        <v>60</v>
      </c>
      <c r="D3" s="2" t="s">
        <v>21</v>
      </c>
      <c r="E3" s="2" t="s">
        <v>61</v>
      </c>
      <c r="F3" s="2" t="s">
        <v>19</v>
      </c>
      <c r="G3" s="3">
        <v>2</v>
      </c>
      <c r="H3" s="3">
        <v>5150</v>
      </c>
      <c r="I3" s="19">
        <f>ROUNDUP((H3/3.67)*1.05,0)</f>
        <v>1474</v>
      </c>
      <c r="J3" s="3">
        <v>5</v>
      </c>
      <c r="K3" s="19">
        <f>G3*I3</f>
        <v>2948</v>
      </c>
      <c r="L3" s="3">
        <v>0</v>
      </c>
      <c r="M3" s="11" t="b">
        <v>0</v>
      </c>
      <c r="N3" s="11"/>
      <c r="O3" s="11"/>
      <c r="P3" s="12">
        <v>0</v>
      </c>
      <c r="Q3" s="12" t="s">
        <v>16</v>
      </c>
    </row>
    <row r="4" spans="1:17" s="9" customFormat="1" ht="60">
      <c r="A4" s="4" t="s">
        <v>24</v>
      </c>
      <c r="B4" s="2">
        <v>11001308601</v>
      </c>
      <c r="C4" s="10" t="s">
        <v>62</v>
      </c>
      <c r="D4" s="2" t="s">
        <v>20</v>
      </c>
      <c r="E4" s="2" t="s">
        <v>45</v>
      </c>
      <c r="F4" s="2" t="s">
        <v>19</v>
      </c>
      <c r="G4" s="3">
        <v>2</v>
      </c>
      <c r="H4" s="3">
        <v>530</v>
      </c>
      <c r="I4" s="19">
        <f t="shared" ref="I4:I26" si="0">ROUNDUP((H4/3.67)*1.05,0)</f>
        <v>152</v>
      </c>
      <c r="J4" s="3">
        <v>5</v>
      </c>
      <c r="K4" s="19">
        <f t="shared" ref="K4:K33" si="1">G4*I4</f>
        <v>304</v>
      </c>
      <c r="L4" s="3">
        <v>0</v>
      </c>
      <c r="M4" s="11" t="b">
        <v>0</v>
      </c>
      <c r="N4" s="11"/>
      <c r="O4" s="11"/>
      <c r="P4" s="12">
        <v>0</v>
      </c>
      <c r="Q4" s="12" t="s">
        <v>16</v>
      </c>
    </row>
    <row r="5" spans="1:17" s="9" customFormat="1" ht="60">
      <c r="A5" s="4" t="s">
        <v>25</v>
      </c>
      <c r="B5" s="2">
        <v>11001308651</v>
      </c>
      <c r="C5" s="10" t="s">
        <v>44</v>
      </c>
      <c r="D5" s="2" t="s">
        <v>20</v>
      </c>
      <c r="E5" s="2" t="s">
        <v>45</v>
      </c>
      <c r="F5" s="2" t="s">
        <v>19</v>
      </c>
      <c r="G5" s="3">
        <v>2</v>
      </c>
      <c r="H5" s="3">
        <v>890</v>
      </c>
      <c r="I5" s="19">
        <f t="shared" si="0"/>
        <v>255</v>
      </c>
      <c r="J5" s="3">
        <v>5</v>
      </c>
      <c r="K5" s="19">
        <f t="shared" si="1"/>
        <v>510</v>
      </c>
      <c r="L5" s="3">
        <v>0</v>
      </c>
      <c r="M5" s="11" t="b">
        <v>0</v>
      </c>
      <c r="N5" s="11"/>
      <c r="O5" s="11"/>
      <c r="P5" s="12">
        <v>0</v>
      </c>
      <c r="Q5" s="12" t="s">
        <v>16</v>
      </c>
    </row>
    <row r="6" spans="1:17" s="9" customFormat="1" ht="36">
      <c r="A6" s="4" t="s">
        <v>26</v>
      </c>
      <c r="B6" s="2">
        <v>11251010108</v>
      </c>
      <c r="C6" s="10" t="s">
        <v>54</v>
      </c>
      <c r="D6" s="2" t="s">
        <v>21</v>
      </c>
      <c r="E6" s="2" t="s">
        <v>22</v>
      </c>
      <c r="F6" s="2" t="s">
        <v>19</v>
      </c>
      <c r="G6" s="3">
        <v>30</v>
      </c>
      <c r="H6" s="3">
        <v>350</v>
      </c>
      <c r="I6" s="19">
        <f t="shared" si="0"/>
        <v>101</v>
      </c>
      <c r="J6" s="3">
        <v>5</v>
      </c>
      <c r="K6" s="19">
        <f t="shared" si="1"/>
        <v>3030</v>
      </c>
      <c r="L6" s="3">
        <v>0</v>
      </c>
      <c r="M6" s="11" t="b">
        <v>0</v>
      </c>
      <c r="N6" s="11"/>
      <c r="O6" s="11"/>
      <c r="P6" s="12">
        <v>0</v>
      </c>
      <c r="Q6" s="12" t="s">
        <v>16</v>
      </c>
    </row>
    <row r="7" spans="1:17" s="9" customFormat="1" ht="48">
      <c r="A7" s="4" t="s">
        <v>27</v>
      </c>
      <c r="B7" s="2">
        <v>10661110332</v>
      </c>
      <c r="C7" s="10" t="s">
        <v>56</v>
      </c>
      <c r="D7" s="2" t="s">
        <v>21</v>
      </c>
      <c r="E7" s="2" t="s">
        <v>55</v>
      </c>
      <c r="F7" s="2" t="s">
        <v>19</v>
      </c>
      <c r="G7" s="3">
        <v>30</v>
      </c>
      <c r="H7" s="3">
        <v>450</v>
      </c>
      <c r="I7" s="19">
        <f>ROUNDUP((H7/3.67)*1.05,0)</f>
        <v>129</v>
      </c>
      <c r="J7" s="3">
        <v>5</v>
      </c>
      <c r="K7" s="19">
        <f t="shared" si="1"/>
        <v>3870</v>
      </c>
      <c r="L7" s="3">
        <v>0</v>
      </c>
      <c r="M7" s="11" t="b">
        <v>0</v>
      </c>
      <c r="N7" s="11"/>
      <c r="O7" s="11"/>
      <c r="P7" s="12">
        <v>0</v>
      </c>
      <c r="Q7" s="12" t="s">
        <v>16</v>
      </c>
    </row>
    <row r="8" spans="1:17" s="9" customFormat="1" ht="36">
      <c r="A8" s="4" t="s">
        <v>29</v>
      </c>
      <c r="B8" s="2">
        <v>11081008525</v>
      </c>
      <c r="C8" s="10" t="s">
        <v>42</v>
      </c>
      <c r="D8" s="2" t="s">
        <v>20</v>
      </c>
      <c r="E8" s="2" t="s">
        <v>43</v>
      </c>
      <c r="F8" s="2" t="s">
        <v>19</v>
      </c>
      <c r="G8" s="3">
        <v>30</v>
      </c>
      <c r="H8" s="3">
        <v>93</v>
      </c>
      <c r="I8" s="19">
        <f t="shared" si="0"/>
        <v>27</v>
      </c>
      <c r="J8" s="3">
        <v>5</v>
      </c>
      <c r="K8" s="19">
        <f t="shared" si="1"/>
        <v>810</v>
      </c>
      <c r="L8" s="3">
        <v>0</v>
      </c>
      <c r="M8" s="11" t="b">
        <v>0</v>
      </c>
      <c r="N8" s="11"/>
      <c r="O8" s="11"/>
      <c r="P8" s="12">
        <v>0</v>
      </c>
      <c r="Q8" s="12" t="s">
        <v>16</v>
      </c>
    </row>
    <row r="9" spans="1:17" s="9" customFormat="1" ht="48">
      <c r="A9" s="4" t="s">
        <v>28</v>
      </c>
      <c r="B9" s="2">
        <v>10661110332</v>
      </c>
      <c r="C9" s="10" t="s">
        <v>56</v>
      </c>
      <c r="D9" s="2" t="s">
        <v>21</v>
      </c>
      <c r="E9" s="2" t="s">
        <v>55</v>
      </c>
      <c r="F9" s="2" t="s">
        <v>19</v>
      </c>
      <c r="G9" s="3">
        <v>2</v>
      </c>
      <c r="H9" s="3">
        <v>450</v>
      </c>
      <c r="I9" s="19">
        <f>ROUNDUP((H9/3.67)*1.05,0)</f>
        <v>129</v>
      </c>
      <c r="J9" s="3">
        <v>5</v>
      </c>
      <c r="K9" s="19">
        <f t="shared" ref="K9:K12" si="2">G9*I9</f>
        <v>258</v>
      </c>
      <c r="L9" s="3">
        <v>0</v>
      </c>
      <c r="M9" s="11" t="b">
        <v>0</v>
      </c>
      <c r="N9" s="11"/>
      <c r="O9" s="11"/>
      <c r="P9" s="12">
        <v>0</v>
      </c>
      <c r="Q9" s="12" t="s">
        <v>16</v>
      </c>
    </row>
    <row r="10" spans="1:17" s="9" customFormat="1" ht="20.100000000000001" customHeight="1">
      <c r="A10" s="4" t="s">
        <v>30</v>
      </c>
      <c r="B10" s="2"/>
      <c r="C10" s="10" t="s">
        <v>86</v>
      </c>
      <c r="D10" s="2" t="s">
        <v>21</v>
      </c>
      <c r="E10" s="2"/>
      <c r="F10" s="2" t="s">
        <v>19</v>
      </c>
      <c r="G10" s="3">
        <v>3</v>
      </c>
      <c r="H10" s="3">
        <v>300</v>
      </c>
      <c r="I10" s="19">
        <f>ROUNDUP((H10/3.67)*1.05,0)</f>
        <v>86</v>
      </c>
      <c r="J10" s="3">
        <v>5</v>
      </c>
      <c r="K10" s="19">
        <f t="shared" si="2"/>
        <v>258</v>
      </c>
      <c r="L10" s="3">
        <v>0</v>
      </c>
      <c r="M10" s="11" t="b">
        <v>0</v>
      </c>
      <c r="N10" s="11"/>
      <c r="O10" s="11"/>
      <c r="P10" s="12">
        <v>0</v>
      </c>
      <c r="Q10" s="12" t="s">
        <v>16</v>
      </c>
    </row>
    <row r="11" spans="1:17" s="9" customFormat="1" ht="20.100000000000001" customHeight="1">
      <c r="A11" s="4" t="s">
        <v>31</v>
      </c>
      <c r="B11" s="2"/>
      <c r="C11" s="10" t="s">
        <v>87</v>
      </c>
      <c r="D11" s="2" t="s">
        <v>21</v>
      </c>
      <c r="E11" s="2"/>
      <c r="F11" s="2" t="s">
        <v>19</v>
      </c>
      <c r="G11" s="3">
        <v>3</v>
      </c>
      <c r="H11" s="3">
        <v>350</v>
      </c>
      <c r="I11" s="19">
        <f>ROUNDUP((H11/3.67)*1.05,0)</f>
        <v>101</v>
      </c>
      <c r="J11" s="3">
        <v>5</v>
      </c>
      <c r="K11" s="19">
        <f t="shared" si="2"/>
        <v>303</v>
      </c>
      <c r="L11" s="3">
        <v>0</v>
      </c>
      <c r="M11" s="11" t="b">
        <v>0</v>
      </c>
      <c r="N11" s="11"/>
      <c r="O11" s="11"/>
      <c r="P11" s="12">
        <v>0</v>
      </c>
      <c r="Q11" s="12" t="s">
        <v>16</v>
      </c>
    </row>
    <row r="12" spans="1:17" s="9" customFormat="1" ht="20.100000000000001" customHeight="1">
      <c r="A12" s="4" t="s">
        <v>32</v>
      </c>
      <c r="B12" s="2"/>
      <c r="C12" s="10" t="s">
        <v>88</v>
      </c>
      <c r="D12" s="2" t="s">
        <v>21</v>
      </c>
      <c r="E12" s="2"/>
      <c r="F12" s="2" t="s">
        <v>19</v>
      </c>
      <c r="G12" s="3">
        <v>3</v>
      </c>
      <c r="H12" s="3">
        <v>350</v>
      </c>
      <c r="I12" s="19">
        <f>ROUNDUP((H12/3.67)*1.05,0)</f>
        <v>101</v>
      </c>
      <c r="J12" s="3">
        <v>5</v>
      </c>
      <c r="K12" s="19">
        <f t="shared" si="2"/>
        <v>303</v>
      </c>
      <c r="L12" s="3">
        <v>0</v>
      </c>
      <c r="M12" s="11" t="b">
        <v>0</v>
      </c>
      <c r="N12" s="11"/>
      <c r="O12" s="11"/>
      <c r="P12" s="12">
        <v>0</v>
      </c>
      <c r="Q12" s="12" t="s">
        <v>16</v>
      </c>
    </row>
    <row r="13" spans="1:17" s="9" customFormat="1" ht="48">
      <c r="A13" s="4" t="s">
        <v>33</v>
      </c>
      <c r="B13" s="2">
        <v>11230122100</v>
      </c>
      <c r="C13" s="10" t="s">
        <v>63</v>
      </c>
      <c r="D13" s="2" t="s">
        <v>64</v>
      </c>
      <c r="E13" s="2" t="s">
        <v>65</v>
      </c>
      <c r="F13" s="2" t="s">
        <v>19</v>
      </c>
      <c r="G13" s="3">
        <v>2</v>
      </c>
      <c r="H13" s="3">
        <v>1100</v>
      </c>
      <c r="I13" s="19">
        <f t="shared" si="0"/>
        <v>315</v>
      </c>
      <c r="J13" s="3">
        <v>5</v>
      </c>
      <c r="K13" s="19">
        <f t="shared" si="1"/>
        <v>630</v>
      </c>
      <c r="L13" s="3">
        <v>0</v>
      </c>
      <c r="M13" s="11" t="b">
        <v>0</v>
      </c>
      <c r="N13" s="11"/>
      <c r="O13" s="11"/>
      <c r="P13" s="12">
        <v>0</v>
      </c>
      <c r="Q13" s="12" t="s">
        <v>16</v>
      </c>
    </row>
    <row r="14" spans="1:17" s="9" customFormat="1" ht="20.100000000000001" customHeight="1">
      <c r="A14" s="4" t="s">
        <v>34</v>
      </c>
      <c r="B14" s="2">
        <v>11230122803</v>
      </c>
      <c r="C14" s="10" t="s">
        <v>66</v>
      </c>
      <c r="D14" s="2" t="s">
        <v>64</v>
      </c>
      <c r="E14" s="2" t="s">
        <v>67</v>
      </c>
      <c r="F14" s="2" t="s">
        <v>19</v>
      </c>
      <c r="G14" s="3">
        <v>2</v>
      </c>
      <c r="H14" s="3">
        <v>350</v>
      </c>
      <c r="I14" s="19">
        <f t="shared" si="0"/>
        <v>101</v>
      </c>
      <c r="J14" s="3"/>
      <c r="K14" s="19">
        <f t="shared" si="1"/>
        <v>202</v>
      </c>
      <c r="L14" s="3">
        <v>0</v>
      </c>
      <c r="M14" s="11" t="b">
        <v>0</v>
      </c>
      <c r="N14" s="11"/>
      <c r="O14" s="11"/>
      <c r="P14" s="12">
        <v>0</v>
      </c>
      <c r="Q14" s="12" t="s">
        <v>16</v>
      </c>
    </row>
    <row r="15" spans="1:17" s="9" customFormat="1" ht="48">
      <c r="A15" s="4" t="s">
        <v>35</v>
      </c>
      <c r="B15" s="2">
        <v>11001008604</v>
      </c>
      <c r="C15" s="10" t="s">
        <v>68</v>
      </c>
      <c r="D15" s="2" t="s">
        <v>20</v>
      </c>
      <c r="E15" s="2" t="s">
        <v>69</v>
      </c>
      <c r="F15" s="2" t="s">
        <v>19</v>
      </c>
      <c r="G15" s="3">
        <v>2</v>
      </c>
      <c r="H15" s="3">
        <v>510</v>
      </c>
      <c r="I15" s="19">
        <f t="shared" ref="I15:I18" si="3">ROUNDUP((H15/3.67)*1.05,0)</f>
        <v>146</v>
      </c>
      <c r="J15" s="3">
        <v>5</v>
      </c>
      <c r="K15" s="19">
        <f t="shared" ref="K15" si="4">G15*I15</f>
        <v>292</v>
      </c>
      <c r="L15" s="3">
        <v>0</v>
      </c>
      <c r="M15" s="11" t="b">
        <v>0</v>
      </c>
      <c r="N15" s="11"/>
      <c r="O15" s="11"/>
      <c r="P15" s="12">
        <v>0</v>
      </c>
      <c r="Q15" s="12" t="s">
        <v>16</v>
      </c>
    </row>
    <row r="16" spans="1:17" s="9" customFormat="1" ht="24">
      <c r="A16" s="4" t="s">
        <v>36</v>
      </c>
      <c r="B16" s="2">
        <v>10559022710</v>
      </c>
      <c r="C16" s="10" t="s">
        <v>89</v>
      </c>
      <c r="D16" s="2" t="s">
        <v>20</v>
      </c>
      <c r="E16" s="2" t="s">
        <v>90</v>
      </c>
      <c r="F16" s="2" t="s">
        <v>19</v>
      </c>
      <c r="G16" s="3">
        <v>2</v>
      </c>
      <c r="H16" s="3">
        <v>167</v>
      </c>
      <c r="I16" s="19">
        <f t="shared" si="3"/>
        <v>48</v>
      </c>
      <c r="J16" s="3">
        <v>5</v>
      </c>
      <c r="K16" s="19">
        <f t="shared" ref="K16" si="5">G16*I16</f>
        <v>96</v>
      </c>
      <c r="L16" s="3">
        <v>0</v>
      </c>
      <c r="M16" s="11" t="b">
        <v>0</v>
      </c>
      <c r="N16" s="11"/>
      <c r="O16" s="11"/>
      <c r="P16" s="12">
        <v>0</v>
      </c>
      <c r="Q16" s="12" t="s">
        <v>16</v>
      </c>
    </row>
    <row r="17" spans="1:17" s="9" customFormat="1" ht="24">
      <c r="A17" s="4" t="s">
        <v>37</v>
      </c>
      <c r="B17" s="2"/>
      <c r="C17" s="10" t="s">
        <v>91</v>
      </c>
      <c r="D17" s="2" t="s">
        <v>20</v>
      </c>
      <c r="E17" s="1" t="s">
        <v>92</v>
      </c>
      <c r="F17" s="2" t="s">
        <v>19</v>
      </c>
      <c r="G17" s="3">
        <v>2</v>
      </c>
      <c r="H17" s="3">
        <v>240</v>
      </c>
      <c r="I17" s="19">
        <f t="shared" si="3"/>
        <v>69</v>
      </c>
      <c r="J17" s="3">
        <v>5</v>
      </c>
      <c r="K17" s="19">
        <f t="shared" ref="K17:K18" si="6">G17*I17</f>
        <v>138</v>
      </c>
      <c r="L17" s="3">
        <v>0</v>
      </c>
      <c r="M17" s="11" t="b">
        <v>0</v>
      </c>
      <c r="N17" s="11"/>
      <c r="O17" s="11"/>
      <c r="P17" s="12">
        <v>0</v>
      </c>
      <c r="Q17" s="12" t="s">
        <v>16</v>
      </c>
    </row>
    <row r="18" spans="1:17" s="9" customFormat="1" ht="20.100000000000001" customHeight="1">
      <c r="A18" s="4" t="s">
        <v>38</v>
      </c>
      <c r="B18" s="2"/>
      <c r="C18" s="10" t="s">
        <v>93</v>
      </c>
      <c r="D18" s="2" t="s">
        <v>20</v>
      </c>
      <c r="E18" s="2" t="s">
        <v>94</v>
      </c>
      <c r="F18" s="2" t="s">
        <v>19</v>
      </c>
      <c r="G18" s="3">
        <v>2</v>
      </c>
      <c r="H18" s="3">
        <v>41</v>
      </c>
      <c r="I18" s="19">
        <f t="shared" si="3"/>
        <v>12</v>
      </c>
      <c r="J18" s="3">
        <v>5</v>
      </c>
      <c r="K18" s="19">
        <f t="shared" si="6"/>
        <v>24</v>
      </c>
      <c r="L18" s="3">
        <v>0</v>
      </c>
      <c r="M18" s="11" t="b">
        <v>0</v>
      </c>
      <c r="N18" s="11"/>
      <c r="O18" s="11"/>
      <c r="P18" s="12">
        <v>0</v>
      </c>
      <c r="Q18" s="12" t="s">
        <v>16</v>
      </c>
    </row>
    <row r="19" spans="1:17" s="9" customFormat="1" ht="36">
      <c r="A19" s="4" t="s">
        <v>39</v>
      </c>
      <c r="B19" s="2">
        <v>11080408065</v>
      </c>
      <c r="C19" s="10" t="s">
        <v>70</v>
      </c>
      <c r="D19" s="2" t="s">
        <v>20</v>
      </c>
      <c r="E19" s="2" t="s">
        <v>71</v>
      </c>
      <c r="F19" s="2" t="s">
        <v>19</v>
      </c>
      <c r="G19" s="3">
        <v>32</v>
      </c>
      <c r="H19" s="3">
        <v>469</v>
      </c>
      <c r="I19" s="19">
        <f t="shared" si="0"/>
        <v>135</v>
      </c>
      <c r="J19" s="3">
        <v>5</v>
      </c>
      <c r="K19" s="19">
        <f t="shared" si="1"/>
        <v>4320</v>
      </c>
      <c r="L19" s="3">
        <v>0</v>
      </c>
      <c r="M19" s="11" t="b">
        <v>0</v>
      </c>
      <c r="N19" s="11"/>
      <c r="O19" s="11"/>
      <c r="P19" s="12">
        <v>0</v>
      </c>
      <c r="Q19" s="12" t="s">
        <v>16</v>
      </c>
    </row>
    <row r="20" spans="1:17" s="9" customFormat="1" ht="36">
      <c r="A20" s="4" t="s">
        <v>40</v>
      </c>
      <c r="B20" s="2">
        <v>11080408040</v>
      </c>
      <c r="C20" s="10" t="s">
        <v>72</v>
      </c>
      <c r="D20" s="2" t="s">
        <v>20</v>
      </c>
      <c r="E20" s="2" t="s">
        <v>71</v>
      </c>
      <c r="F20" s="2" t="s">
        <v>19</v>
      </c>
      <c r="G20" s="3">
        <v>32</v>
      </c>
      <c r="H20" s="3">
        <v>234</v>
      </c>
      <c r="I20" s="19">
        <f t="shared" si="0"/>
        <v>67</v>
      </c>
      <c r="J20" s="3">
        <v>5</v>
      </c>
      <c r="K20" s="19">
        <f t="shared" si="1"/>
        <v>2144</v>
      </c>
      <c r="L20" s="3">
        <v>0</v>
      </c>
      <c r="M20" s="11" t="b">
        <v>0</v>
      </c>
      <c r="N20" s="11"/>
      <c r="O20" s="11"/>
      <c r="P20" s="12">
        <v>0</v>
      </c>
      <c r="Q20" s="12" t="s">
        <v>16</v>
      </c>
    </row>
    <row r="21" spans="1:17" s="9" customFormat="1" ht="20.100000000000001" customHeight="1">
      <c r="A21" s="4" t="s">
        <v>41</v>
      </c>
      <c r="B21" s="2"/>
      <c r="C21" s="10" t="s">
        <v>93</v>
      </c>
      <c r="D21" s="2" t="s">
        <v>20</v>
      </c>
      <c r="E21" s="2" t="s">
        <v>94</v>
      </c>
      <c r="F21" s="2" t="s">
        <v>19</v>
      </c>
      <c r="G21" s="3">
        <v>32</v>
      </c>
      <c r="H21" s="3">
        <v>41</v>
      </c>
      <c r="I21" s="19">
        <f t="shared" si="0"/>
        <v>12</v>
      </c>
      <c r="J21" s="3">
        <v>5</v>
      </c>
      <c r="K21" s="19">
        <f t="shared" si="1"/>
        <v>384</v>
      </c>
      <c r="L21" s="3">
        <v>0</v>
      </c>
      <c r="M21" s="11" t="b">
        <v>0</v>
      </c>
      <c r="N21" s="11"/>
      <c r="O21" s="11"/>
      <c r="P21" s="12">
        <v>0</v>
      </c>
      <c r="Q21" s="12" t="s">
        <v>16</v>
      </c>
    </row>
    <row r="22" spans="1:17" s="9" customFormat="1" ht="36">
      <c r="A22" s="4" t="s">
        <v>46</v>
      </c>
      <c r="B22" s="2">
        <v>11140108540</v>
      </c>
      <c r="C22" s="10" t="s">
        <v>73</v>
      </c>
      <c r="D22" s="2" t="s">
        <v>20</v>
      </c>
      <c r="E22" s="2" t="s">
        <v>74</v>
      </c>
      <c r="F22" s="2" t="s">
        <v>19</v>
      </c>
      <c r="G22" s="3">
        <v>2</v>
      </c>
      <c r="H22" s="3">
        <v>67</v>
      </c>
      <c r="I22" s="19">
        <f t="shared" si="0"/>
        <v>20</v>
      </c>
      <c r="J22" s="3">
        <v>5</v>
      </c>
      <c r="K22" s="19">
        <f t="shared" si="1"/>
        <v>40</v>
      </c>
      <c r="L22" s="3">
        <v>0</v>
      </c>
      <c r="M22" s="11" t="b">
        <v>0</v>
      </c>
      <c r="N22" s="11"/>
      <c r="O22" s="11"/>
      <c r="P22" s="12">
        <v>0</v>
      </c>
      <c r="Q22" s="12" t="s">
        <v>16</v>
      </c>
    </row>
    <row r="23" spans="1:17" s="9" customFormat="1" ht="36">
      <c r="A23" s="4" t="s">
        <v>47</v>
      </c>
      <c r="B23" s="2">
        <v>11140108520</v>
      </c>
      <c r="C23" s="10" t="s">
        <v>75</v>
      </c>
      <c r="D23" s="2" t="s">
        <v>20</v>
      </c>
      <c r="E23" s="2" t="s">
        <v>74</v>
      </c>
      <c r="F23" s="2" t="s">
        <v>19</v>
      </c>
      <c r="G23" s="3">
        <v>2</v>
      </c>
      <c r="H23" s="3">
        <v>19</v>
      </c>
      <c r="I23" s="19">
        <f t="shared" si="0"/>
        <v>6</v>
      </c>
      <c r="J23" s="3">
        <v>5</v>
      </c>
      <c r="K23" s="19">
        <f t="shared" si="1"/>
        <v>12</v>
      </c>
      <c r="L23" s="3">
        <v>0</v>
      </c>
      <c r="M23" s="11" t="b">
        <v>0</v>
      </c>
      <c r="N23" s="11"/>
      <c r="O23" s="11"/>
      <c r="P23" s="12">
        <v>0</v>
      </c>
      <c r="Q23" s="12" t="s">
        <v>16</v>
      </c>
    </row>
    <row r="24" spans="1:17" s="9" customFormat="1" ht="24">
      <c r="A24" s="4" t="s">
        <v>48</v>
      </c>
      <c r="B24" s="2"/>
      <c r="C24" s="10" t="s">
        <v>59</v>
      </c>
      <c r="D24" s="2" t="s">
        <v>58</v>
      </c>
      <c r="E24" s="2" t="s">
        <v>57</v>
      </c>
      <c r="F24" s="2" t="s">
        <v>19</v>
      </c>
      <c r="G24" s="3">
        <v>2</v>
      </c>
      <c r="H24" s="3">
        <v>250</v>
      </c>
      <c r="I24" s="19">
        <f t="shared" si="0"/>
        <v>72</v>
      </c>
      <c r="J24" s="3">
        <v>5</v>
      </c>
      <c r="K24" s="19">
        <f t="shared" si="1"/>
        <v>144</v>
      </c>
      <c r="L24" s="3">
        <v>0</v>
      </c>
      <c r="M24" s="11" t="b">
        <v>0</v>
      </c>
      <c r="N24" s="11"/>
      <c r="O24" s="11"/>
      <c r="P24" s="12">
        <v>0</v>
      </c>
      <c r="Q24" s="12" t="s">
        <v>16</v>
      </c>
    </row>
    <row r="25" spans="1:17" s="9" customFormat="1" ht="36">
      <c r="A25" s="4" t="s">
        <v>49</v>
      </c>
      <c r="B25" s="2">
        <v>11140108535</v>
      </c>
      <c r="C25" s="10" t="s">
        <v>76</v>
      </c>
      <c r="D25" s="2" t="s">
        <v>20</v>
      </c>
      <c r="E25" s="2" t="s">
        <v>74</v>
      </c>
      <c r="F25" s="2" t="s">
        <v>19</v>
      </c>
      <c r="G25" s="3">
        <v>2</v>
      </c>
      <c r="H25" s="3">
        <v>45</v>
      </c>
      <c r="I25" s="19">
        <f t="shared" ref="I25" si="7">ROUNDUP((H25/3.67)*1.05,0)</f>
        <v>13</v>
      </c>
      <c r="J25" s="3">
        <v>5</v>
      </c>
      <c r="K25" s="19">
        <f t="shared" si="1"/>
        <v>26</v>
      </c>
      <c r="L25" s="3">
        <v>0</v>
      </c>
      <c r="M25" s="11" t="b">
        <v>0</v>
      </c>
      <c r="N25" s="11"/>
      <c r="O25" s="11"/>
      <c r="P25" s="12">
        <v>0</v>
      </c>
      <c r="Q25" s="12" t="s">
        <v>16</v>
      </c>
    </row>
    <row r="26" spans="1:17" s="9" customFormat="1" ht="36">
      <c r="A26" s="4" t="s">
        <v>50</v>
      </c>
      <c r="B26" s="2">
        <v>11140108550</v>
      </c>
      <c r="C26" s="10" t="s">
        <v>77</v>
      </c>
      <c r="D26" s="2" t="s">
        <v>20</v>
      </c>
      <c r="E26" s="2" t="s">
        <v>74</v>
      </c>
      <c r="F26" s="2" t="s">
        <v>19</v>
      </c>
      <c r="G26" s="3">
        <v>2</v>
      </c>
      <c r="H26" s="3">
        <v>96</v>
      </c>
      <c r="I26" s="19">
        <f t="shared" si="0"/>
        <v>28</v>
      </c>
      <c r="J26" s="3">
        <v>5</v>
      </c>
      <c r="K26" s="19">
        <f t="shared" si="1"/>
        <v>56</v>
      </c>
      <c r="L26" s="3">
        <v>0</v>
      </c>
      <c r="M26" s="11" t="b">
        <v>0</v>
      </c>
      <c r="N26" s="11"/>
      <c r="O26" s="11"/>
      <c r="P26" s="12">
        <v>0</v>
      </c>
      <c r="Q26" s="12" t="s">
        <v>16</v>
      </c>
    </row>
    <row r="27" spans="1:17" s="9" customFormat="1" ht="36">
      <c r="A27" s="4" t="s">
        <v>51</v>
      </c>
      <c r="B27" s="2">
        <v>11140108520</v>
      </c>
      <c r="C27" s="10" t="s">
        <v>75</v>
      </c>
      <c r="D27" s="2" t="s">
        <v>20</v>
      </c>
      <c r="E27" s="2" t="s">
        <v>74</v>
      </c>
      <c r="F27" s="2" t="s">
        <v>19</v>
      </c>
      <c r="G27" s="3">
        <v>2</v>
      </c>
      <c r="H27" s="3">
        <v>19</v>
      </c>
      <c r="I27" s="19">
        <f t="shared" ref="I27:I29" si="8">ROUNDUP((H27/3.67)*1.05,0)</f>
        <v>6</v>
      </c>
      <c r="J27" s="3">
        <v>5</v>
      </c>
      <c r="K27" s="19">
        <f t="shared" si="1"/>
        <v>12</v>
      </c>
      <c r="L27" s="3">
        <v>0</v>
      </c>
      <c r="M27" s="11" t="b">
        <v>0</v>
      </c>
      <c r="N27" s="11"/>
      <c r="O27" s="11"/>
      <c r="P27" s="12">
        <v>0</v>
      </c>
      <c r="Q27" s="12" t="s">
        <v>16</v>
      </c>
    </row>
    <row r="28" spans="1:17" s="9" customFormat="1" ht="24">
      <c r="A28" s="4" t="s">
        <v>52</v>
      </c>
      <c r="B28" s="2"/>
      <c r="C28" s="10" t="s">
        <v>59</v>
      </c>
      <c r="D28" s="2" t="s">
        <v>58</v>
      </c>
      <c r="E28" s="20" t="s">
        <v>57</v>
      </c>
      <c r="F28" s="2" t="s">
        <v>19</v>
      </c>
      <c r="G28" s="3">
        <v>2</v>
      </c>
      <c r="H28" s="3">
        <v>250</v>
      </c>
      <c r="I28" s="19">
        <f t="shared" si="8"/>
        <v>72</v>
      </c>
      <c r="J28" s="3">
        <v>5</v>
      </c>
      <c r="K28" s="19">
        <f t="shared" si="1"/>
        <v>144</v>
      </c>
      <c r="L28" s="3">
        <v>0</v>
      </c>
      <c r="M28" s="11" t="b">
        <v>0</v>
      </c>
      <c r="N28" s="11"/>
      <c r="O28" s="11"/>
      <c r="P28" s="12">
        <v>0</v>
      </c>
      <c r="Q28" s="12" t="s">
        <v>16</v>
      </c>
    </row>
    <row r="29" spans="1:17" s="9" customFormat="1" ht="36">
      <c r="A29" s="4" t="s">
        <v>53</v>
      </c>
      <c r="B29" s="2">
        <v>11140108535</v>
      </c>
      <c r="C29" s="10" t="s">
        <v>76</v>
      </c>
      <c r="D29" s="2" t="s">
        <v>20</v>
      </c>
      <c r="E29" s="2" t="s">
        <v>74</v>
      </c>
      <c r="F29" s="2" t="s">
        <v>19</v>
      </c>
      <c r="G29" s="3">
        <v>2</v>
      </c>
      <c r="H29" s="3">
        <v>45</v>
      </c>
      <c r="I29" s="19">
        <f t="shared" si="8"/>
        <v>13</v>
      </c>
      <c r="J29" s="3">
        <v>5</v>
      </c>
      <c r="K29" s="19">
        <f t="shared" si="1"/>
        <v>26</v>
      </c>
      <c r="L29" s="3">
        <v>0</v>
      </c>
      <c r="M29" s="11" t="b">
        <v>0</v>
      </c>
      <c r="N29" s="11"/>
      <c r="O29" s="11"/>
      <c r="P29" s="12">
        <v>0</v>
      </c>
      <c r="Q29" s="12" t="s">
        <v>16</v>
      </c>
    </row>
    <row r="30" spans="1:17" s="9" customFormat="1" ht="36">
      <c r="A30" s="4" t="s">
        <v>95</v>
      </c>
      <c r="B30" s="2">
        <v>10201210093</v>
      </c>
      <c r="C30" s="10" t="s">
        <v>78</v>
      </c>
      <c r="D30" s="2" t="s">
        <v>21</v>
      </c>
      <c r="E30" s="2" t="s">
        <v>79</v>
      </c>
      <c r="F30" s="2" t="s">
        <v>19</v>
      </c>
      <c r="G30" s="3">
        <v>6</v>
      </c>
      <c r="H30" s="3">
        <v>126</v>
      </c>
      <c r="I30" s="19">
        <f>ROUNDUP((H30/3.67)*1.05,0)</f>
        <v>37</v>
      </c>
      <c r="J30" s="3">
        <v>5</v>
      </c>
      <c r="K30" s="19">
        <f t="shared" si="1"/>
        <v>222</v>
      </c>
      <c r="L30" s="3">
        <v>0</v>
      </c>
      <c r="M30" s="11" t="b">
        <v>0</v>
      </c>
      <c r="N30" s="11"/>
      <c r="O30" s="11"/>
      <c r="P30" s="12">
        <v>0</v>
      </c>
      <c r="Q30" s="12" t="s">
        <v>16</v>
      </c>
    </row>
    <row r="31" spans="1:17" s="9" customFormat="1" ht="36">
      <c r="A31" s="4" t="s">
        <v>96</v>
      </c>
      <c r="B31" s="2">
        <v>10201210063</v>
      </c>
      <c r="C31" s="10" t="s">
        <v>80</v>
      </c>
      <c r="D31" s="2" t="s">
        <v>21</v>
      </c>
      <c r="E31" s="2" t="s">
        <v>81</v>
      </c>
      <c r="F31" s="2" t="s">
        <v>19</v>
      </c>
      <c r="G31" s="3">
        <v>82</v>
      </c>
      <c r="H31" s="3">
        <v>106</v>
      </c>
      <c r="I31" s="19">
        <f>ROUNDUP((H31/3.67)*1.05,0)</f>
        <v>31</v>
      </c>
      <c r="J31" s="3">
        <v>5</v>
      </c>
      <c r="K31" s="19">
        <f t="shared" si="1"/>
        <v>2542</v>
      </c>
      <c r="L31" s="3">
        <v>0</v>
      </c>
      <c r="M31" s="11" t="b">
        <v>0</v>
      </c>
      <c r="N31" s="11"/>
      <c r="O31" s="11"/>
      <c r="P31" s="12">
        <v>0</v>
      </c>
      <c r="Q31" s="12" t="s">
        <v>16</v>
      </c>
    </row>
    <row r="32" spans="1:17" s="9" customFormat="1" ht="36">
      <c r="A32" s="4" t="s">
        <v>97</v>
      </c>
      <c r="B32" s="2">
        <v>10111210050</v>
      </c>
      <c r="C32" s="10" t="s">
        <v>82</v>
      </c>
      <c r="D32" s="2" t="s">
        <v>21</v>
      </c>
      <c r="E32" s="2" t="s">
        <v>83</v>
      </c>
      <c r="F32" s="2" t="s">
        <v>19</v>
      </c>
      <c r="G32" s="3">
        <v>34</v>
      </c>
      <c r="H32" s="3">
        <v>171</v>
      </c>
      <c r="I32" s="19">
        <f>ROUNDUP((H32/3.67)*1.05,0)</f>
        <v>49</v>
      </c>
      <c r="J32" s="3">
        <v>5</v>
      </c>
      <c r="K32" s="19">
        <f t="shared" si="1"/>
        <v>1666</v>
      </c>
      <c r="L32" s="3">
        <v>0</v>
      </c>
      <c r="M32" s="11" t="b">
        <v>0</v>
      </c>
      <c r="N32" s="11"/>
      <c r="O32" s="11"/>
      <c r="P32" s="12">
        <v>0</v>
      </c>
      <c r="Q32" s="12" t="s">
        <v>16</v>
      </c>
    </row>
    <row r="33" spans="1:17" s="9" customFormat="1" ht="48">
      <c r="A33" s="4" t="s">
        <v>98</v>
      </c>
      <c r="B33" s="21">
        <v>10185110050</v>
      </c>
      <c r="C33" s="10" t="s">
        <v>84</v>
      </c>
      <c r="D33" s="2" t="s">
        <v>21</v>
      </c>
      <c r="E33" s="2" t="s">
        <v>85</v>
      </c>
      <c r="F33" s="2" t="s">
        <v>19</v>
      </c>
      <c r="G33" s="3">
        <v>22</v>
      </c>
      <c r="H33" s="3">
        <v>1150</v>
      </c>
      <c r="I33" s="19">
        <f>ROUNDUP((H33/3.67)*1.05,0)</f>
        <v>330</v>
      </c>
      <c r="J33" s="3">
        <v>5</v>
      </c>
      <c r="K33" s="19">
        <f t="shared" si="1"/>
        <v>7260</v>
      </c>
      <c r="L33" s="3">
        <v>0</v>
      </c>
      <c r="M33" s="11" t="b">
        <v>0</v>
      </c>
      <c r="N33" s="11"/>
      <c r="O33" s="11"/>
      <c r="P33" s="12">
        <v>0</v>
      </c>
      <c r="Q33" s="12" t="s">
        <v>16</v>
      </c>
    </row>
    <row r="34" spans="1:17">
      <c r="K34" s="17">
        <f>SUM(K2:K33)</f>
        <v>35922</v>
      </c>
    </row>
  </sheetData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 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2023-06-22T10:27:59Z</cp:lastPrinted>
  <dcterms:created xsi:type="dcterms:W3CDTF">2023-04-06T09:44:42Z</dcterms:created>
  <dcterms:modified xsi:type="dcterms:W3CDTF">2023-07-12T08:01:47Z</dcterms:modified>
</cp:coreProperties>
</file>