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GULF SPIC" sheetId="2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1" i="21" l="1"/>
  <c r="I40" i="21"/>
  <c r="I39" i="21"/>
  <c r="I38" i="21"/>
  <c r="I37" i="21"/>
  <c r="I36" i="21"/>
  <c r="I35" i="21"/>
  <c r="I34" i="21"/>
  <c r="I33" i="21"/>
  <c r="I32" i="21"/>
  <c r="I31" i="21"/>
  <c r="I30" i="21"/>
  <c r="I29" i="21"/>
  <c r="I28" i="21"/>
  <c r="I27" i="21"/>
  <c r="I26" i="21"/>
  <c r="I25" i="21"/>
  <c r="I24" i="21"/>
  <c r="I23" i="21"/>
  <c r="I22" i="21"/>
  <c r="I21" i="21"/>
  <c r="I19" i="21"/>
  <c r="I18" i="21"/>
  <c r="I16" i="21"/>
  <c r="I10" i="21"/>
  <c r="I2" i="21"/>
  <c r="I12" i="21" l="1"/>
  <c r="I20" i="21" l="1"/>
  <c r="K20" i="21" s="1"/>
  <c r="I13" i="21"/>
  <c r="K12" i="21"/>
  <c r="K10" i="21"/>
  <c r="I17" i="21" l="1"/>
  <c r="K17" i="21" s="1"/>
  <c r="K38" i="21"/>
  <c r="K36" i="21"/>
  <c r="K34" i="21"/>
  <c r="K32" i="21"/>
  <c r="K30" i="21"/>
  <c r="K28" i="21"/>
  <c r="K26" i="21"/>
  <c r="I14" i="21" l="1"/>
  <c r="I15" i="21"/>
  <c r="K15" i="21" s="1"/>
  <c r="K41" i="21"/>
  <c r="K18" i="21" l="1"/>
  <c r="K21" i="21"/>
  <c r="K24" i="21"/>
  <c r="K40" i="21"/>
  <c r="K23" i="21"/>
  <c r="K14" i="21"/>
  <c r="K13" i="21"/>
  <c r="K2" i="21" l="1"/>
  <c r="K42" i="21" s="1"/>
</calcChain>
</file>

<file path=xl/sharedStrings.xml><?xml version="1.0" encoding="utf-8"?>
<sst xmlns="http://schemas.openxmlformats.org/spreadsheetml/2006/main" count="202" uniqueCount="115">
  <si>
    <t>SLNO</t>
  </si>
  <si>
    <t>ItemCode</t>
  </si>
  <si>
    <t>Brand</t>
  </si>
  <si>
    <t>Model</t>
  </si>
  <si>
    <t>UOM</t>
  </si>
  <si>
    <t>UnitPriceAED</t>
  </si>
  <si>
    <t>UnitPrice</t>
  </si>
  <si>
    <t>Amount</t>
  </si>
  <si>
    <t>Unitweight</t>
  </si>
  <si>
    <t>Optional</t>
  </si>
  <si>
    <t>COO</t>
  </si>
  <si>
    <t>DeliveryStatus</t>
  </si>
  <si>
    <t>1</t>
  </si>
  <si>
    <t>NULL</t>
  </si>
  <si>
    <t>CRMProductId</t>
  </si>
  <si>
    <t>CRMProduct</t>
  </si>
  <si>
    <t>NAFFCO</t>
  </si>
  <si>
    <t>FIRE FIGHTING EQUIPMENT BOX AND CONTENTS</t>
  </si>
  <si>
    <t>DURALEX-65-EL</t>
  </si>
  <si>
    <t>NF-FB-320</t>
  </si>
  <si>
    <t>1.1</t>
  </si>
  <si>
    <t>SHIELD</t>
  </si>
  <si>
    <t>NF-500LXB450</t>
  </si>
  <si>
    <t>ItemName</t>
  </si>
  <si>
    <t>Qty</t>
  </si>
  <si>
    <t>Margin</t>
  </si>
  <si>
    <t>FIRE HOSE BOX, COMPLETE MILD STEEL, DOUBLE DOOR, SELF-STANDING WITH SLOPED ROOF, WEATHER PROOF</t>
  </si>
  <si>
    <t>CUSTOM MADE</t>
  </si>
  <si>
    <t>1.2</t>
  </si>
  <si>
    <t>1.3</t>
  </si>
  <si>
    <t>1.4</t>
  </si>
  <si>
    <t>9 KG (MONNEX) PORTABLE FIRE EXTINGUISHER (Incl. Fixings)</t>
  </si>
  <si>
    <t>1.5</t>
  </si>
  <si>
    <t>1.6</t>
  </si>
  <si>
    <t>BRITANNIA</t>
  </si>
  <si>
    <t>BM9</t>
  </si>
  <si>
    <t>50 KG WHEELED (MONNEX) FIRE EXTINGUISHER</t>
  </si>
  <si>
    <t>NWM50</t>
  </si>
  <si>
    <t>5 KG CO2 PORTABLE FIRE EXTINGUISHER GAS CARTRIDGE  (Incl. Fixings)</t>
  </si>
  <si>
    <t>SAFETY SHOWERS (Incl. Eye Wash)</t>
  </si>
  <si>
    <t>15 MINUTE BREATHING APPARATUS</t>
  </si>
  <si>
    <t>WINDSOCK</t>
  </si>
  <si>
    <t>CHEMICAL SPILL KIT</t>
  </si>
  <si>
    <t>FIRST AID KIT</t>
  </si>
  <si>
    <t>2</t>
  </si>
  <si>
    <t>3</t>
  </si>
  <si>
    <t>FIRE HOSE 2-1/2" X 30 MTR, RED COLOUR, UL LISTED, MODEL: DURALEX-65-EL, WITH KITEMARK GUNMETAL QUICK COUPLING - NAFFCO (8 NOS)</t>
  </si>
  <si>
    <t>3% FLUORO PROTEIN FOAM CONCENTRATE (PACKING IN 25 LITERS) [8 NOS]</t>
  </si>
  <si>
    <t>BRANCHPIPE JET &amp; SPRAY FIRE HOSE NOZZLE INLET 2 1/2" BS336 MALE INSTANTANEOUS CONNECTION ALUMINUM, LEVER OPERATED CONFIRMING TO BS 15182-1&amp;3 WITH "BS KITE MARK", MODEL: NF-FB320 - NAFFCO (4 NOS)</t>
  </si>
  <si>
    <t>FOAM BRANCH PIPE  2 1/2" 450 LPM UL LISTED (2 NOS)</t>
  </si>
  <si>
    <t>VALVE OPERATING KEYS (2 NOS)</t>
  </si>
  <si>
    <t>4 WAY FIRE HYDRANTS</t>
  </si>
  <si>
    <t>6" - DELUGE VALVE SKID SYSTEM SETS</t>
  </si>
  <si>
    <t>EA</t>
  </si>
  <si>
    <t>4</t>
  </si>
  <si>
    <t>45 MINUTE SELF CONTAINED BREATHING APPARATUS (SCBA) 
(Incl. Harness, Cylinder, Spare Cylinder, Mask)</t>
  </si>
  <si>
    <t>EYE WASH STATION WITH CHILLER UNIT (Substation Battery Room)</t>
  </si>
  <si>
    <t>CO2 EXTINGUISHER PORTABLE TYPE, CAPACITY: 5 KG, RED COLOR, FIRE RATING: 55B, CE/KITEMARK/MED/LPCB APPROVED, MODEL: NC 5 - NAFFCO, UAE</t>
  </si>
  <si>
    <t>NC 5</t>
  </si>
  <si>
    <t>SUNSHADE FOR THE ABOVE FIRE EXTINGUISHER</t>
  </si>
  <si>
    <t>NRS GATE VALVE 18" CLASS 125 FLANGED, 250 PSI WORKING UL/FM APPROVED ANSI FLANGED</t>
  </si>
  <si>
    <t xml:space="preserve"> SD-NRS250FF-D</t>
  </si>
  <si>
    <t>ADJUSTABLE INDICATOR POST - VERTICAL TYPE WITH BUILT IN GEAR 14" TO 24" UL LISTED</t>
  </si>
  <si>
    <t>SD-800</t>
  </si>
  <si>
    <t>Model: TS1500-EBT-CH</t>
  </si>
  <si>
    <t>Aqua Safety, UK</t>
  </si>
  <si>
    <t>SUPPLY SAFETY SHOWER &amp; EYEBATH CONFORMING TO ANSI Z358.1-2014 SPECIFICATIONS SUITABLE FOR HAZARDOUS AREA (ZONE 2, IIB, T3) – ATEX CERTIFIED – SUITABLE FOR TEMPERATURES TO +40°C POWER SUPPLY: 220-240V 1PH 50HZ
MANUFACTURED IN HOUSE, CONSISTING OF 304 STAINLESS STEEL FRAME, VALVES, LINKAGES AND FASTENINGS WITH AN 1500L INSULATED GRP HEADER TANK WHICH WILL GUARANTEE 15 MINUTES OF WATER SIMULTANEOUSLY FROM SHOWER AND EYEBATH.
THE CHILLER IS MOUNTED ON THE FLOOR NEXT TO THE TANK SHOWER. THERE IS ALSO A WATER LEVEL SWITCH WITHIN THE CHILLER TO ENSURE THE SYSTEM TRIPS OFF SHOULD THE TANK BECOME EMPTY. 
THE UNIT COMES COMPLETE WITH:
✓ GREEN(RAL6001) INSULATED 1500LITRE OVERHEAD TANK WITH WHITE INSULATED LID. 
✓ PHOTO-LUMINOUS PICTORIAL SAFETY SIGNS ON ALL SIDES OF HEADER TANK 
✓ 2 X ¾” STAINLESS BALL FLOAT VALVES WITH 6” PLASTIC FLOATS FOR QUICK REFILL 
✓ SCREENED OVERFLOW (40MM) 
✓ SCREENED VENT 
✓ 304 STAINLESS STEEL FRAME WITH PHOTO LUMINOUS STRIP ON ENTRANCE 
✓ 316 STAINLESS STEEL OPERATING VALVES &amp; FASTENINGS
✓ 1” BSPM STAINLESS INLET ON BACK OF UNIT. 
✓ INSPECTION HATCH (FOR MAINTENANCE PURPOSES FOR BALL FLOAT VALVES) ON LID OF HEADER TANK AT BACK 
✓ INSPECTION HATCH (FOR MAINTENANCE PURPOSES FOR OPERATING VALVES) BUILT IN SHOWER ROSE COVER 
✓ STAINLESS STEEL ERECTING LUGS (REMOVEABLE) 
✓ OVERHEAD ABS ROSE (75LPM) 
✓ STAINLESS PUSH BAR/PANIC BAR SHOWER OPERATION (POWDER COATED RED) 
✓ TESTING LEVER 
✓ VISUAL WATER LEVEL INDICATOR 
✓ OVERHEAD WHITE GRP SUN CANOPY 
✓ 3KW WATER CHILLER MOUNTED NEXT TO SAFETY SHOWER- LHS AS STANDARD. (PLEASE ADVISE IF RHS IS PREFERRED AND SEE DATA SHEET FOR FULL DETAILS OF THE CHILLER. ELECTRICAL CONNECTION- M20 
✓ INSULATED INTERCONNECTING PIPEWORK FITTED ON SHOWER TO GROUND LEVEL 
✓ 2 X INSULATED STAINLESS HOSES TO CONNECT SHOWER AND CHILLER 
✓ 2 X M10 EARTHING BOSSES FITTED ON EACH SIDE OF SHOWER 
✓ ALL NECESSARY SAFETY SIGNS (INCLUDING GREEN/WHITE STRIPES) 
✓ TANK FED EYEBATH MOUNTED INTERNALLY LHS (2 LOW PRESSURE NOZZLES AND OPERATED BY LIFTING LID)</t>
  </si>
  <si>
    <t>• 34580-100 INTERSPIRO QS II S9 WITH EBSS - HP VERSION (4500 PSI) 
• 32802–711 S-USA AMBIENT AIR HATCH MASK RUBBER HAIR NET, LARGE (L)
• 99080-01 S BREATHING VALVE, AMBIENT AIR HATCH VERSION BY-PASS AND QC
• 31062-51 WIRELESS HEADS-UP DISPLAY
• 99695-01 CYLINDER 45 MIN SUPER LIGHT, HIGH PRESSURE ASSY. 180°-CYLINDER VALVE. CARBON FIBER.
• 96036-01 SCBA CASE
• 331300030 MASK BAG
• 35300-2000C SPIROCOM WIRELESS (XXL/BT), EU FREQUENCY, BLUETOOTH FOR S-MASK</t>
  </si>
  <si>
    <t>Scott Health &amp; Safety, UK</t>
  </si>
  <si>
    <t>Sabre ELSA 15B –“Hood Type”</t>
  </si>
  <si>
    <t>POSITIVE PRESSURE BREATHING APPARATUS
DURATION: 15 MINUTES
STEEL CYLINDER, 3LTR X 200 BAR
MED APPROVED / CE MARKED IN ACCORDANCE WITH EN1146</t>
  </si>
  <si>
    <t>MODEL:  S-WSP-824</t>
  </si>
  <si>
    <t>WIND SOCK DIMENSION(LENGTH X THROAT ×TAIL):1.83M L×Φ27"×Φ18"
FRAME:STAINLESS STEEL
WINDSOCK COLOR:ORANGE AND WHITE
POLE: 2.4M(1.2M*2)
POLE MATERIAL:STAINLESS STEEL</t>
  </si>
  <si>
    <t>MODEL: G1814
EYEWASH, WALL MOUNTED STAINSTEEL BOWL</t>
  </si>
  <si>
    <t>DSORB, UK</t>
  </si>
  <si>
    <t>16</t>
  </si>
  <si>
    <t>5</t>
  </si>
  <si>
    <t>6</t>
  </si>
  <si>
    <t>7</t>
  </si>
  <si>
    <t>8</t>
  </si>
  <si>
    <t>9</t>
  </si>
  <si>
    <t>10</t>
  </si>
  <si>
    <t>11</t>
  </si>
  <si>
    <t>12</t>
  </si>
  <si>
    <t>13</t>
  </si>
  <si>
    <t>14</t>
  </si>
  <si>
    <t>15</t>
  </si>
  <si>
    <t>17</t>
  </si>
  <si>
    <t>FIRST AID KIT - CUSTOMISED</t>
  </si>
  <si>
    <t>SPILL KIT CHEMICAL 120 LTR
SAFETY GOGGLE, CHEMICAL SPLASH PROOF 1 EA
GLOVE - NITRILE 1 EA 
DISPOSAL BAG - YELLOW COLOR 3 EA 
INSTRUCTION SHEET 1 EA 
PLASTIC SCOOP &amp; BRUSH 1 EA 
CHEMICAL SORBENT PAD, 40 CM X 50 CM (16''X20'') 70 EA
SPILL KIT BIN - YELLOW, 120 LTR 1 EA 
SPILL KIT LABEL - CHEMICAL 1 EA 
CHEMICAL SORBENT PILLOW, 25 CM X 40 CM (10"X16") 3 EA 
CHEMICAL SORBENT SOCKS, 8 CM X 1.2 MTR (3"X4') 4 EA</t>
  </si>
  <si>
    <t>7.1</t>
  </si>
  <si>
    <t>7.2</t>
  </si>
  <si>
    <t>8.1</t>
  </si>
  <si>
    <t>8.2</t>
  </si>
  <si>
    <t>9.1</t>
  </si>
  <si>
    <t>9.2</t>
  </si>
  <si>
    <t>10.1</t>
  </si>
  <si>
    <t>11.1</t>
  </si>
  <si>
    <t>12.1</t>
  </si>
  <si>
    <t>13.1</t>
  </si>
  <si>
    <t>14.1</t>
  </si>
  <si>
    <t>15.1</t>
  </si>
  <si>
    <t>16.1</t>
  </si>
  <si>
    <t>17.1</t>
  </si>
  <si>
    <t>17.2</t>
  </si>
  <si>
    <t>2.1</t>
  </si>
  <si>
    <r>
      <rPr>
        <b/>
        <sz val="9"/>
        <rFont val="Maiandra GD"/>
        <family val="2"/>
      </rPr>
      <t>DELUGE WATER SPRAY VALVE SETS</t>
    </r>
    <r>
      <rPr>
        <sz val="9"/>
        <rFont val="Maiandra GD"/>
        <family val="2"/>
      </rPr>
      <t xml:space="preserve">
WATER SPRAY APPLICATION RATES FOR VARIOUS EQUIPMENT
ARE LISTED AS FOLLOWS :
HYDROCARBON PUMP: 20 Lpm/m2 DIRECTLY OVER PUMP; 20s
Lpm/m2 AROUND PUMP BOUNDARY
VESSEL : 10 Lpm/m2 OF EQUIPMENT SURFACE
GENERAL AREA COVERAGE: 10 Lmp/m2</t>
    </r>
  </si>
  <si>
    <r>
      <rPr>
        <b/>
        <sz val="9"/>
        <rFont val="Maiandra GD"/>
        <family val="2"/>
      </rPr>
      <t>DELUGE WATER SPRAY VALVE SETS</t>
    </r>
    <r>
      <rPr>
        <sz val="9"/>
        <rFont val="Maiandra GD"/>
        <family val="2"/>
      </rPr>
      <t xml:space="preserve">
WATER SPRAY APPLICATION RATES FOR VARIOUS EQUIPMENT
ARE LISTED AS FOLLOWS :
COMPRESSOR: 20 Lpm/m2 OVER COMPRESSOR: 8.5 Lpm/m2 OVER LUBE CONSOLE
VESSEL, COLUMN, HEAT EXCHANGER: 10 Lpm/m2 OF EQUIPMENT SURFACE
GENERAL AREA COVERAGE: 10 Lmp/m2</t>
    </r>
  </si>
  <si>
    <t>6" X 4 WAY WET TYPE HYDRANT, CARBON STEEL FABRICATED COMPLETE WITH ALL ACCESSORIES AS PER THE ATTACHED PROPOSED DRAWING</t>
  </si>
  <si>
    <t>6" X 4 WAY WET TYPE HYDRANT, CARBON STEEL FABRICATED COMPLETE WITH ALL ACCESSORIES INCLUDING LEVER OPERATED FOAM MONITOR          
MONITOR - NFM 460-100B
NOZZLE - NF-500FN</t>
  </si>
  <si>
    <t>3.1</t>
  </si>
  <si>
    <t>9 KG MONNEX FIRE EXTINGUISHERS CATRIDGE OPERATED BRITANNIA, UK</t>
  </si>
  <si>
    <t>63 KG MONNEX FIRE EXTINGUISHERS WITH TROLLEY, BRITANNIA MANUFACTURE UK</t>
  </si>
  <si>
    <t>NRS GATE VALVE</t>
  </si>
  <si>
    <t>FIXED FIRE WATER MONITOR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</si>
</sst>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Red]0.000"/>
    <numFmt numFmtId="166" formatCode="_(* #,##0.00_);_(* \(#,##0.00\);_(* \-??_);_(@_)"/>
  </numFmts>
  <fonts count="9">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11"/>
      <color theme="1"/>
      <name val="Calibri"/>
      <family val="3"/>
      <charset val="134"/>
      <scheme val="minor"/>
    </font>
    <font>
      <sz val="9"/>
      <name val="Maiandra GD"/>
      <family val="2"/>
    </font>
    <font>
      <b/>
      <sz val="9"/>
      <name val="Maiandra GD"/>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1">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xf numFmtId="0" fontId="6" fillId="0" borderId="0">
      <alignment vertical="center"/>
    </xf>
    <xf numFmtId="166" fontId="2" fillId="0" borderId="0" applyFont="0" applyFill="0" applyAlignment="0" applyProtection="0"/>
  </cellStyleXfs>
  <cellXfs count="37">
    <xf numFmtId="0" fontId="0" fillId="0" borderId="0" xfId="0"/>
    <xf numFmtId="49"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wrapText="1"/>
    </xf>
    <xf numFmtId="164" fontId="7" fillId="0" borderId="1" xfId="1" applyNumberFormat="1" applyFont="1" applyFill="1" applyBorder="1" applyAlignment="1">
      <alignment horizontal="center" vertical="center" wrapText="1"/>
    </xf>
    <xf numFmtId="164" fontId="7" fillId="0" borderId="1" xfId="1" applyNumberFormat="1" applyFont="1" applyFill="1" applyBorder="1" applyAlignment="1">
      <alignment vertical="center" wrapText="1"/>
    </xf>
    <xf numFmtId="164" fontId="7" fillId="0" borderId="1" xfId="0" applyNumberFormat="1" applyFont="1" applyFill="1" applyBorder="1" applyAlignment="1">
      <alignment vertical="center" wrapText="1"/>
    </xf>
    <xf numFmtId="0" fontId="7" fillId="0" borderId="1" xfId="0" applyFont="1" applyFill="1" applyBorder="1" applyAlignment="1">
      <alignment vertical="center" wrapText="1"/>
    </xf>
    <xf numFmtId="0" fontId="7" fillId="2" borderId="1" xfId="0" applyFont="1" applyFill="1" applyBorder="1" applyAlignment="1">
      <alignment vertical="center" wrapText="1"/>
    </xf>
    <xf numFmtId="49" fontId="7" fillId="2" borderId="1" xfId="0" applyNumberFormat="1" applyFont="1" applyFill="1" applyBorder="1" applyAlignment="1">
      <alignment vertical="center" wrapText="1"/>
    </xf>
    <xf numFmtId="0" fontId="7" fillId="0" borderId="0" xfId="0" applyFont="1" applyFill="1" applyAlignment="1">
      <alignment vertical="center"/>
    </xf>
    <xf numFmtId="49" fontId="7" fillId="0" borderId="0" xfId="0" applyNumberFormat="1" applyFont="1" applyAlignment="1">
      <alignment horizontal="center" vertical="center"/>
    </xf>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left" vertical="center"/>
    </xf>
    <xf numFmtId="164" fontId="7" fillId="0" borderId="0" xfId="1" applyNumberFormat="1" applyFont="1" applyAlignment="1">
      <alignment vertical="center"/>
    </xf>
    <xf numFmtId="43" fontId="7" fillId="0" borderId="0" xfId="1" applyFont="1" applyAlignment="1">
      <alignment vertical="center"/>
    </xf>
    <xf numFmtId="0" fontId="7" fillId="2" borderId="0" xfId="0" applyFont="1" applyFill="1" applyAlignment="1">
      <alignment vertical="center"/>
    </xf>
    <xf numFmtId="49" fontId="7" fillId="3" borderId="1" xfId="0" applyNumberFormat="1" applyFont="1" applyFill="1" applyBorder="1" applyAlignment="1">
      <alignment horizontal="center" vertical="center" wrapText="1"/>
    </xf>
    <xf numFmtId="0" fontId="7" fillId="3" borderId="2" xfId="0" applyFont="1" applyFill="1" applyBorder="1" applyAlignment="1">
      <alignment vertical="center"/>
    </xf>
    <xf numFmtId="0" fontId="7" fillId="3" borderId="1" xfId="0" applyFont="1" applyFill="1" applyBorder="1" applyAlignment="1">
      <alignment vertical="center"/>
    </xf>
    <xf numFmtId="0" fontId="7" fillId="3" borderId="1" xfId="0" applyFont="1" applyFill="1" applyBorder="1" applyAlignment="1">
      <alignment horizontal="center" vertical="center" wrapText="1"/>
    </xf>
    <xf numFmtId="164" fontId="7" fillId="3" borderId="2" xfId="1" applyNumberFormat="1" applyFont="1" applyFill="1" applyBorder="1" applyAlignment="1">
      <alignment horizontal="center" vertical="center" wrapText="1"/>
    </xf>
    <xf numFmtId="164" fontId="7" fillId="3" borderId="2" xfId="1" applyNumberFormat="1" applyFont="1" applyFill="1" applyBorder="1" applyAlignment="1">
      <alignment vertical="center" wrapText="1"/>
    </xf>
    <xf numFmtId="164" fontId="7" fillId="3" borderId="2" xfId="0" applyNumberFormat="1" applyFont="1" applyFill="1" applyBorder="1" applyAlignment="1">
      <alignment vertical="center" wrapText="1"/>
    </xf>
    <xf numFmtId="0" fontId="7" fillId="3" borderId="1" xfId="0" applyFont="1" applyFill="1" applyBorder="1" applyAlignment="1">
      <alignment vertical="center" wrapText="1"/>
    </xf>
    <xf numFmtId="0" fontId="7" fillId="3" borderId="0" xfId="0" applyFont="1" applyFill="1" applyAlignment="1">
      <alignment vertical="center"/>
    </xf>
    <xf numFmtId="49" fontId="7" fillId="0" borderId="1" xfId="0" applyNumberFormat="1" applyFont="1" applyFill="1" applyBorder="1" applyAlignment="1">
      <alignment horizontal="center" vertical="center" wrapText="1"/>
    </xf>
    <xf numFmtId="0" fontId="7" fillId="0" borderId="2" xfId="0" applyFont="1" applyBorder="1" applyAlignment="1">
      <alignment vertical="center" wrapText="1"/>
    </xf>
    <xf numFmtId="0" fontId="7" fillId="0" borderId="1" xfId="0" applyFont="1" applyBorder="1" applyAlignment="1">
      <alignment vertical="center" wrapText="1"/>
    </xf>
    <xf numFmtId="164" fontId="7" fillId="0" borderId="2" xfId="1" applyNumberFormat="1" applyFont="1" applyFill="1" applyBorder="1" applyAlignment="1">
      <alignment horizontal="center" vertical="center" wrapText="1"/>
    </xf>
    <xf numFmtId="164" fontId="7" fillId="0" borderId="2" xfId="1" applyNumberFormat="1" applyFont="1" applyFill="1" applyBorder="1" applyAlignment="1">
      <alignment vertical="center" wrapText="1"/>
    </xf>
    <xf numFmtId="164" fontId="7" fillId="0" borderId="2" xfId="0" applyNumberFormat="1" applyFont="1" applyFill="1" applyBorder="1" applyAlignment="1">
      <alignment vertical="center" wrapText="1"/>
    </xf>
    <xf numFmtId="0" fontId="7" fillId="0" borderId="0" xfId="0" applyFont="1" applyFill="1" applyAlignment="1">
      <alignment vertical="center" wrapText="1"/>
    </xf>
    <xf numFmtId="0" fontId="7" fillId="0" borderId="2" xfId="0" applyFont="1" applyBorder="1" applyAlignment="1">
      <alignment vertical="center"/>
    </xf>
    <xf numFmtId="164" fontId="7" fillId="0" borderId="2" xfId="0" applyNumberFormat="1" applyFont="1" applyFill="1" applyBorder="1" applyAlignment="1">
      <alignment horizontal="center" vertical="center"/>
    </xf>
    <xf numFmtId="49" fontId="7" fillId="3" borderId="1" xfId="0" applyNumberFormat="1" applyFont="1" applyFill="1" applyBorder="1" applyAlignment="1">
      <alignment vertical="center" wrapText="1"/>
    </xf>
  </cellXfs>
  <cellStyles count="11">
    <cellStyle name="Comma" xfId="1" builtinId="3"/>
    <cellStyle name="Comma 2" xfId="10"/>
    <cellStyle name="Normal" xfId="0" builtinId="0"/>
    <cellStyle name="Normal 2" xfId="2"/>
    <cellStyle name="Normal 2 2" xfId="7"/>
    <cellStyle name="Normal 3" xfId="3"/>
    <cellStyle name="Normal 3 2" xfId="8"/>
    <cellStyle name="Normal 4" xfId="6"/>
    <cellStyle name="Normal 5" xfId="4"/>
    <cellStyle name="표준 10" xfId="5"/>
    <cellStyle name="常规 2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abSelected="1" zoomScaleNormal="100" workbookViewId="0">
      <pane ySplit="1" topLeftCell="A32" activePane="bottomLeft" state="frozen"/>
      <selection pane="bottomLeft" activeCell="H38" sqref="H38"/>
    </sheetView>
  </sheetViews>
  <sheetFormatPr defaultRowHeight="24.95" customHeight="1"/>
  <cols>
    <col min="1" max="1" width="7.42578125" style="11" bestFit="1" customWidth="1"/>
    <col min="2" max="2" width="12" style="12" customWidth="1"/>
    <col min="3" max="3" width="75.7109375" style="12" customWidth="1"/>
    <col min="4" max="4" width="13.85546875" style="13" bestFit="1" customWidth="1"/>
    <col min="5" max="5" width="17.7109375" style="13" customWidth="1"/>
    <col min="6" max="6" width="10.7109375" style="14" customWidth="1"/>
    <col min="7" max="7" width="10.7109375" style="15" customWidth="1"/>
    <col min="8" max="8" width="11.140625" style="15" bestFit="1" customWidth="1"/>
    <col min="9" max="10" width="10.7109375" style="15" customWidth="1"/>
    <col min="11" max="11" width="12.140625" style="15" bestFit="1" customWidth="1"/>
    <col min="12" max="12" width="10.7109375" style="15" customWidth="1"/>
    <col min="13" max="14" width="10.7109375" style="12" customWidth="1"/>
    <col min="15" max="15" width="11.5703125" style="12" bestFit="1" customWidth="1"/>
    <col min="16" max="16" width="12.140625" style="17" bestFit="1" customWidth="1"/>
    <col min="17" max="17" width="10.7109375" style="17" customWidth="1"/>
    <col min="18" max="16384" width="9.140625" style="12"/>
  </cols>
  <sheetData>
    <row r="1" spans="1:17" s="10" customFormat="1" ht="24.95" customHeight="1">
      <c r="A1" s="1" t="s">
        <v>0</v>
      </c>
      <c r="B1" s="2" t="s">
        <v>1</v>
      </c>
      <c r="C1" s="2" t="s">
        <v>23</v>
      </c>
      <c r="D1" s="2" t="s">
        <v>2</v>
      </c>
      <c r="E1" s="3" t="s">
        <v>3</v>
      </c>
      <c r="F1" s="2" t="s">
        <v>4</v>
      </c>
      <c r="G1" s="4" t="s">
        <v>24</v>
      </c>
      <c r="H1" s="4" t="s">
        <v>5</v>
      </c>
      <c r="I1" s="4" t="s">
        <v>6</v>
      </c>
      <c r="J1" s="5" t="s">
        <v>25</v>
      </c>
      <c r="K1" s="4" t="s">
        <v>7</v>
      </c>
      <c r="L1" s="6" t="s">
        <v>8</v>
      </c>
      <c r="M1" s="7" t="s">
        <v>9</v>
      </c>
      <c r="N1" s="7" t="s">
        <v>10</v>
      </c>
      <c r="O1" s="7" t="s">
        <v>11</v>
      </c>
      <c r="P1" s="8" t="s">
        <v>14</v>
      </c>
      <c r="Q1" s="9" t="s">
        <v>15</v>
      </c>
    </row>
    <row r="2" spans="1:17" s="26" customFormat="1" ht="24.95" customHeight="1">
      <c r="A2" s="18" t="s">
        <v>12</v>
      </c>
      <c r="B2" s="19"/>
      <c r="C2" s="20" t="s">
        <v>17</v>
      </c>
      <c r="D2" s="20"/>
      <c r="E2" s="21"/>
      <c r="F2" s="20" t="s">
        <v>53</v>
      </c>
      <c r="G2" s="22">
        <v>4</v>
      </c>
      <c r="H2" s="22">
        <v>15000</v>
      </c>
      <c r="I2" s="22">
        <f>ROUNDUP((H2/3.67*15.1),0)</f>
        <v>61717</v>
      </c>
      <c r="J2" s="23">
        <v>15</v>
      </c>
      <c r="K2" s="22">
        <f>G2*I2</f>
        <v>246868</v>
      </c>
      <c r="L2" s="24">
        <v>0</v>
      </c>
      <c r="M2" s="25" t="b">
        <v>0</v>
      </c>
      <c r="N2" s="25"/>
      <c r="O2" s="25"/>
      <c r="P2" s="25">
        <v>0</v>
      </c>
      <c r="Q2" s="36" t="s">
        <v>13</v>
      </c>
    </row>
    <row r="3" spans="1:17" s="33" customFormat="1" ht="24.95" customHeight="1">
      <c r="A3" s="27" t="s">
        <v>20</v>
      </c>
      <c r="B3" s="28"/>
      <c r="C3" s="29" t="s">
        <v>26</v>
      </c>
      <c r="D3" s="29" t="s">
        <v>16</v>
      </c>
      <c r="E3" s="3" t="s">
        <v>27</v>
      </c>
      <c r="F3" s="29"/>
      <c r="G3" s="30">
        <v>0</v>
      </c>
      <c r="H3" s="30">
        <v>0</v>
      </c>
      <c r="I3" s="30">
        <v>0</v>
      </c>
      <c r="J3" s="30">
        <v>0</v>
      </c>
      <c r="K3" s="30">
        <v>0</v>
      </c>
      <c r="L3" s="30">
        <v>0</v>
      </c>
      <c r="M3" s="7" t="b">
        <v>0</v>
      </c>
      <c r="N3" s="7"/>
      <c r="O3" s="7"/>
      <c r="P3" s="8">
        <v>0</v>
      </c>
      <c r="Q3" s="9" t="s">
        <v>13</v>
      </c>
    </row>
    <row r="4" spans="1:17" s="33" customFormat="1" ht="24.95" customHeight="1">
      <c r="A4" s="27" t="s">
        <v>28</v>
      </c>
      <c r="B4" s="28"/>
      <c r="C4" s="29" t="s">
        <v>46</v>
      </c>
      <c r="D4" s="29" t="s">
        <v>16</v>
      </c>
      <c r="E4" s="3" t="s">
        <v>18</v>
      </c>
      <c r="F4" s="29"/>
      <c r="G4" s="30">
        <v>0</v>
      </c>
      <c r="H4" s="30">
        <v>0</v>
      </c>
      <c r="I4" s="30">
        <v>0</v>
      </c>
      <c r="J4" s="30">
        <v>0</v>
      </c>
      <c r="K4" s="30">
        <v>0</v>
      </c>
      <c r="L4" s="30">
        <v>0</v>
      </c>
      <c r="M4" s="7" t="b">
        <v>0</v>
      </c>
      <c r="N4" s="7"/>
      <c r="O4" s="7"/>
      <c r="P4" s="8">
        <v>0</v>
      </c>
      <c r="Q4" s="9" t="s">
        <v>13</v>
      </c>
    </row>
    <row r="5" spans="1:17" s="33" customFormat="1" ht="24.95" customHeight="1">
      <c r="A5" s="27" t="s">
        <v>29</v>
      </c>
      <c r="B5" s="28"/>
      <c r="C5" s="29" t="s">
        <v>47</v>
      </c>
      <c r="D5" s="29" t="s">
        <v>16</v>
      </c>
      <c r="E5" s="3"/>
      <c r="F5" s="29"/>
      <c r="G5" s="30">
        <v>0</v>
      </c>
      <c r="H5" s="30">
        <v>0</v>
      </c>
      <c r="I5" s="30">
        <v>0</v>
      </c>
      <c r="J5" s="30">
        <v>0</v>
      </c>
      <c r="K5" s="30">
        <v>0</v>
      </c>
      <c r="L5" s="30">
        <v>0</v>
      </c>
      <c r="M5" s="7" t="b">
        <v>0</v>
      </c>
      <c r="N5" s="7"/>
      <c r="O5" s="7"/>
      <c r="P5" s="8">
        <v>0</v>
      </c>
      <c r="Q5" s="9" t="s">
        <v>13</v>
      </c>
    </row>
    <row r="6" spans="1:17" s="33" customFormat="1" ht="36">
      <c r="A6" s="27" t="s">
        <v>30</v>
      </c>
      <c r="B6" s="28"/>
      <c r="C6" s="29" t="s">
        <v>48</v>
      </c>
      <c r="D6" s="29" t="s">
        <v>16</v>
      </c>
      <c r="E6" s="3" t="s">
        <v>19</v>
      </c>
      <c r="F6" s="29"/>
      <c r="G6" s="30">
        <v>0</v>
      </c>
      <c r="H6" s="30">
        <v>0</v>
      </c>
      <c r="I6" s="30">
        <v>0</v>
      </c>
      <c r="J6" s="30">
        <v>0</v>
      </c>
      <c r="K6" s="30">
        <v>0</v>
      </c>
      <c r="L6" s="30">
        <v>0</v>
      </c>
      <c r="M6" s="7" t="b">
        <v>0</v>
      </c>
      <c r="N6" s="7"/>
      <c r="O6" s="7"/>
      <c r="P6" s="8">
        <v>0</v>
      </c>
      <c r="Q6" s="9" t="s">
        <v>13</v>
      </c>
    </row>
    <row r="7" spans="1:17" s="33" customFormat="1" ht="24.95" customHeight="1">
      <c r="A7" s="27" t="s">
        <v>32</v>
      </c>
      <c r="B7" s="28"/>
      <c r="C7" s="29" t="s">
        <v>49</v>
      </c>
      <c r="D7" s="29" t="s">
        <v>16</v>
      </c>
      <c r="E7" s="3" t="s">
        <v>22</v>
      </c>
      <c r="F7" s="29"/>
      <c r="G7" s="30">
        <v>0</v>
      </c>
      <c r="H7" s="30">
        <v>0</v>
      </c>
      <c r="I7" s="30">
        <v>0</v>
      </c>
      <c r="J7" s="30">
        <v>0</v>
      </c>
      <c r="K7" s="30">
        <v>0</v>
      </c>
      <c r="L7" s="30">
        <v>0</v>
      </c>
      <c r="M7" s="7" t="b">
        <v>0</v>
      </c>
      <c r="N7" s="7"/>
      <c r="O7" s="7"/>
      <c r="P7" s="8">
        <v>0</v>
      </c>
      <c r="Q7" s="9" t="s">
        <v>13</v>
      </c>
    </row>
    <row r="8" spans="1:17" s="33" customFormat="1" ht="24.95" customHeight="1">
      <c r="A8" s="27" t="s">
        <v>33</v>
      </c>
      <c r="B8" s="28"/>
      <c r="C8" s="29" t="s">
        <v>50</v>
      </c>
      <c r="D8" s="29" t="s">
        <v>16</v>
      </c>
      <c r="E8" s="3"/>
      <c r="F8" s="29"/>
      <c r="G8" s="30">
        <v>0</v>
      </c>
      <c r="H8" s="30">
        <v>0</v>
      </c>
      <c r="I8" s="30">
        <v>0</v>
      </c>
      <c r="J8" s="30">
        <v>0</v>
      </c>
      <c r="K8" s="30">
        <v>0</v>
      </c>
      <c r="L8" s="30">
        <v>0</v>
      </c>
      <c r="M8" s="7" t="b">
        <v>0</v>
      </c>
      <c r="N8" s="7"/>
      <c r="O8" s="7"/>
      <c r="P8" s="8">
        <v>0</v>
      </c>
      <c r="Q8" s="9" t="s">
        <v>13</v>
      </c>
    </row>
    <row r="9" spans="1:17" s="26" customFormat="1" ht="24.95" customHeight="1">
      <c r="A9" s="18" t="s">
        <v>44</v>
      </c>
      <c r="B9" s="19"/>
      <c r="C9" s="20" t="s">
        <v>51</v>
      </c>
      <c r="D9" s="20"/>
      <c r="E9" s="21"/>
      <c r="F9" s="20"/>
      <c r="G9" s="22">
        <v>0</v>
      </c>
      <c r="H9" s="22">
        <v>0</v>
      </c>
      <c r="I9" s="22">
        <v>0</v>
      </c>
      <c r="J9" s="23">
        <v>15</v>
      </c>
      <c r="K9" s="22">
        <v>0</v>
      </c>
      <c r="L9" s="24">
        <v>0</v>
      </c>
      <c r="M9" s="25" t="b">
        <v>0</v>
      </c>
      <c r="N9" s="25"/>
      <c r="O9" s="25"/>
      <c r="P9" s="25">
        <v>0</v>
      </c>
      <c r="Q9" s="36" t="s">
        <v>13</v>
      </c>
    </row>
    <row r="10" spans="1:17" s="10" customFormat="1" ht="24.95" customHeight="1">
      <c r="A10" s="27" t="s">
        <v>105</v>
      </c>
      <c r="B10" s="34"/>
      <c r="C10" s="29" t="s">
        <v>108</v>
      </c>
      <c r="D10" s="2" t="s">
        <v>16</v>
      </c>
      <c r="E10" s="3" t="s">
        <v>27</v>
      </c>
      <c r="F10" s="2" t="s">
        <v>53</v>
      </c>
      <c r="G10" s="30">
        <v>38</v>
      </c>
      <c r="H10" s="30">
        <v>13000</v>
      </c>
      <c r="I10" s="30">
        <f>ROUNDUP((H10/3.67*1.15),0)</f>
        <v>4074</v>
      </c>
      <c r="J10" s="31">
        <v>10</v>
      </c>
      <c r="K10" s="30">
        <f t="shared" ref="K10" si="0">G10*I10</f>
        <v>154812</v>
      </c>
      <c r="L10" s="32">
        <v>0</v>
      </c>
      <c r="M10" s="7" t="b">
        <v>0</v>
      </c>
      <c r="N10" s="7"/>
      <c r="O10" s="7"/>
      <c r="P10" s="8">
        <v>0</v>
      </c>
      <c r="Q10" s="9" t="s">
        <v>13</v>
      </c>
    </row>
    <row r="11" spans="1:17" s="26" customFormat="1" ht="24.95" customHeight="1">
      <c r="A11" s="18" t="s">
        <v>45</v>
      </c>
      <c r="B11" s="19"/>
      <c r="C11" s="20" t="s">
        <v>114</v>
      </c>
      <c r="D11" s="20"/>
      <c r="E11" s="21"/>
      <c r="F11" s="20"/>
      <c r="G11" s="22">
        <v>0</v>
      </c>
      <c r="H11" s="22">
        <v>0</v>
      </c>
      <c r="I11" s="22">
        <v>0</v>
      </c>
      <c r="J11" s="23">
        <v>15</v>
      </c>
      <c r="K11" s="22">
        <v>0</v>
      </c>
      <c r="L11" s="24">
        <v>0</v>
      </c>
      <c r="M11" s="25" t="b">
        <v>0</v>
      </c>
      <c r="N11" s="25"/>
      <c r="O11" s="25"/>
      <c r="P11" s="25">
        <v>0</v>
      </c>
      <c r="Q11" s="36" t="s">
        <v>13</v>
      </c>
    </row>
    <row r="12" spans="1:17" s="10" customFormat="1" ht="48">
      <c r="A12" s="27" t="s">
        <v>110</v>
      </c>
      <c r="B12" s="34"/>
      <c r="C12" s="29" t="s">
        <v>109</v>
      </c>
      <c r="D12" s="2" t="s">
        <v>16</v>
      </c>
      <c r="E12" s="3" t="s">
        <v>27</v>
      </c>
      <c r="F12" s="2" t="s">
        <v>53</v>
      </c>
      <c r="G12" s="30">
        <v>38</v>
      </c>
      <c r="H12" s="30">
        <v>23300</v>
      </c>
      <c r="I12" s="30">
        <f>ROUNDUP((H12/3.67*1.15),0)</f>
        <v>7302</v>
      </c>
      <c r="J12" s="31">
        <v>15</v>
      </c>
      <c r="K12" s="30">
        <f t="shared" ref="K12:K14" si="1">G12*I12</f>
        <v>277476</v>
      </c>
      <c r="L12" s="32">
        <v>0</v>
      </c>
      <c r="M12" s="7" t="b">
        <v>0</v>
      </c>
      <c r="N12" s="7"/>
      <c r="O12" s="7"/>
      <c r="P12" s="8">
        <v>0</v>
      </c>
      <c r="Q12" s="9" t="s">
        <v>13</v>
      </c>
    </row>
    <row r="13" spans="1:17" s="10" customFormat="1" ht="24.95" customHeight="1">
      <c r="A13" s="27" t="s">
        <v>54</v>
      </c>
      <c r="B13" s="34"/>
      <c r="C13" s="2" t="s">
        <v>52</v>
      </c>
      <c r="D13" s="2" t="s">
        <v>16</v>
      </c>
      <c r="E13" s="3" t="s">
        <v>27</v>
      </c>
      <c r="F13" s="2" t="s">
        <v>53</v>
      </c>
      <c r="G13" s="30">
        <v>3</v>
      </c>
      <c r="H13" s="30">
        <v>556515</v>
      </c>
      <c r="I13" s="30">
        <f t="shared" ref="I13:I41" si="2">ROUNDUP((H13/3.67*1.15),0)</f>
        <v>174385</v>
      </c>
      <c r="J13" s="31">
        <v>15</v>
      </c>
      <c r="K13" s="30">
        <f t="shared" si="1"/>
        <v>523155</v>
      </c>
      <c r="L13" s="32">
        <v>0</v>
      </c>
      <c r="M13" s="7" t="b">
        <v>0</v>
      </c>
      <c r="N13" s="7"/>
      <c r="O13" s="7"/>
      <c r="P13" s="8">
        <v>0</v>
      </c>
      <c r="Q13" s="9" t="s">
        <v>13</v>
      </c>
    </row>
    <row r="14" spans="1:17" s="33" customFormat="1" ht="132">
      <c r="A14" s="27" t="s">
        <v>76</v>
      </c>
      <c r="B14" s="28"/>
      <c r="C14" s="29" t="s">
        <v>106</v>
      </c>
      <c r="D14" s="2" t="s">
        <v>16</v>
      </c>
      <c r="E14" s="3" t="s">
        <v>27</v>
      </c>
      <c r="F14" s="29" t="s">
        <v>53</v>
      </c>
      <c r="G14" s="30">
        <v>1</v>
      </c>
      <c r="H14" s="30">
        <v>556515</v>
      </c>
      <c r="I14" s="30">
        <f t="shared" si="2"/>
        <v>174385</v>
      </c>
      <c r="J14" s="31">
        <v>15</v>
      </c>
      <c r="K14" s="30">
        <f t="shared" si="1"/>
        <v>174385</v>
      </c>
      <c r="L14" s="32">
        <v>0</v>
      </c>
      <c r="M14" s="7" t="b">
        <v>0</v>
      </c>
      <c r="N14" s="7"/>
      <c r="O14" s="7"/>
      <c r="P14" s="8">
        <v>0</v>
      </c>
      <c r="Q14" s="9" t="s">
        <v>13</v>
      </c>
    </row>
    <row r="15" spans="1:17" s="33" customFormat="1" ht="120">
      <c r="A15" s="27" t="s">
        <v>77</v>
      </c>
      <c r="B15" s="28"/>
      <c r="C15" s="29" t="s">
        <v>107</v>
      </c>
      <c r="D15" s="2" t="s">
        <v>16</v>
      </c>
      <c r="E15" s="3" t="s">
        <v>27</v>
      </c>
      <c r="F15" s="29" t="s">
        <v>53</v>
      </c>
      <c r="G15" s="30">
        <v>3</v>
      </c>
      <c r="H15" s="30">
        <v>556515</v>
      </c>
      <c r="I15" s="30">
        <f t="shared" si="2"/>
        <v>174385</v>
      </c>
      <c r="J15" s="31">
        <v>15</v>
      </c>
      <c r="K15" s="30">
        <f>G15*I15</f>
        <v>523155</v>
      </c>
      <c r="L15" s="32">
        <v>0</v>
      </c>
      <c r="M15" s="7" t="b">
        <v>0</v>
      </c>
      <c r="N15" s="7"/>
      <c r="O15" s="7"/>
      <c r="P15" s="8">
        <v>0</v>
      </c>
      <c r="Q15" s="9" t="s">
        <v>13</v>
      </c>
    </row>
    <row r="16" spans="1:17" s="26" customFormat="1" ht="24.95" customHeight="1">
      <c r="A16" s="18" t="s">
        <v>78</v>
      </c>
      <c r="B16" s="19"/>
      <c r="C16" s="20" t="s">
        <v>31</v>
      </c>
      <c r="D16" s="20"/>
      <c r="E16" s="21"/>
      <c r="F16" s="20"/>
      <c r="G16" s="22">
        <v>0</v>
      </c>
      <c r="H16" s="22">
        <v>0</v>
      </c>
      <c r="I16" s="22">
        <f t="shared" si="2"/>
        <v>0</v>
      </c>
      <c r="J16" s="23">
        <v>15</v>
      </c>
      <c r="K16" s="22">
        <v>0</v>
      </c>
      <c r="L16" s="24">
        <v>0</v>
      </c>
      <c r="M16" s="25" t="b">
        <v>0</v>
      </c>
      <c r="N16" s="25"/>
      <c r="O16" s="25"/>
      <c r="P16" s="25">
        <v>0</v>
      </c>
      <c r="Q16" s="36" t="s">
        <v>13</v>
      </c>
    </row>
    <row r="17" spans="1:17" s="33" customFormat="1" ht="24.95" customHeight="1">
      <c r="A17" s="27" t="s">
        <v>90</v>
      </c>
      <c r="B17" s="28"/>
      <c r="C17" s="29" t="s">
        <v>111</v>
      </c>
      <c r="D17" s="29" t="s">
        <v>34</v>
      </c>
      <c r="E17" s="3" t="s">
        <v>35</v>
      </c>
      <c r="F17" s="29" t="s">
        <v>53</v>
      </c>
      <c r="G17" s="30">
        <v>30</v>
      </c>
      <c r="H17" s="30">
        <v>2401.7174999999997</v>
      </c>
      <c r="I17" s="30">
        <f t="shared" si="2"/>
        <v>753</v>
      </c>
      <c r="J17" s="31">
        <v>15</v>
      </c>
      <c r="K17" s="30">
        <f t="shared" ref="K17" si="3">G17*I17</f>
        <v>22590</v>
      </c>
      <c r="L17" s="32">
        <v>0</v>
      </c>
      <c r="M17" s="7" t="b">
        <v>0</v>
      </c>
      <c r="N17" s="7"/>
      <c r="O17" s="7"/>
      <c r="P17" s="8">
        <v>0</v>
      </c>
      <c r="Q17" s="9" t="s">
        <v>13</v>
      </c>
    </row>
    <row r="18" spans="1:17" s="33" customFormat="1" ht="24.95" customHeight="1">
      <c r="A18" s="27" t="s">
        <v>91</v>
      </c>
      <c r="B18" s="28"/>
      <c r="C18" s="29" t="s">
        <v>59</v>
      </c>
      <c r="D18" s="29" t="s">
        <v>16</v>
      </c>
      <c r="E18" s="3" t="s">
        <v>27</v>
      </c>
      <c r="F18" s="29" t="s">
        <v>53</v>
      </c>
      <c r="G18" s="30">
        <v>30</v>
      </c>
      <c r="H18" s="35">
        <v>300</v>
      </c>
      <c r="I18" s="30">
        <f t="shared" si="2"/>
        <v>95</v>
      </c>
      <c r="J18" s="31">
        <v>15</v>
      </c>
      <c r="K18" s="30">
        <f t="shared" ref="K18" si="4">G18*I18</f>
        <v>2850</v>
      </c>
      <c r="L18" s="32">
        <v>0</v>
      </c>
      <c r="M18" s="7" t="b">
        <v>0</v>
      </c>
      <c r="N18" s="7"/>
      <c r="O18" s="7"/>
      <c r="P18" s="8">
        <v>0</v>
      </c>
      <c r="Q18" s="9" t="s">
        <v>13</v>
      </c>
    </row>
    <row r="19" spans="1:17" s="26" customFormat="1" ht="24.95" customHeight="1">
      <c r="A19" s="18" t="s">
        <v>79</v>
      </c>
      <c r="B19" s="19"/>
      <c r="C19" s="20" t="s">
        <v>36</v>
      </c>
      <c r="D19" s="20"/>
      <c r="E19" s="21"/>
      <c r="F19" s="20"/>
      <c r="G19" s="22">
        <v>0</v>
      </c>
      <c r="H19" s="22">
        <v>0</v>
      </c>
      <c r="I19" s="22">
        <f t="shared" si="2"/>
        <v>0</v>
      </c>
      <c r="J19" s="23">
        <v>15</v>
      </c>
      <c r="K19" s="22">
        <v>0</v>
      </c>
      <c r="L19" s="24">
        <v>0</v>
      </c>
      <c r="M19" s="25" t="b">
        <v>0</v>
      </c>
      <c r="N19" s="25"/>
      <c r="O19" s="25"/>
      <c r="P19" s="25">
        <v>0</v>
      </c>
      <c r="Q19" s="36" t="s">
        <v>13</v>
      </c>
    </row>
    <row r="20" spans="1:17" s="33" customFormat="1" ht="24.95" customHeight="1">
      <c r="A20" s="27" t="s">
        <v>92</v>
      </c>
      <c r="B20" s="28"/>
      <c r="C20" s="29" t="s">
        <v>112</v>
      </c>
      <c r="D20" s="29" t="s">
        <v>34</v>
      </c>
      <c r="E20" s="3" t="s">
        <v>37</v>
      </c>
      <c r="F20" s="29" t="s">
        <v>53</v>
      </c>
      <c r="G20" s="30">
        <v>3</v>
      </c>
      <c r="H20" s="30">
        <v>19569.55</v>
      </c>
      <c r="I20" s="30">
        <f t="shared" si="2"/>
        <v>6133</v>
      </c>
      <c r="J20" s="31">
        <v>15</v>
      </c>
      <c r="K20" s="30">
        <f t="shared" ref="K20" si="5">G20*I20</f>
        <v>18399</v>
      </c>
      <c r="L20" s="32">
        <v>0</v>
      </c>
      <c r="M20" s="7" t="b">
        <v>0</v>
      </c>
      <c r="N20" s="7"/>
      <c r="O20" s="7"/>
      <c r="P20" s="8">
        <v>0</v>
      </c>
      <c r="Q20" s="9" t="s">
        <v>13</v>
      </c>
    </row>
    <row r="21" spans="1:17" s="33" customFormat="1" ht="24.95" customHeight="1">
      <c r="A21" s="27" t="s">
        <v>93</v>
      </c>
      <c r="B21" s="28"/>
      <c r="C21" s="29" t="s">
        <v>59</v>
      </c>
      <c r="D21" s="29" t="s">
        <v>16</v>
      </c>
      <c r="E21" s="3" t="s">
        <v>27</v>
      </c>
      <c r="F21" s="29" t="s">
        <v>53</v>
      </c>
      <c r="G21" s="30">
        <v>3</v>
      </c>
      <c r="H21" s="35">
        <v>350</v>
      </c>
      <c r="I21" s="30">
        <f t="shared" si="2"/>
        <v>110</v>
      </c>
      <c r="J21" s="31">
        <v>15</v>
      </c>
      <c r="K21" s="30">
        <f t="shared" ref="K21" si="6">G21*I21</f>
        <v>330</v>
      </c>
      <c r="L21" s="32">
        <v>0</v>
      </c>
      <c r="M21" s="7" t="b">
        <v>0</v>
      </c>
      <c r="N21" s="7"/>
      <c r="O21" s="7"/>
      <c r="P21" s="8">
        <v>0</v>
      </c>
      <c r="Q21" s="9" t="s">
        <v>13</v>
      </c>
    </row>
    <row r="22" spans="1:17" s="26" customFormat="1" ht="24.95" customHeight="1">
      <c r="A22" s="18" t="s">
        <v>80</v>
      </c>
      <c r="B22" s="19"/>
      <c r="C22" s="20" t="s">
        <v>38</v>
      </c>
      <c r="D22" s="20"/>
      <c r="E22" s="21"/>
      <c r="F22" s="20"/>
      <c r="G22" s="22">
        <v>0</v>
      </c>
      <c r="H22" s="22">
        <v>0</v>
      </c>
      <c r="I22" s="22">
        <f t="shared" si="2"/>
        <v>0</v>
      </c>
      <c r="J22" s="23">
        <v>15</v>
      </c>
      <c r="K22" s="22">
        <v>0</v>
      </c>
      <c r="L22" s="24">
        <v>0</v>
      </c>
      <c r="M22" s="25" t="b">
        <v>0</v>
      </c>
      <c r="N22" s="25"/>
      <c r="O22" s="25"/>
      <c r="P22" s="25">
        <v>0</v>
      </c>
      <c r="Q22" s="36" t="s">
        <v>13</v>
      </c>
    </row>
    <row r="23" spans="1:17" s="33" customFormat="1" ht="24.95" customHeight="1">
      <c r="A23" s="27" t="s">
        <v>94</v>
      </c>
      <c r="B23" s="28">
        <v>10111210050</v>
      </c>
      <c r="C23" s="29" t="s">
        <v>57</v>
      </c>
      <c r="D23" s="29" t="s">
        <v>16</v>
      </c>
      <c r="E23" s="3" t="s">
        <v>58</v>
      </c>
      <c r="F23" s="29" t="s">
        <v>53</v>
      </c>
      <c r="G23" s="30">
        <v>15</v>
      </c>
      <c r="H23" s="35">
        <v>171</v>
      </c>
      <c r="I23" s="30">
        <f t="shared" si="2"/>
        <v>54</v>
      </c>
      <c r="J23" s="31">
        <v>15</v>
      </c>
      <c r="K23" s="30">
        <f t="shared" ref="K23" si="7">G23*I23</f>
        <v>810</v>
      </c>
      <c r="L23" s="32">
        <v>0</v>
      </c>
      <c r="M23" s="7" t="b">
        <v>0</v>
      </c>
      <c r="N23" s="7"/>
      <c r="O23" s="7"/>
      <c r="P23" s="8">
        <v>0</v>
      </c>
      <c r="Q23" s="9" t="s">
        <v>13</v>
      </c>
    </row>
    <row r="24" spans="1:17" s="33" customFormat="1" ht="24.95" customHeight="1">
      <c r="A24" s="27" t="s">
        <v>95</v>
      </c>
      <c r="B24" s="28"/>
      <c r="C24" s="29" t="s">
        <v>59</v>
      </c>
      <c r="D24" s="29" t="s">
        <v>16</v>
      </c>
      <c r="E24" s="3" t="s">
        <v>27</v>
      </c>
      <c r="F24" s="29" t="s">
        <v>53</v>
      </c>
      <c r="G24" s="30">
        <v>15</v>
      </c>
      <c r="H24" s="35">
        <v>300</v>
      </c>
      <c r="I24" s="30">
        <f t="shared" si="2"/>
        <v>95</v>
      </c>
      <c r="J24" s="31">
        <v>15</v>
      </c>
      <c r="K24" s="30">
        <f t="shared" ref="K24" si="8">G24*I24</f>
        <v>1425</v>
      </c>
      <c r="L24" s="32">
        <v>0</v>
      </c>
      <c r="M24" s="7" t="b">
        <v>0</v>
      </c>
      <c r="N24" s="7"/>
      <c r="O24" s="7"/>
      <c r="P24" s="8">
        <v>0</v>
      </c>
      <c r="Q24" s="9" t="s">
        <v>13</v>
      </c>
    </row>
    <row r="25" spans="1:17" s="26" customFormat="1" ht="24.95" customHeight="1">
      <c r="A25" s="18" t="s">
        <v>81</v>
      </c>
      <c r="B25" s="19"/>
      <c r="C25" s="20" t="s">
        <v>39</v>
      </c>
      <c r="D25" s="20"/>
      <c r="E25" s="21"/>
      <c r="F25" s="20"/>
      <c r="G25" s="22">
        <v>0</v>
      </c>
      <c r="H25" s="22">
        <v>0</v>
      </c>
      <c r="I25" s="22">
        <f t="shared" si="2"/>
        <v>0</v>
      </c>
      <c r="J25" s="23">
        <v>15</v>
      </c>
      <c r="K25" s="22">
        <v>0</v>
      </c>
      <c r="L25" s="24">
        <v>0</v>
      </c>
      <c r="M25" s="25" t="b">
        <v>0</v>
      </c>
      <c r="N25" s="25"/>
      <c r="O25" s="25"/>
      <c r="P25" s="25">
        <v>0</v>
      </c>
      <c r="Q25" s="36" t="s">
        <v>13</v>
      </c>
    </row>
    <row r="26" spans="1:17" s="33" customFormat="1" ht="409.5" customHeight="1">
      <c r="A26" s="27" t="s">
        <v>96</v>
      </c>
      <c r="B26" s="28"/>
      <c r="C26" s="28" t="s">
        <v>66</v>
      </c>
      <c r="D26" s="29" t="s">
        <v>65</v>
      </c>
      <c r="E26" s="3" t="s">
        <v>64</v>
      </c>
      <c r="F26" s="29" t="s">
        <v>53</v>
      </c>
      <c r="G26" s="30">
        <v>1</v>
      </c>
      <c r="H26" s="30">
        <v>181379</v>
      </c>
      <c r="I26" s="30">
        <f t="shared" si="2"/>
        <v>56836</v>
      </c>
      <c r="J26" s="31">
        <v>15</v>
      </c>
      <c r="K26" s="30">
        <f t="shared" ref="K26" si="9">G26*I26</f>
        <v>56836</v>
      </c>
      <c r="L26" s="32">
        <v>0</v>
      </c>
      <c r="M26" s="7" t="b">
        <v>0</v>
      </c>
      <c r="N26" s="7"/>
      <c r="O26" s="7"/>
      <c r="P26" s="8">
        <v>0</v>
      </c>
      <c r="Q26" s="9" t="s">
        <v>13</v>
      </c>
    </row>
    <row r="27" spans="1:17" s="26" customFormat="1" ht="24.95" customHeight="1">
      <c r="A27" s="18" t="s">
        <v>82</v>
      </c>
      <c r="B27" s="19"/>
      <c r="C27" s="20" t="s">
        <v>55</v>
      </c>
      <c r="D27" s="20"/>
      <c r="E27" s="21"/>
      <c r="F27" s="20"/>
      <c r="G27" s="22">
        <v>0</v>
      </c>
      <c r="H27" s="22">
        <v>0</v>
      </c>
      <c r="I27" s="22">
        <f t="shared" si="2"/>
        <v>0</v>
      </c>
      <c r="J27" s="23">
        <v>15</v>
      </c>
      <c r="K27" s="22">
        <v>0</v>
      </c>
      <c r="L27" s="24">
        <v>0</v>
      </c>
      <c r="M27" s="25" t="b">
        <v>0</v>
      </c>
      <c r="N27" s="25"/>
      <c r="O27" s="25"/>
      <c r="P27" s="25">
        <v>0</v>
      </c>
      <c r="Q27" s="36" t="s">
        <v>13</v>
      </c>
    </row>
    <row r="28" spans="1:17" s="33" customFormat="1" ht="120">
      <c r="A28" s="27" t="s">
        <v>97</v>
      </c>
      <c r="B28" s="28"/>
      <c r="C28" s="28" t="s">
        <v>67</v>
      </c>
      <c r="D28" s="29"/>
      <c r="E28" s="29"/>
      <c r="F28" s="29" t="s">
        <v>53</v>
      </c>
      <c r="G28" s="30">
        <v>2</v>
      </c>
      <c r="H28" s="30">
        <v>36010</v>
      </c>
      <c r="I28" s="30">
        <f t="shared" si="2"/>
        <v>11284</v>
      </c>
      <c r="J28" s="31">
        <v>15</v>
      </c>
      <c r="K28" s="30">
        <f t="shared" ref="K28" si="10">G28*I28</f>
        <v>22568</v>
      </c>
      <c r="L28" s="32">
        <v>0</v>
      </c>
      <c r="M28" s="7" t="b">
        <v>0</v>
      </c>
      <c r="N28" s="7"/>
      <c r="O28" s="7"/>
      <c r="P28" s="8">
        <v>0</v>
      </c>
      <c r="Q28" s="9" t="s">
        <v>13</v>
      </c>
    </row>
    <row r="29" spans="1:17" s="26" customFormat="1" ht="24.95" customHeight="1">
      <c r="A29" s="18" t="s">
        <v>83</v>
      </c>
      <c r="B29" s="19"/>
      <c r="C29" s="20" t="s">
        <v>40</v>
      </c>
      <c r="D29" s="20"/>
      <c r="E29" s="21"/>
      <c r="F29" s="20"/>
      <c r="G29" s="22">
        <v>0</v>
      </c>
      <c r="H29" s="22">
        <v>0</v>
      </c>
      <c r="I29" s="22">
        <f t="shared" si="2"/>
        <v>0</v>
      </c>
      <c r="J29" s="23">
        <v>15</v>
      </c>
      <c r="K29" s="22">
        <v>0</v>
      </c>
      <c r="L29" s="24">
        <v>0</v>
      </c>
      <c r="M29" s="25" t="b">
        <v>0</v>
      </c>
      <c r="N29" s="25"/>
      <c r="O29" s="25"/>
      <c r="P29" s="25">
        <v>0</v>
      </c>
      <c r="Q29" s="36" t="s">
        <v>13</v>
      </c>
    </row>
    <row r="30" spans="1:17" s="33" customFormat="1" ht="48">
      <c r="A30" s="27" t="s">
        <v>98</v>
      </c>
      <c r="B30" s="28"/>
      <c r="C30" s="28" t="s">
        <v>70</v>
      </c>
      <c r="D30" s="29" t="s">
        <v>68</v>
      </c>
      <c r="E30" s="3" t="s">
        <v>69</v>
      </c>
      <c r="F30" s="29" t="s">
        <v>53</v>
      </c>
      <c r="G30" s="30">
        <v>2</v>
      </c>
      <c r="H30" s="30">
        <v>1452</v>
      </c>
      <c r="I30" s="30">
        <f t="shared" si="2"/>
        <v>455</v>
      </c>
      <c r="J30" s="31">
        <v>15</v>
      </c>
      <c r="K30" s="30">
        <f t="shared" ref="K30" si="11">G30*I30</f>
        <v>910</v>
      </c>
      <c r="L30" s="32">
        <v>0</v>
      </c>
      <c r="M30" s="7" t="b">
        <v>0</v>
      </c>
      <c r="N30" s="7"/>
      <c r="O30" s="7"/>
      <c r="P30" s="8">
        <v>0</v>
      </c>
      <c r="Q30" s="9" t="s">
        <v>13</v>
      </c>
    </row>
    <row r="31" spans="1:17" s="26" customFormat="1" ht="24.95" customHeight="1">
      <c r="A31" s="18" t="s">
        <v>84</v>
      </c>
      <c r="B31" s="19"/>
      <c r="C31" s="20" t="s">
        <v>41</v>
      </c>
      <c r="D31" s="20"/>
      <c r="E31" s="21"/>
      <c r="F31" s="20"/>
      <c r="G31" s="22">
        <v>0</v>
      </c>
      <c r="H31" s="22">
        <v>0</v>
      </c>
      <c r="I31" s="22">
        <f t="shared" si="2"/>
        <v>0</v>
      </c>
      <c r="J31" s="23">
        <v>15</v>
      </c>
      <c r="K31" s="22">
        <v>0</v>
      </c>
      <c r="L31" s="24">
        <v>0</v>
      </c>
      <c r="M31" s="25" t="b">
        <v>0</v>
      </c>
      <c r="N31" s="25"/>
      <c r="O31" s="25"/>
      <c r="P31" s="25">
        <v>0</v>
      </c>
      <c r="Q31" s="36" t="s">
        <v>13</v>
      </c>
    </row>
    <row r="32" spans="1:17" s="33" customFormat="1" ht="60">
      <c r="A32" s="27" t="s">
        <v>99</v>
      </c>
      <c r="B32" s="28"/>
      <c r="C32" s="28" t="s">
        <v>72</v>
      </c>
      <c r="D32" s="29" t="s">
        <v>71</v>
      </c>
      <c r="E32" s="3"/>
      <c r="F32" s="29" t="s">
        <v>53</v>
      </c>
      <c r="G32" s="30">
        <v>3</v>
      </c>
      <c r="H32" s="30">
        <v>9979</v>
      </c>
      <c r="I32" s="30">
        <f t="shared" si="2"/>
        <v>3127</v>
      </c>
      <c r="J32" s="31">
        <v>15</v>
      </c>
      <c r="K32" s="30">
        <f t="shared" ref="K32" si="12">G32*I32</f>
        <v>9381</v>
      </c>
      <c r="L32" s="32">
        <v>0</v>
      </c>
      <c r="M32" s="7" t="b">
        <v>0</v>
      </c>
      <c r="N32" s="7"/>
      <c r="O32" s="7"/>
      <c r="P32" s="8">
        <v>0</v>
      </c>
      <c r="Q32" s="9" t="s">
        <v>13</v>
      </c>
    </row>
    <row r="33" spans="1:17" s="26" customFormat="1" ht="24.95" customHeight="1">
      <c r="A33" s="18" t="s">
        <v>85</v>
      </c>
      <c r="B33" s="19"/>
      <c r="C33" s="20" t="s">
        <v>56</v>
      </c>
      <c r="D33" s="20"/>
      <c r="E33" s="21"/>
      <c r="F33" s="20"/>
      <c r="G33" s="22">
        <v>0</v>
      </c>
      <c r="H33" s="22">
        <v>0</v>
      </c>
      <c r="I33" s="22">
        <f t="shared" si="2"/>
        <v>0</v>
      </c>
      <c r="J33" s="23">
        <v>15</v>
      </c>
      <c r="K33" s="22">
        <v>0</v>
      </c>
      <c r="L33" s="24">
        <v>0</v>
      </c>
      <c r="M33" s="25" t="b">
        <v>0</v>
      </c>
      <c r="N33" s="25"/>
      <c r="O33" s="25"/>
      <c r="P33" s="25">
        <v>0</v>
      </c>
      <c r="Q33" s="36" t="s">
        <v>13</v>
      </c>
    </row>
    <row r="34" spans="1:17" s="33" customFormat="1" ht="24.95" customHeight="1">
      <c r="A34" s="27" t="s">
        <v>100</v>
      </c>
      <c r="B34" s="28"/>
      <c r="C34" s="28" t="s">
        <v>73</v>
      </c>
      <c r="D34" s="29"/>
      <c r="E34" s="3"/>
      <c r="F34" s="29" t="s">
        <v>53</v>
      </c>
      <c r="G34" s="30">
        <v>1</v>
      </c>
      <c r="H34" s="30">
        <v>3328</v>
      </c>
      <c r="I34" s="30">
        <f t="shared" si="2"/>
        <v>1043</v>
      </c>
      <c r="J34" s="31">
        <v>15</v>
      </c>
      <c r="K34" s="30">
        <f t="shared" ref="K34" si="13">G34*I34</f>
        <v>1043</v>
      </c>
      <c r="L34" s="32">
        <v>0</v>
      </c>
      <c r="M34" s="7" t="b">
        <v>0</v>
      </c>
      <c r="N34" s="7"/>
      <c r="O34" s="7"/>
      <c r="P34" s="8">
        <v>0</v>
      </c>
      <c r="Q34" s="9" t="s">
        <v>13</v>
      </c>
    </row>
    <row r="35" spans="1:17" s="26" customFormat="1" ht="24.95" customHeight="1">
      <c r="A35" s="18" t="s">
        <v>86</v>
      </c>
      <c r="B35" s="19"/>
      <c r="C35" s="20" t="s">
        <v>42</v>
      </c>
      <c r="D35" s="20"/>
      <c r="E35" s="21"/>
      <c r="F35" s="20"/>
      <c r="G35" s="22">
        <v>0</v>
      </c>
      <c r="H35" s="22">
        <v>0</v>
      </c>
      <c r="I35" s="22">
        <f t="shared" si="2"/>
        <v>0</v>
      </c>
      <c r="J35" s="23">
        <v>15</v>
      </c>
      <c r="K35" s="22">
        <v>0</v>
      </c>
      <c r="L35" s="24">
        <v>0</v>
      </c>
      <c r="M35" s="25" t="b">
        <v>0</v>
      </c>
      <c r="N35" s="25"/>
      <c r="O35" s="25"/>
      <c r="P35" s="25">
        <v>0</v>
      </c>
      <c r="Q35" s="36" t="s">
        <v>13</v>
      </c>
    </row>
    <row r="36" spans="1:17" s="33" customFormat="1" ht="132">
      <c r="A36" s="27" t="s">
        <v>101</v>
      </c>
      <c r="B36" s="28"/>
      <c r="C36" s="28" t="s">
        <v>89</v>
      </c>
      <c r="D36" s="29" t="s">
        <v>74</v>
      </c>
      <c r="E36" s="3"/>
      <c r="F36" s="29" t="s">
        <v>53</v>
      </c>
      <c r="G36" s="30">
        <v>2</v>
      </c>
      <c r="H36" s="30">
        <v>345</v>
      </c>
      <c r="I36" s="30">
        <f t="shared" si="2"/>
        <v>109</v>
      </c>
      <c r="J36" s="31">
        <v>15</v>
      </c>
      <c r="K36" s="30">
        <f t="shared" ref="K36" si="14">G36*I36</f>
        <v>218</v>
      </c>
      <c r="L36" s="32">
        <v>0</v>
      </c>
      <c r="M36" s="7" t="b">
        <v>0</v>
      </c>
      <c r="N36" s="7"/>
      <c r="O36" s="7"/>
      <c r="P36" s="8">
        <v>0</v>
      </c>
      <c r="Q36" s="9" t="s">
        <v>13</v>
      </c>
    </row>
    <row r="37" spans="1:17" s="26" customFormat="1" ht="24.95" customHeight="1">
      <c r="A37" s="18" t="s">
        <v>75</v>
      </c>
      <c r="B37" s="19"/>
      <c r="C37" s="20" t="s">
        <v>43</v>
      </c>
      <c r="D37" s="20"/>
      <c r="E37" s="21"/>
      <c r="F37" s="20"/>
      <c r="G37" s="22">
        <v>0</v>
      </c>
      <c r="H37" s="22">
        <v>0</v>
      </c>
      <c r="I37" s="22">
        <f t="shared" si="2"/>
        <v>0</v>
      </c>
      <c r="J37" s="23">
        <v>15</v>
      </c>
      <c r="K37" s="22">
        <v>0</v>
      </c>
      <c r="L37" s="24">
        <v>0</v>
      </c>
      <c r="M37" s="25" t="b">
        <v>0</v>
      </c>
      <c r="N37" s="25"/>
      <c r="O37" s="25"/>
      <c r="P37" s="25">
        <v>0</v>
      </c>
      <c r="Q37" s="36" t="s">
        <v>13</v>
      </c>
    </row>
    <row r="38" spans="1:17" s="33" customFormat="1" ht="24.95" customHeight="1">
      <c r="A38" s="27" t="s">
        <v>102</v>
      </c>
      <c r="B38" s="28"/>
      <c r="C38" s="29" t="s">
        <v>88</v>
      </c>
      <c r="D38" s="29" t="s">
        <v>16</v>
      </c>
      <c r="E38" s="3" t="s">
        <v>27</v>
      </c>
      <c r="F38" s="29" t="s">
        <v>53</v>
      </c>
      <c r="G38" s="30">
        <v>5</v>
      </c>
      <c r="H38" s="30">
        <v>1076</v>
      </c>
      <c r="I38" s="30">
        <f t="shared" si="2"/>
        <v>338</v>
      </c>
      <c r="J38" s="31">
        <v>15</v>
      </c>
      <c r="K38" s="30">
        <f t="shared" ref="K38" si="15">G38*I38</f>
        <v>1690</v>
      </c>
      <c r="L38" s="32">
        <v>0</v>
      </c>
      <c r="M38" s="7" t="b">
        <v>0</v>
      </c>
      <c r="N38" s="7"/>
      <c r="O38" s="7"/>
      <c r="P38" s="8">
        <v>0</v>
      </c>
      <c r="Q38" s="9" t="s">
        <v>13</v>
      </c>
    </row>
    <row r="39" spans="1:17" s="26" customFormat="1" ht="24.95" customHeight="1">
      <c r="A39" s="18" t="s">
        <v>87</v>
      </c>
      <c r="B39" s="19"/>
      <c r="C39" s="20" t="s">
        <v>113</v>
      </c>
      <c r="D39" s="20"/>
      <c r="E39" s="21"/>
      <c r="F39" s="20"/>
      <c r="G39" s="22">
        <v>0</v>
      </c>
      <c r="H39" s="22">
        <v>0</v>
      </c>
      <c r="I39" s="22">
        <f t="shared" si="2"/>
        <v>0</v>
      </c>
      <c r="J39" s="23">
        <v>15</v>
      </c>
      <c r="K39" s="22">
        <v>0</v>
      </c>
      <c r="L39" s="24">
        <v>0</v>
      </c>
      <c r="M39" s="25" t="b">
        <v>0</v>
      </c>
      <c r="N39" s="25"/>
      <c r="O39" s="25"/>
      <c r="P39" s="25">
        <v>0</v>
      </c>
      <c r="Q39" s="36" t="s">
        <v>13</v>
      </c>
    </row>
    <row r="40" spans="1:17" s="33" customFormat="1" ht="24.95" customHeight="1">
      <c r="A40" s="27" t="s">
        <v>103</v>
      </c>
      <c r="B40" s="28"/>
      <c r="C40" s="29" t="s">
        <v>60</v>
      </c>
      <c r="D40" s="29" t="s">
        <v>21</v>
      </c>
      <c r="E40" s="3" t="s">
        <v>61</v>
      </c>
      <c r="F40" s="29" t="s">
        <v>53</v>
      </c>
      <c r="G40" s="30">
        <v>19</v>
      </c>
      <c r="H40" s="30">
        <v>15340</v>
      </c>
      <c r="I40" s="30">
        <f t="shared" si="2"/>
        <v>4807</v>
      </c>
      <c r="J40" s="31">
        <v>15</v>
      </c>
      <c r="K40" s="30">
        <f t="shared" ref="K40" si="16">G40*I40</f>
        <v>91333</v>
      </c>
      <c r="L40" s="32">
        <v>0</v>
      </c>
      <c r="M40" s="7" t="b">
        <v>0</v>
      </c>
      <c r="N40" s="7"/>
      <c r="O40" s="7"/>
      <c r="P40" s="8">
        <v>0</v>
      </c>
      <c r="Q40" s="9" t="s">
        <v>13</v>
      </c>
    </row>
    <row r="41" spans="1:17" s="33" customFormat="1" ht="25.5" customHeight="1">
      <c r="A41" s="27" t="s">
        <v>104</v>
      </c>
      <c r="B41" s="28"/>
      <c r="C41" s="29" t="s">
        <v>62</v>
      </c>
      <c r="D41" s="29" t="s">
        <v>21</v>
      </c>
      <c r="E41" s="3" t="s">
        <v>63</v>
      </c>
      <c r="F41" s="29" t="s">
        <v>53</v>
      </c>
      <c r="G41" s="30">
        <v>19</v>
      </c>
      <c r="H41" s="30">
        <v>6530</v>
      </c>
      <c r="I41" s="30">
        <f t="shared" si="2"/>
        <v>2047</v>
      </c>
      <c r="J41" s="31">
        <v>15</v>
      </c>
      <c r="K41" s="30">
        <f t="shared" ref="K41" si="17">G41*I41</f>
        <v>38893</v>
      </c>
      <c r="L41" s="32">
        <v>0</v>
      </c>
      <c r="M41" s="7" t="b">
        <v>0</v>
      </c>
      <c r="N41" s="7"/>
      <c r="O41" s="7"/>
      <c r="P41" s="8">
        <v>0</v>
      </c>
      <c r="Q41" s="9" t="s">
        <v>13</v>
      </c>
    </row>
    <row r="42" spans="1:17" ht="24.95" customHeight="1">
      <c r="K42" s="16">
        <f>SUM(K2:K41)</f>
        <v>2169127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GULF SPIC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2023-08-25T05:49:44Z</cp:lastPrinted>
  <dcterms:created xsi:type="dcterms:W3CDTF">2023-04-06T09:44:42Z</dcterms:created>
  <dcterms:modified xsi:type="dcterms:W3CDTF">2023-11-27T06:00:27Z</dcterms:modified>
</cp:coreProperties>
</file>