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PORT\NAFFCO 2023\QUOTATION\PETROFAC\"/>
    </mc:Choice>
  </mc:AlternateContent>
  <bookViews>
    <workbookView xWindow="0" yWindow="0" windowWidth="28800" windowHeight="11700"/>
  </bookViews>
  <sheets>
    <sheet name="FOR UPLOAD" sheetId="21" r:id="rId1"/>
  </sheets>
  <definedNames>
    <definedName name="_xlnm._FilterDatabase" localSheetId="0" hidden="1">'FOR UPLOAD'!$A$1:$Q$23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1" l="1"/>
  <c r="I6" i="21" l="1"/>
  <c r="K6" i="21" s="1"/>
  <c r="I5" i="21"/>
  <c r="K5" i="21" s="1"/>
  <c r="I16" i="21" l="1"/>
  <c r="K16" i="21" s="1"/>
  <c r="I18" i="21"/>
  <c r="I2" i="21" l="1"/>
  <c r="K2" i="21" s="1"/>
  <c r="K3" i="21"/>
  <c r="I4" i="21"/>
  <c r="K4" i="21" s="1"/>
  <c r="I9" i="21"/>
  <c r="K9" i="21" s="1"/>
  <c r="I10" i="21"/>
  <c r="K10" i="21" s="1"/>
  <c r="I7" i="21"/>
  <c r="K7" i="21" s="1"/>
  <c r="I8" i="21"/>
  <c r="K8" i="21" s="1"/>
  <c r="I13" i="21"/>
  <c r="K13" i="21" s="1"/>
  <c r="I11" i="21"/>
  <c r="K11" i="21" s="1"/>
  <c r="I12" i="21"/>
  <c r="K12" i="21" s="1"/>
  <c r="K18" i="21"/>
  <c r="I20" i="21"/>
  <c r="K20" i="21" s="1"/>
  <c r="I22" i="21"/>
  <c r="K22" i="21" s="1"/>
  <c r="I14" i="21" l="1"/>
  <c r="K14" i="21" s="1"/>
  <c r="K23" i="21" s="1"/>
</calcChain>
</file>

<file path=xl/sharedStrings.xml><?xml version="1.0" encoding="utf-8"?>
<sst xmlns="http://schemas.openxmlformats.org/spreadsheetml/2006/main" count="108" uniqueCount="72">
  <si>
    <t>SLNO</t>
  </si>
  <si>
    <t>ItemCode</t>
  </si>
  <si>
    <t>Brand</t>
  </si>
  <si>
    <t>Model</t>
  </si>
  <si>
    <t>UOM</t>
  </si>
  <si>
    <t>UnitPriceAED</t>
  </si>
  <si>
    <t>UnitPrice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</si>
  <si>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</si>
  <si>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</si>
  <si>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</si>
  <si>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</si>
  <si>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</si>
  <si>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</si>
  <si>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</si>
  <si>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</si>
  <si>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</si>
  <si>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</si>
  <si>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SET</t>
  </si>
  <si>
    <t>NAFFCO</t>
  </si>
  <si>
    <t>1.1</t>
  </si>
  <si>
    <t>ItemName</t>
  </si>
  <si>
    <t>Qty</t>
  </si>
  <si>
    <t>Margin</t>
  </si>
  <si>
    <t>CUSTOM MADE</t>
  </si>
  <si>
    <t>6" X 4 WAY WET TYPE FIRE HYDRANT, CARBON STEEL FABRICATED, AS PER THE ATTACHED PROPOSED DRAWING</t>
  </si>
  <si>
    <t xml:space="preserve">FIXED WATER MONITOR, 
CAPACITY: 1000 USGPM
BODY MOC: BRONZE
INLET SIZE: 4" ANSI 150# FF FLANGE
OUTLET SIZE: 2 1/2" NH MALE, SS DOUBLE BALL RACE BEARING WORM WHEEL BRASS, SHAFT SS,STANDARD 4" ANSI FLANGE OUTLET 4" BSP </t>
  </si>
  <si>
    <t>SINGLE GALLON MASTER STREAM NOZZLE
CAPACITY: 1000 USGPM
BODY MOC: CAST BRONZE ASTM C83600
INLET SIZE: 2 1/2" NH FEMALE</t>
  </si>
  <si>
    <t>BZM450</t>
  </si>
  <si>
    <t>MSN2000</t>
  </si>
  <si>
    <t>NC5</t>
  </si>
  <si>
    <t xml:space="preserve"> 5 KG CO2 FIRE EXTINGUISHER - CE,KITEMARK &amp; MED, LPCB </t>
  </si>
  <si>
    <t>SETS</t>
  </si>
  <si>
    <t>15 MINUTE BREATHING APPARATUS</t>
  </si>
  <si>
    <t>WINDSOCK</t>
  </si>
  <si>
    <t>2</t>
  </si>
  <si>
    <t>3</t>
  </si>
  <si>
    <t>6" DELUGE VALVE ASSEMBLED IN A SKID COMPLETE WITH ALL REQUIRED ACCESSORIES
- DELUGE VALVE WITH TRIM, PIPES AND FITTINGS INCLUDING ALL NECESSARY EQUIPMENT TO BE INCLUDED WITHIN THE SKID</t>
  </si>
  <si>
    <t>NAFFCO / OCV</t>
  </si>
  <si>
    <t>2.1</t>
  </si>
  <si>
    <t>2.2</t>
  </si>
  <si>
    <t>3.1</t>
  </si>
  <si>
    <t>4" DELUGE VALVE ASSEMBLED IN A SKID COMPLETE WITH ALL REQUIRED ACCESSORIES
- DELUGE VALVE WITH TRIM, PIPES AND FITTINGS INCLUDING ALL NECESSARY EQUIPMENT TO BE INCLUDED WITHIN THE SKID</t>
  </si>
  <si>
    <t>Fourway Fire Hydrant</t>
  </si>
  <si>
    <t>Firewater Monitor (228 m3/hr)</t>
  </si>
  <si>
    <t>4</t>
  </si>
  <si>
    <t>4.1</t>
  </si>
  <si>
    <t>Deluge Valve Skid Assembly (4")</t>
  </si>
  <si>
    <t>Deluge Valve Skid Assembly (6")</t>
  </si>
  <si>
    <t xml:space="preserve">5 KG CO2 PORTABLE FIRE EXTINGUISHER GAS CARTRIDGE  (INCL. FIXINGS)Portable Fire Extinguisher CO2 – 5 kg </t>
  </si>
  <si>
    <t>Portable Fire Extinguisher - Wheeled – 50 kg Monnex DCP, gas cylinder operated, UL or EN-3 approved.</t>
  </si>
  <si>
    <t>ANGUS</t>
  </si>
  <si>
    <t>MX9G</t>
  </si>
  <si>
    <t>Portable Fire Extinguisher – 9 kg Monnex DCP, Cartridge operated, UL or EN-3 approved.
Make: ANGUS, UK</t>
  </si>
  <si>
    <t>9 KG MONEX DCP FIRE EXTINGUISHER, GAS CARTRIDGE TYPE, MODEL: MX9G, ANGUS FIRE - UK</t>
  </si>
  <si>
    <t>Dry Powder Extinguisher, MONEX with External Co2/N2 Cartridge, Capacity: 50 Kg, Red Color, NTDPCS-M50 - Naffco, UAE</t>
  </si>
  <si>
    <t>NTDPCS-M50</t>
  </si>
  <si>
    <t>Emergency Escape Breathing Apparatus (EEBA) as per EN 137</t>
  </si>
  <si>
    <t>Wind Sock inline with Kuwait Environmental Protection Authority requirements</t>
  </si>
  <si>
    <t>Eye Wash/Safety Shower Station (Exterior) 
- potable water inlet at a temperature 15 deg c and 36 deg c.
- safety shower shall be activated by a pull rod / step on platform
- design as per ISEA Z358.1</t>
  </si>
  <si>
    <t>EYE WASH STATION</t>
  </si>
  <si>
    <t>5</t>
  </si>
  <si>
    <t>9</t>
  </si>
  <si>
    <t>5.1</t>
  </si>
  <si>
    <t>6</t>
  </si>
  <si>
    <t>9.1</t>
  </si>
  <si>
    <t>6.1</t>
  </si>
  <si>
    <t>7</t>
  </si>
  <si>
    <t>7.1</t>
  </si>
  <si>
    <t>8</t>
  </si>
  <si>
    <t>8.1</t>
  </si>
  <si>
    <t>10</t>
  </si>
  <si>
    <t>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</si>
</sst>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Segoe UI"/>
      <family val="2"/>
    </font>
    <font>
      <sz val="11"/>
      <color theme="1"/>
      <name val="Calibri"/>
      <family val="3"/>
      <charset val="134"/>
      <scheme val="minor"/>
    </font>
    <font>
      <b/>
      <sz val="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7" fillId="0" borderId="0">
      <alignment vertical="center"/>
    </xf>
  </cellStyleXfs>
  <cellXfs count="37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4" fontId="6" fillId="0" borderId="0" xfId="1" applyNumberFormat="1" applyFont="1" applyAlignment="1">
      <alignment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2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3" fontId="6" fillId="0" borderId="0" xfId="1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  <cellStyle name="常规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24.95" customHeight="1"/>
  <cols>
    <col min="1" max="1" width="7.42578125" style="11" bestFit="1" customWidth="1"/>
    <col min="2" max="2" width="12" style="12" bestFit="1" customWidth="1"/>
    <col min="3" max="3" width="75.7109375" style="12" customWidth="1"/>
    <col min="4" max="4" width="13.85546875" style="13" bestFit="1" customWidth="1"/>
    <col min="5" max="5" width="17.7109375" style="13" customWidth="1"/>
    <col min="6" max="6" width="10.7109375" style="24" customWidth="1"/>
    <col min="7" max="12" width="10.7109375" style="14" customWidth="1"/>
    <col min="13" max="14" width="10.7109375" style="12" customWidth="1"/>
    <col min="15" max="15" width="11.5703125" style="12" bestFit="1" customWidth="1"/>
    <col min="16" max="16" width="12.140625" style="32" bestFit="1" customWidth="1"/>
    <col min="17" max="17" width="10.7109375" style="32" customWidth="1"/>
    <col min="18" max="16384" width="9.140625" style="12"/>
  </cols>
  <sheetData>
    <row r="1" spans="1:17" s="6" customFormat="1" ht="24.95" customHeight="1">
      <c r="A1" s="26" t="s">
        <v>0</v>
      </c>
      <c r="B1" s="9" t="s">
        <v>1</v>
      </c>
      <c r="C1" s="9" t="s">
        <v>20</v>
      </c>
      <c r="D1" s="9" t="s">
        <v>2</v>
      </c>
      <c r="E1" s="27" t="s">
        <v>3</v>
      </c>
      <c r="F1" s="9" t="s">
        <v>4</v>
      </c>
      <c r="G1" s="4" t="s">
        <v>21</v>
      </c>
      <c r="H1" s="4" t="s">
        <v>5</v>
      </c>
      <c r="I1" s="4" t="s">
        <v>6</v>
      </c>
      <c r="J1" s="5" t="s">
        <v>22</v>
      </c>
      <c r="K1" s="4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30" t="s">
        <v>14</v>
      </c>
      <c r="Q1" s="31" t="s">
        <v>15</v>
      </c>
    </row>
    <row r="2" spans="1:17" s="20" customFormat="1" ht="24.95" customHeight="1">
      <c r="A2" s="15" t="s">
        <v>12</v>
      </c>
      <c r="B2" s="16"/>
      <c r="C2" s="17" t="s">
        <v>42</v>
      </c>
      <c r="D2" s="17"/>
      <c r="E2" s="17"/>
      <c r="F2" s="22"/>
      <c r="G2" s="18">
        <v>0</v>
      </c>
      <c r="H2" s="19">
        <v>0</v>
      </c>
      <c r="I2" s="18">
        <f>ROUNDUP((H2/3.67)*1.1,0)</f>
        <v>0</v>
      </c>
      <c r="J2" s="18">
        <v>10</v>
      </c>
      <c r="K2" s="18">
        <f>G2*I2</f>
        <v>0</v>
      </c>
      <c r="L2" s="18">
        <v>0</v>
      </c>
      <c r="M2" s="35" t="b">
        <v>0</v>
      </c>
      <c r="N2" s="36"/>
      <c r="O2" s="36"/>
      <c r="P2" s="35">
        <v>0</v>
      </c>
      <c r="Q2" s="35" t="s">
        <v>13</v>
      </c>
    </row>
    <row r="3" spans="1:17" s="6" customFormat="1" ht="24.95" customHeight="1">
      <c r="A3" s="1" t="s">
        <v>19</v>
      </c>
      <c r="B3" s="25"/>
      <c r="C3" s="2" t="s">
        <v>24</v>
      </c>
      <c r="D3" s="2" t="s">
        <v>18</v>
      </c>
      <c r="E3" s="2" t="s">
        <v>23</v>
      </c>
      <c r="F3" s="23" t="s">
        <v>17</v>
      </c>
      <c r="G3" s="7">
        <v>12</v>
      </c>
      <c r="H3" s="7">
        <v>32000</v>
      </c>
      <c r="I3" s="7">
        <f>ROUNDUP((H3/3.67)*1.05,0)</f>
        <v>9156</v>
      </c>
      <c r="J3" s="7">
        <v>5</v>
      </c>
      <c r="K3" s="7">
        <f>G3*I3</f>
        <v>109872</v>
      </c>
      <c r="L3" s="7">
        <v>0</v>
      </c>
      <c r="M3" s="28" t="b">
        <v>0</v>
      </c>
      <c r="N3" s="29"/>
      <c r="O3" s="29"/>
      <c r="P3" s="10">
        <v>0</v>
      </c>
      <c r="Q3" s="10" t="s">
        <v>13</v>
      </c>
    </row>
    <row r="4" spans="1:17" s="20" customFormat="1" ht="24.95" customHeight="1">
      <c r="A4" s="15" t="s">
        <v>34</v>
      </c>
      <c r="B4" s="16"/>
      <c r="C4" s="17" t="s">
        <v>43</v>
      </c>
      <c r="D4" s="17"/>
      <c r="E4" s="17"/>
      <c r="F4" s="22"/>
      <c r="G4" s="18">
        <v>0</v>
      </c>
      <c r="H4" s="19">
        <v>0</v>
      </c>
      <c r="I4" s="18">
        <f>ROUNDUP((H4/3.67)*1.1,0)</f>
        <v>0</v>
      </c>
      <c r="J4" s="18">
        <v>10</v>
      </c>
      <c r="K4" s="18">
        <f>G4*I4</f>
        <v>0</v>
      </c>
      <c r="L4" s="18">
        <v>0</v>
      </c>
      <c r="M4" s="35" t="b">
        <v>0</v>
      </c>
      <c r="N4" s="36"/>
      <c r="O4" s="36"/>
      <c r="P4" s="35">
        <v>0</v>
      </c>
      <c r="Q4" s="35" t="s">
        <v>13</v>
      </c>
    </row>
    <row r="5" spans="1:17" s="6" customFormat="1" ht="72">
      <c r="A5" s="1" t="s">
        <v>38</v>
      </c>
      <c r="B5" s="25"/>
      <c r="C5" s="2" t="s">
        <v>25</v>
      </c>
      <c r="D5" s="2" t="s">
        <v>18</v>
      </c>
      <c r="E5" s="2" t="s">
        <v>27</v>
      </c>
      <c r="F5" s="23" t="s">
        <v>16</v>
      </c>
      <c r="G5" s="7">
        <v>7</v>
      </c>
      <c r="H5" s="8">
        <v>11850</v>
      </c>
      <c r="I5" s="7">
        <f t="shared" ref="I5:I6" si="0">ROUNDUP((H5/3.67)*1.1,0)</f>
        <v>3552</v>
      </c>
      <c r="J5" s="7">
        <v>10</v>
      </c>
      <c r="K5" s="7">
        <f t="shared" ref="K5:K6" si="1">G5*I5</f>
        <v>24864</v>
      </c>
      <c r="L5" s="7">
        <v>0</v>
      </c>
      <c r="M5" s="28" t="b">
        <v>0</v>
      </c>
      <c r="N5" s="29"/>
      <c r="O5" s="29"/>
      <c r="P5" s="10">
        <v>0</v>
      </c>
      <c r="Q5" s="10" t="s">
        <v>13</v>
      </c>
    </row>
    <row r="6" spans="1:17" s="6" customFormat="1" ht="48">
      <c r="A6" s="1" t="s">
        <v>39</v>
      </c>
      <c r="B6" s="25"/>
      <c r="C6" s="2" t="s">
        <v>26</v>
      </c>
      <c r="D6" s="2" t="s">
        <v>18</v>
      </c>
      <c r="E6" s="2" t="s">
        <v>28</v>
      </c>
      <c r="F6" s="23" t="s">
        <v>16</v>
      </c>
      <c r="G6" s="7">
        <v>7</v>
      </c>
      <c r="H6" s="8">
        <v>2499</v>
      </c>
      <c r="I6" s="7">
        <f t="shared" si="0"/>
        <v>750</v>
      </c>
      <c r="J6" s="7">
        <v>10</v>
      </c>
      <c r="K6" s="7">
        <f t="shared" si="1"/>
        <v>5250</v>
      </c>
      <c r="L6" s="7">
        <v>0</v>
      </c>
      <c r="M6" s="28" t="b">
        <v>0</v>
      </c>
      <c r="N6" s="29"/>
      <c r="O6" s="29"/>
      <c r="P6" s="10">
        <v>0</v>
      </c>
      <c r="Q6" s="10" t="s">
        <v>13</v>
      </c>
    </row>
    <row r="7" spans="1:17" s="20" customFormat="1" ht="24.95" customHeight="1">
      <c r="A7" s="15" t="s">
        <v>35</v>
      </c>
      <c r="B7" s="16"/>
      <c r="C7" s="17" t="s">
        <v>46</v>
      </c>
      <c r="D7" s="17"/>
      <c r="E7" s="17"/>
      <c r="F7" s="22"/>
      <c r="G7" s="18">
        <v>0</v>
      </c>
      <c r="H7" s="19">
        <v>0</v>
      </c>
      <c r="I7" s="18">
        <f t="shared" ref="I7:I14" si="2">ROUNDUP((H7/3.67)*1.1,0)</f>
        <v>0</v>
      </c>
      <c r="J7" s="18">
        <v>10</v>
      </c>
      <c r="K7" s="18">
        <f t="shared" ref="K7:K14" si="3">G7*I7</f>
        <v>0</v>
      </c>
      <c r="L7" s="18">
        <v>0</v>
      </c>
      <c r="M7" s="35" t="b">
        <v>0</v>
      </c>
      <c r="N7" s="36"/>
      <c r="O7" s="36"/>
      <c r="P7" s="35">
        <v>0</v>
      </c>
      <c r="Q7" s="35" t="s">
        <v>13</v>
      </c>
    </row>
    <row r="8" spans="1:17" s="6" customFormat="1" ht="36">
      <c r="A8" s="1" t="s">
        <v>40</v>
      </c>
      <c r="B8" s="25"/>
      <c r="C8" s="2" t="s">
        <v>41</v>
      </c>
      <c r="D8" s="2" t="s">
        <v>18</v>
      </c>
      <c r="E8" s="2" t="s">
        <v>23</v>
      </c>
      <c r="F8" s="23" t="s">
        <v>17</v>
      </c>
      <c r="G8" s="7">
        <v>1</v>
      </c>
      <c r="H8" s="8">
        <v>313482.125</v>
      </c>
      <c r="I8" s="7">
        <f t="shared" si="2"/>
        <v>93960</v>
      </c>
      <c r="J8" s="7">
        <v>10</v>
      </c>
      <c r="K8" s="7">
        <f t="shared" si="3"/>
        <v>93960</v>
      </c>
      <c r="L8" s="7">
        <v>0</v>
      </c>
      <c r="M8" s="28" t="b">
        <v>0</v>
      </c>
      <c r="N8" s="29"/>
      <c r="O8" s="29"/>
      <c r="P8" s="10">
        <v>0</v>
      </c>
      <c r="Q8" s="10" t="s">
        <v>13</v>
      </c>
    </row>
    <row r="9" spans="1:17" s="20" customFormat="1" ht="24.95" customHeight="1">
      <c r="A9" s="15" t="s">
        <v>44</v>
      </c>
      <c r="B9" s="16"/>
      <c r="C9" s="17" t="s">
        <v>47</v>
      </c>
      <c r="D9" s="17"/>
      <c r="E9" s="17"/>
      <c r="F9" s="22"/>
      <c r="G9" s="18">
        <v>0</v>
      </c>
      <c r="H9" s="19">
        <v>0</v>
      </c>
      <c r="I9" s="18">
        <f t="shared" si="2"/>
        <v>0</v>
      </c>
      <c r="J9" s="18">
        <v>10</v>
      </c>
      <c r="K9" s="18">
        <f t="shared" si="3"/>
        <v>0</v>
      </c>
      <c r="L9" s="18">
        <v>0</v>
      </c>
      <c r="M9" s="35" t="b">
        <v>0</v>
      </c>
      <c r="N9" s="36"/>
      <c r="O9" s="36"/>
      <c r="P9" s="35">
        <v>0</v>
      </c>
      <c r="Q9" s="35" t="s">
        <v>13</v>
      </c>
    </row>
    <row r="10" spans="1:17" s="6" customFormat="1" ht="36">
      <c r="A10" s="1" t="s">
        <v>45</v>
      </c>
      <c r="B10" s="25"/>
      <c r="C10" s="2" t="s">
        <v>36</v>
      </c>
      <c r="D10" s="2" t="s">
        <v>37</v>
      </c>
      <c r="E10" s="2" t="s">
        <v>23</v>
      </c>
      <c r="F10" s="23" t="s">
        <v>17</v>
      </c>
      <c r="G10" s="7">
        <v>3</v>
      </c>
      <c r="H10" s="8">
        <v>368777.42166666663</v>
      </c>
      <c r="I10" s="7">
        <f t="shared" si="2"/>
        <v>110533</v>
      </c>
      <c r="J10" s="7">
        <v>10</v>
      </c>
      <c r="K10" s="7">
        <f t="shared" si="3"/>
        <v>331599</v>
      </c>
      <c r="L10" s="7">
        <v>0</v>
      </c>
      <c r="M10" s="28" t="b">
        <v>0</v>
      </c>
      <c r="N10" s="29"/>
      <c r="O10" s="29"/>
      <c r="P10" s="10">
        <v>0</v>
      </c>
      <c r="Q10" s="10" t="s">
        <v>13</v>
      </c>
    </row>
    <row r="11" spans="1:17" s="20" customFormat="1" ht="24.95" customHeight="1">
      <c r="A11" s="15" t="s">
        <v>60</v>
      </c>
      <c r="B11" s="16"/>
      <c r="C11" s="17" t="s">
        <v>48</v>
      </c>
      <c r="D11" s="17"/>
      <c r="E11" s="17"/>
      <c r="F11" s="22"/>
      <c r="G11" s="18">
        <v>0</v>
      </c>
      <c r="H11" s="19">
        <v>0</v>
      </c>
      <c r="I11" s="18">
        <f t="shared" si="2"/>
        <v>0</v>
      </c>
      <c r="J11" s="18">
        <v>10</v>
      </c>
      <c r="K11" s="18">
        <f t="shared" si="3"/>
        <v>0</v>
      </c>
      <c r="L11" s="18">
        <v>0</v>
      </c>
      <c r="M11" s="35" t="b">
        <v>0</v>
      </c>
      <c r="N11" s="36"/>
      <c r="O11" s="36"/>
      <c r="P11" s="35">
        <v>0</v>
      </c>
      <c r="Q11" s="35" t="s">
        <v>13</v>
      </c>
    </row>
    <row r="12" spans="1:17" s="6" customFormat="1" ht="24.95" customHeight="1">
      <c r="A12" s="1" t="s">
        <v>62</v>
      </c>
      <c r="B12" s="1"/>
      <c r="C12" s="2" t="s">
        <v>30</v>
      </c>
      <c r="D12" s="2" t="s">
        <v>18</v>
      </c>
      <c r="E12" s="2" t="s">
        <v>29</v>
      </c>
      <c r="F12" s="23" t="s">
        <v>16</v>
      </c>
      <c r="G12" s="7">
        <v>7</v>
      </c>
      <c r="H12" s="8">
        <v>171</v>
      </c>
      <c r="I12" s="7">
        <f t="shared" si="2"/>
        <v>52</v>
      </c>
      <c r="J12" s="7">
        <v>10</v>
      </c>
      <c r="K12" s="7">
        <f t="shared" si="3"/>
        <v>364</v>
      </c>
      <c r="L12" s="7">
        <v>0</v>
      </c>
      <c r="M12" s="28" t="b">
        <v>0</v>
      </c>
      <c r="N12" s="29"/>
      <c r="O12" s="29"/>
      <c r="P12" s="10">
        <v>0</v>
      </c>
      <c r="Q12" s="10" t="s">
        <v>13</v>
      </c>
    </row>
    <row r="13" spans="1:17" s="20" customFormat="1" ht="24.95" customHeight="1">
      <c r="A13" s="15" t="s">
        <v>63</v>
      </c>
      <c r="B13" s="16"/>
      <c r="C13" s="17" t="s">
        <v>52</v>
      </c>
      <c r="D13" s="17"/>
      <c r="E13" s="17"/>
      <c r="F13" s="22"/>
      <c r="G13" s="18">
        <v>0</v>
      </c>
      <c r="H13" s="19">
        <v>0</v>
      </c>
      <c r="I13" s="18">
        <f t="shared" si="2"/>
        <v>0</v>
      </c>
      <c r="J13" s="18">
        <v>10</v>
      </c>
      <c r="K13" s="18">
        <f t="shared" si="3"/>
        <v>0</v>
      </c>
      <c r="L13" s="18">
        <v>0</v>
      </c>
      <c r="M13" s="35" t="b">
        <v>0</v>
      </c>
      <c r="N13" s="36"/>
      <c r="O13" s="36"/>
      <c r="P13" s="35">
        <v>0</v>
      </c>
      <c r="Q13" s="35" t="s">
        <v>13</v>
      </c>
    </row>
    <row r="14" spans="1:17" s="6" customFormat="1" ht="24.95" customHeight="1">
      <c r="A14" s="1" t="s">
        <v>65</v>
      </c>
      <c r="B14" s="1"/>
      <c r="C14" s="2" t="s">
        <v>53</v>
      </c>
      <c r="D14" s="2" t="s">
        <v>50</v>
      </c>
      <c r="E14" s="2" t="s">
        <v>51</v>
      </c>
      <c r="F14" s="23" t="s">
        <v>16</v>
      </c>
      <c r="G14" s="7">
        <v>20</v>
      </c>
      <c r="H14" s="8">
        <v>1800</v>
      </c>
      <c r="I14" s="7">
        <f t="shared" si="2"/>
        <v>540</v>
      </c>
      <c r="J14" s="7">
        <v>10</v>
      </c>
      <c r="K14" s="7">
        <f t="shared" si="3"/>
        <v>10800</v>
      </c>
      <c r="L14" s="7">
        <v>0</v>
      </c>
      <c r="M14" s="28" t="b">
        <v>0</v>
      </c>
      <c r="N14" s="29"/>
      <c r="O14" s="29"/>
      <c r="P14" s="10">
        <v>0</v>
      </c>
      <c r="Q14" s="10" t="s">
        <v>13</v>
      </c>
    </row>
    <row r="15" spans="1:17" s="20" customFormat="1" ht="24.95" customHeight="1">
      <c r="A15" s="15" t="s">
        <v>66</v>
      </c>
      <c r="B15" s="16"/>
      <c r="C15" s="17" t="s">
        <v>49</v>
      </c>
      <c r="D15" s="17"/>
      <c r="E15" s="17"/>
      <c r="F15" s="22"/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35" t="b">
        <v>0</v>
      </c>
      <c r="N15" s="36"/>
      <c r="O15" s="36"/>
      <c r="P15" s="35">
        <v>0</v>
      </c>
      <c r="Q15" s="35" t="s">
        <v>13</v>
      </c>
    </row>
    <row r="16" spans="1:17" s="6" customFormat="1" ht="24.95" customHeight="1">
      <c r="A16" s="1" t="s">
        <v>67</v>
      </c>
      <c r="B16" s="1">
        <v>10105010053</v>
      </c>
      <c r="C16" s="2" t="s">
        <v>54</v>
      </c>
      <c r="D16" s="2" t="s">
        <v>18</v>
      </c>
      <c r="E16" s="2" t="s">
        <v>55</v>
      </c>
      <c r="F16" s="23" t="s">
        <v>16</v>
      </c>
      <c r="G16" s="7">
        <v>3</v>
      </c>
      <c r="H16" s="8">
        <v>2100</v>
      </c>
      <c r="I16" s="7">
        <f>ROUNDUP((H16/3.67)*1.1,0)</f>
        <v>630</v>
      </c>
      <c r="J16" s="7">
        <v>10</v>
      </c>
      <c r="K16" s="7">
        <f>G16*I16</f>
        <v>1890</v>
      </c>
      <c r="L16" s="7">
        <v>0</v>
      </c>
      <c r="M16" s="28" t="b">
        <v>0</v>
      </c>
      <c r="N16" s="29"/>
      <c r="O16" s="29"/>
      <c r="P16" s="10">
        <v>0</v>
      </c>
      <c r="Q16" s="10" t="s">
        <v>13</v>
      </c>
    </row>
    <row r="17" spans="1:17" s="20" customFormat="1" ht="24.95" customHeight="1">
      <c r="A17" s="15" t="s">
        <v>68</v>
      </c>
      <c r="B17" s="16"/>
      <c r="C17" s="17" t="s">
        <v>56</v>
      </c>
      <c r="D17" s="17"/>
      <c r="E17" s="17"/>
      <c r="F17" s="22"/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35" t="b">
        <v>0</v>
      </c>
      <c r="N17" s="36"/>
      <c r="O17" s="36"/>
      <c r="P17" s="35">
        <v>0</v>
      </c>
      <c r="Q17" s="35" t="s">
        <v>13</v>
      </c>
    </row>
    <row r="18" spans="1:17" s="6" customFormat="1" ht="24.95" customHeight="1">
      <c r="A18" s="33" t="s">
        <v>69</v>
      </c>
      <c r="B18" s="28"/>
      <c r="C18" s="28" t="s">
        <v>32</v>
      </c>
      <c r="D18" s="21"/>
      <c r="E18" s="21"/>
      <c r="F18" s="28" t="s">
        <v>16</v>
      </c>
      <c r="G18" s="7">
        <v>1</v>
      </c>
      <c r="H18" s="7">
        <v>1452</v>
      </c>
      <c r="I18" s="7">
        <f>ROUNDUP((H18/3.67)*1.1,0)</f>
        <v>436</v>
      </c>
      <c r="J18" s="7">
        <v>10</v>
      </c>
      <c r="K18" s="7">
        <f>G18*I18</f>
        <v>436</v>
      </c>
      <c r="L18" s="7">
        <v>0</v>
      </c>
      <c r="M18" s="28" t="b">
        <v>0</v>
      </c>
      <c r="N18" s="29"/>
      <c r="O18" s="29"/>
      <c r="P18" s="10">
        <v>0</v>
      </c>
      <c r="Q18" s="10" t="s">
        <v>13</v>
      </c>
    </row>
    <row r="19" spans="1:17" s="20" customFormat="1" ht="24.95" customHeight="1">
      <c r="A19" s="15" t="s">
        <v>61</v>
      </c>
      <c r="B19" s="16"/>
      <c r="C19" s="17" t="s">
        <v>57</v>
      </c>
      <c r="D19" s="17"/>
      <c r="E19" s="17"/>
      <c r="F19" s="22" t="s">
        <v>16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35" t="b">
        <v>0</v>
      </c>
      <c r="N19" s="36"/>
      <c r="O19" s="36"/>
      <c r="P19" s="35">
        <v>0</v>
      </c>
      <c r="Q19" s="35" t="s">
        <v>13</v>
      </c>
    </row>
    <row r="20" spans="1:17" s="6" customFormat="1" ht="24.95" customHeight="1">
      <c r="A20" s="33" t="s">
        <v>64</v>
      </c>
      <c r="B20" s="28"/>
      <c r="C20" s="28" t="s">
        <v>33</v>
      </c>
      <c r="D20" s="21"/>
      <c r="E20" s="21"/>
      <c r="F20" s="28" t="s">
        <v>31</v>
      </c>
      <c r="G20" s="7">
        <v>1</v>
      </c>
      <c r="H20" s="7">
        <v>9979</v>
      </c>
      <c r="I20" s="7">
        <f>ROUNDUP((H20/3.67)*1.1,0)</f>
        <v>2991</v>
      </c>
      <c r="J20" s="7">
        <v>10</v>
      </c>
      <c r="K20" s="7">
        <f>G20*I20</f>
        <v>2991</v>
      </c>
      <c r="L20" s="7">
        <v>0</v>
      </c>
      <c r="M20" s="28" t="b">
        <v>0</v>
      </c>
      <c r="N20" s="29"/>
      <c r="O20" s="29"/>
      <c r="P20" s="10">
        <v>0</v>
      </c>
      <c r="Q20" s="10" t="s">
        <v>13</v>
      </c>
    </row>
    <row r="21" spans="1:17" s="20" customFormat="1" ht="48">
      <c r="A21" s="15" t="s">
        <v>70</v>
      </c>
      <c r="B21" s="16"/>
      <c r="C21" s="17" t="s">
        <v>58</v>
      </c>
      <c r="D21" s="17"/>
      <c r="E21" s="17"/>
      <c r="F21" s="22"/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35" t="b">
        <v>0</v>
      </c>
      <c r="N21" s="36"/>
      <c r="O21" s="36"/>
      <c r="P21" s="35">
        <v>0</v>
      </c>
      <c r="Q21" s="35" t="s">
        <v>13</v>
      </c>
    </row>
    <row r="22" spans="1:17" s="6" customFormat="1" ht="24.95" customHeight="1">
      <c r="A22" s="33" t="s">
        <v>71</v>
      </c>
      <c r="B22" s="28"/>
      <c r="C22" s="28" t="s">
        <v>59</v>
      </c>
      <c r="D22" s="21"/>
      <c r="E22" s="21"/>
      <c r="F22" s="28" t="s">
        <v>31</v>
      </c>
      <c r="G22" s="7">
        <v>3</v>
      </c>
      <c r="H22" s="7">
        <v>3328</v>
      </c>
      <c r="I22" s="7">
        <f>ROUNDUP((H22/3.67)*1.1,0)</f>
        <v>998</v>
      </c>
      <c r="J22" s="7">
        <v>10</v>
      </c>
      <c r="K22" s="7">
        <f>G22*I22</f>
        <v>2994</v>
      </c>
      <c r="L22" s="7">
        <v>0</v>
      </c>
      <c r="M22" s="28" t="b">
        <v>0</v>
      </c>
      <c r="N22" s="29"/>
      <c r="O22" s="29"/>
      <c r="P22" s="10">
        <v>0</v>
      </c>
      <c r="Q22" s="10" t="s">
        <v>13</v>
      </c>
    </row>
    <row r="23" spans="1:17" ht="24.95" customHeight="1">
      <c r="K23" s="34">
        <f>SUM(K2:K22)</f>
        <v>585020</v>
      </c>
    </row>
  </sheetData>
  <autoFilter ref="A1:Q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2023-08-25T05:49:44Z</cp:lastPrinted>
  <dcterms:created xsi:type="dcterms:W3CDTF">2023-04-06T09:44:42Z</dcterms:created>
  <dcterms:modified xsi:type="dcterms:W3CDTF">2023-09-12T11:25:12Z</dcterms:modified>
</cp:coreProperties>
</file>