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IPT" sheetId="13" r:id="rId1"/>
  </sheets>
  <definedNames>
    <definedName name="_xlnm.Print_Area" localSheetId="0">IPT!$A$1:$Q$38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3" l="1"/>
  <c r="I38" i="13" l="1"/>
  <c r="K38" i="13" s="1"/>
  <c r="I37" i="13"/>
  <c r="K37" i="13" s="1"/>
  <c r="I36" i="13"/>
  <c r="K36" i="13" s="1"/>
  <c r="I34" i="13"/>
  <c r="K34" i="13" s="1"/>
  <c r="I33" i="13"/>
  <c r="K33" i="13" s="1"/>
  <c r="I27" i="13"/>
  <c r="K27" i="13" s="1"/>
  <c r="I28" i="13"/>
  <c r="K28" i="13" s="1"/>
  <c r="I29" i="13"/>
  <c r="K29" i="13" s="1"/>
  <c r="I30" i="13"/>
  <c r="K30" i="13" s="1"/>
  <c r="I31" i="13"/>
  <c r="I32" i="13"/>
  <c r="K32" i="13" s="1"/>
  <c r="I35" i="13"/>
  <c r="K35" i="13" s="1"/>
  <c r="K31" i="13"/>
  <c r="I25" i="13"/>
  <c r="K25" i="13" s="1"/>
  <c r="I24" i="13"/>
  <c r="K24" i="13" s="1"/>
  <c r="I23" i="13"/>
  <c r="K23" i="13" s="1"/>
  <c r="K39" i="13" s="1"/>
  <c r="I22" i="13"/>
  <c r="K22" i="13" s="1"/>
  <c r="I20" i="13"/>
  <c r="K20" i="13" s="1"/>
  <c r="I19" i="13"/>
  <c r="K19" i="13" s="1"/>
  <c r="I18" i="13"/>
  <c r="K18" i="13" s="1"/>
  <c r="I17" i="13"/>
  <c r="K17" i="13" s="1"/>
  <c r="I16" i="13"/>
  <c r="K16" i="13" s="1"/>
  <c r="I15" i="13"/>
  <c r="K15" i="13" s="1"/>
  <c r="I14" i="13"/>
  <c r="K14" i="13" s="1"/>
  <c r="I13" i="13"/>
  <c r="K13" i="13" s="1"/>
  <c r="I12" i="13"/>
  <c r="K12" i="13" s="1"/>
  <c r="I11" i="13"/>
  <c r="K11" i="13" s="1"/>
  <c r="I10" i="13"/>
  <c r="K10" i="13" s="1"/>
  <c r="I8" i="13"/>
  <c r="K8" i="13" s="1"/>
  <c r="I7" i="13"/>
  <c r="I9" i="13"/>
  <c r="I6" i="13"/>
  <c r="I5" i="13"/>
  <c r="S27" i="13" l="1"/>
  <c r="H26" i="13" s="1"/>
  <c r="I26" i="13" s="1"/>
  <c r="K26" i="13" s="1"/>
  <c r="I3" i="13"/>
  <c r="I4" i="13"/>
  <c r="K4" i="13" s="1"/>
  <c r="K6" i="13"/>
  <c r="K7" i="13"/>
  <c r="K5" i="13" l="1"/>
  <c r="K9" i="13"/>
  <c r="K3" i="13"/>
</calcChain>
</file>

<file path=xl/sharedStrings.xml><?xml version="1.0" encoding="utf-8"?>
<sst xmlns="http://schemas.openxmlformats.org/spreadsheetml/2006/main" count="217" uniqueCount="102">
  <si>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</si>
  <si>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</si>
  <si>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</si>
  <si>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</si>
  <si>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</si>
  <si>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</si>
  <si>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</si>
  <si>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</si>
  <si>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</si>
  <si>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</si>
  <si>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</si>
  <si>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</si>
  <si>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</si>
  <si>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</si>
  <si>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</si>
  <si>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</si>
  <si>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</si>
  <si>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</si>
  <si>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</si>
  <si>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</si>
  <si>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2</t>
  </si>
  <si>
    <t>SHIELD</t>
  </si>
  <si>
    <t>COMBINED PUMP SET - HORIZONTAL SPLIT CASE PUMP</t>
  </si>
  <si>
    <t>1.1</t>
  </si>
  <si>
    <t>1.2</t>
  </si>
  <si>
    <t>PUMP ACCESSORIES - SUCTION SIDE</t>
  </si>
  <si>
    <t>1.2.1</t>
  </si>
  <si>
    <t>1.3</t>
  </si>
  <si>
    <t>1.3.1</t>
  </si>
  <si>
    <t>PRESSURE GAUGE + ISOLATION VALVE</t>
  </si>
  <si>
    <t>1.2.2</t>
  </si>
  <si>
    <t>1.2.3</t>
  </si>
  <si>
    <t>1.2.4</t>
  </si>
  <si>
    <t>1.2.5</t>
  </si>
  <si>
    <t>1.2.6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</si>
  <si>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</si>
  <si>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</si>
  <si>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</si>
  <si>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</si>
  <si>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</si>
  <si>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</si>
  <si>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</si>
  <si>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</si>
  <si>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FOAM SYSTEM - IPT BASEMENT 2 WAREHOUSE - AREA: 1960 SQM</t>
  </si>
  <si>
    <t>FOAM BLADDER TANK, HORIZONTAL TYPE, CAPACITY: 700 GLN, RED COLOUR, UL LISTED - NAFFCO, UAE.</t>
  </si>
  <si>
    <t>NAFFCO</t>
  </si>
  <si>
    <t>NFHBT-700</t>
  </si>
  <si>
    <t>SET</t>
  </si>
  <si>
    <t>NF HEFC 2%</t>
  </si>
  <si>
    <t>GALLON</t>
  </si>
  <si>
    <t>HIGH EXPANSION FOAM CONCENTRATE</t>
  </si>
  <si>
    <t>SH3-NTW</t>
  </si>
  <si>
    <t>OS&amp;Y GATE VALVE 8", DUCTILE IRON BODY TO AWWA C515, RISING STEM WITH EPDM COATED RESILIENT WEDGE, FLANGED ENDS TO ANSI B16.1, CLASS 125, FF FLANGE, W/P 200 PSI, RED RAL3000 FBE COATING, UL/FM APPROVED, MODEL: SD-OSY200FF-D - SHIELD</t>
  </si>
  <si>
    <t>SD-OSY200FF-D</t>
  </si>
  <si>
    <t>TAMPER SWITCH (SUPERVISORY) WITH 1 X SPDT CONTACT FOR GATE VALVES, MODEL: SD-SVS OSY-1, UL/FM APPROVED - SHIELD</t>
  </si>
  <si>
    <t>SD-SVS-OSY-1</t>
  </si>
  <si>
    <t>OS&amp;Y GATE VALVE 2", DUCTILE IRON BODY TO AWWA C515, RISING STEM WITH EPDM COATED RESILIENT WEDGE, FLANGED ENDS TO ANSI B16.1, CLASS 125,FF FLANGE, W/P 200 PSI, RED RAL3000 FBE COATING, UL/FM APPROVED, MODEL: SD-OSY200FF-D - SHIELD</t>
  </si>
  <si>
    <t>OS&amp;Y GATE VALVE 10", DUCTILE IRON BODY TO AWWA C515, RISING STEM WITH EPDM COATED RESILIENT WEDGE, FLANGED ENDS TO ANSI B16.1, CLASS 125, FF FLANGE, W/P 200 PSI, RED RAL3000 FBE COATING, UL/FM APPROVED, MODEL: SD-OSY200FF-D - SHIELD</t>
  </si>
  <si>
    <t>CHECK VALVE 2", DUCTILE IRON BODY TO C508, SWING TYPE, EPDM SEAT, FLANGED ENDS TO ANSI B16.1, CLASS 125, FF FLANGE, W/P 200 PSI, RED RAL 3000 FBE COATING, UL/FM APPROVED, MODEL: SD-NRV200FF-D - SHIELD</t>
  </si>
  <si>
    <t>SD-NRV200FF-D</t>
  </si>
  <si>
    <t>CHECK VALVE 8", DUCTILE IRON BODY TO C508, SWING TYPE, EPDM SEAT, FLANGED ENDS TO ANSI B16.1, CLASS 125, FF FLANGE, W/P 200 PSI, RED RAL 3000 FBE COATING, UL /FM APPROVED, MODEL: SD-NRV200FF-D - SHIELD</t>
  </si>
  <si>
    <t>HYDRAULIC CONCENTRATE CONTROL VALVE (WATER POWERED BALL VALVE) WITH VISUAL INDICATOR, 50NB (2"), STAINLESS STEEL 304 FLANGED TO ANSI B 16.5 CLASS 150 RF, FM APPROVED, MODEL: NF-WPV - NAFFCO</t>
  </si>
  <si>
    <t>NF-WPV</t>
  </si>
  <si>
    <t>HIGH EXPANSION FOAM GENERATOR, 2" FLANGED TO ANSI B16.5#150, SS316 BODY, FOAM SCREEN SS316, FOAM CAPACITY: 10000-21000CFM, INLET PR. 40-100PSI, COLOR: RED RAL 3000, EPOXY COATED, UL LISTED, MODEL: NFG 21000 – NAFFCO</t>
  </si>
  <si>
    <t xml:space="preserve">NFG 21000 </t>
  </si>
  <si>
    <t>DELUGE VALVE 8" (200NB), DUCTILE IRON, HORIZONTAL/VERTICAL MOUNTING FLANGED TO ANSI B 16.42, CLASS 150, 250 PSI, UL LISTED, MODEL: SD-DVH3 - SHIELD</t>
  </si>
  <si>
    <t>SD-DVH3</t>
  </si>
  <si>
    <t>BASIC WET PILOT TRIM 3" C/W TEST &amp; ALARM TRIM AND DRIP &amp; DRAIN TRIM SUITABLE FOR VERTICAL MOUNTING MODEL: SD-DVH3 DELUGE VALVE, MODEL: SH3-NTW - SHIELD</t>
  </si>
  <si>
    <t>SOLENOID VALVE 24V DC FOR ELECTRIC TRIM OF DELUGE VALVE - SOLENOID VALVE INDUSTRIAL 1/2" FPT W/O COIL, P/N.# 1132/04S C/W COIL HF3 24V DC P/N.# 9320/RD2 AND CONNECTOR DIN43650 -FORM A P/N.# 9150/R02 - CASTEL, ITALY</t>
  </si>
  <si>
    <t>9150/R02</t>
  </si>
  <si>
    <t>WATER MOTOR ALARM GONG, UL/FM APPROVED, MODEL # SDGA - SHIELD</t>
  </si>
  <si>
    <t>SD-GA</t>
  </si>
  <si>
    <t>PRESSURE GAUGE 0-300 PSI, 3-1/2" (90MM) DIA, 1/4" BSPT END CONNECTION, WITH SS CASING, UL LISTED/FM APPROVED, MODEL.# SD-P1 - SHIELD (REF. ALTERNATE CODE 10558522531)</t>
  </si>
  <si>
    <t>SD-P1</t>
  </si>
  <si>
    <t>PRESSURE SWITCH WITH ONE SET SPDT CONTACT, MAX. OPERATING PRESSURE : 300 PSI, MAX. ADJUSTMENT PRESSURE RANGE: 4 - 20 PSI, MODEL: SD-PS1001, UL/FM APPROVED - SHIELD</t>
  </si>
  <si>
    <t>SD-PS1001</t>
  </si>
  <si>
    <t>DELUGE VALVE ASSEMBLY - 8" COMPLETE WITH ALL ACCESSSORIES AS PER BELOW LIST:</t>
  </si>
  <si>
    <t>2.1</t>
  </si>
  <si>
    <t>2.2</t>
  </si>
  <si>
    <t>2.3</t>
  </si>
  <si>
    <t>2.4</t>
  </si>
  <si>
    <t>2.5</t>
  </si>
  <si>
    <t>2.5.1</t>
  </si>
  <si>
    <t>2.5.2</t>
  </si>
  <si>
    <t>2.5.3</t>
  </si>
  <si>
    <t>2.5.4</t>
  </si>
  <si>
    <t>2.5.5</t>
  </si>
  <si>
    <t>2.5.6</t>
  </si>
  <si>
    <t>Y-STRAINER 8" CLASS 150 BOTH FLANGED ENDS, 300 PSI WORKING UL/ULC APPROVED WITH LISTED - FLANGED X FLANGED SS304 SCREEN -SHIELD</t>
  </si>
  <si>
    <t>SD-YS300FF-D</t>
  </si>
  <si>
    <t>1/2" BALL VALVE, NPT DOUBLE FEMALE THREADED, BRASS NICKEL PLATED, STEEL LEVER HANDLE, W/P: 600WOG, UL LISTED, MODEL: SD-BVLT95 - SHIELD</t>
  </si>
  <si>
    <t>SD-BVLT95</t>
  </si>
  <si>
    <t>SD-P2 / SD-BVLT95</t>
  </si>
  <si>
    <t>DELUGE CONTROL PANEL (2) DETECTION ZONE (1) RELEASE AREA COMPLETE WITH 24VDC BACK-UP BATTERY</t>
  </si>
  <si>
    <t>AX-T</t>
  </si>
  <si>
    <t>2.6</t>
  </si>
  <si>
    <t>2.7</t>
  </si>
  <si>
    <t>2.8</t>
  </si>
  <si>
    <t>2.9</t>
  </si>
  <si>
    <t>2.10</t>
  </si>
  <si>
    <t>2.11</t>
  </si>
  <si>
    <t>1E+1D+J - PUMP FOR DUTY POINT 1500.00 USGPM @ 10.00 BAR
FIRE PUMPS: NAFFCO (UL/FM) HORIZONTAL SPLIT CASE
DRIVERS: ODP MOTOR AND DIESEL ENGINE
JOCKEY PUMP: VERTICAL MULTISTAGE - 15 GPM @ 10.7 BAR
ELECTRIC CONTROLLER: NAFFCO (UL/FM), Y-DELTA OPEN TYPE TRANSITION, ENCLOSURE: NEMA 2
DIESEL CONTROLLER: NAFFCO (UL/FM), ENCLOSURE: NEMA 2
JOCKEY CONTROLLER: NAFFCO (UL), ENCLOSURE: NEMA 2
ACCESSORIES: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</si>
</sst>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164" fontId="6" fillId="0" borderId="2" xfId="0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vertical="center" wrapText="1"/>
    </xf>
    <xf numFmtId="0" fontId="6" fillId="3" borderId="0" xfId="0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0" applyNumberFormat="1" applyFont="1" applyFill="1" applyBorder="1" applyAlignment="1">
      <alignment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164" fontId="6" fillId="4" borderId="2" xfId="1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0" xfId="0" applyFont="1" applyFill="1"/>
    <xf numFmtId="164" fontId="6" fillId="4" borderId="0" xfId="0" applyNumberFormat="1" applyFont="1" applyFill="1"/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6" fillId="5" borderId="2" xfId="0" applyNumberFormat="1" applyFont="1" applyFill="1" applyBorder="1" applyAlignment="1">
      <alignment vertical="center" wrapText="1"/>
    </xf>
    <xf numFmtId="164" fontId="6" fillId="5" borderId="2" xfId="1" applyNumberFormat="1" applyFont="1" applyFill="1" applyBorder="1" applyAlignment="1">
      <alignment horizontal="center" vertical="center" wrapText="1"/>
    </xf>
    <xf numFmtId="164" fontId="6" fillId="5" borderId="2" xfId="1" applyNumberFormat="1" applyFont="1" applyFill="1" applyBorder="1" applyAlignment="1">
      <alignment vertical="center" wrapText="1"/>
    </xf>
    <xf numFmtId="0" fontId="6" fillId="5" borderId="0" xfId="0" applyFont="1" applyFill="1"/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view="pageBreakPreview" zoomScaleNormal="90" zoomScaleSheetLayoutView="100" workbookViewId="0">
      <selection activeCell="I3" sqref="I3"/>
    </sheetView>
  </sheetViews>
  <sheetFormatPr defaultRowHeight="12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8" style="16" bestFit="1" customWidth="1"/>
    <col min="7" max="7" width="8.140625" style="17" bestFit="1" customWidth="1"/>
    <col min="8" max="8" width="12.42578125" style="17" bestFit="1" customWidth="1"/>
    <col min="9" max="9" width="9.42578125" style="17" bestFit="1" customWidth="1"/>
    <col min="10" max="10" width="7" style="17" bestFit="1" customWidth="1"/>
    <col min="11" max="11" width="10.1406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8" customForma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7" t="s">
        <v>18</v>
      </c>
    </row>
    <row r="2" spans="1:17" s="27" customFormat="1" ht="24.95" customHeight="1">
      <c r="A2" s="20" t="s">
        <v>15</v>
      </c>
      <c r="B2" s="21"/>
      <c r="C2" s="22" t="s">
        <v>22</v>
      </c>
      <c r="D2" s="23"/>
      <c r="E2" s="23"/>
      <c r="F2" s="22"/>
      <c r="G2" s="24"/>
      <c r="H2" s="25"/>
      <c r="I2" s="25"/>
      <c r="J2" s="26"/>
      <c r="K2" s="25"/>
      <c r="L2" s="24"/>
      <c r="M2" s="22"/>
      <c r="N2" s="22"/>
      <c r="O2" s="22"/>
      <c r="P2" s="21"/>
      <c r="Q2" s="21"/>
    </row>
    <row r="3" spans="1:17" s="8" customFormat="1" ht="108">
      <c r="A3" s="3" t="s">
        <v>23</v>
      </c>
      <c r="B3" s="19"/>
      <c r="C3" s="1" t="s">
        <v>101</v>
      </c>
      <c r="D3" s="2" t="s">
        <v>45</v>
      </c>
      <c r="E3" s="2"/>
      <c r="F3" s="1" t="s">
        <v>47</v>
      </c>
      <c r="G3" s="9">
        <v>1</v>
      </c>
      <c r="H3" s="10">
        <v>155000</v>
      </c>
      <c r="I3" s="10">
        <f t="shared" ref="I3:I4" si="0">ROUNDUP((H3/3.67),0)</f>
        <v>42235</v>
      </c>
      <c r="J3" s="11">
        <v>0</v>
      </c>
      <c r="K3" s="10">
        <f t="shared" ref="K3" si="1">G3*I3</f>
        <v>42235</v>
      </c>
      <c r="L3" s="11">
        <v>0</v>
      </c>
      <c r="M3" s="1" t="b">
        <v>0</v>
      </c>
      <c r="N3" s="1"/>
      <c r="O3" s="1"/>
      <c r="P3" s="12">
        <v>0</v>
      </c>
      <c r="Q3" s="12" t="s">
        <v>16</v>
      </c>
    </row>
    <row r="4" spans="1:17" s="44" customFormat="1" ht="24.95" customHeight="1">
      <c r="A4" s="37" t="s">
        <v>24</v>
      </c>
      <c r="B4" s="38"/>
      <c r="C4" s="39" t="s">
        <v>25</v>
      </c>
      <c r="D4" s="40"/>
      <c r="E4" s="40"/>
      <c r="F4" s="39"/>
      <c r="G4" s="41">
        <v>0</v>
      </c>
      <c r="H4" s="42">
        <v>0</v>
      </c>
      <c r="I4" s="42">
        <f t="shared" si="0"/>
        <v>0</v>
      </c>
      <c r="J4" s="43">
        <v>0</v>
      </c>
      <c r="K4" s="42">
        <f>G4*I4</f>
        <v>0</v>
      </c>
      <c r="L4" s="41">
        <v>0</v>
      </c>
      <c r="M4" s="39" t="b">
        <v>0</v>
      </c>
      <c r="N4" s="39"/>
      <c r="O4" s="39"/>
      <c r="P4" s="38">
        <v>0</v>
      </c>
      <c r="Q4" s="38" t="s">
        <v>16</v>
      </c>
    </row>
    <row r="5" spans="1:17" s="8" customFormat="1" ht="60">
      <c r="A5" s="3" t="s">
        <v>26</v>
      </c>
      <c r="B5" s="19">
        <v>11000108701</v>
      </c>
      <c r="C5" s="1" t="s">
        <v>52</v>
      </c>
      <c r="D5" s="2" t="s">
        <v>21</v>
      </c>
      <c r="E5" s="2" t="s">
        <v>53</v>
      </c>
      <c r="F5" s="1" t="s">
        <v>19</v>
      </c>
      <c r="G5" s="9">
        <v>2</v>
      </c>
      <c r="H5" s="10">
        <v>1470</v>
      </c>
      <c r="I5" s="10">
        <f>ROUNDUP((H5/3.67),0)</f>
        <v>401</v>
      </c>
      <c r="J5" s="11">
        <v>0</v>
      </c>
      <c r="K5" s="10">
        <f t="shared" ref="K5" si="2">G5*I5</f>
        <v>802</v>
      </c>
      <c r="L5" s="11">
        <v>0</v>
      </c>
      <c r="M5" s="1" t="b">
        <v>0</v>
      </c>
      <c r="N5" s="1"/>
      <c r="O5" s="1"/>
      <c r="P5" s="12">
        <v>0</v>
      </c>
      <c r="Q5" s="12" t="s">
        <v>16</v>
      </c>
    </row>
    <row r="6" spans="1:17" s="8" customFormat="1" ht="24">
      <c r="A6" s="3" t="s">
        <v>30</v>
      </c>
      <c r="B6" s="19">
        <v>10559022710</v>
      </c>
      <c r="C6" s="1" t="s">
        <v>54</v>
      </c>
      <c r="D6" s="2" t="s">
        <v>21</v>
      </c>
      <c r="E6" s="2" t="s">
        <v>55</v>
      </c>
      <c r="F6" s="1" t="s">
        <v>19</v>
      </c>
      <c r="G6" s="9">
        <v>2</v>
      </c>
      <c r="H6" s="10">
        <v>167</v>
      </c>
      <c r="I6" s="10">
        <f t="shared" ref="I6:I38" si="3">ROUNDUP((H6/3.67),0)</f>
        <v>46</v>
      </c>
      <c r="J6" s="11">
        <v>0</v>
      </c>
      <c r="K6" s="10">
        <f>G6*I6</f>
        <v>92</v>
      </c>
      <c r="L6" s="9">
        <v>0</v>
      </c>
      <c r="M6" s="1" t="b">
        <v>0</v>
      </c>
      <c r="N6" s="1"/>
      <c r="O6" s="1"/>
      <c r="P6" s="12">
        <v>0</v>
      </c>
      <c r="Q6" s="12" t="s">
        <v>16</v>
      </c>
    </row>
    <row r="7" spans="1:17" s="8" customFormat="1" ht="60">
      <c r="A7" s="3" t="s">
        <v>31</v>
      </c>
      <c r="B7" s="19">
        <v>11000108551</v>
      </c>
      <c r="C7" s="1" t="s">
        <v>56</v>
      </c>
      <c r="D7" s="2" t="s">
        <v>21</v>
      </c>
      <c r="E7" s="2" t="s">
        <v>53</v>
      </c>
      <c r="F7" s="1" t="s">
        <v>19</v>
      </c>
      <c r="G7" s="9">
        <v>1</v>
      </c>
      <c r="H7" s="10">
        <v>360</v>
      </c>
      <c r="I7" s="10">
        <f t="shared" si="3"/>
        <v>99</v>
      </c>
      <c r="J7" s="11">
        <v>0</v>
      </c>
      <c r="K7" s="10">
        <f t="shared" ref="K7" si="4">G7*I7</f>
        <v>99</v>
      </c>
      <c r="L7" s="9">
        <v>0</v>
      </c>
      <c r="M7" s="1" t="b">
        <v>0</v>
      </c>
      <c r="N7" s="1"/>
      <c r="O7" s="1"/>
      <c r="P7" s="12">
        <v>0</v>
      </c>
      <c r="Q7" s="12" t="s">
        <v>16</v>
      </c>
    </row>
    <row r="8" spans="1:17" s="8" customFormat="1" ht="24">
      <c r="A8" s="3" t="s">
        <v>32</v>
      </c>
      <c r="B8" s="19">
        <v>10559022710</v>
      </c>
      <c r="C8" s="1" t="s">
        <v>54</v>
      </c>
      <c r="D8" s="2" t="s">
        <v>21</v>
      </c>
      <c r="E8" s="2" t="s">
        <v>55</v>
      </c>
      <c r="F8" s="1" t="s">
        <v>19</v>
      </c>
      <c r="G8" s="9">
        <v>1</v>
      </c>
      <c r="H8" s="10">
        <v>167</v>
      </c>
      <c r="I8" s="10">
        <f t="shared" si="3"/>
        <v>46</v>
      </c>
      <c r="J8" s="11">
        <v>0</v>
      </c>
      <c r="K8" s="10">
        <f>G8*I8</f>
        <v>46</v>
      </c>
      <c r="L8" s="9">
        <v>0</v>
      </c>
      <c r="M8" s="1" t="b">
        <v>0</v>
      </c>
      <c r="N8" s="1"/>
      <c r="O8" s="1"/>
      <c r="P8" s="12">
        <v>0</v>
      </c>
      <c r="Q8" s="12" t="s">
        <v>16</v>
      </c>
    </row>
    <row r="9" spans="1:17" s="8" customFormat="1" ht="60">
      <c r="A9" s="3" t="s">
        <v>33</v>
      </c>
      <c r="B9" s="19">
        <v>11000108751</v>
      </c>
      <c r="C9" s="1" t="s">
        <v>57</v>
      </c>
      <c r="D9" s="2" t="s">
        <v>21</v>
      </c>
      <c r="E9" s="2" t="s">
        <v>53</v>
      </c>
      <c r="F9" s="1" t="s">
        <v>19</v>
      </c>
      <c r="G9" s="9">
        <v>2</v>
      </c>
      <c r="H9" s="10">
        <v>2410</v>
      </c>
      <c r="I9" s="10">
        <f t="shared" si="3"/>
        <v>657</v>
      </c>
      <c r="J9" s="11">
        <v>0</v>
      </c>
      <c r="K9" s="10">
        <f>G9*I9</f>
        <v>1314</v>
      </c>
      <c r="L9" s="9">
        <v>0</v>
      </c>
      <c r="M9" s="1" t="b">
        <v>0</v>
      </c>
      <c r="N9" s="1"/>
      <c r="O9" s="1"/>
      <c r="P9" s="12">
        <v>0</v>
      </c>
      <c r="Q9" s="12" t="s">
        <v>16</v>
      </c>
    </row>
    <row r="10" spans="1:17" s="8" customFormat="1" ht="24">
      <c r="A10" s="3" t="s">
        <v>34</v>
      </c>
      <c r="B10" s="19">
        <v>10559022710</v>
      </c>
      <c r="C10" s="1" t="s">
        <v>54</v>
      </c>
      <c r="D10" s="2" t="s">
        <v>21</v>
      </c>
      <c r="E10" s="2" t="s">
        <v>55</v>
      </c>
      <c r="F10" s="1" t="s">
        <v>19</v>
      </c>
      <c r="G10" s="9">
        <v>2</v>
      </c>
      <c r="H10" s="10">
        <v>167</v>
      </c>
      <c r="I10" s="10">
        <f t="shared" si="3"/>
        <v>46</v>
      </c>
      <c r="J10" s="11">
        <v>0</v>
      </c>
      <c r="K10" s="10">
        <f>G10*I10</f>
        <v>92</v>
      </c>
      <c r="L10" s="9">
        <v>0</v>
      </c>
      <c r="M10" s="1" t="b">
        <v>0</v>
      </c>
      <c r="N10" s="1"/>
      <c r="O10" s="1"/>
      <c r="P10" s="12">
        <v>0</v>
      </c>
      <c r="Q10" s="12" t="s">
        <v>16</v>
      </c>
    </row>
    <row r="11" spans="1:17" s="44" customFormat="1" ht="24.95" customHeight="1">
      <c r="A11" s="37" t="s">
        <v>27</v>
      </c>
      <c r="B11" s="38"/>
      <c r="C11" s="39" t="s">
        <v>25</v>
      </c>
      <c r="D11" s="40"/>
      <c r="E11" s="40"/>
      <c r="F11" s="39"/>
      <c r="G11" s="41">
        <v>0</v>
      </c>
      <c r="H11" s="42">
        <v>0</v>
      </c>
      <c r="I11" s="42">
        <f t="shared" si="3"/>
        <v>0</v>
      </c>
      <c r="J11" s="43">
        <v>0</v>
      </c>
      <c r="K11" s="42">
        <f>G11*I11</f>
        <v>0</v>
      </c>
      <c r="L11" s="41">
        <v>0</v>
      </c>
      <c r="M11" s="39" t="b">
        <v>0</v>
      </c>
      <c r="N11" s="39"/>
      <c r="O11" s="39"/>
      <c r="P11" s="38">
        <v>0</v>
      </c>
      <c r="Q11" s="38" t="s">
        <v>16</v>
      </c>
    </row>
    <row r="12" spans="1:17" s="8" customFormat="1" ht="60">
      <c r="A12" s="3" t="s">
        <v>28</v>
      </c>
      <c r="B12" s="19">
        <v>11000108701</v>
      </c>
      <c r="C12" s="1" t="s">
        <v>52</v>
      </c>
      <c r="D12" s="2" t="s">
        <v>21</v>
      </c>
      <c r="E12" s="2" t="s">
        <v>53</v>
      </c>
      <c r="F12" s="1" t="s">
        <v>19</v>
      </c>
      <c r="G12" s="9">
        <v>2</v>
      </c>
      <c r="H12" s="10">
        <v>1470</v>
      </c>
      <c r="I12" s="10">
        <f>ROUNDUP((H12/3.67),0)</f>
        <v>401</v>
      </c>
      <c r="J12" s="11">
        <v>0</v>
      </c>
      <c r="K12" s="10">
        <f t="shared" ref="K12" si="5">G12*I12</f>
        <v>802</v>
      </c>
      <c r="L12" s="11">
        <v>0</v>
      </c>
      <c r="M12" s="1" t="b">
        <v>0</v>
      </c>
      <c r="N12" s="1"/>
      <c r="O12" s="1"/>
      <c r="P12" s="12">
        <v>0</v>
      </c>
      <c r="Q12" s="12" t="s">
        <v>16</v>
      </c>
    </row>
    <row r="13" spans="1:17" s="8" customFormat="1" ht="24">
      <c r="A13" s="3" t="s">
        <v>35</v>
      </c>
      <c r="B13" s="19">
        <v>10559022710</v>
      </c>
      <c r="C13" s="1" t="s">
        <v>54</v>
      </c>
      <c r="D13" s="2" t="s">
        <v>21</v>
      </c>
      <c r="E13" s="2" t="s">
        <v>55</v>
      </c>
      <c r="F13" s="1" t="s">
        <v>19</v>
      </c>
      <c r="G13" s="9">
        <v>2</v>
      </c>
      <c r="H13" s="10">
        <v>167</v>
      </c>
      <c r="I13" s="10">
        <f t="shared" si="3"/>
        <v>46</v>
      </c>
      <c r="J13" s="11">
        <v>0</v>
      </c>
      <c r="K13" s="10">
        <f>G13*I13</f>
        <v>92</v>
      </c>
      <c r="L13" s="9">
        <v>0</v>
      </c>
      <c r="M13" s="1" t="b">
        <v>0</v>
      </c>
      <c r="N13" s="1"/>
      <c r="O13" s="1"/>
      <c r="P13" s="12">
        <v>0</v>
      </c>
      <c r="Q13" s="12" t="s">
        <v>16</v>
      </c>
    </row>
    <row r="14" spans="1:17" s="8" customFormat="1" ht="60">
      <c r="A14" s="3" t="s">
        <v>36</v>
      </c>
      <c r="B14" s="19">
        <v>11000108551</v>
      </c>
      <c r="C14" s="1" t="s">
        <v>56</v>
      </c>
      <c r="D14" s="2" t="s">
        <v>21</v>
      </c>
      <c r="E14" s="2" t="s">
        <v>53</v>
      </c>
      <c r="F14" s="1" t="s">
        <v>19</v>
      </c>
      <c r="G14" s="9">
        <v>1</v>
      </c>
      <c r="H14" s="10">
        <v>360</v>
      </c>
      <c r="I14" s="10">
        <f t="shared" si="3"/>
        <v>99</v>
      </c>
      <c r="J14" s="11">
        <v>0</v>
      </c>
      <c r="K14" s="10">
        <f t="shared" ref="K14" si="6">G14*I14</f>
        <v>99</v>
      </c>
      <c r="L14" s="9">
        <v>0</v>
      </c>
      <c r="M14" s="1" t="b">
        <v>0</v>
      </c>
      <c r="N14" s="1"/>
      <c r="O14" s="1"/>
      <c r="P14" s="12">
        <v>0</v>
      </c>
      <c r="Q14" s="12" t="s">
        <v>16</v>
      </c>
    </row>
    <row r="15" spans="1:17" s="8" customFormat="1" ht="24">
      <c r="A15" s="3" t="s">
        <v>37</v>
      </c>
      <c r="B15" s="19">
        <v>10559022710</v>
      </c>
      <c r="C15" s="1" t="s">
        <v>54</v>
      </c>
      <c r="D15" s="2" t="s">
        <v>21</v>
      </c>
      <c r="E15" s="2" t="s">
        <v>55</v>
      </c>
      <c r="F15" s="1" t="s">
        <v>19</v>
      </c>
      <c r="G15" s="9">
        <v>1</v>
      </c>
      <c r="H15" s="10">
        <v>167</v>
      </c>
      <c r="I15" s="10">
        <f t="shared" si="3"/>
        <v>46</v>
      </c>
      <c r="J15" s="11">
        <v>0</v>
      </c>
      <c r="K15" s="10">
        <f>G15*I15</f>
        <v>46</v>
      </c>
      <c r="L15" s="9">
        <v>0</v>
      </c>
      <c r="M15" s="1" t="b">
        <v>0</v>
      </c>
      <c r="N15" s="1"/>
      <c r="O15" s="1"/>
      <c r="P15" s="12">
        <v>0</v>
      </c>
      <c r="Q15" s="12" t="s">
        <v>16</v>
      </c>
    </row>
    <row r="16" spans="1:17" s="8" customFormat="1" ht="60">
      <c r="A16" s="3" t="s">
        <v>38</v>
      </c>
      <c r="B16" s="19">
        <v>11000108701</v>
      </c>
      <c r="C16" s="1" t="s">
        <v>52</v>
      </c>
      <c r="D16" s="2" t="s">
        <v>21</v>
      </c>
      <c r="E16" s="2" t="s">
        <v>53</v>
      </c>
      <c r="F16" s="1" t="s">
        <v>19</v>
      </c>
      <c r="G16" s="9">
        <v>4</v>
      </c>
      <c r="H16" s="10">
        <v>1470</v>
      </c>
      <c r="I16" s="10">
        <f>ROUNDUP((H16/3.67),0)</f>
        <v>401</v>
      </c>
      <c r="J16" s="11">
        <v>0</v>
      </c>
      <c r="K16" s="10">
        <f t="shared" ref="K16" si="7">G16*I16</f>
        <v>1604</v>
      </c>
      <c r="L16" s="11">
        <v>0</v>
      </c>
      <c r="M16" s="1" t="b">
        <v>0</v>
      </c>
      <c r="N16" s="1"/>
      <c r="O16" s="1"/>
      <c r="P16" s="12">
        <v>0</v>
      </c>
      <c r="Q16" s="12" t="s">
        <v>16</v>
      </c>
    </row>
    <row r="17" spans="1:19" s="8" customFormat="1" ht="24">
      <c r="A17" s="3" t="s">
        <v>39</v>
      </c>
      <c r="B17" s="19">
        <v>10559022710</v>
      </c>
      <c r="C17" s="1" t="s">
        <v>54</v>
      </c>
      <c r="D17" s="2" t="s">
        <v>21</v>
      </c>
      <c r="E17" s="2" t="s">
        <v>55</v>
      </c>
      <c r="F17" s="1" t="s">
        <v>19</v>
      </c>
      <c r="G17" s="9">
        <v>4</v>
      </c>
      <c r="H17" s="10">
        <v>167</v>
      </c>
      <c r="I17" s="10">
        <f t="shared" si="3"/>
        <v>46</v>
      </c>
      <c r="J17" s="11">
        <v>0</v>
      </c>
      <c r="K17" s="10">
        <f>G17*I17</f>
        <v>184</v>
      </c>
      <c r="L17" s="9">
        <v>0</v>
      </c>
      <c r="M17" s="1" t="b">
        <v>0</v>
      </c>
      <c r="N17" s="1"/>
      <c r="O17" s="1"/>
      <c r="P17" s="12">
        <v>0</v>
      </c>
      <c r="Q17" s="12" t="s">
        <v>16</v>
      </c>
    </row>
    <row r="18" spans="1:19" s="8" customFormat="1" ht="48">
      <c r="A18" s="3" t="s">
        <v>40</v>
      </c>
      <c r="B18" s="19">
        <v>11022008551</v>
      </c>
      <c r="C18" s="1" t="s">
        <v>58</v>
      </c>
      <c r="D18" s="2" t="s">
        <v>21</v>
      </c>
      <c r="E18" s="2" t="s">
        <v>59</v>
      </c>
      <c r="F18" s="1" t="s">
        <v>19</v>
      </c>
      <c r="G18" s="9">
        <v>1</v>
      </c>
      <c r="H18" s="10">
        <v>240</v>
      </c>
      <c r="I18" s="10">
        <f t="shared" si="3"/>
        <v>66</v>
      </c>
      <c r="J18" s="11">
        <v>0</v>
      </c>
      <c r="K18" s="10">
        <f>G18*I18</f>
        <v>66</v>
      </c>
      <c r="L18" s="9">
        <v>0</v>
      </c>
      <c r="M18" s="1" t="b">
        <v>0</v>
      </c>
      <c r="N18" s="1"/>
      <c r="O18" s="1"/>
      <c r="P18" s="12">
        <v>0</v>
      </c>
      <c r="Q18" s="12" t="s">
        <v>16</v>
      </c>
    </row>
    <row r="19" spans="1:19" s="8" customFormat="1" ht="48">
      <c r="A19" s="3" t="s">
        <v>41</v>
      </c>
      <c r="B19" s="19">
        <v>11022008701</v>
      </c>
      <c r="C19" s="1" t="s">
        <v>60</v>
      </c>
      <c r="D19" s="2" t="s">
        <v>21</v>
      </c>
      <c r="E19" s="2" t="s">
        <v>59</v>
      </c>
      <c r="F19" s="1" t="s">
        <v>19</v>
      </c>
      <c r="G19" s="9">
        <v>2</v>
      </c>
      <c r="H19" s="10">
        <v>1720</v>
      </c>
      <c r="I19" s="10">
        <f t="shared" si="3"/>
        <v>469</v>
      </c>
      <c r="J19" s="11">
        <v>0</v>
      </c>
      <c r="K19" s="10">
        <f>G19*I19</f>
        <v>938</v>
      </c>
      <c r="L19" s="9">
        <v>0</v>
      </c>
      <c r="M19" s="1" t="b">
        <v>0</v>
      </c>
      <c r="N19" s="1"/>
      <c r="O19" s="1"/>
      <c r="P19" s="12">
        <v>0</v>
      </c>
      <c r="Q19" s="12" t="s">
        <v>16</v>
      </c>
    </row>
    <row r="20" spans="1:19" s="8" customFormat="1" ht="24.95" customHeight="1">
      <c r="A20" s="3" t="s">
        <v>42</v>
      </c>
      <c r="B20" s="19"/>
      <c r="C20" s="1" t="s">
        <v>29</v>
      </c>
      <c r="D20" s="2" t="s">
        <v>21</v>
      </c>
      <c r="E20" s="2" t="s">
        <v>92</v>
      </c>
      <c r="F20" s="1" t="s">
        <v>19</v>
      </c>
      <c r="G20" s="9">
        <v>6</v>
      </c>
      <c r="H20" s="10">
        <v>50</v>
      </c>
      <c r="I20" s="10">
        <f t="shared" si="3"/>
        <v>14</v>
      </c>
      <c r="J20" s="11">
        <v>0</v>
      </c>
      <c r="K20" s="10">
        <f>G20*I20</f>
        <v>84</v>
      </c>
      <c r="L20" s="9">
        <v>0</v>
      </c>
      <c r="M20" s="1" t="b">
        <v>0</v>
      </c>
      <c r="N20" s="1"/>
      <c r="O20" s="1"/>
      <c r="P20" s="12">
        <v>0</v>
      </c>
      <c r="Q20" s="12" t="s">
        <v>16</v>
      </c>
    </row>
    <row r="21" spans="1:19" s="27" customFormat="1" ht="24.95" customHeight="1">
      <c r="A21" s="20" t="s">
        <v>20</v>
      </c>
      <c r="B21" s="21"/>
      <c r="C21" s="22" t="s">
        <v>43</v>
      </c>
      <c r="D21" s="23"/>
      <c r="E21" s="23"/>
      <c r="F21" s="22"/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2" t="b">
        <v>0</v>
      </c>
      <c r="N21" s="22"/>
      <c r="O21" s="22"/>
      <c r="P21" s="21">
        <v>0</v>
      </c>
      <c r="Q21" s="21" t="s">
        <v>16</v>
      </c>
    </row>
    <row r="22" spans="1:19" s="8" customFormat="1" ht="24">
      <c r="A22" s="3" t="s">
        <v>77</v>
      </c>
      <c r="B22" s="19"/>
      <c r="C22" s="1" t="s">
        <v>44</v>
      </c>
      <c r="D22" s="2" t="s">
        <v>45</v>
      </c>
      <c r="E22" s="2" t="s">
        <v>46</v>
      </c>
      <c r="F22" s="1" t="s">
        <v>47</v>
      </c>
      <c r="G22" s="9">
        <v>1</v>
      </c>
      <c r="H22" s="10">
        <v>46400</v>
      </c>
      <c r="I22" s="10">
        <f t="shared" si="3"/>
        <v>12644</v>
      </c>
      <c r="J22" s="11">
        <v>0</v>
      </c>
      <c r="K22" s="10">
        <f t="shared" ref="K22:K29" si="8">G22*I22</f>
        <v>12644</v>
      </c>
      <c r="L22" s="9">
        <v>0</v>
      </c>
      <c r="M22" s="1" t="b">
        <v>0</v>
      </c>
      <c r="N22" s="1"/>
      <c r="O22" s="1"/>
      <c r="P22" s="12">
        <v>0</v>
      </c>
      <c r="Q22" s="12" t="s">
        <v>16</v>
      </c>
    </row>
    <row r="23" spans="1:19" s="8" customFormat="1" ht="24.95" customHeight="1">
      <c r="A23" s="3" t="s">
        <v>78</v>
      </c>
      <c r="B23" s="19"/>
      <c r="C23" s="1" t="s">
        <v>50</v>
      </c>
      <c r="D23" s="2" t="s">
        <v>45</v>
      </c>
      <c r="E23" s="2" t="s">
        <v>48</v>
      </c>
      <c r="F23" s="1" t="s">
        <v>49</v>
      </c>
      <c r="G23" s="9">
        <v>836</v>
      </c>
      <c r="H23" s="10">
        <f>9.5*3.785</f>
        <v>35.957500000000003</v>
      </c>
      <c r="I23" s="10">
        <f t="shared" si="3"/>
        <v>10</v>
      </c>
      <c r="J23" s="11">
        <v>0</v>
      </c>
      <c r="K23" s="10">
        <f t="shared" si="8"/>
        <v>8360</v>
      </c>
      <c r="L23" s="9">
        <v>0</v>
      </c>
      <c r="M23" s="1" t="b">
        <v>0</v>
      </c>
      <c r="N23" s="1"/>
      <c r="O23" s="1"/>
      <c r="P23" s="12">
        <v>0</v>
      </c>
      <c r="Q23" s="12" t="s">
        <v>16</v>
      </c>
    </row>
    <row r="24" spans="1:19" s="8" customFormat="1" ht="48">
      <c r="A24" s="3" t="s">
        <v>79</v>
      </c>
      <c r="B24" s="19">
        <v>11143011350</v>
      </c>
      <c r="C24" s="1" t="s">
        <v>61</v>
      </c>
      <c r="D24" s="2" t="s">
        <v>45</v>
      </c>
      <c r="E24" s="2" t="s">
        <v>62</v>
      </c>
      <c r="F24" s="1" t="s">
        <v>19</v>
      </c>
      <c r="G24" s="9">
        <v>1</v>
      </c>
      <c r="H24" s="10">
        <v>2750</v>
      </c>
      <c r="I24" s="10">
        <f t="shared" si="3"/>
        <v>750</v>
      </c>
      <c r="J24" s="11">
        <v>0</v>
      </c>
      <c r="K24" s="10">
        <f t="shared" si="8"/>
        <v>750</v>
      </c>
      <c r="L24" s="9">
        <v>0</v>
      </c>
      <c r="M24" s="1" t="b">
        <v>0</v>
      </c>
      <c r="N24" s="1"/>
      <c r="O24" s="1"/>
      <c r="P24" s="12">
        <v>0</v>
      </c>
      <c r="Q24" s="12" t="s">
        <v>16</v>
      </c>
    </row>
    <row r="25" spans="1:19" s="8" customFormat="1" ht="48">
      <c r="A25" s="3" t="s">
        <v>80</v>
      </c>
      <c r="B25" s="19">
        <v>10457516120</v>
      </c>
      <c r="C25" s="1" t="s">
        <v>63</v>
      </c>
      <c r="D25" s="2" t="s">
        <v>45</v>
      </c>
      <c r="E25" s="2" t="s">
        <v>64</v>
      </c>
      <c r="F25" s="1" t="s">
        <v>19</v>
      </c>
      <c r="G25" s="9">
        <v>8</v>
      </c>
      <c r="H25" s="10">
        <v>32500</v>
      </c>
      <c r="I25" s="10">
        <f t="shared" si="3"/>
        <v>8856</v>
      </c>
      <c r="J25" s="11">
        <v>0</v>
      </c>
      <c r="K25" s="10">
        <f t="shared" si="8"/>
        <v>70848</v>
      </c>
      <c r="L25" s="9">
        <v>0</v>
      </c>
      <c r="M25" s="1" t="b">
        <v>0</v>
      </c>
      <c r="N25" s="1"/>
      <c r="O25" s="1"/>
      <c r="P25" s="12">
        <v>0</v>
      </c>
      <c r="Q25" s="12" t="s">
        <v>16</v>
      </c>
    </row>
    <row r="26" spans="1:19" s="44" customFormat="1" ht="24.95" customHeight="1">
      <c r="A26" s="37" t="s">
        <v>81</v>
      </c>
      <c r="B26" s="38"/>
      <c r="C26" s="39" t="s">
        <v>76</v>
      </c>
      <c r="D26" s="40"/>
      <c r="E26" s="40"/>
      <c r="F26" s="39" t="s">
        <v>47</v>
      </c>
      <c r="G26" s="41">
        <v>1</v>
      </c>
      <c r="H26" s="42">
        <f>S27</f>
        <v>8493</v>
      </c>
      <c r="I26" s="42">
        <f t="shared" si="3"/>
        <v>2315</v>
      </c>
      <c r="J26" s="43">
        <v>0</v>
      </c>
      <c r="K26" s="42">
        <f t="shared" si="8"/>
        <v>2315</v>
      </c>
      <c r="L26" s="41">
        <v>0</v>
      </c>
      <c r="M26" s="39" t="b">
        <v>0</v>
      </c>
      <c r="N26" s="39"/>
      <c r="O26" s="39"/>
      <c r="P26" s="38">
        <v>0</v>
      </c>
      <c r="Q26" s="38" t="s">
        <v>16</v>
      </c>
    </row>
    <row r="27" spans="1:19" s="35" customFormat="1" ht="36">
      <c r="A27" s="28" t="s">
        <v>82</v>
      </c>
      <c r="B27" s="29">
        <v>10562522208</v>
      </c>
      <c r="C27" s="29" t="s">
        <v>65</v>
      </c>
      <c r="D27" s="30" t="s">
        <v>21</v>
      </c>
      <c r="E27" s="30" t="s">
        <v>66</v>
      </c>
      <c r="F27" s="29"/>
      <c r="G27" s="31">
        <v>0</v>
      </c>
      <c r="H27" s="32">
        <v>0</v>
      </c>
      <c r="I27" s="32">
        <f t="shared" si="3"/>
        <v>0</v>
      </c>
      <c r="J27" s="33">
        <v>0</v>
      </c>
      <c r="K27" s="32">
        <f t="shared" si="8"/>
        <v>0</v>
      </c>
      <c r="L27" s="31">
        <v>0</v>
      </c>
      <c r="M27" s="29" t="b">
        <v>0</v>
      </c>
      <c r="N27" s="29"/>
      <c r="O27" s="29"/>
      <c r="P27" s="34">
        <v>0</v>
      </c>
      <c r="Q27" s="34" t="s">
        <v>16</v>
      </c>
      <c r="R27" s="32">
        <v>5950</v>
      </c>
      <c r="S27" s="36">
        <f>SUM(R27:R32)</f>
        <v>8493</v>
      </c>
    </row>
    <row r="28" spans="1:19" s="35" customFormat="1" ht="36">
      <c r="A28" s="28" t="s">
        <v>83</v>
      </c>
      <c r="B28" s="34">
        <v>10562522773</v>
      </c>
      <c r="C28" s="29" t="s">
        <v>67</v>
      </c>
      <c r="D28" s="30" t="s">
        <v>21</v>
      </c>
      <c r="E28" s="30" t="s">
        <v>51</v>
      </c>
      <c r="F28" s="29"/>
      <c r="G28" s="31">
        <v>0</v>
      </c>
      <c r="H28" s="32">
        <v>0</v>
      </c>
      <c r="I28" s="32">
        <f t="shared" si="3"/>
        <v>0</v>
      </c>
      <c r="J28" s="33">
        <v>0</v>
      </c>
      <c r="K28" s="32">
        <f t="shared" si="8"/>
        <v>0</v>
      </c>
      <c r="L28" s="31">
        <v>0</v>
      </c>
      <c r="M28" s="29" t="b">
        <v>0</v>
      </c>
      <c r="N28" s="29"/>
      <c r="O28" s="29"/>
      <c r="P28" s="34">
        <v>0</v>
      </c>
      <c r="Q28" s="34" t="s">
        <v>16</v>
      </c>
      <c r="R28" s="32">
        <v>1630</v>
      </c>
    </row>
    <row r="29" spans="1:19" s="35" customFormat="1" ht="48">
      <c r="A29" s="28" t="s">
        <v>84</v>
      </c>
      <c r="B29" s="34">
        <v>10562520905</v>
      </c>
      <c r="C29" s="29" t="s">
        <v>68</v>
      </c>
      <c r="D29" s="30" t="s">
        <v>21</v>
      </c>
      <c r="E29" s="30" t="s">
        <v>69</v>
      </c>
      <c r="F29" s="29"/>
      <c r="G29" s="31">
        <v>0</v>
      </c>
      <c r="H29" s="32">
        <v>0</v>
      </c>
      <c r="I29" s="32">
        <f t="shared" si="3"/>
        <v>0</v>
      </c>
      <c r="J29" s="33">
        <v>0</v>
      </c>
      <c r="K29" s="32">
        <f t="shared" si="8"/>
        <v>0</v>
      </c>
      <c r="L29" s="31">
        <v>0</v>
      </c>
      <c r="M29" s="29" t="b">
        <v>0</v>
      </c>
      <c r="N29" s="29"/>
      <c r="O29" s="29"/>
      <c r="P29" s="34">
        <v>0</v>
      </c>
      <c r="Q29" s="34" t="s">
        <v>16</v>
      </c>
      <c r="R29" s="32">
        <v>435</v>
      </c>
    </row>
    <row r="30" spans="1:19" s="35" customFormat="1" ht="24">
      <c r="A30" s="28" t="s">
        <v>85</v>
      </c>
      <c r="B30" s="29">
        <v>10558522120</v>
      </c>
      <c r="C30" s="29" t="s">
        <v>70</v>
      </c>
      <c r="D30" s="30" t="s">
        <v>21</v>
      </c>
      <c r="E30" s="30" t="s">
        <v>71</v>
      </c>
      <c r="F30" s="29"/>
      <c r="G30" s="31">
        <v>0</v>
      </c>
      <c r="H30" s="32">
        <v>0</v>
      </c>
      <c r="I30" s="32">
        <f t="shared" si="3"/>
        <v>0</v>
      </c>
      <c r="J30" s="33">
        <v>0</v>
      </c>
      <c r="K30" s="32">
        <f t="shared" ref="K30:K35" si="9">G30*I30</f>
        <v>0</v>
      </c>
      <c r="L30" s="31">
        <v>0</v>
      </c>
      <c r="M30" s="29" t="b">
        <v>0</v>
      </c>
      <c r="N30" s="29"/>
      <c r="O30" s="29"/>
      <c r="P30" s="34">
        <v>0</v>
      </c>
      <c r="Q30" s="34" t="s">
        <v>16</v>
      </c>
      <c r="R30" s="32">
        <v>280</v>
      </c>
    </row>
    <row r="31" spans="1:19" s="35" customFormat="1" ht="36">
      <c r="A31" s="28" t="s">
        <v>86</v>
      </c>
      <c r="B31" s="34">
        <v>10558522530</v>
      </c>
      <c r="C31" s="29" t="s">
        <v>72</v>
      </c>
      <c r="D31" s="30" t="s">
        <v>21</v>
      </c>
      <c r="E31" s="30" t="s">
        <v>73</v>
      </c>
      <c r="F31" s="29"/>
      <c r="G31" s="31">
        <v>0</v>
      </c>
      <c r="H31" s="32">
        <v>0</v>
      </c>
      <c r="I31" s="32">
        <f t="shared" si="3"/>
        <v>0</v>
      </c>
      <c r="J31" s="33">
        <v>0</v>
      </c>
      <c r="K31" s="32">
        <f t="shared" si="9"/>
        <v>0</v>
      </c>
      <c r="L31" s="31">
        <v>0</v>
      </c>
      <c r="M31" s="29" t="b">
        <v>0</v>
      </c>
      <c r="N31" s="29"/>
      <c r="O31" s="29"/>
      <c r="P31" s="34">
        <v>0</v>
      </c>
      <c r="Q31" s="34" t="s">
        <v>16</v>
      </c>
      <c r="R31" s="32">
        <v>33</v>
      </c>
    </row>
    <row r="32" spans="1:19" s="35" customFormat="1" ht="36">
      <c r="A32" s="28" t="s">
        <v>87</v>
      </c>
      <c r="B32" s="34">
        <v>10559022610</v>
      </c>
      <c r="C32" s="29" t="s">
        <v>74</v>
      </c>
      <c r="D32" s="30" t="s">
        <v>21</v>
      </c>
      <c r="E32" s="30" t="s">
        <v>75</v>
      </c>
      <c r="F32" s="29"/>
      <c r="G32" s="31">
        <v>0</v>
      </c>
      <c r="H32" s="32">
        <v>0</v>
      </c>
      <c r="I32" s="32">
        <f t="shared" si="3"/>
        <v>0</v>
      </c>
      <c r="J32" s="33">
        <v>0</v>
      </c>
      <c r="K32" s="32">
        <f t="shared" si="9"/>
        <v>0</v>
      </c>
      <c r="L32" s="31">
        <v>0</v>
      </c>
      <c r="M32" s="29" t="b">
        <v>0</v>
      </c>
      <c r="N32" s="29"/>
      <c r="O32" s="29"/>
      <c r="P32" s="34">
        <v>0</v>
      </c>
      <c r="Q32" s="34" t="s">
        <v>16</v>
      </c>
      <c r="R32" s="32">
        <v>165</v>
      </c>
    </row>
    <row r="33" spans="1:17" s="8" customFormat="1" ht="60">
      <c r="A33" s="3" t="s">
        <v>95</v>
      </c>
      <c r="B33" s="19">
        <v>11000108701</v>
      </c>
      <c r="C33" s="1" t="s">
        <v>52</v>
      </c>
      <c r="D33" s="2" t="s">
        <v>21</v>
      </c>
      <c r="E33" s="2" t="s">
        <v>53</v>
      </c>
      <c r="F33" s="1" t="s">
        <v>19</v>
      </c>
      <c r="G33" s="9">
        <v>3</v>
      </c>
      <c r="H33" s="10">
        <v>1470</v>
      </c>
      <c r="I33" s="10">
        <f>ROUNDUP((H33/3.67),0)</f>
        <v>401</v>
      </c>
      <c r="J33" s="11">
        <v>0</v>
      </c>
      <c r="K33" s="10">
        <f t="shared" si="9"/>
        <v>1203</v>
      </c>
      <c r="L33" s="11">
        <v>0</v>
      </c>
      <c r="M33" s="1" t="b">
        <v>0</v>
      </c>
      <c r="N33" s="1"/>
      <c r="O33" s="1"/>
      <c r="P33" s="12">
        <v>0</v>
      </c>
      <c r="Q33" s="12" t="s">
        <v>16</v>
      </c>
    </row>
    <row r="34" spans="1:17" s="8" customFormat="1" ht="24">
      <c r="A34" s="3" t="s">
        <v>96</v>
      </c>
      <c r="B34" s="19">
        <v>10559022710</v>
      </c>
      <c r="C34" s="1" t="s">
        <v>54</v>
      </c>
      <c r="D34" s="2" t="s">
        <v>21</v>
      </c>
      <c r="E34" s="2" t="s">
        <v>55</v>
      </c>
      <c r="F34" s="1" t="s">
        <v>19</v>
      </c>
      <c r="G34" s="9">
        <v>3</v>
      </c>
      <c r="H34" s="10">
        <v>167</v>
      </c>
      <c r="I34" s="10">
        <f t="shared" si="3"/>
        <v>46</v>
      </c>
      <c r="J34" s="11">
        <v>0</v>
      </c>
      <c r="K34" s="10">
        <f>G34*I34</f>
        <v>138</v>
      </c>
      <c r="L34" s="9">
        <v>0</v>
      </c>
      <c r="M34" s="1" t="b">
        <v>0</v>
      </c>
      <c r="N34" s="1"/>
      <c r="O34" s="1"/>
      <c r="P34" s="12">
        <v>0</v>
      </c>
      <c r="Q34" s="12" t="s">
        <v>16</v>
      </c>
    </row>
    <row r="35" spans="1:17" s="8" customFormat="1" ht="36">
      <c r="A35" s="3" t="s">
        <v>97</v>
      </c>
      <c r="B35" s="19">
        <v>11222508780</v>
      </c>
      <c r="C35" s="1" t="s">
        <v>88</v>
      </c>
      <c r="D35" s="2" t="s">
        <v>21</v>
      </c>
      <c r="E35" s="2" t="s">
        <v>89</v>
      </c>
      <c r="F35" s="1" t="s">
        <v>19</v>
      </c>
      <c r="G35" s="9">
        <v>1</v>
      </c>
      <c r="H35" s="10">
        <v>1670</v>
      </c>
      <c r="I35" s="10">
        <f t="shared" si="3"/>
        <v>456</v>
      </c>
      <c r="J35" s="11">
        <v>0</v>
      </c>
      <c r="K35" s="10">
        <f t="shared" si="9"/>
        <v>456</v>
      </c>
      <c r="L35" s="9">
        <v>0</v>
      </c>
      <c r="M35" s="1" t="b">
        <v>0</v>
      </c>
      <c r="N35" s="1"/>
      <c r="O35" s="1"/>
      <c r="P35" s="12">
        <v>0</v>
      </c>
      <c r="Q35" s="12" t="s">
        <v>16</v>
      </c>
    </row>
    <row r="36" spans="1:17" s="8" customFormat="1" ht="24.95" customHeight="1">
      <c r="A36" s="3" t="s">
        <v>98</v>
      </c>
      <c r="B36" s="19"/>
      <c r="C36" s="1" t="s">
        <v>29</v>
      </c>
      <c r="D36" s="2" t="s">
        <v>21</v>
      </c>
      <c r="E36" s="2" t="s">
        <v>92</v>
      </c>
      <c r="F36" s="1" t="s">
        <v>19</v>
      </c>
      <c r="G36" s="9">
        <v>8</v>
      </c>
      <c r="H36" s="10">
        <v>50</v>
      </c>
      <c r="I36" s="10">
        <f t="shared" si="3"/>
        <v>14</v>
      </c>
      <c r="J36" s="11">
        <v>0</v>
      </c>
      <c r="K36" s="10">
        <f>G36*I36</f>
        <v>112</v>
      </c>
      <c r="L36" s="9">
        <v>0</v>
      </c>
      <c r="M36" s="1" t="b">
        <v>0</v>
      </c>
      <c r="N36" s="1"/>
      <c r="O36" s="1"/>
      <c r="P36" s="12">
        <v>0</v>
      </c>
      <c r="Q36" s="12" t="s">
        <v>16</v>
      </c>
    </row>
    <row r="37" spans="1:17" s="8" customFormat="1" ht="36">
      <c r="A37" s="3" t="s">
        <v>99</v>
      </c>
      <c r="B37" s="19">
        <v>11140108515</v>
      </c>
      <c r="C37" s="1" t="s">
        <v>90</v>
      </c>
      <c r="D37" s="2" t="s">
        <v>21</v>
      </c>
      <c r="E37" s="2" t="s">
        <v>91</v>
      </c>
      <c r="F37" s="1" t="s">
        <v>19</v>
      </c>
      <c r="G37" s="9">
        <v>8</v>
      </c>
      <c r="H37" s="10">
        <v>12</v>
      </c>
      <c r="I37" s="10">
        <f t="shared" si="3"/>
        <v>4</v>
      </c>
      <c r="J37" s="11">
        <v>0</v>
      </c>
      <c r="K37" s="10">
        <f>G37*I37</f>
        <v>32</v>
      </c>
      <c r="L37" s="9">
        <v>0</v>
      </c>
      <c r="M37" s="1" t="b">
        <v>0</v>
      </c>
      <c r="N37" s="1"/>
      <c r="O37" s="1"/>
      <c r="P37" s="12">
        <v>0</v>
      </c>
      <c r="Q37" s="12" t="s">
        <v>16</v>
      </c>
    </row>
    <row r="38" spans="1:17" s="8" customFormat="1" ht="24">
      <c r="A38" s="3" t="s">
        <v>100</v>
      </c>
      <c r="B38" s="19"/>
      <c r="C38" s="1" t="s">
        <v>93</v>
      </c>
      <c r="D38" s="2" t="s">
        <v>21</v>
      </c>
      <c r="E38" s="2" t="s">
        <v>94</v>
      </c>
      <c r="F38" s="1" t="s">
        <v>19</v>
      </c>
      <c r="G38" s="9">
        <v>1</v>
      </c>
      <c r="H38" s="10">
        <v>3500</v>
      </c>
      <c r="I38" s="10">
        <f t="shared" si="3"/>
        <v>954</v>
      </c>
      <c r="J38" s="11">
        <v>0</v>
      </c>
      <c r="K38" s="10">
        <f>G38*I38</f>
        <v>954</v>
      </c>
      <c r="L38" s="9">
        <v>0</v>
      </c>
      <c r="M38" s="1" t="b">
        <v>0</v>
      </c>
      <c r="N38" s="1"/>
      <c r="O38" s="1"/>
      <c r="P38" s="12">
        <v>0</v>
      </c>
      <c r="Q38" s="12" t="s">
        <v>16</v>
      </c>
    </row>
    <row r="39" spans="1:17">
      <c r="K39" s="17">
        <f>SUM(K2:K38)</f>
        <v>146407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IPT</vt:lpstr>
      <vt:lpstr>IPT!Print_Area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2023-12-07T04:26:24Z</dcterms:modified>
</cp:coreProperties>
</file>