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QUOTATION UPLOAD\"/>
    </mc:Choice>
  </mc:AlternateContent>
  <bookViews>
    <workbookView xWindow="0" yWindow="0" windowWidth="28800" windowHeight="11700"/>
  </bookViews>
  <sheets>
    <sheet name="VOCO" sheetId="13" r:id="rId1"/>
  </sheets>
  <definedNames>
    <definedName name="_xlnm.Print_Area" localSheetId="0">VOCO!$A$1:$Q$16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3" l="1"/>
  <c r="L18" i="13" l="1"/>
  <c r="I16" i="13"/>
  <c r="I15" i="13"/>
  <c r="I14" i="13"/>
  <c r="I13" i="13"/>
  <c r="I12" i="13"/>
  <c r="I10" i="13"/>
  <c r="I9" i="13"/>
  <c r="I8" i="13"/>
  <c r="I7" i="13"/>
  <c r="I6" i="13"/>
  <c r="I5" i="13"/>
  <c r="I4" i="13"/>
  <c r="K16" i="13" l="1"/>
  <c r="K14" i="13"/>
  <c r="K13" i="13"/>
  <c r="K12" i="13"/>
  <c r="K10" i="13"/>
  <c r="K9" i="13"/>
  <c r="K6" i="13"/>
  <c r="K4" i="13"/>
  <c r="K15" i="13"/>
  <c r="H13" i="13"/>
  <c r="K8" i="13"/>
  <c r="H7" i="13"/>
  <c r="H5" i="13"/>
  <c r="K5" i="13" l="1"/>
  <c r="K7" i="13"/>
</calcChain>
</file>

<file path=xl/sharedStrings.xml><?xml version="1.0" encoding="utf-8"?>
<sst xmlns="http://schemas.openxmlformats.org/spreadsheetml/2006/main" count="96" uniqueCount="64">
  <si>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</si>
  <si>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</si>
  <si>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</si>
  <si>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</si>
  <si>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</si>
  <si>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</si>
  <si>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</si>
  <si>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</si>
  <si>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</si>
  <si>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</si>
  <si>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</si>
  <si>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</si>
  <si>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</si>
  <si>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</si>
  <si>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</si>
  <si>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</si>
  <si>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</si>
  <si>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</si>
  <si>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</si>
  <si>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NAFFCO</t>
  </si>
  <si>
    <t>NOS</t>
  </si>
  <si>
    <t>SHIELD</t>
  </si>
  <si>
    <t>FOAM FIGHTING - GENERATOR ROOM</t>
  </si>
  <si>
    <t>1.1</t>
  </si>
  <si>
    <t>MECHANICAL COMPONENTS</t>
  </si>
  <si>
    <t>1.1.1</t>
  </si>
  <si>
    <t>SET</t>
  </si>
  <si>
    <t>1.1.2</t>
  </si>
  <si>
    <t>AFFF CONCENTRATE - 3%</t>
  </si>
  <si>
    <t>GAL</t>
  </si>
  <si>
    <t>1.1.3</t>
  </si>
  <si>
    <t>2" DELUGE VALVE COMPLETE WITH:
BASIC TRIM, ELECTRIC TRIM, 24V DC SOLENOID VALVE, MANUAL RELEASE, WATER MOTOR ALARM GONG, PRESSURE SWITCH, MAIN DRAIN VALVE, PRESSURE GAUGE</t>
  </si>
  <si>
    <t>SD-DVA</t>
  </si>
  <si>
    <t>1.1.4</t>
  </si>
  <si>
    <t>OS&amp;Y GATE VALVE 2" CLASS 125 FLANGED, 200 PSI WORKING UL/FM APPROVED WITH TAMPER SWITCH</t>
  </si>
  <si>
    <t>SD-OSY200FF-D</t>
  </si>
  <si>
    <t>1.1.5</t>
  </si>
  <si>
    <t>Y-STRAINER 2" CLASS 150 BOTH FLANGED ENDS, 300 PSI WORKING UL/ULC APPROVED WITH LISTED - FLANGED X FLANGED SS304 SCREEN -SHIELD</t>
  </si>
  <si>
    <t>SD-YS300FF-D</t>
  </si>
  <si>
    <t>1.1.6</t>
  </si>
  <si>
    <t>FOAM-WATER SPRINKLER 1/2 INCH BSPT BRONZE</t>
  </si>
  <si>
    <t>NH500</t>
  </si>
  <si>
    <t>1.1.7</t>
  </si>
  <si>
    <t>AIR RELEASE VALVE 1" BSPT THREADED, PN20 (20 BAR W/P), FORGED BRASS, MODEL: NWR 104</t>
  </si>
  <si>
    <t>NWR 104</t>
  </si>
  <si>
    <t>1.2</t>
  </si>
  <si>
    <t>1.2.1</t>
  </si>
  <si>
    <t>1.2.2</t>
  </si>
  <si>
    <t>ELECTRICAL COMPONENTS</t>
  </si>
  <si>
    <t>EXTINGUISHING CONTROL PANEL
(2) DETECTION ZONE (1) RELEASE AREA
COMPLETE WITH: 24 VDC BACK-UP BATTERY</t>
  </si>
  <si>
    <t>AX-T</t>
  </si>
  <si>
    <t>NO</t>
  </si>
  <si>
    <t>HORN/STROBE, INDOOR, SELECTABLE CANDELA STROBE, WALL MOUNT, RED, UL LISTED, MODEL : SH-HSIR - SHIELD</t>
  </si>
  <si>
    <t>SH-HSIR</t>
  </si>
  <si>
    <t>STROBE, SELECTABLE CANDELA STROBE, WALL MOUNT, RED, INDOOR, UL LISTED, MODEL: SH-STIR - SHIELD WITH BACKBOX</t>
  </si>
  <si>
    <t>SH-STIR</t>
  </si>
  <si>
    <t>WARNING SIGN (3 NOS. PER SET)</t>
  </si>
  <si>
    <t>FOAM BLADDER TANK, VERTICAL TYPE, CAPACITY: 50 GLN, RED COLOUR, UL LISTED - NAFFCO, UAE.</t>
  </si>
  <si>
    <t>NFVBT - 50</t>
  </si>
  <si>
    <t>1.2.3</t>
  </si>
  <si>
    <t>1.2.4</t>
  </si>
  <si>
    <t>1.2.5</t>
  </si>
  <si>
    <t>S-C2015</t>
  </si>
  <si>
    <t>CONVENTIONAL HEAT DETECTOR, 200F, UL LISTED, MODEL: S-C2015 - 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</si>
</sst>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10"/>
      <name val="Malgun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1" fillId="0" borderId="0"/>
  </cellStyleXfs>
  <cellXfs count="36">
    <xf numFmtId="0" fontId="0" fillId="0" borderId="0" xfId="0"/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3" borderId="0" xfId="0" applyFont="1" applyFill="1"/>
    <xf numFmtId="49" fontId="6" fillId="4" borderId="1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164" fontId="6" fillId="4" borderId="2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6" fillId="4" borderId="0" xfId="0" applyFont="1" applyFill="1"/>
    <xf numFmtId="0" fontId="6" fillId="0" borderId="2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0" xfId="0" applyFont="1" applyFill="1"/>
    <xf numFmtId="0" fontId="6" fillId="0" borderId="1" xfId="0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0" fontId="6" fillId="5" borderId="0" xfId="0" applyFont="1" applyFill="1"/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0" fontId="6" fillId="0" borderId="0" xfId="0" applyFont="1" applyAlignment="1">
      <alignment vertical="center" wrapText="1"/>
    </xf>
  </cellXfs>
  <cellStyles count="10">
    <cellStyle name="Comma" xfId="1" builtinId="3"/>
    <cellStyle name="Normal" xfId="0" builtinId="0"/>
    <cellStyle name="Normal 2" xfId="2"/>
    <cellStyle name="Normal 2 2" xfId="7"/>
    <cellStyle name="Normal 21" xfId="9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tabSelected="1" view="pageBreakPreview" zoomScaleNormal="90" zoomScaleSheetLayoutView="100" workbookViewId="0">
      <selection activeCell="K18" sqref="K18"/>
    </sheetView>
  </sheetViews>
  <sheetFormatPr defaultRowHeight="24.95" customHeight="1"/>
  <cols>
    <col min="1" max="1" width="6" style="30" bestFit="1" customWidth="1"/>
    <col min="2" max="2" width="13.7109375" style="31" bestFit="1" customWidth="1"/>
    <col min="3" max="3" width="57.42578125" style="31" customWidth="1"/>
    <col min="4" max="4" width="8.5703125" style="32" bestFit="1" customWidth="1"/>
    <col min="5" max="5" width="14.28515625" style="32" bestFit="1" customWidth="1"/>
    <col min="6" max="6" width="5.140625" style="33" bestFit="1" customWidth="1"/>
    <col min="7" max="7" width="7.5703125" style="34" bestFit="1" customWidth="1"/>
    <col min="8" max="8" width="12.5703125" style="34" bestFit="1" customWidth="1"/>
    <col min="9" max="9" width="9.140625" style="34" bestFit="1" customWidth="1"/>
    <col min="10" max="10" width="7.140625" style="34" bestFit="1" customWidth="1"/>
    <col min="11" max="11" width="9.5703125" style="34" bestFit="1" customWidth="1"/>
    <col min="12" max="12" width="10.42578125" style="34" bestFit="1" customWidth="1"/>
    <col min="13" max="13" width="8.5703125" style="31" bestFit="1" customWidth="1"/>
    <col min="14" max="14" width="5.140625" style="31" bestFit="1" customWidth="1"/>
    <col min="15" max="15" width="13.42578125" style="31" bestFit="1" customWidth="1"/>
    <col min="16" max="16" width="13.7109375" style="31" bestFit="1" customWidth="1"/>
    <col min="17" max="17" width="12" style="7" bestFit="1" customWidth="1"/>
    <col min="18" max="16384" width="9.140625" style="31"/>
  </cols>
  <sheetData>
    <row r="1" spans="1:17" s="7" customFormat="1" ht="24.9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17</v>
      </c>
      <c r="Q1" s="6" t="s">
        <v>18</v>
      </c>
    </row>
    <row r="2" spans="1:17" s="13" customFormat="1" ht="24.95" customHeight="1">
      <c r="A2" s="8" t="s">
        <v>15</v>
      </c>
      <c r="B2" s="9"/>
      <c r="C2" s="10" t="s">
        <v>22</v>
      </c>
      <c r="D2" s="10"/>
      <c r="E2" s="10"/>
      <c r="F2" s="10"/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0" t="b">
        <v>0</v>
      </c>
      <c r="N2" s="10"/>
      <c r="O2" s="10"/>
      <c r="P2" s="12">
        <v>0</v>
      </c>
      <c r="Q2" s="12" t="s">
        <v>16</v>
      </c>
    </row>
    <row r="3" spans="1:17" s="20" customFormat="1" ht="24.95" customHeight="1">
      <c r="A3" s="14" t="s">
        <v>23</v>
      </c>
      <c r="B3" s="15"/>
      <c r="C3" s="16" t="s">
        <v>24</v>
      </c>
      <c r="D3" s="16"/>
      <c r="E3" s="16"/>
      <c r="F3" s="16"/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8" t="b">
        <v>0</v>
      </c>
      <c r="N3" s="18"/>
      <c r="O3" s="18"/>
      <c r="P3" s="19">
        <v>0</v>
      </c>
      <c r="Q3" s="19" t="s">
        <v>16</v>
      </c>
    </row>
    <row r="4" spans="1:17" s="26" customFormat="1" ht="27">
      <c r="A4" s="1" t="s">
        <v>25</v>
      </c>
      <c r="B4" s="21"/>
      <c r="C4" s="2" t="s">
        <v>57</v>
      </c>
      <c r="D4" s="2" t="s">
        <v>19</v>
      </c>
      <c r="E4" s="22" t="s">
        <v>58</v>
      </c>
      <c r="F4" s="23" t="s">
        <v>26</v>
      </c>
      <c r="G4" s="24">
        <v>1</v>
      </c>
      <c r="H4" s="24">
        <v>16700</v>
      </c>
      <c r="I4" s="24">
        <f>ROUNDUP((H4/3.67)*1,0)</f>
        <v>4551</v>
      </c>
      <c r="J4" s="24">
        <v>0</v>
      </c>
      <c r="K4" s="24">
        <f>G4*I4</f>
        <v>4551</v>
      </c>
      <c r="L4" s="24">
        <v>0</v>
      </c>
      <c r="M4" s="25" t="b">
        <v>0</v>
      </c>
      <c r="N4" s="25"/>
      <c r="O4" s="25"/>
      <c r="P4" s="19">
        <v>0</v>
      </c>
      <c r="Q4" s="19" t="s">
        <v>16</v>
      </c>
    </row>
    <row r="5" spans="1:17" s="26" customFormat="1" ht="24.95" customHeight="1">
      <c r="A5" s="1" t="s">
        <v>27</v>
      </c>
      <c r="B5" s="21"/>
      <c r="C5" s="2" t="s">
        <v>28</v>
      </c>
      <c r="D5" s="2" t="s">
        <v>19</v>
      </c>
      <c r="E5" s="22"/>
      <c r="F5" s="23" t="s">
        <v>29</v>
      </c>
      <c r="G5" s="24">
        <v>62</v>
      </c>
      <c r="H5" s="24">
        <f>10*3.785</f>
        <v>37.85</v>
      </c>
      <c r="I5" s="24">
        <f t="shared" ref="I5:I16" si="0">ROUNDUP((H5/3.67)*1,0)</f>
        <v>11</v>
      </c>
      <c r="J5" s="24">
        <v>0</v>
      </c>
      <c r="K5" s="24">
        <f t="shared" ref="K5:K10" si="1">G5*I5</f>
        <v>682</v>
      </c>
      <c r="L5" s="24">
        <v>0</v>
      </c>
      <c r="M5" s="25" t="b">
        <v>0</v>
      </c>
      <c r="N5" s="25"/>
      <c r="O5" s="25"/>
      <c r="P5" s="19">
        <v>0</v>
      </c>
      <c r="Q5" s="19" t="s">
        <v>16</v>
      </c>
    </row>
    <row r="6" spans="1:17" s="26" customFormat="1" ht="54">
      <c r="A6" s="1" t="s">
        <v>30</v>
      </c>
      <c r="B6" s="21"/>
      <c r="C6" s="2" t="s">
        <v>31</v>
      </c>
      <c r="D6" s="2" t="s">
        <v>21</v>
      </c>
      <c r="E6" s="22" t="s">
        <v>32</v>
      </c>
      <c r="F6" s="23" t="s">
        <v>26</v>
      </c>
      <c r="G6" s="24">
        <v>1</v>
      </c>
      <c r="H6" s="24">
        <v>4400</v>
      </c>
      <c r="I6" s="24">
        <f t="shared" si="0"/>
        <v>1199</v>
      </c>
      <c r="J6" s="24">
        <v>0</v>
      </c>
      <c r="K6" s="24">
        <f t="shared" si="1"/>
        <v>1199</v>
      </c>
      <c r="L6" s="24">
        <v>0</v>
      </c>
      <c r="M6" s="25" t="b">
        <v>0</v>
      </c>
      <c r="N6" s="25"/>
      <c r="O6" s="25"/>
      <c r="P6" s="19">
        <v>0</v>
      </c>
      <c r="Q6" s="19" t="s">
        <v>16</v>
      </c>
    </row>
    <row r="7" spans="1:17" s="26" customFormat="1" ht="24.95" customHeight="1">
      <c r="A7" s="1" t="s">
        <v>33</v>
      </c>
      <c r="B7" s="21"/>
      <c r="C7" s="2" t="s">
        <v>34</v>
      </c>
      <c r="D7" s="2" t="s">
        <v>21</v>
      </c>
      <c r="E7" s="22" t="s">
        <v>35</v>
      </c>
      <c r="F7" s="23" t="s">
        <v>20</v>
      </c>
      <c r="G7" s="24">
        <v>1</v>
      </c>
      <c r="H7" s="24">
        <f>360+167</f>
        <v>527</v>
      </c>
      <c r="I7" s="24">
        <f t="shared" si="0"/>
        <v>144</v>
      </c>
      <c r="J7" s="24">
        <v>0</v>
      </c>
      <c r="K7" s="24">
        <f t="shared" si="1"/>
        <v>144</v>
      </c>
      <c r="L7" s="24">
        <v>0</v>
      </c>
      <c r="M7" s="25" t="b">
        <v>0</v>
      </c>
      <c r="N7" s="25"/>
      <c r="O7" s="25"/>
      <c r="P7" s="19">
        <v>0</v>
      </c>
      <c r="Q7" s="19" t="s">
        <v>16</v>
      </c>
    </row>
    <row r="8" spans="1:17" s="26" customFormat="1" ht="40.5">
      <c r="A8" s="1" t="s">
        <v>36</v>
      </c>
      <c r="B8" s="21"/>
      <c r="C8" s="2" t="s">
        <v>37</v>
      </c>
      <c r="D8" s="2" t="s">
        <v>21</v>
      </c>
      <c r="E8" s="22" t="s">
        <v>38</v>
      </c>
      <c r="F8" s="23" t="s">
        <v>20</v>
      </c>
      <c r="G8" s="24">
        <v>1</v>
      </c>
      <c r="H8" s="24">
        <v>210</v>
      </c>
      <c r="I8" s="24">
        <f t="shared" si="0"/>
        <v>58</v>
      </c>
      <c r="J8" s="24">
        <v>0</v>
      </c>
      <c r="K8" s="24">
        <f t="shared" si="1"/>
        <v>58</v>
      </c>
      <c r="L8" s="24">
        <v>0</v>
      </c>
      <c r="M8" s="25" t="b">
        <v>0</v>
      </c>
      <c r="N8" s="25"/>
      <c r="O8" s="25"/>
      <c r="P8" s="19">
        <v>0</v>
      </c>
      <c r="Q8" s="19" t="s">
        <v>16</v>
      </c>
    </row>
    <row r="9" spans="1:17" s="26" customFormat="1" ht="24.95" customHeight="1">
      <c r="A9" s="1" t="s">
        <v>39</v>
      </c>
      <c r="B9" s="21">
        <v>10556775100</v>
      </c>
      <c r="C9" s="2" t="s">
        <v>40</v>
      </c>
      <c r="D9" s="2" t="s">
        <v>21</v>
      </c>
      <c r="E9" s="22" t="s">
        <v>41</v>
      </c>
      <c r="F9" s="23" t="s">
        <v>20</v>
      </c>
      <c r="G9" s="24">
        <v>9</v>
      </c>
      <c r="H9" s="24">
        <v>160</v>
      </c>
      <c r="I9" s="24">
        <f t="shared" si="0"/>
        <v>44</v>
      </c>
      <c r="J9" s="24">
        <v>0</v>
      </c>
      <c r="K9" s="24">
        <f t="shared" si="1"/>
        <v>396</v>
      </c>
      <c r="L9" s="24">
        <v>0</v>
      </c>
      <c r="M9" s="25" t="b">
        <v>0</v>
      </c>
      <c r="N9" s="25"/>
      <c r="O9" s="25"/>
      <c r="P9" s="19">
        <v>0</v>
      </c>
      <c r="Q9" s="19" t="s">
        <v>16</v>
      </c>
    </row>
    <row r="10" spans="1:17" s="26" customFormat="1" ht="24.95" customHeight="1">
      <c r="A10" s="1" t="s">
        <v>42</v>
      </c>
      <c r="B10" s="27">
        <v>11900510025</v>
      </c>
      <c r="C10" s="2" t="s">
        <v>43</v>
      </c>
      <c r="D10" s="2" t="s">
        <v>19</v>
      </c>
      <c r="E10" s="22" t="s">
        <v>44</v>
      </c>
      <c r="F10" s="23" t="s">
        <v>20</v>
      </c>
      <c r="G10" s="24">
        <v>1</v>
      </c>
      <c r="H10" s="24">
        <v>29</v>
      </c>
      <c r="I10" s="24">
        <f t="shared" si="0"/>
        <v>8</v>
      </c>
      <c r="J10" s="24">
        <v>0</v>
      </c>
      <c r="K10" s="24">
        <f t="shared" si="1"/>
        <v>8</v>
      </c>
      <c r="L10" s="24">
        <v>0</v>
      </c>
      <c r="M10" s="25" t="b">
        <v>0</v>
      </c>
      <c r="N10" s="25"/>
      <c r="O10" s="25"/>
      <c r="P10" s="19">
        <v>0</v>
      </c>
      <c r="Q10" s="19" t="s">
        <v>16</v>
      </c>
    </row>
    <row r="11" spans="1:17" s="29" customFormat="1" ht="24.95" customHeight="1">
      <c r="A11" s="28" t="s">
        <v>45</v>
      </c>
      <c r="B11" s="18"/>
      <c r="C11" s="18" t="s">
        <v>48</v>
      </c>
      <c r="D11" s="18"/>
      <c r="E11" s="18"/>
      <c r="F11" s="18"/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8" t="b">
        <v>0</v>
      </c>
      <c r="N11" s="18"/>
      <c r="O11" s="18"/>
      <c r="P11" s="19">
        <v>0</v>
      </c>
      <c r="Q11" s="19" t="s">
        <v>16</v>
      </c>
    </row>
    <row r="12" spans="1:17" s="26" customFormat="1" ht="40.5">
      <c r="A12" s="1" t="s">
        <v>46</v>
      </c>
      <c r="B12" s="27"/>
      <c r="C12" s="22" t="s">
        <v>49</v>
      </c>
      <c r="D12" s="22" t="s">
        <v>21</v>
      </c>
      <c r="E12" s="22" t="s">
        <v>50</v>
      </c>
      <c r="F12" s="23" t="s">
        <v>26</v>
      </c>
      <c r="G12" s="24">
        <v>1</v>
      </c>
      <c r="H12" s="24">
        <v>3500</v>
      </c>
      <c r="I12" s="24">
        <f t="shared" si="0"/>
        <v>954</v>
      </c>
      <c r="J12" s="24">
        <v>0</v>
      </c>
      <c r="K12" s="24">
        <f t="shared" ref="K12:K16" si="2">G12*I12</f>
        <v>954</v>
      </c>
      <c r="L12" s="24">
        <v>0</v>
      </c>
      <c r="M12" s="25" t="b">
        <v>0</v>
      </c>
      <c r="N12" s="25"/>
      <c r="O12" s="25"/>
      <c r="P12" s="19">
        <v>0</v>
      </c>
      <c r="Q12" s="19" t="s">
        <v>16</v>
      </c>
    </row>
    <row r="13" spans="1:17" s="26" customFormat="1" ht="24.95" customHeight="1">
      <c r="A13" s="1" t="s">
        <v>47</v>
      </c>
      <c r="B13" s="27">
        <v>13002238215</v>
      </c>
      <c r="C13" s="35" t="s">
        <v>63</v>
      </c>
      <c r="D13" s="22" t="s">
        <v>21</v>
      </c>
      <c r="E13" s="22" t="s">
        <v>62</v>
      </c>
      <c r="F13" s="23" t="s">
        <v>51</v>
      </c>
      <c r="G13" s="24">
        <v>4</v>
      </c>
      <c r="H13" s="24">
        <f>33+7</f>
        <v>40</v>
      </c>
      <c r="I13" s="24">
        <f t="shared" si="0"/>
        <v>11</v>
      </c>
      <c r="J13" s="24">
        <v>0</v>
      </c>
      <c r="K13" s="24">
        <f t="shared" si="2"/>
        <v>44</v>
      </c>
      <c r="L13" s="24">
        <v>0</v>
      </c>
      <c r="M13" s="25" t="b">
        <v>0</v>
      </c>
      <c r="N13" s="25"/>
      <c r="O13" s="25"/>
      <c r="P13" s="19">
        <v>0</v>
      </c>
      <c r="Q13" s="19" t="s">
        <v>16</v>
      </c>
    </row>
    <row r="14" spans="1:17" s="26" customFormat="1" ht="24.95" customHeight="1">
      <c r="A14" s="1" t="s">
        <v>59</v>
      </c>
      <c r="B14" s="27"/>
      <c r="C14" s="22" t="s">
        <v>52</v>
      </c>
      <c r="D14" s="22" t="s">
        <v>21</v>
      </c>
      <c r="E14" s="22" t="s">
        <v>53</v>
      </c>
      <c r="F14" s="23" t="s">
        <v>51</v>
      </c>
      <c r="G14" s="24">
        <v>1</v>
      </c>
      <c r="H14" s="24">
        <v>150</v>
      </c>
      <c r="I14" s="24">
        <f t="shared" si="0"/>
        <v>41</v>
      </c>
      <c r="J14" s="24">
        <v>0</v>
      </c>
      <c r="K14" s="24">
        <f t="shared" si="2"/>
        <v>41</v>
      </c>
      <c r="L14" s="24">
        <v>0</v>
      </c>
      <c r="M14" s="25" t="b">
        <v>0</v>
      </c>
      <c r="N14" s="25"/>
      <c r="O14" s="25"/>
      <c r="P14" s="19">
        <v>0</v>
      </c>
      <c r="Q14" s="19" t="s">
        <v>16</v>
      </c>
    </row>
    <row r="15" spans="1:17" s="26" customFormat="1" ht="24.95" customHeight="1">
      <c r="A15" s="1" t="s">
        <v>60</v>
      </c>
      <c r="B15" s="27"/>
      <c r="C15" s="22" t="s">
        <v>54</v>
      </c>
      <c r="D15" s="22" t="s">
        <v>21</v>
      </c>
      <c r="E15" s="22" t="s">
        <v>55</v>
      </c>
      <c r="F15" s="23" t="s">
        <v>51</v>
      </c>
      <c r="G15" s="24">
        <v>1</v>
      </c>
      <c r="H15" s="24">
        <v>125</v>
      </c>
      <c r="I15" s="24">
        <f t="shared" si="0"/>
        <v>35</v>
      </c>
      <c r="J15" s="24">
        <v>0</v>
      </c>
      <c r="K15" s="24">
        <f t="shared" si="2"/>
        <v>35</v>
      </c>
      <c r="L15" s="24">
        <v>0</v>
      </c>
      <c r="M15" s="25" t="b">
        <v>0</v>
      </c>
      <c r="N15" s="25"/>
      <c r="O15" s="25"/>
      <c r="P15" s="19">
        <v>0</v>
      </c>
      <c r="Q15" s="19" t="s">
        <v>16</v>
      </c>
    </row>
    <row r="16" spans="1:17" s="26" customFormat="1" ht="24.95" customHeight="1">
      <c r="A16" s="1" t="s">
        <v>61</v>
      </c>
      <c r="B16" s="27"/>
      <c r="C16" s="22" t="s">
        <v>56</v>
      </c>
      <c r="D16" s="22" t="s">
        <v>19</v>
      </c>
      <c r="E16" s="22"/>
      <c r="F16" s="23" t="s">
        <v>26</v>
      </c>
      <c r="G16" s="24">
        <v>1</v>
      </c>
      <c r="H16" s="24">
        <v>300</v>
      </c>
      <c r="I16" s="24">
        <f t="shared" si="0"/>
        <v>82</v>
      </c>
      <c r="J16" s="24">
        <v>0</v>
      </c>
      <c r="K16" s="24">
        <f t="shared" si="2"/>
        <v>82</v>
      </c>
      <c r="L16" s="24">
        <v>0</v>
      </c>
      <c r="M16" s="25" t="b">
        <v>0</v>
      </c>
      <c r="N16" s="25"/>
      <c r="O16" s="25"/>
      <c r="P16" s="19">
        <v>0</v>
      </c>
      <c r="Q16" s="19" t="s">
        <v>16</v>
      </c>
    </row>
    <row r="17" spans="11:12" ht="24.95" customHeight="1">
      <c r="K17" s="34">
        <f>SUM(K2:K16)</f>
        <v>8194</v>
      </c>
    </row>
    <row r="18" spans="11:12" ht="24.95" customHeight="1">
      <c r="K18" s="34">
        <v>8569</v>
      </c>
      <c r="L18" s="34">
        <f>K17/K18</f>
        <v>0.95623760065351848</v>
      </c>
    </row>
  </sheetData>
  <pageMargins left="0.7" right="0.7" top="0.75" bottom="0.75" header="0.3" footer="0.3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VOCO</vt:lpstr>
      <vt:lpstr>VOCO!Print_Area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2023-11-07T06:29:29Z</cp:lastPrinted>
  <dcterms:created xsi:type="dcterms:W3CDTF">2023-04-06T09:44:42Z</dcterms:created>
  <dcterms:modified xsi:type="dcterms:W3CDTF">2023-11-07T07:59:03Z</dcterms:modified>
</cp:coreProperties>
</file>