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e\Desktop\SSI - LAGOS NDIC\REVISION 1\"/>
    </mc:Choice>
  </mc:AlternateContent>
  <bookViews>
    <workbookView xWindow="0" yWindow="0" windowWidth="28800" windowHeight="11700"/>
  </bookViews>
  <sheets>
    <sheet name="LAGOS" sheetId="21" r:id="rId1"/>
  </sheets>
  <definedNames>
    <definedName name="_xlnm.Print_Area" localSheetId="0">LAGOS!$A$1:$Q$50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9" i="21" l="1"/>
  <c r="I58" i="21"/>
  <c r="G58" i="21"/>
  <c r="K58" i="21" s="1"/>
  <c r="K57" i="21"/>
  <c r="I57" i="21"/>
  <c r="G57" i="21"/>
  <c r="I56" i="21"/>
  <c r="G56" i="21"/>
  <c r="K56" i="21" l="1"/>
  <c r="I55" i="21" l="1"/>
  <c r="K55" i="21" s="1"/>
  <c r="I54" i="21"/>
  <c r="K54" i="21" s="1"/>
  <c r="I53" i="21"/>
  <c r="K53" i="21"/>
  <c r="I2" i="21"/>
  <c r="K2" i="21" s="1"/>
  <c r="I51" i="21"/>
  <c r="K51" i="21"/>
  <c r="I52" i="21"/>
  <c r="K52" i="21" s="1"/>
  <c r="I50" i="21" l="1"/>
  <c r="I49" i="21"/>
  <c r="I48" i="21"/>
  <c r="K48" i="21" s="1"/>
  <c r="I47" i="21"/>
  <c r="K47" i="21" s="1"/>
  <c r="I46" i="21"/>
  <c r="I45" i="21"/>
  <c r="I43" i="21"/>
  <c r="I42" i="21"/>
  <c r="I41" i="21"/>
  <c r="K41" i="21" s="1"/>
  <c r="I40" i="21"/>
  <c r="K40" i="21" s="1"/>
  <c r="I39" i="21"/>
  <c r="K39" i="21" s="1"/>
  <c r="I38" i="21"/>
  <c r="K38" i="21" s="1"/>
  <c r="I37" i="21"/>
  <c r="K37" i="21" s="1"/>
  <c r="I36" i="21"/>
  <c r="K36" i="21" s="1"/>
  <c r="I35" i="21"/>
  <c r="I34" i="21"/>
  <c r="I33" i="21"/>
  <c r="K33" i="21" s="1"/>
  <c r="I31" i="21"/>
  <c r="K31" i="21" s="1"/>
  <c r="I30" i="21"/>
  <c r="K30" i="21" s="1"/>
  <c r="I29" i="21"/>
  <c r="K29" i="21" s="1"/>
  <c r="I27" i="21"/>
  <c r="I26" i="21"/>
  <c r="I25" i="21"/>
  <c r="I24" i="21"/>
  <c r="I23" i="21"/>
  <c r="I22" i="21"/>
  <c r="I19" i="21"/>
  <c r="I18" i="21"/>
  <c r="I17" i="21"/>
  <c r="I15" i="21"/>
  <c r="I14" i="21"/>
  <c r="I13" i="21"/>
  <c r="I12" i="21"/>
  <c r="I11" i="21"/>
  <c r="I9" i="21"/>
  <c r="I6" i="21"/>
  <c r="I7" i="21"/>
  <c r="I5" i="21"/>
  <c r="I44" i="21"/>
  <c r="K44" i="21" s="1"/>
  <c r="I32" i="21"/>
  <c r="K32" i="21" s="1"/>
  <c r="I28" i="21"/>
  <c r="K28" i="21" s="1"/>
  <c r="I21" i="21"/>
  <c r="K21" i="21" s="1"/>
  <c r="K50" i="21"/>
  <c r="K49" i="21"/>
  <c r="K46" i="21"/>
  <c r="K45" i="21"/>
  <c r="K43" i="21"/>
  <c r="K42" i="21"/>
  <c r="K35" i="21"/>
  <c r="K34" i="21"/>
  <c r="I8" i="21"/>
  <c r="I10" i="21"/>
  <c r="I16" i="21"/>
  <c r="I4" i="21"/>
  <c r="K26" i="21" l="1"/>
  <c r="K27" i="21"/>
  <c r="K25" i="21"/>
  <c r="K24" i="21"/>
  <c r="K23" i="21"/>
  <c r="K13" i="21"/>
  <c r="K22" i="21"/>
  <c r="K19" i="21"/>
  <c r="K18" i="21"/>
  <c r="K17" i="21"/>
  <c r="K16" i="21"/>
  <c r="K15" i="21"/>
  <c r="K14" i="21"/>
  <c r="K12" i="21" l="1"/>
  <c r="K11" i="21"/>
  <c r="K10" i="21"/>
  <c r="K9" i="21"/>
  <c r="K8" i="21"/>
  <c r="K5" i="21" l="1"/>
  <c r="K6" i="21"/>
  <c r="K7" i="21"/>
  <c r="K4" i="21" l="1"/>
</calcChain>
</file>

<file path=xl/sharedStrings.xml><?xml version="1.0" encoding="utf-8"?>
<sst xmlns="http://schemas.openxmlformats.org/spreadsheetml/2006/main" count="270" uniqueCount="111">
  <si>
    <t>SLNO</t>
  </si>
  <si>
    <t>ItemCode</t>
  </si>
  <si>
    <t>Brand</t>
  </si>
  <si>
    <t>Model</t>
  </si>
  <si>
    <t>UOM</t>
  </si>
  <si>
    <t>Qty</t>
  </si>
  <si>
    <t>UnitPriceAED</t>
  </si>
  <si>
    <t>UnitPrice</t>
  </si>
  <si>
    <t>Margin</t>
  </si>
  <si>
    <t>Amount</t>
  </si>
  <si>
    <t>Unitweight</t>
  </si>
  <si>
    <t>Optional</t>
  </si>
  <si>
    <t>COO</t>
  </si>
  <si>
    <t>DeliveryStatus</t>
  </si>
  <si>
    <t>NULL</t>
  </si>
  <si>
    <t>CRMProductId</t>
  </si>
  <si>
    <t>CRMProduct</t>
  </si>
  <si>
    <t>ItemName</t>
  </si>
  <si>
    <t>SHIELD</t>
  </si>
  <si>
    <t>S60 FIRE HOSE REELS</t>
  </si>
  <si>
    <t>Black Seamless Pipe 1", Plain End as per ASTM A53, Grade B, Sch-40, Type S, 5.8 Mtr Long, UL Listed, FM Approved - SHIELD</t>
  </si>
  <si>
    <t>Black Seamless Pipe 2", Plain End as per ASTM A53, Grade B, Sch-40, Type S, 5.8 Mtr Long, UL Listed, FM Approved - SHIELD</t>
  </si>
  <si>
    <t>Black Seamless Pipe 2-1/2", Beveled End as per ASTM A53, Grade B, Sch-40, Type S, 5.8 Mtr Long, UL Listed, FM Approved - SHIELD</t>
  </si>
  <si>
    <t>S61 DRY RISERS</t>
  </si>
  <si>
    <t>Black Seamless Pipe 6", Beveled End as per ASTM A53, Grade B, Sch-40, Type S, 5.8 Mtr Long, UL Listed, FM Approved - SHIELD</t>
  </si>
  <si>
    <t>S63 SPRINKLERS</t>
  </si>
  <si>
    <t>Black Seamless Pipe 1-1/4", Plain End as per ASTM A53, Grade B, Sch-40, Type S, 5.8 Mtr Long, UL Listed, FM Approved - SHIELD</t>
  </si>
  <si>
    <t>Black Seamless Pipe 1-1/2", Plain End as per ASTM A53, Grade B, Sch-40, Type S, 5.8 Mtr Long, UL Listed, FM Approved - SHIELD</t>
  </si>
  <si>
    <t>Black Seamless Pipe 3", Beveled End as per ASTM A53, Grade B, Sch-40, Type S, 5.8 Mtr Long, UL Listed, FM Approved - SHIELD</t>
  </si>
  <si>
    <t>S70 GAS FIRE FIGHTING</t>
  </si>
  <si>
    <t>1.1.1</t>
  </si>
  <si>
    <t>1.2.1</t>
  </si>
  <si>
    <t>1.3.1</t>
  </si>
  <si>
    <t>1.4.1</t>
  </si>
  <si>
    <t>BLACK SEAMLESS PIPES - SHIELD</t>
  </si>
  <si>
    <t>GROOVED &amp; THREADED FITTINGS - SHIELD</t>
  </si>
  <si>
    <t>Elbow 90 Deg 1", D.I Black Threaded, Mod. SDT-100 - Shield</t>
  </si>
  <si>
    <t>Grooved Elbow 90 Deg. 2-1/2", Ductile Iron, "S" Type, Mod. SDG-105,  Red - SHIELD</t>
  </si>
  <si>
    <t>Tee Equal 1", D.I Black Threaded, Mod. SDT-12 - Shield</t>
  </si>
  <si>
    <t>Tee Equal 2", D.I Black Threaded, Mod. SDT-12 - Shield</t>
  </si>
  <si>
    <t>Grooved Tee 2-1/2", Ductile Iron, "S" Type, Mod. SDG-102,  Red - SHIELD</t>
  </si>
  <si>
    <t>Socket 1", D.I Black Threaded, Mod. SDT-22 - Shield</t>
  </si>
  <si>
    <t>Grooved Elbow 90 Deg. 6", Ductile Iron, "S" Type, Mod. SDG-105,  Red - SHIELD</t>
  </si>
  <si>
    <t>Grooved Tee 6", Ductile Iron, "S" Type, Mod. SDG-102, Red - SHIELD</t>
  </si>
  <si>
    <t>Grooved Coupling 6" Ductile Iron, Mod. SDG-22, Red - SHIELD</t>
  </si>
  <si>
    <t>Elbow 90 Deg 1-1/4", D.I Black Threaded, Mod. SDT-100 - Shield</t>
  </si>
  <si>
    <t>Elbow 90 Deg 1-1/2", D.I Black Threaded, Mod. SDT-100 - Shield</t>
  </si>
  <si>
    <t>Elbow 90 Deg 2", D.I Black Threaded, Mod. SDT-100 - Shield</t>
  </si>
  <si>
    <t>Grooved Elbow 90 Deg. 3", Ductile Iron, "S" Type, Mod. SDG-105,  Red - SHIELD</t>
  </si>
  <si>
    <t>Tee Equal 11/4", D.I Black Threaded, Mod. SDT-12 - Shield</t>
  </si>
  <si>
    <t>Tee Equal 11/2", D.I Black Threaded, Mod. SDT-12 - Shield</t>
  </si>
  <si>
    <t>Grooved Tee 3", Ductile Iron, "S" Type, Mod. SDG-102,  Red - SHIELD</t>
  </si>
  <si>
    <t>Socket 1 1/4", D.I Black Threaded, Mod. SDT-22 - Shield</t>
  </si>
  <si>
    <t>PCS</t>
  </si>
  <si>
    <t>1</t>
  </si>
  <si>
    <t>1.1.1.1</t>
  </si>
  <si>
    <t>1.1.1.2</t>
  </si>
  <si>
    <t>1.1.1.3</t>
  </si>
  <si>
    <t>1.2.1.1</t>
  </si>
  <si>
    <t>1.3.1.1</t>
  </si>
  <si>
    <t>1.3.1.2</t>
  </si>
  <si>
    <t>1.3.1.3</t>
  </si>
  <si>
    <t>1.3.1.4</t>
  </si>
  <si>
    <t>1.3.1.5</t>
  </si>
  <si>
    <t>1.4.1.1</t>
  </si>
  <si>
    <t>1.4.1.2</t>
  </si>
  <si>
    <t>1.4.1.3</t>
  </si>
  <si>
    <t>1.2.1.2</t>
  </si>
  <si>
    <t>1.2.1.3</t>
  </si>
  <si>
    <t>1.2.1.4</t>
  </si>
  <si>
    <t>1.2.1.5</t>
  </si>
  <si>
    <t>1.2.1.6</t>
  </si>
  <si>
    <t>1.2.2</t>
  </si>
  <si>
    <t>1.2.2.1</t>
  </si>
  <si>
    <t>1.2.2.2</t>
  </si>
  <si>
    <t>1.2.2.3</t>
  </si>
  <si>
    <t>1.2.3</t>
  </si>
  <si>
    <t>1.2.3.1</t>
  </si>
  <si>
    <t>1.2.3.2</t>
  </si>
  <si>
    <t>1.2.3.3</t>
  </si>
  <si>
    <t>1.2.3.4</t>
  </si>
  <si>
    <t>1.2.3.5</t>
  </si>
  <si>
    <t>1.2.3.6</t>
  </si>
  <si>
    <t>1.2.3.7</t>
  </si>
  <si>
    <t>1.2.3.8</t>
  </si>
  <si>
    <t>1.2.3.9</t>
  </si>
  <si>
    <t>1.2.3.10</t>
  </si>
  <si>
    <t>1.2.3.11</t>
  </si>
  <si>
    <t>1.2.4</t>
  </si>
  <si>
    <t>1.2.4.1</t>
  </si>
  <si>
    <t>1.2.4.2</t>
  </si>
  <si>
    <t>1.2.4.3</t>
  </si>
  <si>
    <t>1.2.4.4</t>
  </si>
  <si>
    <t>1.2.4.5</t>
  </si>
  <si>
    <t>1.2.4.6</t>
  </si>
  <si>
    <t>PIPES &amp; FITTINGS</t>
  </si>
  <si>
    <t>2</t>
  </si>
  <si>
    <t>FIRE PUMPS</t>
  </si>
  <si>
    <t>1E + 1D [NON-LISTED] [PUMP FOR DUTY POINT 50.00 USGPM @ 6.00 BAR]
FIRE PUMPS: NAFFCO HORIZONTAL END SUCTION
DRIVER: MOTOR AND DIESEL ENGINE
CONTROLLER: COMMON CONTROLLER FOR ELECTRIC / DIESEL
SUCTION AND DISCHARGE MANIFOLD, VALVES AND FITTINGS INCLUDED
ALL MOUNTED ON COMMON BASE FRAME</t>
  </si>
  <si>
    <t>NAFFCO</t>
  </si>
  <si>
    <t>SET</t>
  </si>
  <si>
    <t>1E + 1D [NON-LISTED] [PUMP FOR DUTY POINT 100.00 USGPM @ 7.00 BAR]
FIRE PUMPS: NAFFCO HORIZONTAL END SUCTION
DRIVER: MOTOR AND DIESEL ENGINE
CONTROLLER: COMMON CONTROLLER FOR ELECTRIC / DIESEL
SUCTION AND DISCHARGE MANIFOLD, VALVES AND FITTINGS INCLUDED
ALL MOUNTED ON COMMON BASE FRAME</t>
  </si>
  <si>
    <t>FIRE HOSE CABINET</t>
  </si>
  <si>
    <t>FIRE HOSE CABINET - SELF STANDING, COMPLETE MILD STEEL, POWDER COATED (AS PER ATTACHED DRAWING)</t>
  </si>
  <si>
    <t>CUSTOM MADE</t>
  </si>
  <si>
    <t>NOS</t>
  </si>
  <si>
    <t>NAFFCO - DURALEX65-EL</t>
  </si>
  <si>
    <t>FIRE HOSE 2-1/2" X 30 MTR, RED COLOUR, UL LISTED, MODEL:
DURALEX-65-EL, WITH KITEMARK GUNMETAL QUICK COUPLING -
NAFFCO</t>
  </si>
  <si>
    <t>DIVIDING BREECHING INLET, 2.5" MALE (BS 336); INLET: 2 X 2.5" FEMALE (BS 336) [REFER ATTACHED DATA SHEET]</t>
  </si>
  <si>
    <t>PORTABLE FOG/JET NOZZLE 2-1/2" NST BRASS, CHROME FINISH - UL LISTED</t>
  </si>
  <si>
    <t>SD-FN65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</si>
</sst>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;[Red]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</font>
    <font>
      <sz val="10"/>
      <name val="Trebuchet MS"/>
      <family val="2"/>
    </font>
    <font>
      <sz val="11"/>
      <name val="돋움"/>
      <family val="3"/>
      <charset val="129"/>
    </font>
    <font>
      <sz val="11"/>
      <color theme="1"/>
      <name val="Calibri"/>
      <family val="3"/>
      <charset val="134"/>
      <scheme val="minor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5" fillId="0" borderId="0"/>
    <xf numFmtId="0" fontId="1" fillId="0" borderId="0"/>
    <xf numFmtId="0" fontId="2" fillId="0" borderId="0"/>
    <xf numFmtId="0" fontId="2" fillId="0" borderId="0"/>
    <xf numFmtId="0" fontId="6" fillId="0" borderId="0">
      <alignment vertical="center"/>
    </xf>
  </cellStyleXfs>
  <cellXfs count="40">
    <xf numFmtId="0" fontId="0" fillId="0" borderId="0" xfId="0"/>
    <xf numFmtId="49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164" fontId="7" fillId="0" borderId="1" xfId="0" applyNumberFormat="1" applyFont="1" applyFill="1" applyBorder="1" applyAlignment="1">
      <alignment vertical="center" wrapText="1"/>
    </xf>
    <xf numFmtId="164" fontId="7" fillId="0" borderId="1" xfId="1" applyNumberFormat="1" applyFont="1" applyFill="1" applyBorder="1" applyAlignment="1">
      <alignment horizontal="center" vertical="center" wrapText="1"/>
    </xf>
    <xf numFmtId="164" fontId="7" fillId="0" borderId="1" xfId="1" applyNumberFormat="1" applyFont="1" applyFill="1" applyBorder="1" applyAlignment="1">
      <alignment vertical="center" wrapText="1"/>
    </xf>
    <xf numFmtId="49" fontId="7" fillId="0" borderId="1" xfId="0" applyNumberFormat="1" applyFont="1" applyFill="1" applyBorder="1" applyAlignment="1">
      <alignment vertical="center" wrapText="1"/>
    </xf>
    <xf numFmtId="0" fontId="7" fillId="0" borderId="0" xfId="0" applyFont="1" applyFill="1" applyAlignment="1">
      <alignment vertical="center"/>
    </xf>
    <xf numFmtId="0" fontId="7" fillId="2" borderId="2" xfId="1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center"/>
    </xf>
    <xf numFmtId="164" fontId="7" fillId="2" borderId="2" xfId="1" applyNumberFormat="1" applyFont="1" applyFill="1" applyBorder="1" applyAlignment="1">
      <alignment horizontal="center" vertical="center" wrapText="1"/>
    </xf>
    <xf numFmtId="164" fontId="7" fillId="0" borderId="2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164" fontId="7" fillId="0" borderId="2" xfId="1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49" fontId="7" fillId="3" borderId="1" xfId="0" applyNumberFormat="1" applyFont="1" applyFill="1" applyBorder="1" applyAlignment="1">
      <alignment vertical="center" wrapText="1"/>
    </xf>
    <xf numFmtId="0" fontId="7" fillId="3" borderId="0" xfId="0" applyFont="1" applyFill="1" applyAlignment="1">
      <alignment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49" fontId="7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164" fontId="7" fillId="0" borderId="0" xfId="1" applyNumberFormat="1" applyFont="1" applyFill="1" applyAlignment="1">
      <alignment vertical="center"/>
    </xf>
    <xf numFmtId="164" fontId="7" fillId="3" borderId="2" xfId="0" applyNumberFormat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4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49" fontId="7" fillId="4" borderId="2" xfId="0" applyNumberFormat="1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left" vertical="center" wrapText="1"/>
    </xf>
    <xf numFmtId="164" fontId="7" fillId="4" borderId="2" xfId="1" applyNumberFormat="1" applyFont="1" applyFill="1" applyBorder="1" applyAlignment="1">
      <alignment horizontal="center" vertical="center" wrapText="1"/>
    </xf>
    <xf numFmtId="0" fontId="7" fillId="4" borderId="0" xfId="0" applyFont="1" applyFill="1" applyAlignment="1">
      <alignment vertical="center"/>
    </xf>
    <xf numFmtId="0" fontId="7" fillId="0" borderId="2" xfId="1" applyNumberFormat="1" applyFont="1" applyFill="1" applyBorder="1" applyAlignment="1">
      <alignment horizontal="center" vertical="center"/>
    </xf>
    <xf numFmtId="0" fontId="7" fillId="4" borderId="2" xfId="1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64" fontId="7" fillId="4" borderId="2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/>
    </xf>
  </cellXfs>
  <cellStyles count="10">
    <cellStyle name="Comma" xfId="1" builtinId="3"/>
    <cellStyle name="Normal" xfId="0" builtinId="0"/>
    <cellStyle name="Normal 2" xfId="2"/>
    <cellStyle name="Normal 2 2" xfId="7"/>
    <cellStyle name="Normal 3" xfId="3"/>
    <cellStyle name="Normal 3 2" xfId="8"/>
    <cellStyle name="Normal 4" xfId="6"/>
    <cellStyle name="Normal 5" xfId="4"/>
    <cellStyle name="표준 10" xfId="5"/>
    <cellStyle name="常规 2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abSelected="1" zoomScale="110" zoomScaleNormal="110" zoomScaleSheetLayoutView="90" workbookViewId="0">
      <selection activeCell="E12" sqref="E12"/>
    </sheetView>
  </sheetViews>
  <sheetFormatPr defaultRowHeight="24.95" customHeight="1"/>
  <cols>
    <col min="1" max="1" width="8.140625" style="22" customWidth="1"/>
    <col min="2" max="2" width="8" style="24" bestFit="1" customWidth="1"/>
    <col min="3" max="3" width="57.42578125" style="7" customWidth="1"/>
    <col min="4" max="4" width="14.28515625" style="23" customWidth="1"/>
    <col min="5" max="5" width="17.7109375" style="23" customWidth="1"/>
    <col min="6" max="6" width="9.28515625" style="24" bestFit="1" customWidth="1"/>
    <col min="7" max="7" width="11.7109375" style="25" bestFit="1" customWidth="1"/>
    <col min="8" max="8" width="16.5703125" style="25" customWidth="1"/>
    <col min="9" max="9" width="19.140625" style="25" bestFit="1" customWidth="1"/>
    <col min="10" max="10" width="11" style="25" customWidth="1"/>
    <col min="11" max="11" width="16" style="25" bestFit="1" customWidth="1"/>
    <col min="12" max="12" width="16.85546875" style="25" customWidth="1"/>
    <col min="13" max="13" width="13.28515625" style="7" customWidth="1"/>
    <col min="14" max="14" width="12.7109375" style="7" customWidth="1"/>
    <col min="15" max="15" width="11.28515625" style="7" bestFit="1" customWidth="1"/>
    <col min="16" max="16" width="11.85546875" style="7" bestFit="1" customWidth="1"/>
    <col min="17" max="17" width="10.7109375" style="7" bestFit="1" customWidth="1"/>
    <col min="18" max="16384" width="9.140625" style="7"/>
  </cols>
  <sheetData>
    <row r="1" spans="1:17" ht="24.95" customHeight="1">
      <c r="A1" s="1" t="s">
        <v>0</v>
      </c>
      <c r="B1" s="28" t="s">
        <v>1</v>
      </c>
      <c r="C1" s="2" t="s">
        <v>17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  <c r="I1" s="4" t="s">
        <v>7</v>
      </c>
      <c r="J1" s="5" t="s">
        <v>8</v>
      </c>
      <c r="K1" s="4" t="s">
        <v>9</v>
      </c>
      <c r="L1" s="3" t="s">
        <v>10</v>
      </c>
      <c r="M1" s="2" t="s">
        <v>11</v>
      </c>
      <c r="N1" s="2" t="s">
        <v>12</v>
      </c>
      <c r="O1" s="2" t="s">
        <v>13</v>
      </c>
      <c r="P1" s="2" t="s">
        <v>15</v>
      </c>
      <c r="Q1" s="6" t="s">
        <v>16</v>
      </c>
    </row>
    <row r="2" spans="1:17" s="34" customFormat="1" ht="24.95" customHeight="1">
      <c r="A2" s="31" t="s">
        <v>54</v>
      </c>
      <c r="B2" s="32"/>
      <c r="C2" s="30" t="s">
        <v>95</v>
      </c>
      <c r="D2" s="30"/>
      <c r="E2" s="30"/>
      <c r="F2" s="30"/>
      <c r="G2" s="38">
        <v>0</v>
      </c>
      <c r="H2" s="33">
        <v>0</v>
      </c>
      <c r="I2" s="38">
        <f t="shared" ref="I2" si="0">H2/3.67</f>
        <v>0</v>
      </c>
      <c r="J2" s="38">
        <v>0</v>
      </c>
      <c r="K2" s="38">
        <f t="shared" ref="K2" si="1">G2*I2</f>
        <v>0</v>
      </c>
      <c r="L2" s="38">
        <v>0</v>
      </c>
      <c r="M2" s="39" t="b">
        <v>0</v>
      </c>
      <c r="N2" s="39"/>
      <c r="O2" s="39"/>
      <c r="P2" s="39">
        <v>0</v>
      </c>
      <c r="Q2" s="39" t="s">
        <v>14</v>
      </c>
    </row>
    <row r="3" spans="1:17" s="19" customFormat="1" ht="24.75" customHeight="1">
      <c r="A3" s="27">
        <v>1.1000000000000001</v>
      </c>
      <c r="B3" s="27"/>
      <c r="C3" s="17" t="s">
        <v>34</v>
      </c>
      <c r="D3" s="17"/>
      <c r="E3" s="17"/>
      <c r="F3" s="17"/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17" t="b">
        <v>0</v>
      </c>
      <c r="N3" s="17"/>
      <c r="O3" s="17"/>
      <c r="P3" s="17">
        <v>0</v>
      </c>
      <c r="Q3" s="18" t="s">
        <v>14</v>
      </c>
    </row>
    <row r="4" spans="1:17" s="15" customFormat="1" ht="24.95" customHeight="1">
      <c r="A4" s="8" t="s">
        <v>30</v>
      </c>
      <c r="B4" s="8"/>
      <c r="C4" s="9" t="s">
        <v>19</v>
      </c>
      <c r="D4" s="9"/>
      <c r="E4" s="9"/>
      <c r="F4" s="10"/>
      <c r="G4" s="11">
        <v>0</v>
      </c>
      <c r="H4" s="12">
        <v>0</v>
      </c>
      <c r="I4" s="11">
        <f>ROUNDUP((H4/3.67)*1,0)</f>
        <v>0</v>
      </c>
      <c r="J4" s="11">
        <v>0</v>
      </c>
      <c r="K4" s="11">
        <f t="shared" ref="K4:K7" si="2">G4*I4</f>
        <v>0</v>
      </c>
      <c r="L4" s="11">
        <v>0</v>
      </c>
      <c r="M4" s="14" t="b">
        <v>0</v>
      </c>
      <c r="N4" s="14"/>
      <c r="O4" s="14"/>
      <c r="P4" s="14">
        <v>0</v>
      </c>
      <c r="Q4" s="14" t="s">
        <v>14</v>
      </c>
    </row>
    <row r="5" spans="1:17" ht="22.5">
      <c r="A5" s="20" t="s">
        <v>55</v>
      </c>
      <c r="B5" s="20"/>
      <c r="C5" s="2" t="s">
        <v>20</v>
      </c>
      <c r="D5" s="2" t="s">
        <v>18</v>
      </c>
      <c r="E5" s="2"/>
      <c r="F5" s="20" t="s">
        <v>53</v>
      </c>
      <c r="G5" s="29">
        <v>44</v>
      </c>
      <c r="H5" s="16">
        <v>78.69</v>
      </c>
      <c r="I5" s="13">
        <f>H5/3.67</f>
        <v>21.441416893732971</v>
      </c>
      <c r="J5" s="13">
        <v>0</v>
      </c>
      <c r="K5" s="13">
        <f t="shared" si="2"/>
        <v>943.42234332425073</v>
      </c>
      <c r="L5" s="13">
        <v>0</v>
      </c>
      <c r="M5" s="21" t="b">
        <v>0</v>
      </c>
      <c r="N5" s="21"/>
      <c r="O5" s="21"/>
      <c r="P5" s="21">
        <v>0</v>
      </c>
      <c r="Q5" s="21" t="s">
        <v>14</v>
      </c>
    </row>
    <row r="6" spans="1:17" ht="22.5">
      <c r="A6" s="20" t="s">
        <v>56</v>
      </c>
      <c r="B6" s="20"/>
      <c r="C6" s="2" t="s">
        <v>21</v>
      </c>
      <c r="D6" s="2" t="s">
        <v>18</v>
      </c>
      <c r="E6" s="2"/>
      <c r="F6" s="20" t="s">
        <v>53</v>
      </c>
      <c r="G6" s="29">
        <v>13</v>
      </c>
      <c r="H6" s="16">
        <v>165.52</v>
      </c>
      <c r="I6" s="13">
        <f t="shared" ref="I6:I19" si="3">H6/3.67</f>
        <v>45.100817438692104</v>
      </c>
      <c r="J6" s="13">
        <v>0</v>
      </c>
      <c r="K6" s="13">
        <f t="shared" si="2"/>
        <v>586.3106267029973</v>
      </c>
      <c r="L6" s="13">
        <v>0</v>
      </c>
      <c r="M6" s="21" t="b">
        <v>0</v>
      </c>
      <c r="N6" s="21"/>
      <c r="O6" s="21"/>
      <c r="P6" s="21">
        <v>0</v>
      </c>
      <c r="Q6" s="21" t="s">
        <v>14</v>
      </c>
    </row>
    <row r="7" spans="1:17" ht="22.5">
      <c r="A7" s="20" t="s">
        <v>57</v>
      </c>
      <c r="B7" s="20"/>
      <c r="C7" s="2" t="s">
        <v>22</v>
      </c>
      <c r="D7" s="2" t="s">
        <v>18</v>
      </c>
      <c r="E7" s="2"/>
      <c r="F7" s="20" t="s">
        <v>53</v>
      </c>
      <c r="G7" s="29">
        <v>111</v>
      </c>
      <c r="H7" s="16">
        <v>238.79</v>
      </c>
      <c r="I7" s="13">
        <f t="shared" si="3"/>
        <v>65.065395095367847</v>
      </c>
      <c r="J7" s="13">
        <v>0</v>
      </c>
      <c r="K7" s="13">
        <f t="shared" si="2"/>
        <v>7222.258855585831</v>
      </c>
      <c r="L7" s="13">
        <v>0</v>
      </c>
      <c r="M7" s="21" t="b">
        <v>0</v>
      </c>
      <c r="N7" s="21"/>
      <c r="O7" s="21"/>
      <c r="P7" s="21">
        <v>0</v>
      </c>
      <c r="Q7" s="21" t="s">
        <v>14</v>
      </c>
    </row>
    <row r="8" spans="1:17" s="15" customFormat="1" ht="24.95" customHeight="1">
      <c r="A8" s="8" t="s">
        <v>31</v>
      </c>
      <c r="B8" s="8"/>
      <c r="C8" s="9" t="s">
        <v>23</v>
      </c>
      <c r="D8" s="9"/>
      <c r="E8" s="9"/>
      <c r="F8" s="10"/>
      <c r="G8" s="11">
        <v>0</v>
      </c>
      <c r="H8" s="12">
        <v>0</v>
      </c>
      <c r="I8" s="11">
        <f t="shared" ref="I8:I44" si="4">ROUNDUP((H8/3.67)*1,0)</f>
        <v>0</v>
      </c>
      <c r="J8" s="11">
        <v>0</v>
      </c>
      <c r="K8" s="11">
        <f t="shared" ref="K8:K13" si="5">G8*I8</f>
        <v>0</v>
      </c>
      <c r="L8" s="11">
        <v>0</v>
      </c>
      <c r="M8" s="14" t="b">
        <v>0</v>
      </c>
      <c r="N8" s="14"/>
      <c r="O8" s="14"/>
      <c r="P8" s="14">
        <v>0</v>
      </c>
      <c r="Q8" s="14" t="s">
        <v>14</v>
      </c>
    </row>
    <row r="9" spans="1:17" ht="22.5">
      <c r="A9" s="20" t="s">
        <v>58</v>
      </c>
      <c r="B9" s="20"/>
      <c r="C9" s="2" t="s">
        <v>24</v>
      </c>
      <c r="D9" s="2" t="s">
        <v>18</v>
      </c>
      <c r="E9" s="2"/>
      <c r="F9" s="20" t="s">
        <v>53</v>
      </c>
      <c r="G9" s="29">
        <v>40</v>
      </c>
      <c r="H9" s="16">
        <v>791.44</v>
      </c>
      <c r="I9" s="13">
        <f t="shared" si="3"/>
        <v>215.65122615803816</v>
      </c>
      <c r="J9" s="13">
        <v>0</v>
      </c>
      <c r="K9" s="13">
        <f t="shared" si="5"/>
        <v>8626.0490463215265</v>
      </c>
      <c r="L9" s="13">
        <v>0</v>
      </c>
      <c r="M9" s="21" t="b">
        <v>0</v>
      </c>
      <c r="N9" s="21"/>
      <c r="O9" s="21"/>
      <c r="P9" s="21">
        <v>0</v>
      </c>
      <c r="Q9" s="21" t="s">
        <v>14</v>
      </c>
    </row>
    <row r="10" spans="1:17" s="15" customFormat="1" ht="24.95" customHeight="1">
      <c r="A10" s="8" t="s">
        <v>32</v>
      </c>
      <c r="B10" s="8"/>
      <c r="C10" s="9" t="s">
        <v>25</v>
      </c>
      <c r="D10" s="9"/>
      <c r="E10" s="9"/>
      <c r="F10" s="10"/>
      <c r="G10" s="11">
        <v>0</v>
      </c>
      <c r="H10" s="12">
        <v>0</v>
      </c>
      <c r="I10" s="11">
        <f t="shared" si="4"/>
        <v>0</v>
      </c>
      <c r="J10" s="11">
        <v>0</v>
      </c>
      <c r="K10" s="11">
        <f t="shared" si="5"/>
        <v>0</v>
      </c>
      <c r="L10" s="11">
        <v>0</v>
      </c>
      <c r="M10" s="14" t="b">
        <v>0</v>
      </c>
      <c r="N10" s="14"/>
      <c r="O10" s="14"/>
      <c r="P10" s="14">
        <v>0</v>
      </c>
      <c r="Q10" s="14" t="s">
        <v>14</v>
      </c>
    </row>
    <row r="11" spans="1:17" ht="22.5">
      <c r="A11" s="20" t="s">
        <v>59</v>
      </c>
      <c r="B11" s="20"/>
      <c r="C11" s="2" t="s">
        <v>26</v>
      </c>
      <c r="D11" s="2" t="s">
        <v>18</v>
      </c>
      <c r="E11" s="2"/>
      <c r="F11" s="20" t="s">
        <v>53</v>
      </c>
      <c r="G11" s="29">
        <v>817</v>
      </c>
      <c r="H11" s="16">
        <v>103.11</v>
      </c>
      <c r="I11" s="13">
        <f t="shared" si="3"/>
        <v>28.095367847411445</v>
      </c>
      <c r="J11" s="13">
        <v>0</v>
      </c>
      <c r="K11" s="13">
        <f t="shared" si="5"/>
        <v>22953.915531335151</v>
      </c>
      <c r="L11" s="13">
        <v>0</v>
      </c>
      <c r="M11" s="21" t="b">
        <v>0</v>
      </c>
      <c r="N11" s="21"/>
      <c r="O11" s="21"/>
      <c r="P11" s="21">
        <v>0</v>
      </c>
      <c r="Q11" s="21" t="s">
        <v>14</v>
      </c>
    </row>
    <row r="12" spans="1:17" ht="22.5">
      <c r="A12" s="20" t="s">
        <v>60</v>
      </c>
      <c r="B12" s="20"/>
      <c r="C12" s="2" t="s">
        <v>27</v>
      </c>
      <c r="D12" s="2" t="s">
        <v>18</v>
      </c>
      <c r="E12" s="2"/>
      <c r="F12" s="20" t="s">
        <v>53</v>
      </c>
      <c r="G12" s="29">
        <v>52</v>
      </c>
      <c r="H12" s="16">
        <v>123.01</v>
      </c>
      <c r="I12" s="13">
        <f t="shared" si="3"/>
        <v>33.517711171662128</v>
      </c>
      <c r="J12" s="13">
        <v>0</v>
      </c>
      <c r="K12" s="13">
        <f t="shared" si="5"/>
        <v>1742.9209809264307</v>
      </c>
      <c r="L12" s="13">
        <v>0</v>
      </c>
      <c r="M12" s="21" t="b">
        <v>0</v>
      </c>
      <c r="N12" s="21"/>
      <c r="O12" s="21"/>
      <c r="P12" s="21">
        <v>0</v>
      </c>
      <c r="Q12" s="21" t="s">
        <v>14</v>
      </c>
    </row>
    <row r="13" spans="1:17" ht="22.5">
      <c r="A13" s="20" t="s">
        <v>61</v>
      </c>
      <c r="B13" s="20"/>
      <c r="C13" s="2" t="s">
        <v>21</v>
      </c>
      <c r="D13" s="2" t="s">
        <v>18</v>
      </c>
      <c r="E13" s="2"/>
      <c r="F13" s="20" t="s">
        <v>53</v>
      </c>
      <c r="G13" s="29">
        <v>177</v>
      </c>
      <c r="H13" s="16">
        <v>165.52</v>
      </c>
      <c r="I13" s="13">
        <f t="shared" si="3"/>
        <v>45.100817438692104</v>
      </c>
      <c r="J13" s="13">
        <v>0</v>
      </c>
      <c r="K13" s="13">
        <f t="shared" si="5"/>
        <v>7982.8446866485028</v>
      </c>
      <c r="L13" s="13">
        <v>0</v>
      </c>
      <c r="M13" s="21" t="b">
        <v>0</v>
      </c>
      <c r="N13" s="21"/>
      <c r="O13" s="21"/>
      <c r="P13" s="21">
        <v>0</v>
      </c>
      <c r="Q13" s="21" t="s">
        <v>14</v>
      </c>
    </row>
    <row r="14" spans="1:17" ht="22.5">
      <c r="A14" s="20" t="s">
        <v>62</v>
      </c>
      <c r="B14" s="20"/>
      <c r="C14" s="2" t="s">
        <v>22</v>
      </c>
      <c r="D14" s="2" t="s">
        <v>18</v>
      </c>
      <c r="E14" s="2"/>
      <c r="F14" s="20" t="s">
        <v>53</v>
      </c>
      <c r="G14" s="29">
        <v>221</v>
      </c>
      <c r="H14" s="16">
        <v>238.79</v>
      </c>
      <c r="I14" s="13">
        <f t="shared" si="3"/>
        <v>65.065395095367847</v>
      </c>
      <c r="J14" s="13">
        <v>0</v>
      </c>
      <c r="K14" s="13">
        <f t="shared" ref="K14:K18" si="6">G14*I14</f>
        <v>14379.452316076295</v>
      </c>
      <c r="L14" s="13">
        <v>0</v>
      </c>
      <c r="M14" s="21" t="b">
        <v>0</v>
      </c>
      <c r="N14" s="21"/>
      <c r="O14" s="21"/>
      <c r="P14" s="21">
        <v>0</v>
      </c>
      <c r="Q14" s="21" t="s">
        <v>14</v>
      </c>
    </row>
    <row r="15" spans="1:17" ht="22.5">
      <c r="A15" s="20" t="s">
        <v>63</v>
      </c>
      <c r="B15" s="20"/>
      <c r="C15" s="2" t="s">
        <v>28</v>
      </c>
      <c r="D15" s="2" t="s">
        <v>18</v>
      </c>
      <c r="E15" s="2"/>
      <c r="F15" s="20" t="s">
        <v>53</v>
      </c>
      <c r="G15" s="29">
        <v>29</v>
      </c>
      <c r="H15" s="16">
        <v>312.05</v>
      </c>
      <c r="I15" s="13">
        <f t="shared" si="3"/>
        <v>85.027247956403272</v>
      </c>
      <c r="J15" s="13">
        <v>0</v>
      </c>
      <c r="K15" s="13">
        <f t="shared" si="6"/>
        <v>2465.790190735695</v>
      </c>
      <c r="L15" s="13">
        <v>0</v>
      </c>
      <c r="M15" s="21" t="b">
        <v>0</v>
      </c>
      <c r="N15" s="21"/>
      <c r="O15" s="21"/>
      <c r="P15" s="21">
        <v>0</v>
      </c>
      <c r="Q15" s="21" t="s">
        <v>14</v>
      </c>
    </row>
    <row r="16" spans="1:17" s="15" customFormat="1" ht="24.95" customHeight="1">
      <c r="A16" s="8" t="s">
        <v>33</v>
      </c>
      <c r="B16" s="8"/>
      <c r="C16" s="9" t="s">
        <v>29</v>
      </c>
      <c r="D16" s="9"/>
      <c r="E16" s="9"/>
      <c r="F16" s="10"/>
      <c r="G16" s="11">
        <v>0</v>
      </c>
      <c r="H16" s="12">
        <v>0</v>
      </c>
      <c r="I16" s="11">
        <f t="shared" si="4"/>
        <v>0</v>
      </c>
      <c r="J16" s="11">
        <v>0</v>
      </c>
      <c r="K16" s="11">
        <f t="shared" si="6"/>
        <v>0</v>
      </c>
      <c r="L16" s="11">
        <v>0</v>
      </c>
      <c r="M16" s="14" t="b">
        <v>0</v>
      </c>
      <c r="N16" s="14"/>
      <c r="O16" s="14"/>
      <c r="P16" s="14">
        <v>0</v>
      </c>
      <c r="Q16" s="14" t="s">
        <v>14</v>
      </c>
    </row>
    <row r="17" spans="1:17" ht="22.5">
      <c r="A17" s="20" t="s">
        <v>64</v>
      </c>
      <c r="B17" s="20"/>
      <c r="C17" s="2" t="s">
        <v>20</v>
      </c>
      <c r="D17" s="2" t="s">
        <v>18</v>
      </c>
      <c r="E17" s="2"/>
      <c r="F17" s="20" t="s">
        <v>53</v>
      </c>
      <c r="G17" s="29">
        <v>34</v>
      </c>
      <c r="H17" s="16">
        <v>78.69</v>
      </c>
      <c r="I17" s="13">
        <f t="shared" si="3"/>
        <v>21.441416893732971</v>
      </c>
      <c r="J17" s="13">
        <v>0</v>
      </c>
      <c r="K17" s="13">
        <f t="shared" si="6"/>
        <v>729.00817438692104</v>
      </c>
      <c r="L17" s="13">
        <v>0</v>
      </c>
      <c r="M17" s="21" t="b">
        <v>0</v>
      </c>
      <c r="N17" s="21"/>
      <c r="O17" s="21"/>
      <c r="P17" s="21">
        <v>0</v>
      </c>
      <c r="Q17" s="21" t="s">
        <v>14</v>
      </c>
    </row>
    <row r="18" spans="1:17" ht="22.5">
      <c r="A18" s="20" t="s">
        <v>65</v>
      </c>
      <c r="B18" s="20"/>
      <c r="C18" s="2" t="s">
        <v>26</v>
      </c>
      <c r="D18" s="2" t="s">
        <v>18</v>
      </c>
      <c r="E18" s="2"/>
      <c r="F18" s="20" t="s">
        <v>53</v>
      </c>
      <c r="G18" s="29">
        <v>6</v>
      </c>
      <c r="H18" s="16">
        <v>103.11</v>
      </c>
      <c r="I18" s="13">
        <f t="shared" si="3"/>
        <v>28.095367847411445</v>
      </c>
      <c r="J18" s="13">
        <v>0</v>
      </c>
      <c r="K18" s="13">
        <f t="shared" si="6"/>
        <v>168.57220708446869</v>
      </c>
      <c r="L18" s="13">
        <v>0</v>
      </c>
      <c r="M18" s="21" t="b">
        <v>0</v>
      </c>
      <c r="N18" s="21"/>
      <c r="O18" s="21"/>
      <c r="P18" s="21">
        <v>0</v>
      </c>
      <c r="Q18" s="21" t="s">
        <v>14</v>
      </c>
    </row>
    <row r="19" spans="1:17" ht="22.5">
      <c r="A19" s="20" t="s">
        <v>66</v>
      </c>
      <c r="B19" s="20"/>
      <c r="C19" s="2" t="s">
        <v>28</v>
      </c>
      <c r="D19" s="2" t="s">
        <v>18</v>
      </c>
      <c r="E19" s="2"/>
      <c r="F19" s="20" t="s">
        <v>53</v>
      </c>
      <c r="G19" s="29">
        <v>15</v>
      </c>
      <c r="H19" s="16">
        <v>312.05</v>
      </c>
      <c r="I19" s="13">
        <f t="shared" si="3"/>
        <v>85.027247956403272</v>
      </c>
      <c r="J19" s="13">
        <v>0</v>
      </c>
      <c r="K19" s="13">
        <f t="shared" ref="K19:K22" si="7">G19*I19</f>
        <v>1275.4087193460491</v>
      </c>
      <c r="L19" s="13">
        <v>0</v>
      </c>
      <c r="M19" s="21" t="b">
        <v>0</v>
      </c>
      <c r="N19" s="21"/>
      <c r="O19" s="21"/>
      <c r="P19" s="21">
        <v>0</v>
      </c>
      <c r="Q19" s="21" t="s">
        <v>14</v>
      </c>
    </row>
    <row r="20" spans="1:17" s="19" customFormat="1" ht="24.75" customHeight="1">
      <c r="A20" s="27">
        <v>1.2</v>
      </c>
      <c r="B20" s="27"/>
      <c r="C20" s="17" t="s">
        <v>35</v>
      </c>
      <c r="D20" s="17"/>
      <c r="E20" s="17"/>
      <c r="F20" s="17"/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17" t="b">
        <v>0</v>
      </c>
      <c r="N20" s="17"/>
      <c r="O20" s="17"/>
      <c r="P20" s="17">
        <v>0</v>
      </c>
      <c r="Q20" s="18" t="s">
        <v>14</v>
      </c>
    </row>
    <row r="21" spans="1:17" s="15" customFormat="1" ht="24.95" customHeight="1">
      <c r="A21" s="8" t="s">
        <v>31</v>
      </c>
      <c r="B21" s="8"/>
      <c r="C21" s="9" t="s">
        <v>19</v>
      </c>
      <c r="D21" s="9"/>
      <c r="E21" s="9"/>
      <c r="F21" s="10"/>
      <c r="G21" s="11">
        <v>0</v>
      </c>
      <c r="H21" s="12">
        <v>0</v>
      </c>
      <c r="I21" s="11">
        <f t="shared" si="4"/>
        <v>0</v>
      </c>
      <c r="J21" s="11">
        <v>0</v>
      </c>
      <c r="K21" s="11">
        <f t="shared" ref="K21" si="8">G21*I21</f>
        <v>0</v>
      </c>
      <c r="L21" s="11">
        <v>0</v>
      </c>
      <c r="M21" s="14" t="b">
        <v>0</v>
      </c>
      <c r="N21" s="14"/>
      <c r="O21" s="14"/>
      <c r="P21" s="14">
        <v>0</v>
      </c>
      <c r="Q21" s="14" t="s">
        <v>14</v>
      </c>
    </row>
    <row r="22" spans="1:17" ht="24.95" customHeight="1">
      <c r="A22" s="20" t="s">
        <v>58</v>
      </c>
      <c r="B22" s="20"/>
      <c r="C22" s="2" t="s">
        <v>36</v>
      </c>
      <c r="D22" s="2" t="s">
        <v>18</v>
      </c>
      <c r="E22" s="2"/>
      <c r="F22" s="20" t="s">
        <v>53</v>
      </c>
      <c r="G22" s="29">
        <v>228</v>
      </c>
      <c r="H22" s="16">
        <v>3.34</v>
      </c>
      <c r="I22" s="13">
        <f t="shared" ref="I22:I27" si="9">H22/3.67</f>
        <v>0.91008174386920981</v>
      </c>
      <c r="J22" s="13">
        <v>0</v>
      </c>
      <c r="K22" s="13">
        <f t="shared" si="7"/>
        <v>207.49863760217983</v>
      </c>
      <c r="L22" s="13">
        <v>0</v>
      </c>
      <c r="M22" s="21" t="b">
        <v>0</v>
      </c>
      <c r="N22" s="21"/>
      <c r="O22" s="21"/>
      <c r="P22" s="21">
        <v>0</v>
      </c>
      <c r="Q22" s="21" t="s">
        <v>14</v>
      </c>
    </row>
    <row r="23" spans="1:17" ht="24.95" customHeight="1">
      <c r="A23" s="20" t="s">
        <v>67</v>
      </c>
      <c r="B23" s="20"/>
      <c r="C23" s="2" t="s">
        <v>37</v>
      </c>
      <c r="D23" s="2" t="s">
        <v>18</v>
      </c>
      <c r="E23" s="2"/>
      <c r="F23" s="20" t="s">
        <v>53</v>
      </c>
      <c r="G23" s="29">
        <v>318</v>
      </c>
      <c r="H23" s="16">
        <v>13.09</v>
      </c>
      <c r="I23" s="13">
        <f t="shared" si="9"/>
        <v>3.5667574931880108</v>
      </c>
      <c r="J23" s="13">
        <v>0</v>
      </c>
      <c r="K23" s="13">
        <f t="shared" ref="K23:K24" si="10">G23*I23</f>
        <v>1134.2288828337873</v>
      </c>
      <c r="L23" s="13">
        <v>0</v>
      </c>
      <c r="M23" s="21" t="b">
        <v>0</v>
      </c>
      <c r="N23" s="21"/>
      <c r="O23" s="21"/>
      <c r="P23" s="21">
        <v>0</v>
      </c>
      <c r="Q23" s="21" t="s">
        <v>14</v>
      </c>
    </row>
    <row r="24" spans="1:17" ht="24.95" customHeight="1">
      <c r="A24" s="20" t="s">
        <v>68</v>
      </c>
      <c r="B24" s="20"/>
      <c r="C24" s="2" t="s">
        <v>38</v>
      </c>
      <c r="D24" s="2" t="s">
        <v>18</v>
      </c>
      <c r="E24" s="2"/>
      <c r="F24" s="20" t="s">
        <v>53</v>
      </c>
      <c r="G24" s="29">
        <v>152</v>
      </c>
      <c r="H24" s="16">
        <v>4.7</v>
      </c>
      <c r="I24" s="13">
        <f t="shared" si="9"/>
        <v>1.2806539509536785</v>
      </c>
      <c r="J24" s="13">
        <v>0</v>
      </c>
      <c r="K24" s="13">
        <f t="shared" si="10"/>
        <v>194.65940054495914</v>
      </c>
      <c r="L24" s="13">
        <v>0</v>
      </c>
      <c r="M24" s="21" t="b">
        <v>0</v>
      </c>
      <c r="N24" s="21"/>
      <c r="O24" s="21"/>
      <c r="P24" s="21">
        <v>0</v>
      </c>
      <c r="Q24" s="21" t="s">
        <v>14</v>
      </c>
    </row>
    <row r="25" spans="1:17" ht="24.95" customHeight="1">
      <c r="A25" s="20" t="s">
        <v>69</v>
      </c>
      <c r="B25" s="20"/>
      <c r="C25" s="2" t="s">
        <v>39</v>
      </c>
      <c r="D25" s="2" t="s">
        <v>18</v>
      </c>
      <c r="E25" s="2"/>
      <c r="F25" s="20" t="s">
        <v>53</v>
      </c>
      <c r="G25" s="29">
        <v>34</v>
      </c>
      <c r="H25" s="16">
        <v>13.86</v>
      </c>
      <c r="I25" s="13">
        <f t="shared" si="9"/>
        <v>3.776566757493188</v>
      </c>
      <c r="J25" s="13">
        <v>0</v>
      </c>
      <c r="K25" s="13">
        <f t="shared" ref="K25:K28" si="11">G25*I25</f>
        <v>128.40326975476839</v>
      </c>
      <c r="L25" s="13">
        <v>0</v>
      </c>
      <c r="M25" s="21" t="b">
        <v>0</v>
      </c>
      <c r="N25" s="21"/>
      <c r="O25" s="21"/>
      <c r="P25" s="21">
        <v>0</v>
      </c>
      <c r="Q25" s="21" t="s">
        <v>14</v>
      </c>
    </row>
    <row r="26" spans="1:17" ht="24.95" customHeight="1">
      <c r="A26" s="20" t="s">
        <v>70</v>
      </c>
      <c r="B26" s="20"/>
      <c r="C26" s="2" t="s">
        <v>40</v>
      </c>
      <c r="D26" s="2" t="s">
        <v>18</v>
      </c>
      <c r="E26" s="2"/>
      <c r="F26" s="20" t="s">
        <v>53</v>
      </c>
      <c r="G26" s="29">
        <v>235</v>
      </c>
      <c r="H26" s="16">
        <v>19.25</v>
      </c>
      <c r="I26" s="13">
        <f t="shared" si="9"/>
        <v>5.2452316076294281</v>
      </c>
      <c r="J26" s="13">
        <v>0</v>
      </c>
      <c r="K26" s="13">
        <f t="shared" si="11"/>
        <v>1232.6294277929155</v>
      </c>
      <c r="L26" s="13">
        <v>0</v>
      </c>
      <c r="M26" s="21" t="b">
        <v>0</v>
      </c>
      <c r="N26" s="21"/>
      <c r="O26" s="21"/>
      <c r="P26" s="21">
        <v>0</v>
      </c>
      <c r="Q26" s="21" t="s">
        <v>14</v>
      </c>
    </row>
    <row r="27" spans="1:17" ht="24.95" customHeight="1">
      <c r="A27" s="20" t="s">
        <v>71</v>
      </c>
      <c r="B27" s="20"/>
      <c r="C27" s="2" t="s">
        <v>41</v>
      </c>
      <c r="D27" s="2" t="s">
        <v>18</v>
      </c>
      <c r="E27" s="2"/>
      <c r="F27" s="20" t="s">
        <v>53</v>
      </c>
      <c r="G27" s="29">
        <v>76</v>
      </c>
      <c r="H27" s="16">
        <v>2.69</v>
      </c>
      <c r="I27" s="13">
        <f t="shared" si="9"/>
        <v>0.73297002724795646</v>
      </c>
      <c r="J27" s="13">
        <v>0</v>
      </c>
      <c r="K27" s="13">
        <f t="shared" si="11"/>
        <v>55.705722070844693</v>
      </c>
      <c r="L27" s="13">
        <v>0</v>
      </c>
      <c r="M27" s="21" t="b">
        <v>0</v>
      </c>
      <c r="N27" s="21"/>
      <c r="O27" s="21"/>
      <c r="P27" s="21">
        <v>0</v>
      </c>
      <c r="Q27" s="21" t="s">
        <v>14</v>
      </c>
    </row>
    <row r="28" spans="1:17" s="15" customFormat="1" ht="24.95" customHeight="1">
      <c r="A28" s="8" t="s">
        <v>72</v>
      </c>
      <c r="B28" s="8"/>
      <c r="C28" s="9" t="s">
        <v>23</v>
      </c>
      <c r="D28" s="9"/>
      <c r="E28" s="9"/>
      <c r="F28" s="10"/>
      <c r="G28" s="11">
        <v>0</v>
      </c>
      <c r="H28" s="12">
        <v>0</v>
      </c>
      <c r="I28" s="11">
        <f t="shared" si="4"/>
        <v>0</v>
      </c>
      <c r="J28" s="11">
        <v>0</v>
      </c>
      <c r="K28" s="11">
        <f t="shared" si="11"/>
        <v>0</v>
      </c>
      <c r="L28" s="11">
        <v>0</v>
      </c>
      <c r="M28" s="14" t="b">
        <v>0</v>
      </c>
      <c r="N28" s="14"/>
      <c r="O28" s="14"/>
      <c r="P28" s="14">
        <v>0</v>
      </c>
      <c r="Q28" s="14" t="s">
        <v>14</v>
      </c>
    </row>
    <row r="29" spans="1:17" ht="24.95" customHeight="1">
      <c r="A29" s="20" t="s">
        <v>73</v>
      </c>
      <c r="B29" s="20"/>
      <c r="C29" s="2" t="s">
        <v>42</v>
      </c>
      <c r="D29" s="2" t="s">
        <v>18</v>
      </c>
      <c r="E29" s="2"/>
      <c r="F29" s="20" t="s">
        <v>53</v>
      </c>
      <c r="G29" s="29">
        <v>3</v>
      </c>
      <c r="H29" s="16">
        <v>69.3</v>
      </c>
      <c r="I29" s="13">
        <f t="shared" ref="I29:I31" si="12">H29/3.67</f>
        <v>18.882833787465941</v>
      </c>
      <c r="J29" s="13">
        <v>0</v>
      </c>
      <c r="K29" s="13">
        <f t="shared" ref="K29:K32" si="13">G29*I29</f>
        <v>56.648501362397823</v>
      </c>
      <c r="L29" s="13">
        <v>0</v>
      </c>
      <c r="M29" s="21" t="b">
        <v>0</v>
      </c>
      <c r="N29" s="21"/>
      <c r="O29" s="21"/>
      <c r="P29" s="21">
        <v>0</v>
      </c>
      <c r="Q29" s="21" t="s">
        <v>14</v>
      </c>
    </row>
    <row r="30" spans="1:17" ht="24.95" customHeight="1">
      <c r="A30" s="20" t="s">
        <v>74</v>
      </c>
      <c r="B30" s="20"/>
      <c r="C30" s="2" t="s">
        <v>43</v>
      </c>
      <c r="D30" s="2" t="s">
        <v>18</v>
      </c>
      <c r="E30" s="2"/>
      <c r="F30" s="20" t="s">
        <v>53</v>
      </c>
      <c r="G30" s="29">
        <v>49</v>
      </c>
      <c r="H30" s="16">
        <v>103.95</v>
      </c>
      <c r="I30" s="13">
        <f t="shared" si="12"/>
        <v>28.324250681198912</v>
      </c>
      <c r="J30" s="13">
        <v>0</v>
      </c>
      <c r="K30" s="13">
        <f t="shared" si="13"/>
        <v>1387.8882833787466</v>
      </c>
      <c r="L30" s="13">
        <v>0</v>
      </c>
      <c r="M30" s="21" t="b">
        <v>0</v>
      </c>
      <c r="N30" s="21"/>
      <c r="O30" s="21"/>
      <c r="P30" s="21">
        <v>0</v>
      </c>
      <c r="Q30" s="21" t="s">
        <v>14</v>
      </c>
    </row>
    <row r="31" spans="1:17" ht="24.95" customHeight="1">
      <c r="A31" s="20" t="s">
        <v>75</v>
      </c>
      <c r="B31" s="20"/>
      <c r="C31" s="2" t="s">
        <v>44</v>
      </c>
      <c r="D31" s="2" t="s">
        <v>18</v>
      </c>
      <c r="E31" s="2"/>
      <c r="F31" s="20" t="s">
        <v>53</v>
      </c>
      <c r="G31" s="29">
        <v>53</v>
      </c>
      <c r="H31" s="16">
        <v>31.57</v>
      </c>
      <c r="I31" s="13">
        <f t="shared" si="12"/>
        <v>8.6021798365122617</v>
      </c>
      <c r="J31" s="13">
        <v>0</v>
      </c>
      <c r="K31" s="13">
        <f t="shared" si="13"/>
        <v>455.91553133514986</v>
      </c>
      <c r="L31" s="13">
        <v>0</v>
      </c>
      <c r="M31" s="21" t="b">
        <v>0</v>
      </c>
      <c r="N31" s="21"/>
      <c r="O31" s="21"/>
      <c r="P31" s="21">
        <v>0</v>
      </c>
      <c r="Q31" s="21" t="s">
        <v>14</v>
      </c>
    </row>
    <row r="32" spans="1:17" s="15" customFormat="1" ht="24.95" customHeight="1">
      <c r="A32" s="8" t="s">
        <v>76</v>
      </c>
      <c r="B32" s="8"/>
      <c r="C32" s="9" t="s">
        <v>25</v>
      </c>
      <c r="D32" s="9"/>
      <c r="E32" s="9"/>
      <c r="F32" s="10"/>
      <c r="G32" s="11">
        <v>0</v>
      </c>
      <c r="H32" s="12">
        <v>0</v>
      </c>
      <c r="I32" s="11">
        <f t="shared" si="4"/>
        <v>0</v>
      </c>
      <c r="J32" s="11">
        <v>0</v>
      </c>
      <c r="K32" s="11">
        <f t="shared" si="13"/>
        <v>0</v>
      </c>
      <c r="L32" s="11">
        <v>0</v>
      </c>
      <c r="M32" s="14" t="b">
        <v>0</v>
      </c>
      <c r="N32" s="14"/>
      <c r="O32" s="14"/>
      <c r="P32" s="14">
        <v>0</v>
      </c>
      <c r="Q32" s="14" t="s">
        <v>14</v>
      </c>
    </row>
    <row r="33" spans="1:17" ht="24.95" customHeight="1">
      <c r="A33" s="20" t="s">
        <v>77</v>
      </c>
      <c r="B33" s="20"/>
      <c r="C33" s="2" t="s">
        <v>45</v>
      </c>
      <c r="D33" s="2" t="s">
        <v>18</v>
      </c>
      <c r="E33" s="2"/>
      <c r="F33" s="20" t="s">
        <v>53</v>
      </c>
      <c r="G33" s="29">
        <v>960</v>
      </c>
      <c r="H33" s="16">
        <v>5.21</v>
      </c>
      <c r="I33" s="13">
        <f t="shared" ref="I33:I43" si="14">H33/3.67</f>
        <v>1.4196185286103542</v>
      </c>
      <c r="J33" s="13">
        <v>0</v>
      </c>
      <c r="K33" s="13">
        <f t="shared" ref="K33:K44" si="15">G33*I33</f>
        <v>1362.8337874659401</v>
      </c>
      <c r="L33" s="13">
        <v>0</v>
      </c>
      <c r="M33" s="21" t="b">
        <v>0</v>
      </c>
      <c r="N33" s="21"/>
      <c r="O33" s="21"/>
      <c r="P33" s="21">
        <v>0</v>
      </c>
      <c r="Q33" s="21" t="s">
        <v>14</v>
      </c>
    </row>
    <row r="34" spans="1:17" ht="24.95" customHeight="1">
      <c r="A34" s="20" t="s">
        <v>78</v>
      </c>
      <c r="B34" s="20"/>
      <c r="C34" s="2" t="s">
        <v>46</v>
      </c>
      <c r="D34" s="2" t="s">
        <v>18</v>
      </c>
      <c r="E34" s="2"/>
      <c r="F34" s="20" t="s">
        <v>53</v>
      </c>
      <c r="G34" s="29">
        <v>152</v>
      </c>
      <c r="H34" s="16">
        <v>6.89</v>
      </c>
      <c r="I34" s="13">
        <f t="shared" si="14"/>
        <v>1.877384196185286</v>
      </c>
      <c r="J34" s="13">
        <v>0</v>
      </c>
      <c r="K34" s="13">
        <f t="shared" si="15"/>
        <v>285.36239782016344</v>
      </c>
      <c r="L34" s="13">
        <v>0</v>
      </c>
      <c r="M34" s="21" t="b">
        <v>0</v>
      </c>
      <c r="N34" s="21"/>
      <c r="O34" s="21"/>
      <c r="P34" s="21">
        <v>0</v>
      </c>
      <c r="Q34" s="21" t="s">
        <v>14</v>
      </c>
    </row>
    <row r="35" spans="1:17" ht="24.95" customHeight="1">
      <c r="A35" s="20" t="s">
        <v>79</v>
      </c>
      <c r="B35" s="20"/>
      <c r="C35" s="2" t="s">
        <v>47</v>
      </c>
      <c r="D35" s="2" t="s">
        <v>18</v>
      </c>
      <c r="E35" s="2"/>
      <c r="F35" s="20" t="s">
        <v>53</v>
      </c>
      <c r="G35" s="29">
        <v>286</v>
      </c>
      <c r="H35" s="16">
        <v>10.42</v>
      </c>
      <c r="I35" s="13">
        <f t="shared" si="14"/>
        <v>2.8392370572207084</v>
      </c>
      <c r="J35" s="13">
        <v>0</v>
      </c>
      <c r="K35" s="13">
        <f t="shared" si="15"/>
        <v>812.02179836512255</v>
      </c>
      <c r="L35" s="13">
        <v>0</v>
      </c>
      <c r="M35" s="21" t="b">
        <v>0</v>
      </c>
      <c r="N35" s="21"/>
      <c r="O35" s="21"/>
      <c r="P35" s="21">
        <v>0</v>
      </c>
      <c r="Q35" s="21" t="s">
        <v>14</v>
      </c>
    </row>
    <row r="36" spans="1:17" ht="24.95" customHeight="1">
      <c r="A36" s="20" t="s">
        <v>80</v>
      </c>
      <c r="B36" s="20"/>
      <c r="C36" s="2" t="s">
        <v>37</v>
      </c>
      <c r="D36" s="2" t="s">
        <v>18</v>
      </c>
      <c r="E36" s="2"/>
      <c r="F36" s="20" t="s">
        <v>53</v>
      </c>
      <c r="G36" s="29">
        <v>359</v>
      </c>
      <c r="H36" s="16">
        <v>13.09</v>
      </c>
      <c r="I36" s="13">
        <f t="shared" si="14"/>
        <v>3.5667574931880108</v>
      </c>
      <c r="J36" s="13">
        <v>0</v>
      </c>
      <c r="K36" s="13">
        <f t="shared" si="15"/>
        <v>1280.4659400544958</v>
      </c>
      <c r="L36" s="13">
        <v>0</v>
      </c>
      <c r="M36" s="21" t="b">
        <v>0</v>
      </c>
      <c r="N36" s="21"/>
      <c r="O36" s="21"/>
      <c r="P36" s="21">
        <v>0</v>
      </c>
      <c r="Q36" s="21" t="s">
        <v>14</v>
      </c>
    </row>
    <row r="37" spans="1:17" ht="24.95" customHeight="1">
      <c r="A37" s="20" t="s">
        <v>81</v>
      </c>
      <c r="B37" s="20"/>
      <c r="C37" s="2" t="s">
        <v>48</v>
      </c>
      <c r="D37" s="2" t="s">
        <v>18</v>
      </c>
      <c r="E37" s="2"/>
      <c r="F37" s="20" t="s">
        <v>53</v>
      </c>
      <c r="G37" s="29">
        <v>89</v>
      </c>
      <c r="H37" s="16">
        <v>17.71</v>
      </c>
      <c r="I37" s="13">
        <f t="shared" si="14"/>
        <v>4.8256130790190737</v>
      </c>
      <c r="J37" s="13">
        <v>0</v>
      </c>
      <c r="K37" s="13">
        <f t="shared" si="15"/>
        <v>429.47956403269757</v>
      </c>
      <c r="L37" s="13">
        <v>0</v>
      </c>
      <c r="M37" s="21" t="b">
        <v>0</v>
      </c>
      <c r="N37" s="21"/>
      <c r="O37" s="21"/>
      <c r="P37" s="21">
        <v>0</v>
      </c>
      <c r="Q37" s="21" t="s">
        <v>14</v>
      </c>
    </row>
    <row r="38" spans="1:17" ht="24.95" customHeight="1">
      <c r="A38" s="20" t="s">
        <v>82</v>
      </c>
      <c r="B38" s="20"/>
      <c r="C38" s="2" t="s">
        <v>49</v>
      </c>
      <c r="D38" s="2" t="s">
        <v>18</v>
      </c>
      <c r="E38" s="2"/>
      <c r="F38" s="20" t="s">
        <v>53</v>
      </c>
      <c r="G38" s="29">
        <v>376</v>
      </c>
      <c r="H38" s="16">
        <v>7.14</v>
      </c>
      <c r="I38" s="13">
        <f t="shared" si="14"/>
        <v>1.9455040871934604</v>
      </c>
      <c r="J38" s="13">
        <v>0</v>
      </c>
      <c r="K38" s="13">
        <f t="shared" si="15"/>
        <v>731.50953678474104</v>
      </c>
      <c r="L38" s="13">
        <v>0</v>
      </c>
      <c r="M38" s="21" t="b">
        <v>0</v>
      </c>
      <c r="N38" s="21"/>
      <c r="O38" s="21"/>
      <c r="P38" s="21">
        <v>0</v>
      </c>
      <c r="Q38" s="21" t="s">
        <v>14</v>
      </c>
    </row>
    <row r="39" spans="1:17" ht="24.95" customHeight="1">
      <c r="A39" s="20" t="s">
        <v>83</v>
      </c>
      <c r="B39" s="20"/>
      <c r="C39" s="2" t="s">
        <v>50</v>
      </c>
      <c r="D39" s="2" t="s">
        <v>18</v>
      </c>
      <c r="E39" s="2"/>
      <c r="F39" s="20" t="s">
        <v>53</v>
      </c>
      <c r="G39" s="29">
        <v>158</v>
      </c>
      <c r="H39" s="16">
        <v>11.68</v>
      </c>
      <c r="I39" s="13">
        <f t="shared" si="14"/>
        <v>3.1825613079019073</v>
      </c>
      <c r="J39" s="13">
        <v>0</v>
      </c>
      <c r="K39" s="13">
        <f t="shared" si="15"/>
        <v>502.84468664850135</v>
      </c>
      <c r="L39" s="13">
        <v>0</v>
      </c>
      <c r="M39" s="21" t="b">
        <v>0</v>
      </c>
      <c r="N39" s="21"/>
      <c r="O39" s="21"/>
      <c r="P39" s="21">
        <v>0</v>
      </c>
      <c r="Q39" s="21" t="s">
        <v>14</v>
      </c>
    </row>
    <row r="40" spans="1:17" ht="24.95" customHeight="1">
      <c r="A40" s="20" t="s">
        <v>84</v>
      </c>
      <c r="B40" s="20"/>
      <c r="C40" s="2" t="s">
        <v>39</v>
      </c>
      <c r="D40" s="2" t="s">
        <v>18</v>
      </c>
      <c r="E40" s="2"/>
      <c r="F40" s="20" t="s">
        <v>53</v>
      </c>
      <c r="G40" s="29">
        <v>293</v>
      </c>
      <c r="H40" s="16">
        <v>13.86</v>
      </c>
      <c r="I40" s="13">
        <f t="shared" si="14"/>
        <v>3.776566757493188</v>
      </c>
      <c r="J40" s="13">
        <v>0</v>
      </c>
      <c r="K40" s="13">
        <f t="shared" si="15"/>
        <v>1106.5340599455042</v>
      </c>
      <c r="L40" s="13">
        <v>0</v>
      </c>
      <c r="M40" s="21" t="b">
        <v>0</v>
      </c>
      <c r="N40" s="21"/>
      <c r="O40" s="21"/>
      <c r="P40" s="21">
        <v>0</v>
      </c>
      <c r="Q40" s="21" t="s">
        <v>14</v>
      </c>
    </row>
    <row r="41" spans="1:17" ht="24.95" customHeight="1">
      <c r="A41" s="20" t="s">
        <v>85</v>
      </c>
      <c r="B41" s="20"/>
      <c r="C41" s="2" t="s">
        <v>40</v>
      </c>
      <c r="D41" s="2" t="s">
        <v>18</v>
      </c>
      <c r="E41" s="2"/>
      <c r="F41" s="20" t="s">
        <v>53</v>
      </c>
      <c r="G41" s="29">
        <v>305</v>
      </c>
      <c r="H41" s="16">
        <v>19.25</v>
      </c>
      <c r="I41" s="13">
        <f t="shared" si="14"/>
        <v>5.2452316076294281</v>
      </c>
      <c r="J41" s="13">
        <v>0</v>
      </c>
      <c r="K41" s="13">
        <f t="shared" si="15"/>
        <v>1599.7956403269757</v>
      </c>
      <c r="L41" s="13">
        <v>0</v>
      </c>
      <c r="M41" s="21" t="b">
        <v>0</v>
      </c>
      <c r="N41" s="21"/>
      <c r="O41" s="21"/>
      <c r="P41" s="21">
        <v>0</v>
      </c>
      <c r="Q41" s="21" t="s">
        <v>14</v>
      </c>
    </row>
    <row r="42" spans="1:17" ht="24.95" customHeight="1">
      <c r="A42" s="20" t="s">
        <v>86</v>
      </c>
      <c r="B42" s="20"/>
      <c r="C42" s="2" t="s">
        <v>51</v>
      </c>
      <c r="D42" s="2" t="s">
        <v>18</v>
      </c>
      <c r="E42" s="2"/>
      <c r="F42" s="20" t="s">
        <v>53</v>
      </c>
      <c r="G42" s="29">
        <v>67</v>
      </c>
      <c r="H42" s="16">
        <v>26.18</v>
      </c>
      <c r="I42" s="13">
        <f t="shared" si="14"/>
        <v>7.1335149863760217</v>
      </c>
      <c r="J42" s="13">
        <v>0</v>
      </c>
      <c r="K42" s="13">
        <f t="shared" si="15"/>
        <v>477.94550408719346</v>
      </c>
      <c r="L42" s="13">
        <v>0</v>
      </c>
      <c r="M42" s="21" t="b">
        <v>0</v>
      </c>
      <c r="N42" s="21"/>
      <c r="O42" s="21"/>
      <c r="P42" s="21">
        <v>0</v>
      </c>
      <c r="Q42" s="21" t="s">
        <v>14</v>
      </c>
    </row>
    <row r="43" spans="1:17" ht="24.95" customHeight="1">
      <c r="A43" s="20" t="s">
        <v>87</v>
      </c>
      <c r="B43" s="20"/>
      <c r="C43" s="2" t="s">
        <v>52</v>
      </c>
      <c r="D43" s="2" t="s">
        <v>18</v>
      </c>
      <c r="E43" s="2"/>
      <c r="F43" s="20" t="s">
        <v>53</v>
      </c>
      <c r="G43" s="29">
        <v>806</v>
      </c>
      <c r="H43" s="16">
        <v>3.7</v>
      </c>
      <c r="I43" s="13">
        <f t="shared" si="14"/>
        <v>1.0081743869209809</v>
      </c>
      <c r="J43" s="13">
        <v>0</v>
      </c>
      <c r="K43" s="13">
        <f t="shared" si="15"/>
        <v>812.58855585831066</v>
      </c>
      <c r="L43" s="13">
        <v>0</v>
      </c>
      <c r="M43" s="21" t="b">
        <v>0</v>
      </c>
      <c r="N43" s="21"/>
      <c r="O43" s="21"/>
      <c r="P43" s="21">
        <v>0</v>
      </c>
      <c r="Q43" s="21" t="s">
        <v>14</v>
      </c>
    </row>
    <row r="44" spans="1:17" s="15" customFormat="1" ht="24.95" customHeight="1">
      <c r="A44" s="8" t="s">
        <v>88</v>
      </c>
      <c r="B44" s="8"/>
      <c r="C44" s="9" t="s">
        <v>29</v>
      </c>
      <c r="D44" s="9"/>
      <c r="E44" s="9"/>
      <c r="F44" s="10"/>
      <c r="G44" s="11">
        <v>0</v>
      </c>
      <c r="H44" s="12">
        <v>0</v>
      </c>
      <c r="I44" s="11">
        <f t="shared" si="4"/>
        <v>0</v>
      </c>
      <c r="J44" s="11">
        <v>0</v>
      </c>
      <c r="K44" s="11">
        <f t="shared" si="15"/>
        <v>0</v>
      </c>
      <c r="L44" s="11">
        <v>0</v>
      </c>
      <c r="M44" s="14" t="b">
        <v>0</v>
      </c>
      <c r="N44" s="14"/>
      <c r="O44" s="14"/>
      <c r="P44" s="14">
        <v>0</v>
      </c>
      <c r="Q44" s="14" t="s">
        <v>14</v>
      </c>
    </row>
    <row r="45" spans="1:17" ht="24.95" customHeight="1">
      <c r="A45" s="20" t="s">
        <v>89</v>
      </c>
      <c r="B45" s="20"/>
      <c r="C45" s="2" t="s">
        <v>36</v>
      </c>
      <c r="D45" s="2" t="s">
        <v>18</v>
      </c>
      <c r="E45" s="2"/>
      <c r="F45" s="20" t="s">
        <v>53</v>
      </c>
      <c r="G45" s="29">
        <v>84</v>
      </c>
      <c r="H45" s="16">
        <v>3.34</v>
      </c>
      <c r="I45" s="13">
        <f t="shared" ref="I45:I51" si="16">H45/3.67</f>
        <v>0.91008174386920981</v>
      </c>
      <c r="J45" s="13">
        <v>0</v>
      </c>
      <c r="K45" s="13">
        <f t="shared" ref="K45:K51" si="17">G45*I45</f>
        <v>76.446866485013629</v>
      </c>
      <c r="L45" s="13">
        <v>0</v>
      </c>
      <c r="M45" s="21" t="b">
        <v>0</v>
      </c>
      <c r="N45" s="21"/>
      <c r="O45" s="21"/>
      <c r="P45" s="21">
        <v>0</v>
      </c>
      <c r="Q45" s="21" t="s">
        <v>14</v>
      </c>
    </row>
    <row r="46" spans="1:17" ht="24.95" customHeight="1">
      <c r="A46" s="20" t="s">
        <v>90</v>
      </c>
      <c r="B46" s="20"/>
      <c r="C46" s="2" t="s">
        <v>45</v>
      </c>
      <c r="D46" s="2" t="s">
        <v>18</v>
      </c>
      <c r="E46" s="2"/>
      <c r="F46" s="20" t="s">
        <v>53</v>
      </c>
      <c r="G46" s="29">
        <v>11</v>
      </c>
      <c r="H46" s="16">
        <v>5.21</v>
      </c>
      <c r="I46" s="13">
        <f t="shared" si="16"/>
        <v>1.4196185286103542</v>
      </c>
      <c r="J46" s="13">
        <v>0</v>
      </c>
      <c r="K46" s="13">
        <f t="shared" si="17"/>
        <v>15.615803814713896</v>
      </c>
      <c r="L46" s="13">
        <v>0</v>
      </c>
      <c r="M46" s="21" t="b">
        <v>0</v>
      </c>
      <c r="N46" s="21"/>
      <c r="O46" s="21"/>
      <c r="P46" s="21">
        <v>0</v>
      </c>
      <c r="Q46" s="21" t="s">
        <v>14</v>
      </c>
    </row>
    <row r="47" spans="1:17" ht="24.95" customHeight="1">
      <c r="A47" s="20" t="s">
        <v>91</v>
      </c>
      <c r="B47" s="20"/>
      <c r="C47" s="2" t="s">
        <v>48</v>
      </c>
      <c r="D47" s="2" t="s">
        <v>18</v>
      </c>
      <c r="E47" s="2"/>
      <c r="F47" s="20" t="s">
        <v>53</v>
      </c>
      <c r="G47" s="29">
        <v>5</v>
      </c>
      <c r="H47" s="16">
        <v>17.71</v>
      </c>
      <c r="I47" s="13">
        <f t="shared" si="16"/>
        <v>4.8256130790190737</v>
      </c>
      <c r="J47" s="13">
        <v>0</v>
      </c>
      <c r="K47" s="13">
        <f t="shared" si="17"/>
        <v>24.128065395095369</v>
      </c>
      <c r="L47" s="13">
        <v>0</v>
      </c>
      <c r="M47" s="21" t="b">
        <v>0</v>
      </c>
      <c r="N47" s="21"/>
      <c r="O47" s="21"/>
      <c r="P47" s="21">
        <v>0</v>
      </c>
      <c r="Q47" s="21" t="s">
        <v>14</v>
      </c>
    </row>
    <row r="48" spans="1:17" ht="24.95" customHeight="1">
      <c r="A48" s="20" t="s">
        <v>92</v>
      </c>
      <c r="B48" s="20"/>
      <c r="C48" s="2" t="s">
        <v>38</v>
      </c>
      <c r="D48" s="2" t="s">
        <v>18</v>
      </c>
      <c r="E48" s="2"/>
      <c r="F48" s="20" t="s">
        <v>53</v>
      </c>
      <c r="G48" s="29">
        <v>16</v>
      </c>
      <c r="H48" s="16">
        <v>4.7</v>
      </c>
      <c r="I48" s="13">
        <f t="shared" si="16"/>
        <v>1.2806539509536785</v>
      </c>
      <c r="J48" s="13">
        <v>0</v>
      </c>
      <c r="K48" s="13">
        <f t="shared" si="17"/>
        <v>20.490463215258856</v>
      </c>
      <c r="L48" s="13">
        <v>0</v>
      </c>
      <c r="M48" s="21" t="b">
        <v>0</v>
      </c>
      <c r="N48" s="21"/>
      <c r="O48" s="21"/>
      <c r="P48" s="21">
        <v>0</v>
      </c>
      <c r="Q48" s="21" t="s">
        <v>14</v>
      </c>
    </row>
    <row r="49" spans="1:17" ht="24.95" customHeight="1">
      <c r="A49" s="20" t="s">
        <v>93</v>
      </c>
      <c r="B49" s="20"/>
      <c r="C49" s="2" t="s">
        <v>49</v>
      </c>
      <c r="D49" s="2" t="s">
        <v>18</v>
      </c>
      <c r="E49" s="2"/>
      <c r="F49" s="20" t="s">
        <v>53</v>
      </c>
      <c r="G49" s="29">
        <v>6</v>
      </c>
      <c r="H49" s="16">
        <v>7.14</v>
      </c>
      <c r="I49" s="13">
        <f t="shared" si="16"/>
        <v>1.9455040871934604</v>
      </c>
      <c r="J49" s="13">
        <v>0</v>
      </c>
      <c r="K49" s="13">
        <f t="shared" si="17"/>
        <v>11.673024523160763</v>
      </c>
      <c r="L49" s="13">
        <v>0</v>
      </c>
      <c r="M49" s="21" t="b">
        <v>0</v>
      </c>
      <c r="N49" s="21"/>
      <c r="O49" s="21"/>
      <c r="P49" s="21">
        <v>0</v>
      </c>
      <c r="Q49" s="21" t="s">
        <v>14</v>
      </c>
    </row>
    <row r="50" spans="1:17" ht="24.95" customHeight="1">
      <c r="A50" s="20" t="s">
        <v>94</v>
      </c>
      <c r="B50" s="20"/>
      <c r="C50" s="2" t="s">
        <v>51</v>
      </c>
      <c r="D50" s="2" t="s">
        <v>18</v>
      </c>
      <c r="E50" s="2"/>
      <c r="F50" s="20" t="s">
        <v>53</v>
      </c>
      <c r="G50" s="29">
        <v>51</v>
      </c>
      <c r="H50" s="16">
        <v>26.18</v>
      </c>
      <c r="I50" s="13">
        <f t="shared" si="16"/>
        <v>7.1335149863760217</v>
      </c>
      <c r="J50" s="13">
        <v>0</v>
      </c>
      <c r="K50" s="13">
        <f t="shared" si="17"/>
        <v>363.80926430517712</v>
      </c>
      <c r="L50" s="13">
        <v>0</v>
      </c>
      <c r="M50" s="21" t="b">
        <v>0</v>
      </c>
      <c r="N50" s="21"/>
      <c r="O50" s="21"/>
      <c r="P50" s="21">
        <v>0</v>
      </c>
      <c r="Q50" s="21" t="s">
        <v>14</v>
      </c>
    </row>
    <row r="51" spans="1:17" s="34" customFormat="1" ht="24.95" customHeight="1">
      <c r="A51" s="36" t="s">
        <v>96</v>
      </c>
      <c r="B51" s="36"/>
      <c r="C51" s="30" t="s">
        <v>97</v>
      </c>
      <c r="D51" s="30"/>
      <c r="E51" s="30"/>
      <c r="F51" s="37"/>
      <c r="G51" s="38">
        <v>0</v>
      </c>
      <c r="H51" s="33">
        <v>0</v>
      </c>
      <c r="I51" s="38">
        <f t="shared" si="16"/>
        <v>0</v>
      </c>
      <c r="J51" s="38">
        <v>0</v>
      </c>
      <c r="K51" s="38">
        <f t="shared" si="17"/>
        <v>0</v>
      </c>
      <c r="L51" s="38">
        <v>0</v>
      </c>
      <c r="M51" s="39" t="b">
        <v>0</v>
      </c>
      <c r="N51" s="39"/>
      <c r="O51" s="39"/>
      <c r="P51" s="39">
        <v>0</v>
      </c>
      <c r="Q51" s="39" t="s">
        <v>14</v>
      </c>
    </row>
    <row r="52" spans="1:17" ht="67.5">
      <c r="A52" s="35">
        <v>2.1</v>
      </c>
      <c r="B52" s="35"/>
      <c r="C52" s="2" t="s">
        <v>98</v>
      </c>
      <c r="D52" s="2" t="s">
        <v>99</v>
      </c>
      <c r="E52" s="2"/>
      <c r="F52" s="20" t="s">
        <v>100</v>
      </c>
      <c r="G52" s="13">
        <v>1</v>
      </c>
      <c r="H52" s="16">
        <v>7500</v>
      </c>
      <c r="I52" s="13">
        <f t="shared" ref="I52:I53" si="18">ROUNDUP((H52/3.67)*1,0)</f>
        <v>2044</v>
      </c>
      <c r="J52" s="13">
        <v>0</v>
      </c>
      <c r="K52" s="13">
        <f t="shared" ref="K52" si="19">G52*I52</f>
        <v>2044</v>
      </c>
      <c r="L52" s="13">
        <v>0</v>
      </c>
      <c r="M52" s="21" t="b">
        <v>0</v>
      </c>
      <c r="N52" s="21"/>
      <c r="O52" s="21"/>
      <c r="P52" s="21">
        <v>0</v>
      </c>
      <c r="Q52" s="21" t="s">
        <v>14</v>
      </c>
    </row>
    <row r="53" spans="1:17" ht="67.5">
      <c r="A53" s="20">
        <v>2.2000000000000002</v>
      </c>
      <c r="B53" s="20"/>
      <c r="C53" s="2" t="s">
        <v>101</v>
      </c>
      <c r="D53" s="2" t="s">
        <v>99</v>
      </c>
      <c r="E53" s="2"/>
      <c r="F53" s="20" t="s">
        <v>100</v>
      </c>
      <c r="G53" s="13">
        <v>1</v>
      </c>
      <c r="H53" s="16">
        <v>20000</v>
      </c>
      <c r="I53" s="13">
        <f t="shared" si="18"/>
        <v>5450</v>
      </c>
      <c r="J53" s="13">
        <v>0</v>
      </c>
      <c r="K53" s="13">
        <f t="shared" ref="K53:K54" si="20">G53*I53</f>
        <v>5450</v>
      </c>
      <c r="L53" s="13">
        <v>0</v>
      </c>
      <c r="M53" s="21" t="b">
        <v>0</v>
      </c>
      <c r="N53" s="21"/>
      <c r="O53" s="21"/>
      <c r="P53" s="21">
        <v>0</v>
      </c>
      <c r="Q53" s="21" t="s">
        <v>14</v>
      </c>
    </row>
    <row r="54" spans="1:17" s="34" customFormat="1" ht="24.95" customHeight="1">
      <c r="A54" s="36">
        <v>3</v>
      </c>
      <c r="B54" s="36"/>
      <c r="C54" s="30" t="s">
        <v>102</v>
      </c>
      <c r="D54" s="30"/>
      <c r="E54" s="30"/>
      <c r="F54" s="37"/>
      <c r="G54" s="38">
        <v>0</v>
      </c>
      <c r="H54" s="33">
        <v>0</v>
      </c>
      <c r="I54" s="38">
        <f t="shared" ref="I54" si="21">H54/3.67</f>
        <v>0</v>
      </c>
      <c r="J54" s="38">
        <v>0</v>
      </c>
      <c r="K54" s="38">
        <f t="shared" si="20"/>
        <v>0</v>
      </c>
      <c r="L54" s="38">
        <v>0</v>
      </c>
      <c r="M54" s="39" t="b">
        <v>0</v>
      </c>
      <c r="N54" s="39"/>
      <c r="O54" s="39"/>
      <c r="P54" s="39">
        <v>0</v>
      </c>
      <c r="Q54" s="39" t="s">
        <v>14</v>
      </c>
    </row>
    <row r="55" spans="1:17" ht="24.95" customHeight="1">
      <c r="A55" s="20">
        <v>3.1</v>
      </c>
      <c r="B55" s="20"/>
      <c r="C55" s="2" t="s">
        <v>103</v>
      </c>
      <c r="D55" s="2" t="s">
        <v>99</v>
      </c>
      <c r="E55" s="2" t="s">
        <v>104</v>
      </c>
      <c r="F55" s="20" t="s">
        <v>105</v>
      </c>
      <c r="G55" s="29">
        <v>76</v>
      </c>
      <c r="H55" s="16">
        <v>600</v>
      </c>
      <c r="I55" s="13">
        <f t="shared" ref="I55" si="22">ROUNDUP((H55/3.67)*1,0)</f>
        <v>164</v>
      </c>
      <c r="J55" s="13">
        <v>0</v>
      </c>
      <c r="K55" s="13">
        <f t="shared" ref="K55" si="23">G55*I55</f>
        <v>12464</v>
      </c>
      <c r="L55" s="13">
        <v>0</v>
      </c>
      <c r="M55" s="21" t="b">
        <v>0</v>
      </c>
      <c r="N55" s="21"/>
      <c r="O55" s="21"/>
      <c r="P55" s="21">
        <v>0</v>
      </c>
      <c r="Q55" s="21" t="s">
        <v>14</v>
      </c>
    </row>
    <row r="56" spans="1:17" ht="33.75">
      <c r="A56" s="20">
        <v>3.1</v>
      </c>
      <c r="B56" s="20"/>
      <c r="C56" s="2" t="s">
        <v>107</v>
      </c>
      <c r="D56" s="2" t="s">
        <v>99</v>
      </c>
      <c r="E56" s="2" t="s">
        <v>106</v>
      </c>
      <c r="F56" s="20" t="s">
        <v>105</v>
      </c>
      <c r="G56" s="29">
        <f>4*76</f>
        <v>304</v>
      </c>
      <c r="H56" s="16">
        <v>562</v>
      </c>
      <c r="I56" s="13">
        <f t="shared" ref="I56:I58" si="24">ROUNDUP((H56/3.67)*1,0)</f>
        <v>154</v>
      </c>
      <c r="J56" s="13">
        <v>0</v>
      </c>
      <c r="K56" s="13">
        <f t="shared" ref="K56" si="25">G56*I56</f>
        <v>46816</v>
      </c>
      <c r="L56" s="13">
        <v>0</v>
      </c>
      <c r="M56" s="21" t="b">
        <v>0</v>
      </c>
      <c r="N56" s="21"/>
      <c r="O56" s="21"/>
      <c r="P56" s="21">
        <v>0</v>
      </c>
      <c r="Q56" s="21" t="s">
        <v>14</v>
      </c>
    </row>
    <row r="57" spans="1:17" ht="24.95" customHeight="1">
      <c r="A57" s="20">
        <v>3.1</v>
      </c>
      <c r="B57" s="20"/>
      <c r="C57" s="2" t="s">
        <v>108</v>
      </c>
      <c r="D57" s="2" t="s">
        <v>99</v>
      </c>
      <c r="E57" s="2"/>
      <c r="F57" s="20" t="s">
        <v>105</v>
      </c>
      <c r="G57" s="29">
        <f>2*76</f>
        <v>152</v>
      </c>
      <c r="H57" s="16">
        <v>2750</v>
      </c>
      <c r="I57" s="13">
        <f t="shared" si="24"/>
        <v>750</v>
      </c>
      <c r="J57" s="13">
        <v>0</v>
      </c>
      <c r="K57" s="13">
        <f t="shared" ref="K57" si="26">G57*I57</f>
        <v>114000</v>
      </c>
      <c r="L57" s="13">
        <v>0</v>
      </c>
      <c r="M57" s="21" t="b">
        <v>0</v>
      </c>
      <c r="N57" s="21"/>
      <c r="O57" s="21"/>
      <c r="P57" s="21">
        <v>0</v>
      </c>
      <c r="Q57" s="21" t="s">
        <v>14</v>
      </c>
    </row>
    <row r="58" spans="1:17" ht="24.95" customHeight="1">
      <c r="A58" s="20">
        <v>3.1</v>
      </c>
      <c r="B58" s="20"/>
      <c r="C58" s="2" t="s">
        <v>109</v>
      </c>
      <c r="D58" s="2" t="s">
        <v>99</v>
      </c>
      <c r="E58" s="2" t="s">
        <v>110</v>
      </c>
      <c r="F58" s="20" t="s">
        <v>105</v>
      </c>
      <c r="G58" s="29">
        <f>2*76</f>
        <v>152</v>
      </c>
      <c r="H58" s="16">
        <v>232</v>
      </c>
      <c r="I58" s="13">
        <f t="shared" si="24"/>
        <v>64</v>
      </c>
      <c r="J58" s="13">
        <v>0</v>
      </c>
      <c r="K58" s="13">
        <f t="shared" ref="K58" si="27">G58*I58</f>
        <v>9728</v>
      </c>
      <c r="L58" s="13">
        <v>0</v>
      </c>
      <c r="M58" s="21" t="b">
        <v>0</v>
      </c>
      <c r="N58" s="21"/>
      <c r="O58" s="21"/>
      <c r="P58" s="21">
        <v>0</v>
      </c>
      <c r="Q58" s="21" t="s">
        <v>14</v>
      </c>
    </row>
    <row r="59" spans="1:17" ht="24.95" customHeight="1">
      <c r="K59" s="25">
        <f>SUM(K2:K58)</f>
        <v>274345.07629427791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LAGOS</vt:lpstr>
      <vt:lpstr>LAGOS!Print_Area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Monique</dc:creator>
  <cp:lastModifiedBy>Marie Monique</cp:lastModifiedBy>
  <cp:lastPrinted>2023-06-22T10:27:59Z</cp:lastPrinted>
  <dcterms:created xsi:type="dcterms:W3CDTF">2023-04-06T09:44:42Z</dcterms:created>
  <dcterms:modified xsi:type="dcterms:W3CDTF">2023-08-25T03:54:51Z</dcterms:modified>
</cp:coreProperties>
</file>