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360" windowWidth="19875" windowHeight="7455"/>
  </bookViews>
  <sheets>
    <sheet name="CarcinomaSquamousCell_singlenet" sheetId="1" r:id="rId1"/>
    <sheet name="DV-IDENTITY-0" sheetId="2" state="veryHidden" r:id="rId2"/>
  </sheets>
  <calcPr calcId="125725"/>
</workbook>
</file>

<file path=xl/calcChain.xml><?xml version="1.0" encoding="utf-8"?>
<calcChain xmlns="http://schemas.openxmlformats.org/spreadsheetml/2006/main">
  <c r="A1" i="2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</calcChain>
</file>

<file path=xl/sharedStrings.xml><?xml version="1.0" encoding="utf-8"?>
<sst xmlns="http://schemas.openxmlformats.org/spreadsheetml/2006/main" count="85" uniqueCount="26">
  <si>
    <t>TPM1</t>
  </si>
  <si>
    <t>OBSL1</t>
  </si>
  <si>
    <t>Squamous Cell Carcinoma</t>
  </si>
  <si>
    <t>Control</t>
  </si>
  <si>
    <t>PAK2</t>
  </si>
  <si>
    <t>MMP11</t>
  </si>
  <si>
    <t>MYO10</t>
  </si>
  <si>
    <t>RHEB</t>
  </si>
  <si>
    <t>CAMSAP1</t>
  </si>
  <si>
    <t>MLLT4</t>
  </si>
  <si>
    <t>CALM3</t>
  </si>
  <si>
    <t>N4BP2L1</t>
  </si>
  <si>
    <t>COL11A1</t>
  </si>
  <si>
    <t>FLT1</t>
  </si>
  <si>
    <t>RPS14</t>
  </si>
  <si>
    <t>WWC1</t>
  </si>
  <si>
    <t>MBP</t>
  </si>
  <si>
    <t>GSN</t>
  </si>
  <si>
    <t>HIST1H2BC</t>
  </si>
  <si>
    <t>SIPA1L3</t>
  </si>
  <si>
    <t>CAF7</t>
  </si>
  <si>
    <t>CD44</t>
  </si>
  <si>
    <t>MEG3</t>
  </si>
  <si>
    <t>DCAF7</t>
  </si>
  <si>
    <t>AAAAAH/PB4Y=</t>
  </si>
  <si>
    <t>TMP1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</si>
</sst>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42"/>
  <sheetViews>
    <sheetView tabSelected="1" workbookViewId="0">
      <selection activeCell="G11" sqref="G11"/>
    </sheetView>
  </sheetViews>
  <sheetFormatPr defaultRowHeight="15"/>
  <sheetData>
    <row r="1" spans="1:2">
      <c r="A1" t="s">
        <v>2</v>
      </c>
      <c r="B1" t="s">
        <v>3</v>
      </c>
    </row>
    <row r="2" spans="1:2">
      <c r="A2" t="s">
        <v>3</v>
      </c>
      <c r="B2" t="s">
        <v>0</v>
      </c>
    </row>
    <row r="3" spans="1:2">
      <c r="A3" t="s">
        <v>3</v>
      </c>
      <c r="B3" t="s">
        <v>4</v>
      </c>
    </row>
    <row r="4" spans="1:2">
      <c r="A4" t="s">
        <v>3</v>
      </c>
      <c r="B4" t="s">
        <v>5</v>
      </c>
    </row>
    <row r="5" spans="1:2">
      <c r="A5" t="s">
        <v>3</v>
      </c>
      <c r="B5" t="s">
        <v>6</v>
      </c>
    </row>
    <row r="6" spans="1:2">
      <c r="A6" t="s">
        <v>3</v>
      </c>
      <c r="B6" t="s">
        <v>7</v>
      </c>
    </row>
    <row r="7" spans="1:2">
      <c r="A7" t="s">
        <v>3</v>
      </c>
      <c r="B7" t="s">
        <v>1</v>
      </c>
    </row>
    <row r="8" spans="1:2">
      <c r="A8" t="s">
        <v>3</v>
      </c>
      <c r="B8" t="s">
        <v>8</v>
      </c>
    </row>
    <row r="9" spans="1:2">
      <c r="A9" t="s">
        <v>3</v>
      </c>
      <c r="B9" t="s">
        <v>9</v>
      </c>
    </row>
    <row r="10" spans="1:2">
      <c r="A10" t="s">
        <v>3</v>
      </c>
      <c r="B10" t="s">
        <v>10</v>
      </c>
    </row>
    <row r="11" spans="1:2">
      <c r="A11" t="s">
        <v>3</v>
      </c>
      <c r="B11" t="s">
        <v>11</v>
      </c>
    </row>
    <row r="12" spans="1:2">
      <c r="A12" t="s">
        <v>3</v>
      </c>
      <c r="B12" t="s">
        <v>12</v>
      </c>
    </row>
    <row r="13" spans="1:2">
      <c r="A13" t="s">
        <v>3</v>
      </c>
      <c r="B13" t="s">
        <v>13</v>
      </c>
    </row>
    <row r="14" spans="1:2">
      <c r="A14" t="s">
        <v>3</v>
      </c>
      <c r="B14" t="s">
        <v>14</v>
      </c>
    </row>
    <row r="15" spans="1:2">
      <c r="A15" t="s">
        <v>3</v>
      </c>
      <c r="B15" t="s">
        <v>15</v>
      </c>
    </row>
    <row r="16" spans="1:2">
      <c r="A16" t="s">
        <v>3</v>
      </c>
      <c r="B16" t="s">
        <v>16</v>
      </c>
    </row>
    <row r="17" spans="1:2">
      <c r="A17" t="s">
        <v>3</v>
      </c>
      <c r="B17" t="s">
        <v>17</v>
      </c>
    </row>
    <row r="18" spans="1:2">
      <c r="A18" t="s">
        <v>3</v>
      </c>
      <c r="B18" t="s">
        <v>18</v>
      </c>
    </row>
    <row r="19" spans="1:2">
      <c r="A19" t="s">
        <v>3</v>
      </c>
      <c r="B19" t="s">
        <v>19</v>
      </c>
    </row>
    <row r="20" spans="1:2">
      <c r="A20" t="s">
        <v>3</v>
      </c>
      <c r="B20" t="s">
        <v>20</v>
      </c>
    </row>
    <row r="21" spans="1:2">
      <c r="A21" t="s">
        <v>3</v>
      </c>
      <c r="B21" t="s">
        <v>21</v>
      </c>
    </row>
    <row r="22" spans="1:2">
      <c r="A22" t="s">
        <v>3</v>
      </c>
      <c r="B22" t="s">
        <v>22</v>
      </c>
    </row>
    <row r="23" spans="1:2">
      <c r="A23" t="s">
        <v>1</v>
      </c>
      <c r="B23" t="s">
        <v>25</v>
      </c>
    </row>
    <row r="24" spans="1:2">
      <c r="A24" t="s">
        <v>8</v>
      </c>
      <c r="B24" t="s">
        <v>4</v>
      </c>
    </row>
    <row r="25" spans="1:2">
      <c r="A25" t="s">
        <v>8</v>
      </c>
      <c r="B25" t="s">
        <v>5</v>
      </c>
    </row>
    <row r="26" spans="1:2">
      <c r="A26" t="s">
        <v>21</v>
      </c>
      <c r="B26" t="s">
        <v>6</v>
      </c>
    </row>
    <row r="27" spans="1:2">
      <c r="A27" t="s">
        <v>10</v>
      </c>
      <c r="B27" t="s">
        <v>7</v>
      </c>
    </row>
    <row r="28" spans="1:2">
      <c r="A28" t="s">
        <v>12</v>
      </c>
      <c r="B28" t="s">
        <v>8</v>
      </c>
    </row>
    <row r="29" spans="1:2">
      <c r="A29" t="s">
        <v>21</v>
      </c>
      <c r="B29" t="s">
        <v>9</v>
      </c>
    </row>
    <row r="30" spans="1:2">
      <c r="A30" t="s">
        <v>8</v>
      </c>
      <c r="B30" t="s">
        <v>10</v>
      </c>
    </row>
    <row r="31" spans="1:2">
      <c r="A31" t="s">
        <v>6</v>
      </c>
      <c r="B31" t="s">
        <v>11</v>
      </c>
    </row>
    <row r="32" spans="1:2">
      <c r="A32" t="s">
        <v>18</v>
      </c>
      <c r="B32" t="s">
        <v>12</v>
      </c>
    </row>
    <row r="33" spans="1:2">
      <c r="A33" t="s">
        <v>5</v>
      </c>
      <c r="B33" t="s">
        <v>13</v>
      </c>
    </row>
    <row r="34" spans="1:2">
      <c r="A34" t="s">
        <v>12</v>
      </c>
      <c r="B34" t="s">
        <v>14</v>
      </c>
    </row>
    <row r="35" spans="1:2">
      <c r="A35" t="s">
        <v>22</v>
      </c>
      <c r="B35" t="s">
        <v>15</v>
      </c>
    </row>
    <row r="36" spans="1:2">
      <c r="A36" t="s">
        <v>0</v>
      </c>
      <c r="B36" t="s">
        <v>16</v>
      </c>
    </row>
    <row r="37" spans="1:2">
      <c r="A37" t="s">
        <v>0</v>
      </c>
      <c r="B37" t="s">
        <v>17</v>
      </c>
    </row>
    <row r="38" spans="1:2">
      <c r="A38" t="s">
        <v>16</v>
      </c>
      <c r="B38" t="s">
        <v>18</v>
      </c>
    </row>
    <row r="39" spans="1:2">
      <c r="A39" t="s">
        <v>13</v>
      </c>
      <c r="B39" t="s">
        <v>19</v>
      </c>
    </row>
    <row r="40" spans="1:2">
      <c r="A40" t="s">
        <v>0</v>
      </c>
      <c r="B40" t="s">
        <v>23</v>
      </c>
    </row>
    <row r="41" spans="1:2">
      <c r="A41" t="s">
        <v>8</v>
      </c>
      <c r="B41" t="s">
        <v>21</v>
      </c>
    </row>
    <row r="42" spans="1:2">
      <c r="A42" t="s">
        <v>17</v>
      </c>
      <c r="B42" t="s">
        <v>22</v>
      </c>
    </row>
  </sheetData>
  <pageMargins left="0.7" right="0.7" top="0.75" bottom="0.75" header="0.3" footer="0.3"/>
  <customProperties>
    <customPr name="DVSECTION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E1"/>
  <sheetViews>
    <sheetView workbookViewId="0">
      <selection activeCell="EE1" sqref="EE1"/>
    </sheetView>
  </sheetViews>
  <sheetFormatPr defaultRowHeight="15"/>
  <sheetData>
    <row r="1" spans="1:135">
      <c r="A1" t="e">
        <f>IF(CarcinomaSquamousCell_singlenet!1:1,"AAAAAH/PBwA=",0)</f>
        <v>#VALUE!</v>
      </c>
      <c r="B1" t="e">
        <f>AND(CarcinomaSquamousCell_singlenet!A1,"AAAAAH/PBwE=")</f>
        <v>#VALUE!</v>
      </c>
      <c r="C1" t="e">
        <f>AND(CarcinomaSquamousCell_singlenet!B1,"AAAAAH/PBwI=")</f>
        <v>#VALUE!</v>
      </c>
      <c r="D1">
        <f>IF(CarcinomaSquamousCell_singlenet!2:2,"AAAAAH/PBwM=",0)</f>
        <v>0</v>
      </c>
      <c r="E1" t="e">
        <f>AND(CarcinomaSquamousCell_singlenet!A2,"AAAAAH/PBwQ=")</f>
        <v>#VALUE!</v>
      </c>
      <c r="F1" t="e">
        <f>AND(CarcinomaSquamousCell_singlenet!B2,"AAAAAH/PBwU=")</f>
        <v>#VALUE!</v>
      </c>
      <c r="G1">
        <f>IF(CarcinomaSquamousCell_singlenet!3:3,"AAAAAH/PBwY=",0)</f>
        <v>0</v>
      </c>
      <c r="H1" t="e">
        <f>AND(CarcinomaSquamousCell_singlenet!A3,"AAAAAH/PBwc=")</f>
        <v>#VALUE!</v>
      </c>
      <c r="I1" t="e">
        <f>AND(CarcinomaSquamousCell_singlenet!B3,"AAAAAH/PBwg=")</f>
        <v>#VALUE!</v>
      </c>
      <c r="J1">
        <f>IF(CarcinomaSquamousCell_singlenet!4:4,"AAAAAH/PBwk=",0)</f>
        <v>0</v>
      </c>
      <c r="K1" t="e">
        <f>AND(CarcinomaSquamousCell_singlenet!A4,"AAAAAH/PBwo=")</f>
        <v>#VALUE!</v>
      </c>
      <c r="L1" t="e">
        <f>AND(CarcinomaSquamousCell_singlenet!B4,"AAAAAH/PBws=")</f>
        <v>#VALUE!</v>
      </c>
      <c r="M1">
        <f>IF(CarcinomaSquamousCell_singlenet!5:5,"AAAAAH/PBww=",0)</f>
        <v>0</v>
      </c>
      <c r="N1" t="e">
        <f>AND(CarcinomaSquamousCell_singlenet!A5,"AAAAAH/PBw0=")</f>
        <v>#VALUE!</v>
      </c>
      <c r="O1" t="e">
        <f>AND(CarcinomaSquamousCell_singlenet!B5,"AAAAAH/PBw4=")</f>
        <v>#VALUE!</v>
      </c>
      <c r="P1">
        <f>IF(CarcinomaSquamousCell_singlenet!6:6,"AAAAAH/PBw8=",0)</f>
        <v>0</v>
      </c>
      <c r="Q1" t="e">
        <f>AND(CarcinomaSquamousCell_singlenet!A6,"AAAAAH/PBxA=")</f>
        <v>#VALUE!</v>
      </c>
      <c r="R1" t="e">
        <f>AND(CarcinomaSquamousCell_singlenet!B6,"AAAAAH/PBxE=")</f>
        <v>#VALUE!</v>
      </c>
      <c r="S1">
        <f>IF(CarcinomaSquamousCell_singlenet!7:7,"AAAAAH/PBxI=",0)</f>
        <v>0</v>
      </c>
      <c r="T1" t="e">
        <f>AND(CarcinomaSquamousCell_singlenet!A7,"AAAAAH/PBxM=")</f>
        <v>#VALUE!</v>
      </c>
      <c r="U1" t="e">
        <f>AND(CarcinomaSquamousCell_singlenet!B7,"AAAAAH/PBxQ=")</f>
        <v>#VALUE!</v>
      </c>
      <c r="V1">
        <f>IF(CarcinomaSquamousCell_singlenet!8:8,"AAAAAH/PBxU=",0)</f>
        <v>0</v>
      </c>
      <c r="W1" t="e">
        <f>AND(CarcinomaSquamousCell_singlenet!A8,"AAAAAH/PBxY=")</f>
        <v>#VALUE!</v>
      </c>
      <c r="X1" t="e">
        <f>AND(CarcinomaSquamousCell_singlenet!B8,"AAAAAH/PBxc=")</f>
        <v>#VALUE!</v>
      </c>
      <c r="Y1">
        <f>IF(CarcinomaSquamousCell_singlenet!9:9,"AAAAAH/PBxg=",0)</f>
        <v>0</v>
      </c>
      <c r="Z1" t="e">
        <f>AND(CarcinomaSquamousCell_singlenet!A9,"AAAAAH/PBxk=")</f>
        <v>#VALUE!</v>
      </c>
      <c r="AA1" t="e">
        <f>AND(CarcinomaSquamousCell_singlenet!B9,"AAAAAH/PBxo=")</f>
        <v>#VALUE!</v>
      </c>
      <c r="AB1">
        <f>IF(CarcinomaSquamousCell_singlenet!10:10,"AAAAAH/PBxs=",0)</f>
        <v>0</v>
      </c>
      <c r="AC1" t="e">
        <f>AND(CarcinomaSquamousCell_singlenet!A10,"AAAAAH/PBxw=")</f>
        <v>#VALUE!</v>
      </c>
      <c r="AD1" t="e">
        <f>AND(CarcinomaSquamousCell_singlenet!B10,"AAAAAH/PBx0=")</f>
        <v>#VALUE!</v>
      </c>
      <c r="AE1">
        <f>IF(CarcinomaSquamousCell_singlenet!11:11,"AAAAAH/PBx4=",0)</f>
        <v>0</v>
      </c>
      <c r="AF1" t="e">
        <f>AND(CarcinomaSquamousCell_singlenet!A11,"AAAAAH/PBx8=")</f>
        <v>#VALUE!</v>
      </c>
      <c r="AG1" t="e">
        <f>AND(CarcinomaSquamousCell_singlenet!B11,"AAAAAH/PByA=")</f>
        <v>#VALUE!</v>
      </c>
      <c r="AH1">
        <f>IF(CarcinomaSquamousCell_singlenet!12:12,"AAAAAH/PByE=",0)</f>
        <v>0</v>
      </c>
      <c r="AI1" t="e">
        <f>AND(CarcinomaSquamousCell_singlenet!A12,"AAAAAH/PByI=")</f>
        <v>#VALUE!</v>
      </c>
      <c r="AJ1" t="e">
        <f>AND(CarcinomaSquamousCell_singlenet!B12,"AAAAAH/PByM=")</f>
        <v>#VALUE!</v>
      </c>
      <c r="AK1">
        <f>IF(CarcinomaSquamousCell_singlenet!13:13,"AAAAAH/PByQ=",0)</f>
        <v>0</v>
      </c>
      <c r="AL1" t="e">
        <f>AND(CarcinomaSquamousCell_singlenet!A13,"AAAAAH/PByU=")</f>
        <v>#VALUE!</v>
      </c>
      <c r="AM1" t="e">
        <f>AND(CarcinomaSquamousCell_singlenet!B13,"AAAAAH/PByY=")</f>
        <v>#VALUE!</v>
      </c>
      <c r="AN1">
        <f>IF(CarcinomaSquamousCell_singlenet!14:14,"AAAAAH/PByc=",0)</f>
        <v>0</v>
      </c>
      <c r="AO1" t="e">
        <f>AND(CarcinomaSquamousCell_singlenet!A14,"AAAAAH/PByg=")</f>
        <v>#VALUE!</v>
      </c>
      <c r="AP1" t="e">
        <f>AND(CarcinomaSquamousCell_singlenet!B14,"AAAAAH/PByk=")</f>
        <v>#VALUE!</v>
      </c>
      <c r="AQ1">
        <f>IF(CarcinomaSquamousCell_singlenet!15:15,"AAAAAH/PByo=",0)</f>
        <v>0</v>
      </c>
      <c r="AR1" t="e">
        <f>AND(CarcinomaSquamousCell_singlenet!A15,"AAAAAH/PBys=")</f>
        <v>#VALUE!</v>
      </c>
      <c r="AS1" t="e">
        <f>AND(CarcinomaSquamousCell_singlenet!B15,"AAAAAH/PByw=")</f>
        <v>#VALUE!</v>
      </c>
      <c r="AT1">
        <f>IF(CarcinomaSquamousCell_singlenet!16:16,"AAAAAH/PBy0=",0)</f>
        <v>0</v>
      </c>
      <c r="AU1" t="e">
        <f>AND(CarcinomaSquamousCell_singlenet!A16,"AAAAAH/PBy4=")</f>
        <v>#VALUE!</v>
      </c>
      <c r="AV1" t="e">
        <f>AND(CarcinomaSquamousCell_singlenet!B16,"AAAAAH/PBy8=")</f>
        <v>#VALUE!</v>
      </c>
      <c r="AW1">
        <f>IF(CarcinomaSquamousCell_singlenet!17:17,"AAAAAH/PBzA=",0)</f>
        <v>0</v>
      </c>
      <c r="AX1" t="e">
        <f>AND(CarcinomaSquamousCell_singlenet!A17,"AAAAAH/PBzE=")</f>
        <v>#VALUE!</v>
      </c>
      <c r="AY1" t="e">
        <f>AND(CarcinomaSquamousCell_singlenet!B17,"AAAAAH/PBzI=")</f>
        <v>#VALUE!</v>
      </c>
      <c r="AZ1">
        <f>IF(CarcinomaSquamousCell_singlenet!18:18,"AAAAAH/PBzM=",0)</f>
        <v>0</v>
      </c>
      <c r="BA1" t="e">
        <f>AND(CarcinomaSquamousCell_singlenet!A18,"AAAAAH/PBzQ=")</f>
        <v>#VALUE!</v>
      </c>
      <c r="BB1" t="e">
        <f>AND(CarcinomaSquamousCell_singlenet!B18,"AAAAAH/PBzU=")</f>
        <v>#VALUE!</v>
      </c>
      <c r="BC1">
        <f>IF(CarcinomaSquamousCell_singlenet!19:19,"AAAAAH/PBzY=",0)</f>
        <v>0</v>
      </c>
      <c r="BD1" t="e">
        <f>AND(CarcinomaSquamousCell_singlenet!A19,"AAAAAH/PBzc=")</f>
        <v>#VALUE!</v>
      </c>
      <c r="BE1" t="e">
        <f>AND(CarcinomaSquamousCell_singlenet!B19,"AAAAAH/PBzg=")</f>
        <v>#VALUE!</v>
      </c>
      <c r="BF1">
        <f>IF(CarcinomaSquamousCell_singlenet!20:20,"AAAAAH/PBzk=",0)</f>
        <v>0</v>
      </c>
      <c r="BG1" t="e">
        <f>AND(CarcinomaSquamousCell_singlenet!A20,"AAAAAH/PBzo=")</f>
        <v>#VALUE!</v>
      </c>
      <c r="BH1" t="e">
        <f>AND(CarcinomaSquamousCell_singlenet!B20,"AAAAAH/PBzs=")</f>
        <v>#VALUE!</v>
      </c>
      <c r="BI1">
        <f>IF(CarcinomaSquamousCell_singlenet!21:21,"AAAAAH/PBzw=",0)</f>
        <v>0</v>
      </c>
      <c r="BJ1" t="e">
        <f>AND(CarcinomaSquamousCell_singlenet!A21,"AAAAAH/PBz0=")</f>
        <v>#VALUE!</v>
      </c>
      <c r="BK1" t="e">
        <f>AND(CarcinomaSquamousCell_singlenet!B21,"AAAAAH/PBz4=")</f>
        <v>#VALUE!</v>
      </c>
      <c r="BL1">
        <f>IF(CarcinomaSquamousCell_singlenet!22:22,"AAAAAH/PBz8=",0)</f>
        <v>0</v>
      </c>
      <c r="BM1" t="e">
        <f>AND(CarcinomaSquamousCell_singlenet!A22,"AAAAAH/PB0A=")</f>
        <v>#VALUE!</v>
      </c>
      <c r="BN1" t="e">
        <f>AND(CarcinomaSquamousCell_singlenet!B22,"AAAAAH/PB0E=")</f>
        <v>#VALUE!</v>
      </c>
      <c r="BO1">
        <f>IF(CarcinomaSquamousCell_singlenet!23:23,"AAAAAH/PB0I=",0)</f>
        <v>0</v>
      </c>
      <c r="BP1" t="e">
        <f>AND(CarcinomaSquamousCell_singlenet!A23,"AAAAAH/PB0M=")</f>
        <v>#VALUE!</v>
      </c>
      <c r="BQ1" t="e">
        <f>AND(CarcinomaSquamousCell_singlenet!B23,"AAAAAH/PB0Q=")</f>
        <v>#VALUE!</v>
      </c>
      <c r="BR1">
        <f>IF(CarcinomaSquamousCell_singlenet!24:24,"AAAAAH/PB0U=",0)</f>
        <v>0</v>
      </c>
      <c r="BS1" t="e">
        <f>AND(CarcinomaSquamousCell_singlenet!A24,"AAAAAH/PB0Y=")</f>
        <v>#VALUE!</v>
      </c>
      <c r="BT1" t="e">
        <f>AND(CarcinomaSquamousCell_singlenet!B24,"AAAAAH/PB0c=")</f>
        <v>#VALUE!</v>
      </c>
      <c r="BU1">
        <f>IF(CarcinomaSquamousCell_singlenet!25:25,"AAAAAH/PB0g=",0)</f>
        <v>0</v>
      </c>
      <c r="BV1" t="e">
        <f>AND(CarcinomaSquamousCell_singlenet!A25,"AAAAAH/PB0k=")</f>
        <v>#VALUE!</v>
      </c>
      <c r="BW1" t="e">
        <f>AND(CarcinomaSquamousCell_singlenet!B25,"AAAAAH/PB0o=")</f>
        <v>#VALUE!</v>
      </c>
      <c r="BX1">
        <f>IF(CarcinomaSquamousCell_singlenet!26:26,"AAAAAH/PB0s=",0)</f>
        <v>0</v>
      </c>
      <c r="BY1" t="e">
        <f>AND(CarcinomaSquamousCell_singlenet!A26,"AAAAAH/PB0w=")</f>
        <v>#VALUE!</v>
      </c>
      <c r="BZ1" t="e">
        <f>AND(CarcinomaSquamousCell_singlenet!B26,"AAAAAH/PB00=")</f>
        <v>#VALUE!</v>
      </c>
      <c r="CA1">
        <f>IF(CarcinomaSquamousCell_singlenet!27:27,"AAAAAH/PB04=",0)</f>
        <v>0</v>
      </c>
      <c r="CB1" t="e">
        <f>AND(CarcinomaSquamousCell_singlenet!A27,"AAAAAH/PB08=")</f>
        <v>#VALUE!</v>
      </c>
      <c r="CC1" t="e">
        <f>AND(CarcinomaSquamousCell_singlenet!B27,"AAAAAH/PB1A=")</f>
        <v>#VALUE!</v>
      </c>
      <c r="CD1">
        <f>IF(CarcinomaSquamousCell_singlenet!28:28,"AAAAAH/PB1E=",0)</f>
        <v>0</v>
      </c>
      <c r="CE1" t="e">
        <f>AND(CarcinomaSquamousCell_singlenet!A28,"AAAAAH/PB1I=")</f>
        <v>#VALUE!</v>
      </c>
      <c r="CF1" t="e">
        <f>AND(CarcinomaSquamousCell_singlenet!B28,"AAAAAH/PB1M=")</f>
        <v>#VALUE!</v>
      </c>
      <c r="CG1">
        <f>IF(CarcinomaSquamousCell_singlenet!29:29,"AAAAAH/PB1Q=",0)</f>
        <v>0</v>
      </c>
      <c r="CH1" t="e">
        <f>AND(CarcinomaSquamousCell_singlenet!A29,"AAAAAH/PB1U=")</f>
        <v>#VALUE!</v>
      </c>
      <c r="CI1" t="e">
        <f>AND(CarcinomaSquamousCell_singlenet!B29,"AAAAAH/PB1Y=")</f>
        <v>#VALUE!</v>
      </c>
      <c r="CJ1">
        <f>IF(CarcinomaSquamousCell_singlenet!30:30,"AAAAAH/PB1c=",0)</f>
        <v>0</v>
      </c>
      <c r="CK1" t="e">
        <f>AND(CarcinomaSquamousCell_singlenet!A30,"AAAAAH/PB1g=")</f>
        <v>#VALUE!</v>
      </c>
      <c r="CL1" t="e">
        <f>AND(CarcinomaSquamousCell_singlenet!B30,"AAAAAH/PB1k=")</f>
        <v>#VALUE!</v>
      </c>
      <c r="CM1">
        <f>IF(CarcinomaSquamousCell_singlenet!31:31,"AAAAAH/PB1o=",0)</f>
        <v>0</v>
      </c>
      <c r="CN1" t="e">
        <f>AND(CarcinomaSquamousCell_singlenet!A31,"AAAAAH/PB1s=")</f>
        <v>#VALUE!</v>
      </c>
      <c r="CO1" t="e">
        <f>AND(CarcinomaSquamousCell_singlenet!B31,"AAAAAH/PB1w=")</f>
        <v>#VALUE!</v>
      </c>
      <c r="CP1">
        <f>IF(CarcinomaSquamousCell_singlenet!32:32,"AAAAAH/PB10=",0)</f>
        <v>0</v>
      </c>
      <c r="CQ1" t="e">
        <f>AND(CarcinomaSquamousCell_singlenet!A32,"AAAAAH/PB14=")</f>
        <v>#VALUE!</v>
      </c>
      <c r="CR1" t="e">
        <f>AND(CarcinomaSquamousCell_singlenet!B32,"AAAAAH/PB18=")</f>
        <v>#VALUE!</v>
      </c>
      <c r="CS1">
        <f>IF(CarcinomaSquamousCell_singlenet!33:33,"AAAAAH/PB2A=",0)</f>
        <v>0</v>
      </c>
      <c r="CT1" t="e">
        <f>AND(CarcinomaSquamousCell_singlenet!A33,"AAAAAH/PB2E=")</f>
        <v>#VALUE!</v>
      </c>
      <c r="CU1" t="e">
        <f>AND(CarcinomaSquamousCell_singlenet!B33,"AAAAAH/PB2I=")</f>
        <v>#VALUE!</v>
      </c>
      <c r="CV1">
        <f>IF(CarcinomaSquamousCell_singlenet!34:34,"AAAAAH/PB2M=",0)</f>
        <v>0</v>
      </c>
      <c r="CW1" t="e">
        <f>AND(CarcinomaSquamousCell_singlenet!A34,"AAAAAH/PB2Q=")</f>
        <v>#VALUE!</v>
      </c>
      <c r="CX1" t="e">
        <f>AND(CarcinomaSquamousCell_singlenet!B34,"AAAAAH/PB2U=")</f>
        <v>#VALUE!</v>
      </c>
      <c r="CY1">
        <f>IF(CarcinomaSquamousCell_singlenet!35:35,"AAAAAH/PB2Y=",0)</f>
        <v>0</v>
      </c>
      <c r="CZ1" t="e">
        <f>AND(CarcinomaSquamousCell_singlenet!A35,"AAAAAH/PB2c=")</f>
        <v>#VALUE!</v>
      </c>
      <c r="DA1" t="e">
        <f>AND(CarcinomaSquamousCell_singlenet!B35,"AAAAAH/PB2g=")</f>
        <v>#VALUE!</v>
      </c>
      <c r="DB1">
        <f>IF(CarcinomaSquamousCell_singlenet!36:36,"AAAAAH/PB2k=",0)</f>
        <v>0</v>
      </c>
      <c r="DC1" t="e">
        <f>AND(CarcinomaSquamousCell_singlenet!A36,"AAAAAH/PB2o=")</f>
        <v>#VALUE!</v>
      </c>
      <c r="DD1" t="e">
        <f>AND(CarcinomaSquamousCell_singlenet!B36,"AAAAAH/PB2s=")</f>
        <v>#VALUE!</v>
      </c>
      <c r="DE1">
        <f>IF(CarcinomaSquamousCell_singlenet!37:37,"AAAAAH/PB2w=",0)</f>
        <v>0</v>
      </c>
      <c r="DF1" t="e">
        <f>AND(CarcinomaSquamousCell_singlenet!A37,"AAAAAH/PB20=")</f>
        <v>#VALUE!</v>
      </c>
      <c r="DG1" t="e">
        <f>AND(CarcinomaSquamousCell_singlenet!B37,"AAAAAH/PB24=")</f>
        <v>#VALUE!</v>
      </c>
      <c r="DH1">
        <f>IF(CarcinomaSquamousCell_singlenet!38:38,"AAAAAH/PB28=",0)</f>
        <v>0</v>
      </c>
      <c r="DI1" t="e">
        <f>AND(CarcinomaSquamousCell_singlenet!A38,"AAAAAH/PB3A=")</f>
        <v>#VALUE!</v>
      </c>
      <c r="DJ1" t="e">
        <f>AND(CarcinomaSquamousCell_singlenet!B38,"AAAAAH/PB3E=")</f>
        <v>#VALUE!</v>
      </c>
      <c r="DK1">
        <f>IF(CarcinomaSquamousCell_singlenet!39:39,"AAAAAH/PB3I=",0)</f>
        <v>0</v>
      </c>
      <c r="DL1" t="e">
        <f>AND(CarcinomaSquamousCell_singlenet!A39,"AAAAAH/PB3M=")</f>
        <v>#VALUE!</v>
      </c>
      <c r="DM1" t="e">
        <f>AND(CarcinomaSquamousCell_singlenet!B39,"AAAAAH/PB3Q=")</f>
        <v>#VALUE!</v>
      </c>
      <c r="DN1">
        <f>IF(CarcinomaSquamousCell_singlenet!40:40,"AAAAAH/PB3U=",0)</f>
        <v>0</v>
      </c>
      <c r="DO1" t="e">
        <f>AND(CarcinomaSquamousCell_singlenet!A40,"AAAAAH/PB3Y=")</f>
        <v>#VALUE!</v>
      </c>
      <c r="DP1" t="e">
        <f>AND(CarcinomaSquamousCell_singlenet!B40,"AAAAAH/PB3c=")</f>
        <v>#VALUE!</v>
      </c>
      <c r="DQ1">
        <f>IF(CarcinomaSquamousCell_singlenet!41:41,"AAAAAH/PB3g=",0)</f>
        <v>0</v>
      </c>
      <c r="DR1" t="e">
        <f>AND(CarcinomaSquamousCell_singlenet!A41,"AAAAAH/PB3k=")</f>
        <v>#VALUE!</v>
      </c>
      <c r="DS1" t="e">
        <f>AND(CarcinomaSquamousCell_singlenet!B41,"AAAAAH/PB3o=")</f>
        <v>#VALUE!</v>
      </c>
      <c r="DT1">
        <f>IF(CarcinomaSquamousCell_singlenet!42:42,"AAAAAH/PB3s=",0)</f>
        <v>0</v>
      </c>
      <c r="DU1" t="e">
        <f>AND(CarcinomaSquamousCell_singlenet!A42,"AAAAAH/PB3w=")</f>
        <v>#VALUE!</v>
      </c>
      <c r="DV1" t="e">
        <f>AND(CarcinomaSquamousCell_singlenet!B42,"AAAAAH/PB30=")</f>
        <v>#VALUE!</v>
      </c>
      <c r="DW1">
        <f>IF(CarcinomaSquamousCell_singlenet!43:43,"AAAAAH/PB34=",0)</f>
        <v>0</v>
      </c>
      <c r="DX1" t="e">
        <f>AND(CarcinomaSquamousCell_singlenet!A43,"AAAAAH/PB38=")</f>
        <v>#VALUE!</v>
      </c>
      <c r="DY1" t="e">
        <f>AND(CarcinomaSquamousCell_singlenet!B43,"AAAAAH/PB4A=")</f>
        <v>#VALUE!</v>
      </c>
      <c r="DZ1">
        <f>IF(CarcinomaSquamousCell_singlenet!44:44,"AAAAAH/PB4E=",0)</f>
        <v>0</v>
      </c>
      <c r="EA1" t="e">
        <f>AND(CarcinomaSquamousCell_singlenet!A44,"AAAAAH/PB4I=")</f>
        <v>#VALUE!</v>
      </c>
      <c r="EB1" t="e">
        <f>AND(CarcinomaSquamousCell_singlenet!B44,"AAAAAH/PB4M=")</f>
        <v>#VALUE!</v>
      </c>
      <c r="EC1" t="e">
        <f>IF(CarcinomaSquamousCell_singlenet!A:A,"AAAAAH/PB4Q=",0)</f>
        <v>#VALUE!</v>
      </c>
      <c r="ED1" t="e">
        <f>IF(CarcinomaSquamousCell_singlenet!B:B,"AAAAAH/PB4U=",0)</f>
        <v>#VALUE!</v>
      </c>
      <c r="EE1" t="s">
        <v>24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CarcinomaSquamousCell_singlenet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tjlin</dc:creator>
  <cp:lastModifiedBy>Tiffany Lin</cp:lastModifiedBy>
  <dcterms:created xsi:type="dcterms:W3CDTF">2012-05-21T17:15:45Z</dcterms:created>
  <dcterms:modified xsi:type="dcterms:W3CDTF">2012-05-21T17:27:47Z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1dQ7I5dYThuQBPG-Xys3No5DaA2i7Zm6Y4KAR9-s7LOo</vt:lpwstr>
  </property>
  <property fmtid="{D5CDD505-2E9C-101B-9397-08002B2CF9AE}" pid="4" name="Google.Documents.RevisionId">
    <vt:lpwstr>11745009335454808729</vt:lpwstr>
  </property>
  <property fmtid="{D5CDD505-2E9C-101B-9397-08002B2CF9AE}" pid="5" name="Google.Documents.PreviousRevisionId">
    <vt:lpwstr>02762081518579522137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