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ing\Python\CEPR\CMS_Projections\"/>
    </mc:Choice>
  </mc:AlternateContent>
  <bookViews>
    <workbookView xWindow="0" yWindow="0" windowWidth="22104" windowHeight="9672" activeTab="1"/>
  </bookViews>
  <sheets>
    <sheet name="Data" sheetId="1" r:id="rId1"/>
    <sheet name="Charts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6" i="1" l="1"/>
  <c r="V67" i="1"/>
  <c r="V68" i="1"/>
  <c r="V69" i="1"/>
  <c r="V70" i="1"/>
  <c r="V71" i="1"/>
  <c r="V72" i="1"/>
  <c r="V65" i="1"/>
  <c r="V64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7" i="1"/>
  <c r="Q66" i="1" l="1"/>
  <c r="Q67" i="1"/>
  <c r="Q68" i="1"/>
  <c r="Q69" i="1"/>
  <c r="Q70" i="1"/>
  <c r="Q71" i="1"/>
  <c r="Q72" i="1"/>
  <c r="Q65" i="1"/>
  <c r="P66" i="1"/>
  <c r="P67" i="1"/>
  <c r="P68" i="1"/>
  <c r="P69" i="1"/>
  <c r="P70" i="1"/>
  <c r="P71" i="1"/>
  <c r="P72" i="1"/>
  <c r="P65" i="1"/>
  <c r="O66" i="1"/>
  <c r="O67" i="1"/>
  <c r="O68" i="1"/>
  <c r="O69" i="1"/>
  <c r="O70" i="1"/>
  <c r="O71" i="1"/>
  <c r="O72" i="1"/>
  <c r="O65" i="1"/>
  <c r="N66" i="1"/>
  <c r="N67" i="1"/>
  <c r="N68" i="1"/>
  <c r="N69" i="1"/>
  <c r="N70" i="1"/>
  <c r="N71" i="1"/>
  <c r="N72" i="1"/>
  <c r="N65" i="1"/>
  <c r="L65" i="1"/>
  <c r="L66" i="1"/>
  <c r="L67" i="1"/>
  <c r="L68" i="1"/>
  <c r="L69" i="1"/>
  <c r="L70" i="1"/>
  <c r="L71" i="1"/>
  <c r="L72" i="1"/>
  <c r="L64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7" i="1"/>
  <c r="I66" i="1"/>
  <c r="I67" i="1"/>
  <c r="I68" i="1"/>
  <c r="I69" i="1"/>
  <c r="I70" i="1"/>
  <c r="I71" i="1"/>
  <c r="I72" i="1"/>
  <c r="I65" i="1"/>
  <c r="K67" i="1"/>
  <c r="K68" i="1" s="1"/>
  <c r="K69" i="1" s="1"/>
  <c r="K70" i="1" s="1"/>
  <c r="K71" i="1" s="1"/>
  <c r="K72" i="1" s="1"/>
  <c r="K66" i="1"/>
  <c r="K65" i="1"/>
  <c r="I64" i="1"/>
  <c r="H65" i="1"/>
  <c r="H66" i="1"/>
  <c r="H67" i="1"/>
  <c r="H68" i="1"/>
  <c r="H69" i="1"/>
  <c r="H70" i="1"/>
  <c r="H71" i="1"/>
  <c r="H72" i="1"/>
  <c r="H64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7" i="1"/>
</calcChain>
</file>

<file path=xl/sharedStrings.xml><?xml version="1.0" encoding="utf-8"?>
<sst xmlns="http://schemas.openxmlformats.org/spreadsheetml/2006/main" count="103" uniqueCount="99">
  <si>
    <t>National Healthcare Expenditures Relative to Wages</t>
  </si>
  <si>
    <t>Year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</si>
  <si>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</si>
  <si>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</si>
  <si>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</si>
  <si>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</si>
  <si>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</si>
  <si>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</si>
  <si>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</si>
  <si>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</si>
  <si>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</si>
  <si>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</si>
  <si>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</si>
  <si>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</si>
  <si>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</si>
  <si>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</si>
  <si>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</si>
  <si>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</si>
  <si>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</si>
  <si>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</si>
  <si>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</si>
  <si>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</si>
  <si>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</si>
  <si>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</si>
  <si>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</si>
  <si>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</si>
  <si>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</si>
  <si>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</si>
  <si>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</si>
  <si>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</si>
  <si>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</si>
  <si>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</si>
  <si>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</si>
  <si>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</si>
  <si>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</si>
  <si>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</si>
  <si>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</si>
  <si>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</si>
  <si>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</si>
  <si>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</si>
  <si>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</si>
  <si>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</si>
  <si>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</si>
  <si>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</si>
  <si>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</si>
  <si>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</si>
  <si>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</si>
  <si>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</si>
  <si>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</si>
  <si>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</si>
  <si>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</si>
  <si>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</si>
  <si>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</si>
  <si>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</si>
  <si>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</si>
  <si>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</si>
  <si>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</si>
  <si>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</si>
  <si>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</si>
  <si>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</si>
  <si>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</si>
  <si>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</si>
  <si>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</si>
  <si>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</si>
  <si>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</si>
  <si>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</si>
  <si>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</si>
  <si>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</si>
  <si>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National Health Expenditure (NHE) Amounts by Type of Expenditure and Source of Funds: Calendar Years 1960-2025 in PROJECTIONS format</t>
  </si>
  <si>
    <t>The projections are based on the 2015 version of the NHE released in December 2016.</t>
  </si>
  <si>
    <t>LEVELS in $Millions</t>
  </si>
  <si>
    <t>First projected year is 2016</t>
  </si>
  <si>
    <t>Prescription Drug Expenditures</t>
  </si>
  <si>
    <t>June 12, 2017; CEPR (Brian Dew, Domestic Intern)</t>
  </si>
  <si>
    <t>National income: Compensation of employees: Wages and salaries, Billions of Dollars, Annual, Not Seasonally Adjusted</t>
  </si>
  <si>
    <t>BEA NIPA Table 1.12</t>
  </si>
  <si>
    <t>Wages and Salaries component of National Income</t>
  </si>
  <si>
    <t xml:space="preserve">BLS </t>
  </si>
  <si>
    <t>Median usual weekly earnings (second quartile), Employed full time, Wage and salary workers, 16 years and older</t>
  </si>
  <si>
    <t>Median usual weekly earnings</t>
  </si>
  <si>
    <t>Annualized, in US Dollars</t>
  </si>
  <si>
    <t>CBO</t>
  </si>
  <si>
    <t>Levels in Millions</t>
  </si>
  <si>
    <t>Wages and Salaries</t>
  </si>
  <si>
    <r>
      <t xml:space="preserve">CBO's January 2017 report </t>
    </r>
    <r>
      <rPr>
        <i/>
        <sz val="11"/>
        <color theme="1"/>
        <rFont val="Calibri"/>
        <family val="2"/>
        <scheme val="minor"/>
      </rPr>
      <t>The Budget and Economic Outlook: 2017 to 2027 (Calendar Year 2017 Baseline Projection)</t>
    </r>
  </si>
  <si>
    <t>Census</t>
  </si>
  <si>
    <t>Population Projections (2014)</t>
  </si>
  <si>
    <t>Population (Annual Average)</t>
  </si>
  <si>
    <t>Number of People</t>
  </si>
  <si>
    <t>Own Calculations Begin Here:</t>
  </si>
  <si>
    <t>Prescription Drug Spending Per Person</t>
  </si>
  <si>
    <t>Prescription Drug Share of Median Wage</t>
  </si>
  <si>
    <t>Median Wage Projection (Uses CBO wage projection to determine growth rate)</t>
  </si>
  <si>
    <t>Prescription Drug Share of Wages and Salaries (Wage projection from CBO)</t>
  </si>
  <si>
    <t>Patent Protections Removed Share of Median Wage</t>
  </si>
  <si>
    <t>Patent Protections Removed Share of Wages and Salaries</t>
  </si>
  <si>
    <t>Prescription Drug Spending Per Person with Patent Protections Removed</t>
  </si>
  <si>
    <t>Cost of Prescription Drugs with Patent Related Protections Removed</t>
  </si>
  <si>
    <t>Projection 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</si>
</sst>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wrapText="1"/>
    </xf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</cellXfs>
  <cellStyles count="3">
    <cellStyle name="Normal" xfId="0" builtinId="0"/>
    <cellStyle name="Normal 2" xfId="1"/>
    <cellStyle name="Normal 2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</a:t>
            </a:r>
            <a:r>
              <a:rPr lang="en-US" sz="1800" b="1" baseline="0"/>
              <a:t> p</a:t>
            </a:r>
            <a:r>
              <a:rPr lang="en-US" sz="1800" b="1"/>
              <a:t>rescription drug</a:t>
            </a:r>
            <a:r>
              <a:rPr lang="en-US" sz="1800" b="1" baseline="0"/>
              <a:t> expenditure as share of national wage income</a:t>
            </a:r>
          </a:p>
        </c:rich>
      </c:tx>
      <c:layout>
        <c:manualLayout>
          <c:xMode val="edge"/>
          <c:yMode val="edge"/>
          <c:x val="2.2941118209280433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655852275541034E-2"/>
          <c:y val="0.17873794490124983"/>
          <c:w val="0.7297465396424504"/>
          <c:h val="0.50256161341265426"/>
        </c:manualLayout>
      </c:layout>
      <c:lineChart>
        <c:grouping val="standard"/>
        <c:varyColors val="0"/>
        <c:ser>
          <c:idx val="3"/>
          <c:order val="0"/>
          <c:tx>
            <c:v>Historical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Data!$A$7:$A$72</c:f>
              <c:strCache>
                <c:ptCount val="6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</c:strCache>
            </c:strRef>
          </c:cat>
          <c:val>
            <c:numRef>
              <c:f>Data!$L$7:$L$63</c:f>
              <c:numCache>
                <c:formatCode>General</c:formatCode>
                <c:ptCount val="57"/>
                <c:pt idx="0">
                  <c:v>0.9805789666544521</c:v>
                </c:pt>
                <c:pt idx="1">
                  <c:v>0.96898395721925124</c:v>
                </c:pt>
                <c:pt idx="2">
                  <c:v>1.011690046760187</c:v>
                </c:pt>
                <c:pt idx="3">
                  <c:v>1.0031756113051762</c:v>
                </c:pt>
                <c:pt idx="4">
                  <c:v>0.9908229721728834</c:v>
                </c:pt>
                <c:pt idx="5">
                  <c:v>1.0211654755360087</c:v>
                </c:pt>
                <c:pt idx="6">
                  <c:v>0.99550337247064702</c:v>
                </c:pt>
                <c:pt idx="7">
                  <c:v>0.98531468531468536</c:v>
                </c:pt>
                <c:pt idx="8">
                  <c:v>1.0046610169491526</c:v>
                </c:pt>
                <c:pt idx="9">
                  <c:v>0.9934400926104574</c:v>
                </c:pt>
                <c:pt idx="10">
                  <c:v>0.9965554749818708</c:v>
                </c:pt>
                <c:pt idx="11">
                  <c:v>1.0054747647562019</c:v>
                </c:pt>
                <c:pt idx="12">
                  <c:v>0.98998121477770817</c:v>
                </c:pt>
                <c:pt idx="13">
                  <c:v>0.96176636568848761</c:v>
                </c:pt>
                <c:pt idx="14">
                  <c:v>0.96102550822219335</c:v>
                </c:pt>
                <c:pt idx="15">
                  <c:v>0.98821796759941094</c:v>
                </c:pt>
                <c:pt idx="16">
                  <c:v>0.96943425586306553</c:v>
                </c:pt>
                <c:pt idx="17">
                  <c:v>0.92496479581573121</c:v>
                </c:pt>
                <c:pt idx="18">
                  <c:v>0.88265215063358915</c:v>
                </c:pt>
                <c:pt idx="19">
                  <c:v>0.85725684193728546</c:v>
                </c:pt>
                <c:pt idx="20">
                  <c:v>0.87731178098150575</c:v>
                </c:pt>
                <c:pt idx="21">
                  <c:v>0.88646288209606983</c:v>
                </c:pt>
                <c:pt idx="22">
                  <c:v>0.94670866141732291</c:v>
                </c:pt>
                <c:pt idx="23">
                  <c:v>1.0326676602086438</c:v>
                </c:pt>
                <c:pt idx="24">
                  <c:v>1.0633096644804596</c:v>
                </c:pt>
                <c:pt idx="25">
                  <c:v>1.099314032079088</c:v>
                </c:pt>
                <c:pt idx="26">
                  <c:v>1.1554012272273224</c:v>
                </c:pt>
                <c:pt idx="27">
                  <c:v>1.191685502814342</c:v>
                </c:pt>
                <c:pt idx="28">
                  <c:v>1.2560865644724977</c:v>
                </c:pt>
                <c:pt idx="29">
                  <c:v>1.3455537919554026</c:v>
                </c:pt>
                <c:pt idx="30">
                  <c:v>1.4697942506931272</c:v>
                </c:pt>
                <c:pt idx="31">
                  <c:v>1.5768697814887191</c:v>
                </c:pt>
                <c:pt idx="32">
                  <c:v>1.583948743888046</c:v>
                </c:pt>
                <c:pt idx="33">
                  <c:v>1.6091644204851752</c:v>
                </c:pt>
                <c:pt idx="34">
                  <c:v>1.638107890996725</c:v>
                </c:pt>
                <c:pt idx="35">
                  <c:v>1.7485664131070802</c:v>
                </c:pt>
                <c:pt idx="36">
                  <c:v>1.8825936679109638</c:v>
                </c:pt>
                <c:pt idx="37">
                  <c:v>2.0025794469665703</c:v>
                </c:pt>
                <c:pt idx="38">
                  <c:v>2.116319112301511</c:v>
                </c:pt>
                <c:pt idx="39">
                  <c:v>2.3455361148497085</c:v>
                </c:pt>
                <c:pt idx="40">
                  <c:v>2.5078845396713567</c:v>
                </c:pt>
                <c:pt idx="41">
                  <c:v>2.8055869530114648</c:v>
                </c:pt>
                <c:pt idx="42">
                  <c:v>3.1605756144423984</c:v>
                </c:pt>
                <c:pt idx="43">
                  <c:v>3.4384172213788005</c:v>
                </c:pt>
                <c:pt idx="44">
                  <c:v>3.5564470019734777</c:v>
                </c:pt>
                <c:pt idx="45">
                  <c:v>3.6040583274771611</c:v>
                </c:pt>
                <c:pt idx="46">
                  <c:v>3.6992439000231121</c:v>
                </c:pt>
                <c:pt idx="47">
                  <c:v>3.6844821115836877</c:v>
                </c:pt>
                <c:pt idx="48">
                  <c:v>3.6960761799782604</c:v>
                </c:pt>
                <c:pt idx="49">
                  <c:v>4.0417346514380785</c:v>
                </c:pt>
                <c:pt idx="50">
                  <c:v>3.9667894943159547</c:v>
                </c:pt>
                <c:pt idx="51">
                  <c:v>3.8997165772176325</c:v>
                </c:pt>
                <c:pt idx="52">
                  <c:v>3.7384961689970133</c:v>
                </c:pt>
                <c:pt idx="53">
                  <c:v>3.7248865344892996</c:v>
                </c:pt>
                <c:pt idx="54">
                  <c:v>3.9842167917285289</c:v>
                </c:pt>
                <c:pt idx="55">
                  <c:v>4.1318811427407445</c:v>
                </c:pt>
                <c:pt idx="56">
                  <c:v>4.1737436601082996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2-477E-B306-8233AF5FE606}"/>
            </c:ext>
          </c:extLst>
        </c:ser>
        <c:ser>
          <c:idx val="4"/>
          <c:order val="1"/>
          <c:tx>
            <c:v>CMS_Proj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Data!$A$7:$A$72</c:f>
              <c:strCache>
                <c:ptCount val="6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</c:strCache>
            </c:strRef>
          </c:cat>
          <c:val>
            <c:numRef>
              <c:f>Data!$M$7:$M$72</c:f>
              <c:numCache>
                <c:formatCode>General</c:formatCode>
                <c:ptCount val="66"/>
                <c:pt idx="56">
                  <c:v>4.1737436601082996</c:v>
                </c:pt>
                <c:pt idx="57">
                  <c:v>4.2077345484285544</c:v>
                </c:pt>
                <c:pt idx="58">
                  <c:v>4.3464196755155626</c:v>
                </c:pt>
                <c:pt idx="59">
                  <c:v>4.4581891704869818</c:v>
                </c:pt>
                <c:pt idx="60">
                  <c:v>4.5746695621306719</c:v>
                </c:pt>
                <c:pt idx="61">
                  <c:v>4.6866994677372293</c:v>
                </c:pt>
                <c:pt idx="62">
                  <c:v>4.8008928830826738</c:v>
                </c:pt>
                <c:pt idx="63">
                  <c:v>4.9173169253717433</c:v>
                </c:pt>
                <c:pt idx="64">
                  <c:v>5.036690660395986</c:v>
                </c:pt>
                <c:pt idx="65">
                  <c:v>5.1605503794230003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72-477E-B306-8233AF5FE606}"/>
            </c:ext>
          </c:extLst>
        </c:ser>
        <c:ser>
          <c:idx val="0"/>
          <c:order val="2"/>
          <c:tx>
            <c:v>Patent_Removed_Projection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Data!$Q$7:$Q$72</c:f>
              <c:numCache>
                <c:formatCode>General</c:formatCode>
                <c:ptCount val="66"/>
                <c:pt idx="57">
                  <c:v>4.2077345484285544</c:v>
                </c:pt>
                <c:pt idx="58">
                  <c:v>0.86928393510311253</c:v>
                </c:pt>
                <c:pt idx="59">
                  <c:v>0.8916378340973965</c:v>
                </c:pt>
                <c:pt idx="60">
                  <c:v>0.91493391242613442</c:v>
                </c:pt>
                <c:pt idx="61">
                  <c:v>0.93733989354744585</c:v>
                </c:pt>
                <c:pt idx="62">
                  <c:v>0.96017857661653483</c:v>
                </c:pt>
                <c:pt idx="63">
                  <c:v>0.9834633850743485</c:v>
                </c:pt>
                <c:pt idx="64">
                  <c:v>1.0073381320791974</c:v>
                </c:pt>
                <c:pt idx="65">
                  <c:v>1.0321100758846002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72-477E-B306-8233AF5FE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59824"/>
        <c:axId val="474260480"/>
      </c:lineChart>
      <c:catAx>
        <c:axId val="4742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60480"/>
        <c:crosses val="autoZero"/>
        <c:auto val="1"/>
        <c:lblAlgn val="ctr"/>
        <c:lblOffset val="100"/>
        <c:tickLblSkip val="4"/>
        <c:noMultiLvlLbl val="0"/>
      </c:catAx>
      <c:valAx>
        <c:axId val="4742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Per capital</a:t>
            </a:r>
            <a:r>
              <a:rPr lang="en-US" sz="1800" b="1" baseline="0"/>
              <a:t> prescription </a:t>
            </a:r>
            <a:r>
              <a:rPr lang="en-US" sz="1800" b="1"/>
              <a:t>drug</a:t>
            </a:r>
            <a:r>
              <a:rPr lang="en-US" sz="1800" b="1" baseline="0"/>
              <a:t> expenditure as share of median wage</a:t>
            </a:r>
          </a:p>
        </c:rich>
      </c:tx>
      <c:layout>
        <c:manualLayout>
          <c:xMode val="edge"/>
          <c:yMode val="edge"/>
          <c:x val="2.2941118209280433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655852275541034E-2"/>
          <c:y val="0.17873794490124983"/>
          <c:w val="0.7297465396424504"/>
          <c:h val="0.47094939001960889"/>
        </c:manualLayout>
      </c:layout>
      <c:lineChart>
        <c:grouping val="standard"/>
        <c:varyColors val="0"/>
        <c:ser>
          <c:idx val="3"/>
          <c:order val="0"/>
          <c:tx>
            <c:v>Historical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Data!$A$26:$A$72</c:f>
              <c:strCache>
                <c:ptCount val="4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  <c:pt idx="46">
                  <c:v>2025</c:v>
                </c:pt>
              </c:strCache>
            </c:strRef>
          </c:cat>
          <c:val>
            <c:numRef>
              <c:f>Data!$I$26:$I$63</c:f>
              <c:numCache>
                <c:formatCode>General</c:formatCode>
                <c:ptCount val="38"/>
                <c:pt idx="0">
                  <c:v>0.38182221861956672</c:v>
                </c:pt>
                <c:pt idx="1">
                  <c:v>0.38928138842438198</c:v>
                </c:pt>
                <c:pt idx="2">
                  <c:v>0.39598878668994381</c:v>
                </c:pt>
                <c:pt idx="3">
                  <c:v>0.4133082046308364</c:v>
                </c:pt>
                <c:pt idx="4">
                  <c:v>0.45436329528755343</c:v>
                </c:pt>
                <c:pt idx="5">
                  <c:v>0.48970559016747495</c:v>
                </c:pt>
                <c:pt idx="6">
                  <c:v>0.51179166949831045</c:v>
                </c:pt>
                <c:pt idx="7">
                  <c:v>0.54156903976164306</c:v>
                </c:pt>
                <c:pt idx="8">
                  <c:v>0.57106702752688343</c:v>
                </c:pt>
                <c:pt idx="9">
                  <c:v>0.62448242816983734</c:v>
                </c:pt>
                <c:pt idx="10">
                  <c:v>0.67658814389232902</c:v>
                </c:pt>
                <c:pt idx="11">
                  <c:v>0.75164298929406348</c:v>
                </c:pt>
                <c:pt idx="12">
                  <c:v>0.78973887912909146</c:v>
                </c:pt>
                <c:pt idx="13">
                  <c:v>0.79906153159289584</c:v>
                </c:pt>
                <c:pt idx="14">
                  <c:v>0.79933614864264346</c:v>
                </c:pt>
                <c:pt idx="15">
                  <c:v>0.82957072624102146</c:v>
                </c:pt>
                <c:pt idx="16">
                  <c:v>0.90050591454683382</c:v>
                </c:pt>
                <c:pt idx="17">
                  <c:v>0.99068696341603046</c:v>
                </c:pt>
                <c:pt idx="18">
                  <c:v>1.0874182960925161</c:v>
                </c:pt>
                <c:pt idx="19">
                  <c:v>1.1760835080168059</c:v>
                </c:pt>
                <c:pt idx="20">
                  <c:v>1.3130949527632336</c:v>
                </c:pt>
                <c:pt idx="21">
                  <c:v>1.4338756256130696</c:v>
                </c:pt>
                <c:pt idx="22">
                  <c:v>1.5731677814104328</c:v>
                </c:pt>
                <c:pt idx="23">
                  <c:v>1.73347181695707</c:v>
                </c:pt>
                <c:pt idx="24">
                  <c:v>1.8862392761631781</c:v>
                </c:pt>
                <c:pt idx="25">
                  <c:v>1.9810775460114476</c:v>
                </c:pt>
                <c:pt idx="26">
                  <c:v>2.0472941288750586</c:v>
                </c:pt>
                <c:pt idx="27">
                  <c:v>2.1483513369217464</c:v>
                </c:pt>
                <c:pt idx="28">
                  <c:v>2.1611631855990447</c:v>
                </c:pt>
                <c:pt idx="29">
                  <c:v>2.1117507297667819</c:v>
                </c:pt>
                <c:pt idx="30">
                  <c:v>2.1376561484760597</c:v>
                </c:pt>
                <c:pt idx="31">
                  <c:v>2.1039632056886659</c:v>
                </c:pt>
                <c:pt idx="32">
                  <c:v>2.1088707194361014</c:v>
                </c:pt>
                <c:pt idx="33">
                  <c:v>2.0635840961350729</c:v>
                </c:pt>
                <c:pt idx="34">
                  <c:v>2.0744650498284707</c:v>
                </c:pt>
                <c:pt idx="35">
                  <c:v>2.2709589677320152</c:v>
                </c:pt>
                <c:pt idx="36">
                  <c:v>2.4028011551154629</c:v>
                </c:pt>
                <c:pt idx="37">
                  <c:v>2.4349728422179782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6-4054-92E6-8CF93FA2358C}"/>
            </c:ext>
          </c:extLst>
        </c:ser>
        <c:ser>
          <c:idx val="4"/>
          <c:order val="1"/>
          <c:tx>
            <c:v>CMS_Proj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Data!$A$26:$A$72</c:f>
              <c:strCache>
                <c:ptCount val="4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  <c:pt idx="46">
                  <c:v>2025</c:v>
                </c:pt>
              </c:strCache>
            </c:strRef>
          </c:cat>
          <c:val>
            <c:numRef>
              <c:f>Data!$J$26:$J$72</c:f>
              <c:numCache>
                <c:formatCode>General</c:formatCode>
                <c:ptCount val="47"/>
                <c:pt idx="37">
                  <c:v>2.4349728422179782</c:v>
                </c:pt>
                <c:pt idx="38">
                  <c:v>2.4799985527745951</c:v>
                </c:pt>
                <c:pt idx="39">
                  <c:v>2.5322027860582805</c:v>
                </c:pt>
                <c:pt idx="40">
                  <c:v>2.5678692917066139</c:v>
                </c:pt>
                <c:pt idx="41">
                  <c:v>2.6090198116040075</c:v>
                </c:pt>
                <c:pt idx="42">
                  <c:v>2.6574324013982045</c:v>
                </c:pt>
                <c:pt idx="43">
                  <c:v>2.7049261734656689</c:v>
                </c:pt>
                <c:pt idx="44">
                  <c:v>2.749186768836279</c:v>
                </c:pt>
                <c:pt idx="45">
                  <c:v>2.7949695371121455</c:v>
                </c:pt>
                <c:pt idx="46">
                  <c:v>2.8421882379179979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6-4054-92E6-8CF93FA2358C}"/>
            </c:ext>
          </c:extLst>
        </c:ser>
        <c:ser>
          <c:idx val="0"/>
          <c:order val="2"/>
          <c:tx>
            <c:v>Patent_Removed_Projection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Data!$A$26:$A$72</c:f>
              <c:strCache>
                <c:ptCount val="4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  <c:pt idx="46">
                  <c:v>2025</c:v>
                </c:pt>
              </c:strCache>
            </c:strRef>
          </c:cat>
          <c:val>
            <c:numRef>
              <c:f>Data!$P$26:$P$72</c:f>
              <c:numCache>
                <c:formatCode>General</c:formatCode>
                <c:ptCount val="47"/>
                <c:pt idx="38">
                  <c:v>2.4799985527745951</c:v>
                </c:pt>
                <c:pt idx="39">
                  <c:v>0.50644055721165615</c:v>
                </c:pt>
                <c:pt idx="40">
                  <c:v>0.51357385834132285</c:v>
                </c:pt>
                <c:pt idx="41">
                  <c:v>0.52180396232080151</c:v>
                </c:pt>
                <c:pt idx="42">
                  <c:v>0.53148648027964085</c:v>
                </c:pt>
                <c:pt idx="43">
                  <c:v>0.54098523469313375</c:v>
                </c:pt>
                <c:pt idx="44">
                  <c:v>0.54983735376725573</c:v>
                </c:pt>
                <c:pt idx="45">
                  <c:v>0.55899390742242905</c:v>
                </c:pt>
                <c:pt idx="46">
                  <c:v>0.5684376475835996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6-4054-92E6-8CF93FA23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59824"/>
        <c:axId val="474260480"/>
      </c:lineChart>
      <c:catAx>
        <c:axId val="4742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60480"/>
        <c:crosses val="autoZero"/>
        <c:auto val="1"/>
        <c:lblAlgn val="ctr"/>
        <c:lblOffset val="100"/>
        <c:tickLblSkip val="4"/>
        <c:noMultiLvlLbl val="0"/>
      </c:catAx>
      <c:valAx>
        <c:axId val="4742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106680</xdr:rowOff>
    </xdr:from>
    <xdr:to>
      <xdr:col>11</xdr:col>
      <xdr:colOff>373380</xdr:colOff>
      <xdr:row>21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C6AAA-6F60-43E0-A253-1B6E95A6C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11</xdr:col>
      <xdr:colOff>365760</xdr:colOff>
      <xdr:row>42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7B001-BB4E-4290-93C4-2695A62BF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0.74499</cdr:x>
      <cdr:y>0.18194</cdr:y>
    </cdr:from>
    <cdr:to>
      <cdr:x>0.86229</cdr:x>
      <cdr:y>0.51528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0D83B23-CF2E-43CB-9A5B-54557217D63F}"/>
            </a:ext>
          </a:extLst>
        </cdr:cNvPr>
        <cdr:cNvSpPr txBox="1"/>
      </cdr:nvSpPr>
      <cdr:spPr>
        <a:xfrm xmlns:a="http://schemas.openxmlformats.org/drawingml/2006/main">
          <a:off x="4813955" y="499110"/>
          <a:ext cx="757978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History</a:t>
          </a:r>
          <a:r>
            <a:rPr lang="en-US" sz="1100" baseline="0"/>
            <a:t> (solid line) and </a:t>
          </a:r>
        </a:p>
        <a:p xmlns:a="http://schemas.openxmlformats.org/drawingml/2006/main">
          <a:r>
            <a:rPr lang="en-US" sz="1100" baseline="0"/>
            <a:t>CMS Projection (dotted)</a:t>
          </a:r>
          <a:endParaRPr lang="en-US" sz="1100"/>
        </a:p>
      </cdr:txBody>
    </cdr:sp>
  </cdr:relSizeAnchor>
  <cdr:relSizeAnchor xmlns:cdr="http://schemas.openxmlformats.org/drawingml/2006/chartDrawing">
    <cdr:from>
      <cdr:x>0.75315</cdr:x>
      <cdr:y>0.5234</cdr:y>
    </cdr:from>
    <cdr:to>
      <cdr:x>0.87045</cdr:x>
      <cdr:y>0.72201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000494E-8C1D-4CBD-ABD2-34E69E785F5E}"/>
            </a:ext>
          </a:extLst>
        </cdr:cNvPr>
        <cdr:cNvSpPr txBox="1"/>
      </cdr:nvSpPr>
      <cdr:spPr>
        <a:xfrm xmlns:a="http://schemas.openxmlformats.org/drawingml/2006/main">
          <a:off x="4866670" y="1892464"/>
          <a:ext cx="757964" cy="7181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All</a:t>
          </a:r>
          <a:r>
            <a:rPr lang="en-US" sz="1100" baseline="0"/>
            <a:t> prescription drugs as</a:t>
          </a:r>
        </a:p>
        <a:p xmlns:a="http://schemas.openxmlformats.org/drawingml/2006/main">
          <a:r>
            <a:rPr lang="en-US" sz="1100" baseline="0"/>
            <a:t>generics (1/5 price)</a:t>
          </a:r>
          <a:endParaRPr lang="en-US" sz="1100"/>
        </a:p>
      </cdr:txBody>
    </cdr:sp>
  </cdr:relSizeAnchor>
  <cdr:relSizeAnchor xmlns:cdr="http://schemas.openxmlformats.org/drawingml/2006/chartDrawing">
    <cdr:from>
      <cdr:x>0.01415</cdr:x>
      <cdr:y>0.74289</cdr:y>
    </cdr:from>
    <cdr:to>
      <cdr:x>0.99175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FE41429-2B47-4457-8A6C-86432137CD22}"/>
            </a:ext>
          </a:extLst>
        </cdr:cNvPr>
        <cdr:cNvSpPr txBox="1"/>
      </cdr:nvSpPr>
      <cdr:spPr>
        <a:xfrm xmlns:a="http://schemas.openxmlformats.org/drawingml/2006/main">
          <a:off x="91440" y="2686051"/>
          <a:ext cx="6316980" cy="929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Data sources: Total</a:t>
          </a:r>
          <a:r>
            <a:rPr lang="en-US" sz="1100" baseline="0"/>
            <a:t> prescription drug expenditure: </a:t>
          </a:r>
          <a:r>
            <a:rPr lang="en-US"/>
            <a:t>Centers for Medicare &amp; Medicaid Services,</a:t>
          </a:r>
          <a:r>
            <a:rPr lang="en-US" baseline="0"/>
            <a:t> </a:t>
          </a:r>
        </a:p>
        <a:p xmlns:a="http://schemas.openxmlformats.org/drawingml/2006/main">
          <a:r>
            <a:rPr lang="en-US" baseline="0"/>
            <a:t>  </a:t>
          </a:r>
          <a:r>
            <a:rPr lang="en-US"/>
            <a:t>National Health Expenditure Accounts (February</a:t>
          </a:r>
          <a:r>
            <a:rPr lang="en-US" baseline="0"/>
            <a:t> 2017 projection). </a:t>
          </a:r>
        </a:p>
        <a:p xmlns:a="http://schemas.openxmlformats.org/drawingml/2006/main">
          <a:r>
            <a:rPr lang="en-US" baseline="0"/>
            <a:t>  Wages: Bureau of Economic Analysis (BEA): National income: Compensation of employees: </a:t>
          </a:r>
        </a:p>
        <a:p xmlns:a="http://schemas.openxmlformats.org/drawingml/2006/main">
          <a:r>
            <a:rPr lang="en-US" baseline="0"/>
            <a:t>  Wages and salaries (not seasonally adjusted). Wage growth projections from CBO, begin 2017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0.76268</cdr:x>
      <cdr:y>0.15033</cdr:y>
    </cdr:from>
    <cdr:to>
      <cdr:x>0.87998</cdr:x>
      <cdr:y>0.48367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0D83B23-CF2E-43CB-9A5B-54557217D63F}"/>
            </a:ext>
          </a:extLst>
        </cdr:cNvPr>
        <cdr:cNvSpPr txBox="1"/>
      </cdr:nvSpPr>
      <cdr:spPr>
        <a:xfrm xmlns:a="http://schemas.openxmlformats.org/drawingml/2006/main">
          <a:off x="4928247" y="543539"/>
          <a:ext cx="757964" cy="1205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History</a:t>
          </a:r>
          <a:r>
            <a:rPr lang="en-US" sz="1100" baseline="0"/>
            <a:t> (solid line) and </a:t>
          </a:r>
        </a:p>
        <a:p xmlns:a="http://schemas.openxmlformats.org/drawingml/2006/main">
          <a:r>
            <a:rPr lang="en-US" sz="1100" baseline="0"/>
            <a:t>CMS Projection (dotted)</a:t>
          </a:r>
          <a:endParaRPr lang="en-US" sz="1100"/>
        </a:p>
      </cdr:txBody>
    </cdr:sp>
  </cdr:relSizeAnchor>
  <cdr:relSizeAnchor xmlns:cdr="http://schemas.openxmlformats.org/drawingml/2006/chartDrawing">
    <cdr:from>
      <cdr:x>0.75315</cdr:x>
      <cdr:y>0.5234</cdr:y>
    </cdr:from>
    <cdr:to>
      <cdr:x>0.87045</cdr:x>
      <cdr:y>0.72201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000494E-8C1D-4CBD-ABD2-34E69E785F5E}"/>
            </a:ext>
          </a:extLst>
        </cdr:cNvPr>
        <cdr:cNvSpPr txBox="1"/>
      </cdr:nvSpPr>
      <cdr:spPr>
        <a:xfrm xmlns:a="http://schemas.openxmlformats.org/drawingml/2006/main">
          <a:off x="4866670" y="1892464"/>
          <a:ext cx="757964" cy="7181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All</a:t>
          </a:r>
          <a:r>
            <a:rPr lang="en-US" sz="1100" baseline="0"/>
            <a:t> prescription drugs as</a:t>
          </a:r>
        </a:p>
        <a:p xmlns:a="http://schemas.openxmlformats.org/drawingml/2006/main">
          <a:r>
            <a:rPr lang="en-US" sz="1100" baseline="0"/>
            <a:t>generics (1/5 price)</a:t>
          </a:r>
          <a:endParaRPr lang="en-US" sz="1100"/>
        </a:p>
      </cdr:txBody>
    </cdr:sp>
  </cdr:relSizeAnchor>
  <cdr:relSizeAnchor xmlns:cdr="http://schemas.openxmlformats.org/drawingml/2006/chartDrawing">
    <cdr:from>
      <cdr:x>0.01415</cdr:x>
      <cdr:y>0.71654</cdr:y>
    </cdr:from>
    <cdr:to>
      <cdr:x>0.99175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FE41429-2B47-4457-8A6C-86432137CD22}"/>
            </a:ext>
          </a:extLst>
        </cdr:cNvPr>
        <cdr:cNvSpPr txBox="1"/>
      </cdr:nvSpPr>
      <cdr:spPr>
        <a:xfrm xmlns:a="http://schemas.openxmlformats.org/drawingml/2006/main">
          <a:off x="91434" y="2590800"/>
          <a:ext cx="6317016" cy="10248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Data sources: Total</a:t>
          </a:r>
          <a:r>
            <a:rPr lang="en-US" sz="1100" baseline="0"/>
            <a:t> prescription drug expenditure: </a:t>
          </a:r>
          <a:r>
            <a:rPr lang="en-US"/>
            <a:t>Centers for Medicare &amp; Medicaid Services,</a:t>
          </a:r>
          <a:r>
            <a:rPr lang="en-US" baseline="0"/>
            <a:t> </a:t>
          </a:r>
        </a:p>
        <a:p xmlns:a="http://schemas.openxmlformats.org/drawingml/2006/main">
          <a:r>
            <a:rPr lang="en-US" baseline="0"/>
            <a:t>  </a:t>
          </a:r>
          <a:r>
            <a:rPr lang="en-US"/>
            <a:t>National Health Expenditure Accounts (February</a:t>
          </a:r>
          <a:r>
            <a:rPr lang="en-US" baseline="0"/>
            <a:t> 2017 projection). </a:t>
          </a:r>
        </a:p>
        <a:p xmlns:a="http://schemas.openxmlformats.org/drawingml/2006/main">
          <a:r>
            <a:rPr lang="en-US" baseline="0"/>
            <a:t>  Wages: Bureau of Labor Statistics (BLS): </a:t>
          </a:r>
          <a:r>
            <a:rPr lang="en-US" baseline="0"/>
            <a:t>Median usual weekly earnings (second quartile), </a:t>
          </a:r>
        </a:p>
        <a:p xmlns:a="http://schemas.openxmlformats.org/drawingml/2006/main">
          <a:r>
            <a:rPr lang="en-US" baseline="0"/>
            <a:t>  Employed full time, Wage and salary workers, 16 years and older</a:t>
          </a:r>
          <a:r>
            <a:rPr lang="en-US" baseline="0"/>
            <a:t>). </a:t>
          </a:r>
        </a:p>
        <a:p xmlns:a="http://schemas.openxmlformats.org/drawingml/2006/main">
          <a:r>
            <a:rPr lang="en-US" baseline="0"/>
            <a:t>  Wage growth projections from CBO begin 2017.</a:t>
          </a:r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</sheetNames>
    <sheetDataSet>
      <sheetData sheetId="0">
        <row r="602">
          <cell r="M602" t="str">
            <v>1960</v>
          </cell>
          <cell r="X602">
            <v>0.9805789666544521</v>
          </cell>
        </row>
        <row r="603">
          <cell r="M603" t="str">
            <v>1961</v>
          </cell>
          <cell r="X603">
            <v>0.96898395721925124</v>
          </cell>
        </row>
        <row r="604">
          <cell r="M604" t="str">
            <v>1962</v>
          </cell>
          <cell r="X604">
            <v>1.011690046760187</v>
          </cell>
        </row>
        <row r="605">
          <cell r="M605" t="str">
            <v>1963</v>
          </cell>
          <cell r="X605">
            <v>1.0031756113051762</v>
          </cell>
        </row>
        <row r="606">
          <cell r="M606" t="str">
            <v>1964</v>
          </cell>
          <cell r="X606">
            <v>0.9908229721728834</v>
          </cell>
        </row>
        <row r="607">
          <cell r="M607" t="str">
            <v>1965</v>
          </cell>
          <cell r="X607">
            <v>1.0211654755360087</v>
          </cell>
        </row>
        <row r="608">
          <cell r="M608" t="str">
            <v>1966</v>
          </cell>
          <cell r="X608">
            <v>0.99550337247064702</v>
          </cell>
        </row>
        <row r="609">
          <cell r="M609" t="str">
            <v>1967</v>
          </cell>
          <cell r="X609">
            <v>0.98531468531468536</v>
          </cell>
        </row>
        <row r="610">
          <cell r="M610" t="str">
            <v>1968</v>
          </cell>
          <cell r="X610">
            <v>1.0046610169491526</v>
          </cell>
        </row>
        <row r="611">
          <cell r="M611" t="str">
            <v>1969</v>
          </cell>
          <cell r="X611">
            <v>0.9934400926104574</v>
          </cell>
        </row>
        <row r="612">
          <cell r="M612" t="str">
            <v>1970</v>
          </cell>
          <cell r="X612">
            <v>0.9965554749818708</v>
          </cell>
        </row>
        <row r="613">
          <cell r="M613" t="str">
            <v>1971</v>
          </cell>
          <cell r="X613">
            <v>1.0054747647562019</v>
          </cell>
        </row>
        <row r="614">
          <cell r="M614" t="str">
            <v>1972</v>
          </cell>
          <cell r="X614">
            <v>0.98998121477770817</v>
          </cell>
        </row>
        <row r="615">
          <cell r="M615" t="str">
            <v>1973</v>
          </cell>
          <cell r="X615">
            <v>0.96176636568848761</v>
          </cell>
        </row>
        <row r="616">
          <cell r="M616" t="str">
            <v>1974</v>
          </cell>
          <cell r="X616">
            <v>0.96102550822219335</v>
          </cell>
        </row>
        <row r="617">
          <cell r="M617" t="str">
            <v>1975</v>
          </cell>
          <cell r="X617">
            <v>0.98821796759941094</v>
          </cell>
        </row>
        <row r="618">
          <cell r="M618" t="str">
            <v>1976</v>
          </cell>
          <cell r="X618">
            <v>0.96943425586306553</v>
          </cell>
        </row>
        <row r="619">
          <cell r="M619" t="str">
            <v>1977</v>
          </cell>
          <cell r="X619">
            <v>0.92496479581573121</v>
          </cell>
        </row>
        <row r="620">
          <cell r="M620" t="str">
            <v>1978</v>
          </cell>
          <cell r="X620">
            <v>0.88265215063358915</v>
          </cell>
        </row>
        <row r="621">
          <cell r="M621" t="str">
            <v>1979</v>
          </cell>
          <cell r="X621">
            <v>0.85725684193728546</v>
          </cell>
        </row>
        <row r="622">
          <cell r="M622" t="str">
            <v>1980</v>
          </cell>
          <cell r="X622">
            <v>0.87731178098150575</v>
          </cell>
        </row>
        <row r="623">
          <cell r="M623" t="str">
            <v>1981</v>
          </cell>
          <cell r="X623">
            <v>0.88646288209606983</v>
          </cell>
        </row>
        <row r="624">
          <cell r="M624" t="str">
            <v>1982</v>
          </cell>
          <cell r="X624">
            <v>0.94670866141732291</v>
          </cell>
        </row>
        <row r="625">
          <cell r="M625" t="str">
            <v>1983</v>
          </cell>
          <cell r="X625">
            <v>1.0326676602086438</v>
          </cell>
        </row>
        <row r="626">
          <cell r="M626" t="str">
            <v>1984</v>
          </cell>
          <cell r="X626">
            <v>1.0633096644804596</v>
          </cell>
        </row>
        <row r="627">
          <cell r="M627" t="str">
            <v>1985</v>
          </cell>
          <cell r="X627">
            <v>1.099314032079088</v>
          </cell>
        </row>
        <row r="628">
          <cell r="M628" t="str">
            <v>1986</v>
          </cell>
          <cell r="X628">
            <v>1.1554012272273224</v>
          </cell>
        </row>
        <row r="629">
          <cell r="M629" t="str">
            <v>1987</v>
          </cell>
          <cell r="X629">
            <v>1.191685502814342</v>
          </cell>
        </row>
        <row r="630">
          <cell r="M630" t="str">
            <v>1988</v>
          </cell>
          <cell r="X630">
            <v>1.2560865644724977</v>
          </cell>
        </row>
        <row r="631">
          <cell r="M631" t="str">
            <v>1989</v>
          </cell>
          <cell r="X631">
            <v>1.3455537919554026</v>
          </cell>
        </row>
        <row r="632">
          <cell r="M632" t="str">
            <v>1990</v>
          </cell>
          <cell r="X632">
            <v>1.4697942506931272</v>
          </cell>
        </row>
        <row r="633">
          <cell r="M633" t="str">
            <v>1991</v>
          </cell>
          <cell r="X633">
            <v>1.5768697814887191</v>
          </cell>
        </row>
        <row r="634">
          <cell r="M634" t="str">
            <v>1992</v>
          </cell>
          <cell r="X634">
            <v>1.583948743888046</v>
          </cell>
        </row>
        <row r="635">
          <cell r="M635" t="str">
            <v>1993</v>
          </cell>
          <cell r="X635">
            <v>1.6091644204851752</v>
          </cell>
        </row>
        <row r="636">
          <cell r="M636" t="str">
            <v>1994</v>
          </cell>
          <cell r="X636">
            <v>1.638107890996725</v>
          </cell>
        </row>
        <row r="637">
          <cell r="M637" t="str">
            <v>1995</v>
          </cell>
          <cell r="X637">
            <v>1.7485664131070802</v>
          </cell>
        </row>
        <row r="638">
          <cell r="M638" t="str">
            <v>1996</v>
          </cell>
          <cell r="X638">
            <v>1.8825936679109638</v>
          </cell>
        </row>
        <row r="639">
          <cell r="M639" t="str">
            <v>1997</v>
          </cell>
          <cell r="X639">
            <v>2.0025794469665703</v>
          </cell>
        </row>
        <row r="640">
          <cell r="M640" t="str">
            <v>1998</v>
          </cell>
          <cell r="X640">
            <v>2.116319112301511</v>
          </cell>
        </row>
        <row r="641">
          <cell r="M641" t="str">
            <v>1999</v>
          </cell>
          <cell r="X641">
            <v>2.3455361148497085</v>
          </cell>
        </row>
        <row r="642">
          <cell r="M642" t="str">
            <v>2000</v>
          </cell>
          <cell r="X642">
            <v>2.5078845396713567</v>
          </cell>
        </row>
        <row r="643">
          <cell r="M643" t="str">
            <v>2001</v>
          </cell>
          <cell r="X643">
            <v>2.8055869530114648</v>
          </cell>
        </row>
        <row r="644">
          <cell r="M644" t="str">
            <v>2002</v>
          </cell>
          <cell r="X644">
            <v>3.1605756144423984</v>
          </cell>
        </row>
        <row r="645">
          <cell r="M645" t="str">
            <v>2003</v>
          </cell>
          <cell r="X645">
            <v>3.4384172213788005</v>
          </cell>
        </row>
        <row r="646">
          <cell r="M646" t="str">
            <v>2004</v>
          </cell>
          <cell r="X646">
            <v>3.5564470019734777</v>
          </cell>
        </row>
        <row r="647">
          <cell r="M647" t="str">
            <v>2005</v>
          </cell>
          <cell r="X647">
            <v>3.6040583274771611</v>
          </cell>
        </row>
        <row r="648">
          <cell r="M648" t="str">
            <v>2006</v>
          </cell>
          <cell r="X648">
            <v>3.6992439000231121</v>
          </cell>
        </row>
        <row r="649">
          <cell r="M649" t="str">
            <v>2007</v>
          </cell>
          <cell r="X649">
            <v>3.6844821115836877</v>
          </cell>
        </row>
        <row r="650">
          <cell r="M650" t="str">
            <v>2008</v>
          </cell>
          <cell r="X650">
            <v>3.6960761799782604</v>
          </cell>
        </row>
        <row r="651">
          <cell r="M651" t="str">
            <v>2009</v>
          </cell>
          <cell r="X651">
            <v>4.0417346514380785</v>
          </cell>
        </row>
        <row r="652">
          <cell r="M652" t="str">
            <v>2010</v>
          </cell>
          <cell r="X652">
            <v>3.9667894943159547</v>
          </cell>
        </row>
        <row r="653">
          <cell r="M653" t="str">
            <v>2011</v>
          </cell>
          <cell r="X653">
            <v>3.8997165772176325</v>
          </cell>
        </row>
        <row r="654">
          <cell r="M654" t="str">
            <v>2012</v>
          </cell>
          <cell r="X654">
            <v>3.7384961689970133</v>
          </cell>
        </row>
        <row r="655">
          <cell r="M655" t="str">
            <v>2013</v>
          </cell>
          <cell r="X655">
            <v>3.7248865344892996</v>
          </cell>
        </row>
        <row r="656">
          <cell r="M656" t="str">
            <v>2014</v>
          </cell>
          <cell r="X656">
            <v>3.9842167917285289</v>
          </cell>
        </row>
        <row r="657">
          <cell r="M657" t="str">
            <v>2015</v>
          </cell>
          <cell r="X657">
            <v>4.1318811427407445</v>
          </cell>
        </row>
        <row r="658">
          <cell r="M658" t="str">
            <v>2016</v>
          </cell>
          <cell r="X658">
            <v>4.1737436601082996</v>
          </cell>
        </row>
        <row r="659">
          <cell r="M659" t="str">
            <v>2017</v>
          </cell>
          <cell r="W659">
            <v>4.2628739942788432</v>
          </cell>
          <cell r="Y659">
            <v>4.2628739942788432</v>
          </cell>
        </row>
        <row r="660">
          <cell r="M660" t="str">
            <v>2018</v>
          </cell>
          <cell r="W660">
            <v>0.37685579717998902</v>
          </cell>
          <cell r="Y660">
            <v>4.4302359737980161</v>
          </cell>
        </row>
        <row r="661">
          <cell r="M661" t="str">
            <v>2019</v>
          </cell>
          <cell r="W661">
            <v>0.38766099919184449</v>
          </cell>
          <cell r="Y661">
            <v>4.5561112131599</v>
          </cell>
        </row>
        <row r="662">
          <cell r="M662" t="str">
            <v>2020</v>
          </cell>
          <cell r="W662">
            <v>0.39256216511120956</v>
          </cell>
          <cell r="Y662">
            <v>4.6779299776163379</v>
          </cell>
        </row>
        <row r="663">
          <cell r="M663" t="str">
            <v>2021</v>
          </cell>
          <cell r="W663">
            <v>0.40046177261634597</v>
          </cell>
          <cell r="Y663">
            <v>4.8047016294219977</v>
          </cell>
        </row>
        <row r="664">
          <cell r="M664" t="str">
            <v>2022</v>
          </cell>
          <cell r="W664">
            <v>0.40924386417732245</v>
          </cell>
          <cell r="Y664">
            <v>4.9406914085260452</v>
          </cell>
        </row>
        <row r="665">
          <cell r="M665" t="str">
            <v>2023</v>
          </cell>
          <cell r="W665">
            <v>0.41785223022441298</v>
          </cell>
          <cell r="Y665">
            <v>5.0789656256394355</v>
          </cell>
        </row>
        <row r="666">
          <cell r="M666" t="str">
            <v>2024</v>
          </cell>
          <cell r="W666">
            <v>0.42665149041385142</v>
          </cell>
          <cell r="Y666">
            <v>5.2209474713243704</v>
          </cell>
        </row>
        <row r="667">
          <cell r="M667" t="str">
            <v>2025</v>
          </cell>
          <cell r="W667">
            <v>0.4349189303926182</v>
          </cell>
          <cell r="Y667">
            <v>5.3671684421729342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selection activeCell="D3" sqref="D3"/>
    </sheetView>
  </sheetViews>
  <sheetFormatPr defaultRowHeight="14.4" x14ac:dyDescent="0.3"/>
  <cols>
    <col min="2" max="2" width="23.88671875" customWidth="1"/>
    <col min="3" max="3" width="26.5546875" customWidth="1"/>
    <col min="4" max="4" width="26.77734375" customWidth="1"/>
    <col min="5" max="5" width="31.21875" customWidth="1"/>
    <col min="6" max="6" width="43.109375" bestFit="1" customWidth="1"/>
    <col min="7" max="7" width="26.88671875" customWidth="1"/>
    <col min="8" max="8" width="34" customWidth="1"/>
    <col min="9" max="10" width="28" customWidth="1"/>
    <col min="11" max="11" width="28.44140625" customWidth="1"/>
    <col min="12" max="13" width="30" customWidth="1"/>
    <col min="14" max="15" width="35.5546875" customWidth="1"/>
    <col min="16" max="16" width="34.77734375" customWidth="1"/>
    <col min="17" max="17" width="26.44140625" customWidth="1"/>
  </cols>
  <sheetData>
    <row r="1" spans="1:22" ht="28.8" x14ac:dyDescent="0.55000000000000004">
      <c r="A1" s="3" t="s">
        <v>0</v>
      </c>
      <c r="F1" s="2" t="s">
        <v>73</v>
      </c>
      <c r="H1" s="8" t="s">
        <v>89</v>
      </c>
    </row>
    <row r="2" spans="1:22" ht="86.4" x14ac:dyDescent="0.3">
      <c r="B2" s="4" t="s">
        <v>68</v>
      </c>
      <c r="C2" t="s">
        <v>75</v>
      </c>
      <c r="D2" t="s">
        <v>77</v>
      </c>
      <c r="E2" t="s">
        <v>81</v>
      </c>
      <c r="F2" t="s">
        <v>85</v>
      </c>
      <c r="G2" t="s">
        <v>85</v>
      </c>
      <c r="H2" s="9"/>
    </row>
    <row r="3" spans="1:22" ht="66.599999999999994" x14ac:dyDescent="0.3">
      <c r="B3" s="4" t="s">
        <v>69</v>
      </c>
      <c r="C3" s="6" t="s">
        <v>74</v>
      </c>
      <c r="D3" s="7" t="s">
        <v>78</v>
      </c>
      <c r="E3" s="4" t="s">
        <v>84</v>
      </c>
      <c r="H3" s="9"/>
    </row>
    <row r="4" spans="1:22" ht="43.2" x14ac:dyDescent="0.3">
      <c r="B4" s="5" t="s">
        <v>72</v>
      </c>
      <c r="C4" s="5" t="s">
        <v>76</v>
      </c>
      <c r="D4" s="2" t="s">
        <v>79</v>
      </c>
      <c r="E4" s="2" t="s">
        <v>83</v>
      </c>
      <c r="F4" s="2" t="s">
        <v>86</v>
      </c>
      <c r="G4" s="2" t="s">
        <v>87</v>
      </c>
      <c r="H4" s="10" t="s">
        <v>90</v>
      </c>
      <c r="I4" s="12" t="s">
        <v>91</v>
      </c>
      <c r="J4" s="12" t="s">
        <v>98</v>
      </c>
      <c r="K4" s="11" t="s">
        <v>92</v>
      </c>
      <c r="L4" s="13" t="s">
        <v>93</v>
      </c>
      <c r="M4" s="13" t="s">
        <v>98</v>
      </c>
      <c r="N4" s="11" t="s">
        <v>97</v>
      </c>
      <c r="O4" s="11" t="s">
        <v>96</v>
      </c>
      <c r="P4" s="12" t="s">
        <v>94</v>
      </c>
      <c r="Q4" s="13" t="s">
        <v>95</v>
      </c>
    </row>
    <row r="5" spans="1:22" x14ac:dyDescent="0.3">
      <c r="B5" t="s">
        <v>70</v>
      </c>
      <c r="C5" t="s">
        <v>70</v>
      </c>
      <c r="D5" t="s">
        <v>80</v>
      </c>
      <c r="E5" t="s">
        <v>82</v>
      </c>
      <c r="F5" t="s">
        <v>88</v>
      </c>
      <c r="G5" t="s">
        <v>88</v>
      </c>
    </row>
    <row r="6" spans="1:22" x14ac:dyDescent="0.3">
      <c r="A6" t="s">
        <v>1</v>
      </c>
      <c r="B6" t="s">
        <v>71</v>
      </c>
    </row>
    <row r="7" spans="1:22" x14ac:dyDescent="0.3">
      <c r="A7" s="1" t="s">
        <v>2</v>
      </c>
      <c r="B7">
        <v>2676</v>
      </c>
      <c r="C7">
        <v>272900</v>
      </c>
      <c r="G7">
        <v>180638000</v>
      </c>
      <c r="H7">
        <f>B7*1000000/G7</f>
        <v>14.814158704148628</v>
      </c>
      <c r="L7">
        <f>B7/C7*100</f>
        <v>0.9805789666544521</v>
      </c>
      <c r="V7">
        <f>C7*1000000/G7</f>
        <v>1510.756319268371</v>
      </c>
    </row>
    <row r="8" spans="1:22" x14ac:dyDescent="0.3">
      <c r="A8" s="1" t="s">
        <v>3</v>
      </c>
      <c r="B8">
        <v>2718</v>
      </c>
      <c r="C8">
        <v>280500</v>
      </c>
      <c r="G8">
        <v>183618000</v>
      </c>
      <c r="H8">
        <f t="shared" ref="H8:H63" si="0">B8*1000000/G8</f>
        <v>14.802470346044505</v>
      </c>
      <c r="L8">
        <f t="shared" ref="L8:L63" si="1">B8/C8*100</f>
        <v>0.96898395721925124</v>
      </c>
      <c r="V8">
        <f>C8*1000000/G8</f>
        <v>1527.628010325785</v>
      </c>
    </row>
    <row r="9" spans="1:22" x14ac:dyDescent="0.3">
      <c r="A9" s="1" t="s">
        <v>4</v>
      </c>
      <c r="B9">
        <v>3029</v>
      </c>
      <c r="C9">
        <v>299400</v>
      </c>
      <c r="G9">
        <v>186474000</v>
      </c>
      <c r="H9">
        <f t="shared" si="0"/>
        <v>16.243551379817024</v>
      </c>
      <c r="L9">
        <f t="shared" si="1"/>
        <v>1.011690046760187</v>
      </c>
      <c r="V9">
        <f>C9*1000000/G9</f>
        <v>1605.5857653077642</v>
      </c>
    </row>
    <row r="10" spans="1:22" x14ac:dyDescent="0.3">
      <c r="A10" s="1" t="s">
        <v>5</v>
      </c>
      <c r="B10">
        <v>3159</v>
      </c>
      <c r="C10">
        <v>314900</v>
      </c>
      <c r="G10">
        <v>189188000</v>
      </c>
      <c r="H10">
        <f t="shared" si="0"/>
        <v>16.697676385394423</v>
      </c>
      <c r="L10">
        <f t="shared" si="1"/>
        <v>1.0031756113051762</v>
      </c>
      <c r="V10">
        <f>C10*1000000/G10</f>
        <v>1664.4818910290294</v>
      </c>
    </row>
    <row r="11" spans="1:22" x14ac:dyDescent="0.3">
      <c r="A11" s="1" t="s">
        <v>6</v>
      </c>
      <c r="B11">
        <v>3347</v>
      </c>
      <c r="C11">
        <v>337800</v>
      </c>
      <c r="G11">
        <v>191820000</v>
      </c>
      <c r="H11">
        <f t="shared" si="0"/>
        <v>17.448649775831509</v>
      </c>
      <c r="L11">
        <f t="shared" si="1"/>
        <v>0.9908229721728834</v>
      </c>
      <c r="V11">
        <f>C11*1000000/G11</f>
        <v>1761.0259618392242</v>
      </c>
    </row>
    <row r="12" spans="1:22" x14ac:dyDescent="0.3">
      <c r="A12" s="1" t="s">
        <v>7</v>
      </c>
      <c r="B12">
        <v>3715</v>
      </c>
      <c r="C12">
        <v>363800</v>
      </c>
      <c r="G12">
        <v>194249000</v>
      </c>
      <c r="H12">
        <f t="shared" si="0"/>
        <v>19.124937580116242</v>
      </c>
      <c r="L12">
        <f t="shared" si="1"/>
        <v>1.0211654755360087</v>
      </c>
      <c r="V12">
        <f>C12*1000000/G12</f>
        <v>1872.8539143058651</v>
      </c>
    </row>
    <row r="13" spans="1:22" x14ac:dyDescent="0.3">
      <c r="A13" s="1" t="s">
        <v>8</v>
      </c>
      <c r="B13">
        <v>3985</v>
      </c>
      <c r="C13">
        <v>400300</v>
      </c>
      <c r="G13">
        <v>196507000</v>
      </c>
      <c r="H13">
        <f t="shared" si="0"/>
        <v>20.279175805442044</v>
      </c>
      <c r="L13">
        <f t="shared" si="1"/>
        <v>0.99550337247064702</v>
      </c>
      <c r="V13">
        <f>C13*1000000/G13</f>
        <v>2037.0775595780303</v>
      </c>
    </row>
    <row r="14" spans="1:22" x14ac:dyDescent="0.3">
      <c r="A14" s="1" t="s">
        <v>9</v>
      </c>
      <c r="B14">
        <v>4227</v>
      </c>
      <c r="C14">
        <v>429000</v>
      </c>
      <c r="G14">
        <v>198664000</v>
      </c>
      <c r="H14">
        <f t="shared" si="0"/>
        <v>21.277131236660896</v>
      </c>
      <c r="L14">
        <f t="shared" si="1"/>
        <v>0.98531468531468536</v>
      </c>
      <c r="V14">
        <f>C14*1000000/G14</f>
        <v>2159.424958724278</v>
      </c>
    </row>
    <row r="15" spans="1:22" x14ac:dyDescent="0.3">
      <c r="A15" s="1" t="s">
        <v>10</v>
      </c>
      <c r="B15">
        <v>4742</v>
      </c>
      <c r="C15">
        <v>472000</v>
      </c>
      <c r="G15">
        <v>200663000</v>
      </c>
      <c r="H15">
        <f t="shared" si="0"/>
        <v>23.631661043640332</v>
      </c>
      <c r="L15">
        <f t="shared" si="1"/>
        <v>1.0046610169491526</v>
      </c>
      <c r="V15">
        <f>C15*1000000/G15</f>
        <v>2352.2024488819561</v>
      </c>
    </row>
    <row r="16" spans="1:22" x14ac:dyDescent="0.3">
      <c r="A16" s="1" t="s">
        <v>11</v>
      </c>
      <c r="B16">
        <v>5149</v>
      </c>
      <c r="C16">
        <v>518299.99999999994</v>
      </c>
      <c r="G16">
        <v>202648000</v>
      </c>
      <c r="H16">
        <f t="shared" si="0"/>
        <v>25.408590264892819</v>
      </c>
      <c r="L16">
        <f t="shared" si="1"/>
        <v>0.9934400926104574</v>
      </c>
      <c r="V16">
        <f>C16*1000000/G16</f>
        <v>2557.6368876080687</v>
      </c>
    </row>
    <row r="17" spans="1:22" x14ac:dyDescent="0.3">
      <c r="A17" s="1" t="s">
        <v>12</v>
      </c>
      <c r="B17">
        <v>5497</v>
      </c>
      <c r="C17">
        <v>551600</v>
      </c>
      <c r="G17">
        <v>204982000</v>
      </c>
      <c r="H17">
        <f t="shared" si="0"/>
        <v>26.816988808773452</v>
      </c>
      <c r="L17">
        <f t="shared" si="1"/>
        <v>0.9965554749818708</v>
      </c>
      <c r="V17">
        <f>C17*1000000/G17</f>
        <v>2690.9679874330427</v>
      </c>
    </row>
    <row r="18" spans="1:22" x14ac:dyDescent="0.3">
      <c r="A18" s="1" t="s">
        <v>13</v>
      </c>
      <c r="B18">
        <v>5877</v>
      </c>
      <c r="C18">
        <v>584500</v>
      </c>
      <c r="G18">
        <v>207589000</v>
      </c>
      <c r="H18">
        <f t="shared" si="0"/>
        <v>28.31074864275082</v>
      </c>
      <c r="L18">
        <f t="shared" si="1"/>
        <v>1.0054747647562019</v>
      </c>
      <c r="V18">
        <f>C18*1000000/G18</f>
        <v>2815.6597892951941</v>
      </c>
    </row>
    <row r="19" spans="1:22" x14ac:dyDescent="0.3">
      <c r="A19" s="1" t="s">
        <v>14</v>
      </c>
      <c r="B19">
        <v>6324</v>
      </c>
      <c r="C19">
        <v>638800</v>
      </c>
      <c r="G19">
        <v>209837000</v>
      </c>
      <c r="H19">
        <f t="shared" si="0"/>
        <v>30.13767829315135</v>
      </c>
      <c r="L19">
        <f t="shared" si="1"/>
        <v>0.98998121477770817</v>
      </c>
      <c r="V19">
        <f>C19*1000000/G19</f>
        <v>3044.2676934954275</v>
      </c>
    </row>
    <row r="20" spans="1:22" x14ac:dyDescent="0.3">
      <c r="A20" s="1" t="s">
        <v>15</v>
      </c>
      <c r="B20">
        <v>6817</v>
      </c>
      <c r="C20">
        <v>708800</v>
      </c>
      <c r="G20">
        <v>211857000</v>
      </c>
      <c r="H20">
        <f t="shared" si="0"/>
        <v>32.177364920677626</v>
      </c>
      <c r="L20">
        <f t="shared" si="1"/>
        <v>0.96176636568848761</v>
      </c>
      <c r="V20">
        <f>C20*1000000/G20</f>
        <v>3345.6529640276226</v>
      </c>
    </row>
    <row r="21" spans="1:22" x14ac:dyDescent="0.3">
      <c r="A21" s="1" t="s">
        <v>16</v>
      </c>
      <c r="B21">
        <v>7422</v>
      </c>
      <c r="C21">
        <v>772300</v>
      </c>
      <c r="G21">
        <v>213814000</v>
      </c>
      <c r="H21">
        <f t="shared" si="0"/>
        <v>34.712413593122996</v>
      </c>
      <c r="L21">
        <f t="shared" si="1"/>
        <v>0.96102550822219335</v>
      </c>
      <c r="V21">
        <f>C21*1000000/G21</f>
        <v>3612.0179221192252</v>
      </c>
    </row>
    <row r="22" spans="1:22" x14ac:dyDescent="0.3">
      <c r="A22" s="1" t="s">
        <v>17</v>
      </c>
      <c r="B22">
        <v>8052</v>
      </c>
      <c r="C22">
        <v>814800</v>
      </c>
      <c r="G22">
        <v>215890000</v>
      </c>
      <c r="H22">
        <f t="shared" si="0"/>
        <v>37.296771504006671</v>
      </c>
      <c r="L22">
        <f t="shared" si="1"/>
        <v>0.98821796759941094</v>
      </c>
      <c r="V22">
        <f>C22*1000000/G22</f>
        <v>3774.1442401222844</v>
      </c>
    </row>
    <row r="23" spans="1:22" x14ac:dyDescent="0.3">
      <c r="A23" s="1" t="s">
        <v>18</v>
      </c>
      <c r="B23">
        <v>8722</v>
      </c>
      <c r="C23">
        <v>899700</v>
      </c>
      <c r="G23">
        <v>217999000</v>
      </c>
      <c r="H23">
        <f t="shared" si="0"/>
        <v>40.009357841091017</v>
      </c>
      <c r="L23">
        <f t="shared" si="1"/>
        <v>0.96943425586306553</v>
      </c>
      <c r="V23">
        <f>C23*1000000/G23</f>
        <v>4127.0831517575771</v>
      </c>
    </row>
    <row r="24" spans="1:22" x14ac:dyDescent="0.3">
      <c r="A24" s="1" t="s">
        <v>19</v>
      </c>
      <c r="B24">
        <v>9196</v>
      </c>
      <c r="C24">
        <v>994200</v>
      </c>
      <c r="G24">
        <v>220193000</v>
      </c>
      <c r="H24">
        <f t="shared" si="0"/>
        <v>41.76336214139414</v>
      </c>
      <c r="L24">
        <f t="shared" si="1"/>
        <v>0.92496479581573121</v>
      </c>
      <c r="V24">
        <f>C24*1000000/G24</f>
        <v>4515.129908761859</v>
      </c>
    </row>
    <row r="25" spans="1:22" x14ac:dyDescent="0.3">
      <c r="A25" s="1" t="s">
        <v>20</v>
      </c>
      <c r="B25">
        <v>9891</v>
      </c>
      <c r="C25">
        <v>1120600</v>
      </c>
      <c r="G25">
        <v>222525000</v>
      </c>
      <c r="H25">
        <f t="shared" si="0"/>
        <v>44.448938321536907</v>
      </c>
      <c r="L25">
        <f t="shared" si="1"/>
        <v>0.88265215063358915</v>
      </c>
      <c r="V25">
        <f>C25*1000000/G25</f>
        <v>5035.8386698123804</v>
      </c>
    </row>
    <row r="26" spans="1:22" x14ac:dyDescent="0.3">
      <c r="A26" s="1" t="s">
        <v>21</v>
      </c>
      <c r="B26">
        <v>10744</v>
      </c>
      <c r="C26">
        <v>1253300</v>
      </c>
      <c r="D26">
        <v>12506</v>
      </c>
      <c r="G26">
        <v>225002000</v>
      </c>
      <c r="H26">
        <f t="shared" si="0"/>
        <v>47.750686660563019</v>
      </c>
      <c r="I26">
        <f>H26/D26*100</f>
        <v>0.38182221861956672</v>
      </c>
      <c r="L26">
        <f t="shared" si="1"/>
        <v>0.85725684193728546</v>
      </c>
      <c r="V26">
        <f>C26*1000000/G26</f>
        <v>5570.1727095759152</v>
      </c>
    </row>
    <row r="27" spans="1:22" x14ac:dyDescent="0.3">
      <c r="A27" s="1" t="s">
        <v>22</v>
      </c>
      <c r="B27">
        <v>12049</v>
      </c>
      <c r="C27">
        <v>1373400</v>
      </c>
      <c r="D27">
        <v>13598</v>
      </c>
      <c r="G27">
        <v>227621000</v>
      </c>
      <c r="H27">
        <f t="shared" si="0"/>
        <v>52.934483197947465</v>
      </c>
      <c r="I27">
        <f t="shared" ref="I27:J64" si="2">H27/D27*100</f>
        <v>0.38928138842438198</v>
      </c>
      <c r="L27">
        <f t="shared" si="1"/>
        <v>0.87731178098150575</v>
      </c>
      <c r="V27">
        <f>C27*1000000/G27</f>
        <v>6033.7139367633035</v>
      </c>
    </row>
    <row r="28" spans="1:22" x14ac:dyDescent="0.3">
      <c r="A28" s="1" t="s">
        <v>23</v>
      </c>
      <c r="B28">
        <v>13398</v>
      </c>
      <c r="C28">
        <v>1511400</v>
      </c>
      <c r="D28">
        <v>14716</v>
      </c>
      <c r="G28">
        <v>229915000</v>
      </c>
      <c r="H28">
        <f t="shared" si="0"/>
        <v>58.273709849292132</v>
      </c>
      <c r="I28">
        <f t="shared" si="2"/>
        <v>0.39598878668994381</v>
      </c>
      <c r="L28">
        <f t="shared" si="1"/>
        <v>0.88646288209606983</v>
      </c>
      <c r="V28">
        <f>C28*1000000/G28</f>
        <v>6573.7337711763039</v>
      </c>
    </row>
    <row r="29" spans="1:22" x14ac:dyDescent="0.3">
      <c r="A29" s="1" t="s">
        <v>24</v>
      </c>
      <c r="B29">
        <v>15029</v>
      </c>
      <c r="C29">
        <v>1587500</v>
      </c>
      <c r="D29">
        <v>15665</v>
      </c>
      <c r="G29">
        <v>232127000</v>
      </c>
      <c r="H29">
        <f t="shared" si="0"/>
        <v>64.744730255420521</v>
      </c>
      <c r="I29">
        <f t="shared" si="2"/>
        <v>0.4133082046308364</v>
      </c>
      <c r="L29">
        <f t="shared" si="1"/>
        <v>0.94670866141732291</v>
      </c>
      <c r="V29">
        <f>C29*1000000/G29</f>
        <v>6838.9286898982027</v>
      </c>
    </row>
    <row r="30" spans="1:22" x14ac:dyDescent="0.3">
      <c r="A30" s="1" t="s">
        <v>25</v>
      </c>
      <c r="B30">
        <v>17323</v>
      </c>
      <c r="C30">
        <v>1677500</v>
      </c>
      <c r="D30">
        <v>16276</v>
      </c>
      <c r="G30">
        <v>234246000</v>
      </c>
      <c r="H30">
        <f t="shared" si="0"/>
        <v>73.952169941002197</v>
      </c>
      <c r="I30">
        <f t="shared" si="2"/>
        <v>0.45436329528755343</v>
      </c>
      <c r="L30">
        <f t="shared" si="1"/>
        <v>1.0326676602086438</v>
      </c>
      <c r="V30">
        <f>C30*1000000/G30</f>
        <v>7161.274899037764</v>
      </c>
    </row>
    <row r="31" spans="1:22" x14ac:dyDescent="0.3">
      <c r="A31" s="1" t="s">
        <v>26</v>
      </c>
      <c r="B31">
        <v>19617</v>
      </c>
      <c r="C31">
        <v>1844900</v>
      </c>
      <c r="D31">
        <v>16952</v>
      </c>
      <c r="G31">
        <v>236307000</v>
      </c>
      <c r="H31">
        <f t="shared" si="0"/>
        <v>83.01489164519036</v>
      </c>
      <c r="I31">
        <f t="shared" si="2"/>
        <v>0.48970559016747495</v>
      </c>
      <c r="L31">
        <f t="shared" si="1"/>
        <v>1.0633096644804596</v>
      </c>
      <c r="V31">
        <f>C31*1000000/G31</f>
        <v>7807.2168831223789</v>
      </c>
    </row>
    <row r="32" spans="1:22" x14ac:dyDescent="0.3">
      <c r="A32" s="1" t="s">
        <v>27</v>
      </c>
      <c r="B32">
        <v>21795</v>
      </c>
      <c r="C32">
        <v>1982600</v>
      </c>
      <c r="D32">
        <v>17862</v>
      </c>
      <c r="G32">
        <v>238415000</v>
      </c>
      <c r="H32">
        <f t="shared" si="0"/>
        <v>91.416228005788227</v>
      </c>
      <c r="I32">
        <f t="shared" si="2"/>
        <v>0.51179166949831045</v>
      </c>
      <c r="L32">
        <f t="shared" si="1"/>
        <v>1.099314032079088</v>
      </c>
      <c r="V32">
        <f>C32*1000000/G32</f>
        <v>8315.7519451376793</v>
      </c>
    </row>
    <row r="33" spans="1:22" x14ac:dyDescent="0.3">
      <c r="A33" s="1" t="s">
        <v>28</v>
      </c>
      <c r="B33">
        <v>24290</v>
      </c>
      <c r="C33">
        <v>2102300</v>
      </c>
      <c r="D33">
        <v>18642</v>
      </c>
      <c r="G33">
        <v>240592000</v>
      </c>
      <c r="H33">
        <f t="shared" si="0"/>
        <v>100.95930039236549</v>
      </c>
      <c r="I33">
        <f t="shared" si="2"/>
        <v>0.54156903976164306</v>
      </c>
      <c r="L33">
        <f t="shared" si="1"/>
        <v>1.1554012272273224</v>
      </c>
      <c r="V33">
        <f>C33*1000000/G33</f>
        <v>8738.0295271663235</v>
      </c>
    </row>
    <row r="34" spans="1:22" x14ac:dyDescent="0.3">
      <c r="A34" s="1" t="s">
        <v>29</v>
      </c>
      <c r="B34">
        <v>26888</v>
      </c>
      <c r="C34">
        <v>2256300</v>
      </c>
      <c r="D34">
        <v>19396</v>
      </c>
      <c r="G34">
        <v>242750000</v>
      </c>
      <c r="H34">
        <f t="shared" si="0"/>
        <v>110.76416065911431</v>
      </c>
      <c r="I34">
        <f t="shared" si="2"/>
        <v>0.57106702752688343</v>
      </c>
      <c r="L34">
        <f t="shared" si="1"/>
        <v>1.191685502814342</v>
      </c>
      <c r="V34">
        <f>C34*1000000/G34</f>
        <v>9294.747682801235</v>
      </c>
    </row>
    <row r="35" spans="1:22" x14ac:dyDescent="0.3">
      <c r="A35" s="1" t="s">
        <v>30</v>
      </c>
      <c r="B35">
        <v>30646</v>
      </c>
      <c r="C35">
        <v>2439800</v>
      </c>
      <c r="D35">
        <v>20033</v>
      </c>
      <c r="G35">
        <v>244967000</v>
      </c>
      <c r="H35">
        <f t="shared" si="0"/>
        <v>125.10256483526352</v>
      </c>
      <c r="I35">
        <f t="shared" si="2"/>
        <v>0.62448242816983734</v>
      </c>
      <c r="L35">
        <f t="shared" si="1"/>
        <v>1.2560865644724977</v>
      </c>
      <c r="V35">
        <f>C35*1000000/G35</f>
        <v>9959.7088587442395</v>
      </c>
    </row>
    <row r="36" spans="1:22" x14ac:dyDescent="0.3">
      <c r="A36" s="1" t="s">
        <v>31</v>
      </c>
      <c r="B36">
        <v>34757</v>
      </c>
      <c r="C36">
        <v>2583100</v>
      </c>
      <c r="D36">
        <v>20774</v>
      </c>
      <c r="G36">
        <v>247285000</v>
      </c>
      <c r="H36">
        <f t="shared" si="0"/>
        <v>140.55442101219242</v>
      </c>
      <c r="I36">
        <f t="shared" si="2"/>
        <v>0.67658814389232902</v>
      </c>
      <c r="L36">
        <f t="shared" si="1"/>
        <v>1.3455537919554026</v>
      </c>
      <c r="V36">
        <f>C36*1000000/G36</f>
        <v>10445.841842408558</v>
      </c>
    </row>
    <row r="37" spans="1:22" x14ac:dyDescent="0.3">
      <c r="A37" s="1" t="s">
        <v>32</v>
      </c>
      <c r="B37">
        <v>40290</v>
      </c>
      <c r="C37">
        <v>2741200</v>
      </c>
      <c r="D37">
        <v>21437</v>
      </c>
      <c r="G37">
        <v>250047000</v>
      </c>
      <c r="H37">
        <f t="shared" si="0"/>
        <v>161.1297076149684</v>
      </c>
      <c r="I37">
        <f t="shared" si="2"/>
        <v>0.75164298929406348</v>
      </c>
      <c r="L37">
        <f t="shared" si="1"/>
        <v>1.4697942506931272</v>
      </c>
      <c r="V37">
        <f>C37*1000000/G37</f>
        <v>10962.739005067047</v>
      </c>
    </row>
    <row r="38" spans="1:22" x14ac:dyDescent="0.3">
      <c r="A38" s="1" t="s">
        <v>33</v>
      </c>
      <c r="B38">
        <v>44381</v>
      </c>
      <c r="C38">
        <v>2814500</v>
      </c>
      <c r="D38">
        <v>22178</v>
      </c>
      <c r="G38">
        <v>253391000</v>
      </c>
      <c r="H38">
        <f t="shared" si="0"/>
        <v>175.14828861324989</v>
      </c>
      <c r="I38">
        <f t="shared" si="2"/>
        <v>0.78973887912909146</v>
      </c>
      <c r="L38">
        <f t="shared" si="1"/>
        <v>1.5768697814887191</v>
      </c>
      <c r="V38">
        <f>C38*1000000/G38</f>
        <v>11107.340039701488</v>
      </c>
    </row>
    <row r="39" spans="1:22" x14ac:dyDescent="0.3">
      <c r="A39" s="1" t="s">
        <v>34</v>
      </c>
      <c r="B39">
        <v>46972</v>
      </c>
      <c r="C39">
        <v>2965500</v>
      </c>
      <c r="D39">
        <v>22893</v>
      </c>
      <c r="G39">
        <v>256777000</v>
      </c>
      <c r="H39">
        <f t="shared" si="0"/>
        <v>182.92915642756165</v>
      </c>
      <c r="I39">
        <f t="shared" si="2"/>
        <v>0.79906153159289584</v>
      </c>
      <c r="L39">
        <f t="shared" si="1"/>
        <v>1.583948743888046</v>
      </c>
      <c r="V39">
        <f>C39*1000000/G39</f>
        <v>11548.931563185177</v>
      </c>
    </row>
    <row r="40" spans="1:22" x14ac:dyDescent="0.3">
      <c r="A40" s="1" t="s">
        <v>35</v>
      </c>
      <c r="B40">
        <v>49551</v>
      </c>
      <c r="C40">
        <v>3079300</v>
      </c>
      <c r="D40">
        <v>23829</v>
      </c>
      <c r="G40">
        <v>260146000</v>
      </c>
      <c r="H40">
        <f t="shared" si="0"/>
        <v>190.47381086005549</v>
      </c>
      <c r="I40">
        <f t="shared" si="2"/>
        <v>0.79933614864264346</v>
      </c>
      <c r="L40">
        <f t="shared" si="1"/>
        <v>1.6091644204851752</v>
      </c>
      <c r="V40">
        <f>C40*1000000/G40</f>
        <v>11836.814711738793</v>
      </c>
    </row>
    <row r="41" spans="1:22" x14ac:dyDescent="0.3">
      <c r="A41" s="1" t="s">
        <v>36</v>
      </c>
      <c r="B41">
        <v>53019</v>
      </c>
      <c r="C41">
        <v>3236600</v>
      </c>
      <c r="D41">
        <v>24271</v>
      </c>
      <c r="G41">
        <v>263324000</v>
      </c>
      <c r="H41">
        <f t="shared" si="0"/>
        <v>201.3451109659583</v>
      </c>
      <c r="I41">
        <f t="shared" si="2"/>
        <v>0.82957072624102146</v>
      </c>
      <c r="L41">
        <f t="shared" si="1"/>
        <v>1.638107890996725</v>
      </c>
      <c r="V41">
        <f>C41*1000000/G41</f>
        <v>12291.321717731767</v>
      </c>
    </row>
    <row r="42" spans="1:22" x14ac:dyDescent="0.3">
      <c r="A42" s="1" t="s">
        <v>37</v>
      </c>
      <c r="B42">
        <v>59766</v>
      </c>
      <c r="C42">
        <v>3418000</v>
      </c>
      <c r="D42">
        <v>24908</v>
      </c>
      <c r="G42">
        <v>266458000</v>
      </c>
      <c r="H42">
        <f t="shared" si="0"/>
        <v>224.29801319532535</v>
      </c>
      <c r="I42">
        <f t="shared" si="2"/>
        <v>0.90050591454683382</v>
      </c>
      <c r="L42">
        <f t="shared" si="1"/>
        <v>1.7485664131070802</v>
      </c>
      <c r="V42">
        <f>C42*1000000/G42</f>
        <v>12827.537548131413</v>
      </c>
    </row>
    <row r="43" spans="1:22" x14ac:dyDescent="0.3">
      <c r="A43" s="1" t="s">
        <v>38</v>
      </c>
      <c r="B43">
        <v>68084</v>
      </c>
      <c r="C43">
        <v>3616500</v>
      </c>
      <c r="D43">
        <v>25493</v>
      </c>
      <c r="G43">
        <v>269580000</v>
      </c>
      <c r="H43">
        <f t="shared" si="0"/>
        <v>252.55582758364864</v>
      </c>
      <c r="I43">
        <f t="shared" si="2"/>
        <v>0.99068696341603046</v>
      </c>
      <c r="L43">
        <f t="shared" si="1"/>
        <v>1.8825936679109638</v>
      </c>
      <c r="V43">
        <f>C43*1000000/G43</f>
        <v>13415.312708657912</v>
      </c>
    </row>
    <row r="44" spans="1:22" x14ac:dyDescent="0.3">
      <c r="A44" s="1" t="s">
        <v>39</v>
      </c>
      <c r="B44">
        <v>77636</v>
      </c>
      <c r="C44">
        <v>3876800</v>
      </c>
      <c r="D44">
        <v>26169</v>
      </c>
      <c r="G44">
        <v>272822000</v>
      </c>
      <c r="H44">
        <f t="shared" si="0"/>
        <v>284.56649390445051</v>
      </c>
      <c r="I44">
        <f t="shared" si="2"/>
        <v>1.0874182960925161</v>
      </c>
      <c r="L44">
        <f t="shared" si="1"/>
        <v>2.0025794469665703</v>
      </c>
      <c r="V44">
        <f>C44*1000000/G44</f>
        <v>14209.997727455997</v>
      </c>
    </row>
    <row r="45" spans="1:22" x14ac:dyDescent="0.3">
      <c r="A45" s="1" t="s">
        <v>40</v>
      </c>
      <c r="B45">
        <v>88496</v>
      </c>
      <c r="C45">
        <v>4181600.0000000005</v>
      </c>
      <c r="D45">
        <v>27261</v>
      </c>
      <c r="G45">
        <v>276022000</v>
      </c>
      <c r="H45">
        <f t="shared" si="0"/>
        <v>320.61212512046143</v>
      </c>
      <c r="I45">
        <f t="shared" si="2"/>
        <v>1.1760835080168059</v>
      </c>
      <c r="L45">
        <f t="shared" si="1"/>
        <v>2.116319112301511</v>
      </c>
      <c r="V45">
        <f>C45*1000000/G45</f>
        <v>15149.51706748013</v>
      </c>
    </row>
    <row r="46" spans="1:22" x14ac:dyDescent="0.3">
      <c r="A46" s="1" t="s">
        <v>41</v>
      </c>
      <c r="B46">
        <v>104564</v>
      </c>
      <c r="C46">
        <v>4458000</v>
      </c>
      <c r="D46">
        <v>28522</v>
      </c>
      <c r="G46">
        <v>279194000</v>
      </c>
      <c r="H46">
        <f t="shared" si="0"/>
        <v>374.52094242712951</v>
      </c>
      <c r="I46">
        <f t="shared" si="2"/>
        <v>1.3130949527632336</v>
      </c>
      <c r="L46">
        <f t="shared" si="1"/>
        <v>2.3455361148497085</v>
      </c>
      <c r="V46">
        <f>C46*1000000/G46</f>
        <v>15967.391849395044</v>
      </c>
    </row>
    <row r="47" spans="1:22" x14ac:dyDescent="0.3">
      <c r="A47" s="1" t="s">
        <v>42</v>
      </c>
      <c r="B47">
        <v>121028</v>
      </c>
      <c r="C47">
        <v>4825900</v>
      </c>
      <c r="D47">
        <v>29900</v>
      </c>
      <c r="G47">
        <v>282295000</v>
      </c>
      <c r="H47">
        <f t="shared" si="0"/>
        <v>428.72881205830782</v>
      </c>
      <c r="I47">
        <f t="shared" si="2"/>
        <v>1.4338756256130696</v>
      </c>
      <c r="L47">
        <f t="shared" si="1"/>
        <v>2.5078845396713567</v>
      </c>
      <c r="V47">
        <f>C47*1000000/G47</f>
        <v>17095.23725181105</v>
      </c>
    </row>
    <row r="48" spans="1:22" x14ac:dyDescent="0.3">
      <c r="A48" s="1" t="s">
        <v>43</v>
      </c>
      <c r="B48">
        <v>139000</v>
      </c>
      <c r="C48">
        <v>4954400</v>
      </c>
      <c r="D48">
        <v>30979</v>
      </c>
      <c r="G48">
        <v>285215000</v>
      </c>
      <c r="H48">
        <f t="shared" si="0"/>
        <v>487.351647003138</v>
      </c>
      <c r="I48">
        <f t="shared" si="2"/>
        <v>1.5731677814104328</v>
      </c>
      <c r="L48">
        <f t="shared" si="1"/>
        <v>2.8055869530114648</v>
      </c>
      <c r="V48">
        <f>C48*1000000/G48</f>
        <v>17370.755395052856</v>
      </c>
    </row>
    <row r="49" spans="1:22" x14ac:dyDescent="0.3">
      <c r="A49" s="1" t="s">
        <v>44</v>
      </c>
      <c r="B49">
        <v>157915</v>
      </c>
      <c r="C49">
        <v>4996400</v>
      </c>
      <c r="D49">
        <v>31629</v>
      </c>
      <c r="G49">
        <v>288019000</v>
      </c>
      <c r="H49">
        <f t="shared" si="0"/>
        <v>548.2798009853517</v>
      </c>
      <c r="I49">
        <f t="shared" si="2"/>
        <v>1.73347181695707</v>
      </c>
      <c r="L49">
        <f t="shared" si="1"/>
        <v>3.1605756144423984</v>
      </c>
      <c r="V49">
        <f>C49*1000000/G49</f>
        <v>17347.466660185612</v>
      </c>
    </row>
    <row r="50" spans="1:22" x14ac:dyDescent="0.3">
      <c r="A50" s="1" t="s">
        <v>45</v>
      </c>
      <c r="B50">
        <v>176659</v>
      </c>
      <c r="C50">
        <v>5137800</v>
      </c>
      <c r="D50">
        <v>32214</v>
      </c>
      <c r="G50">
        <v>290733000</v>
      </c>
      <c r="H50">
        <f t="shared" si="0"/>
        <v>607.63312042320615</v>
      </c>
      <c r="I50">
        <f t="shared" si="2"/>
        <v>1.8862392761631781</v>
      </c>
      <c r="L50">
        <f t="shared" si="1"/>
        <v>3.4384172213788005</v>
      </c>
      <c r="V50">
        <f>C50*1000000/G50</f>
        <v>17671.884512594028</v>
      </c>
    </row>
    <row r="51" spans="1:22" x14ac:dyDescent="0.3">
      <c r="A51" s="1" t="s">
        <v>46</v>
      </c>
      <c r="B51">
        <v>192827</v>
      </c>
      <c r="C51">
        <v>5421900</v>
      </c>
      <c r="D51">
        <v>33176</v>
      </c>
      <c r="G51">
        <v>293388000</v>
      </c>
      <c r="H51">
        <f t="shared" si="0"/>
        <v>657.2422866647579</v>
      </c>
      <c r="I51">
        <f t="shared" si="2"/>
        <v>1.9810775460114476</v>
      </c>
      <c r="L51">
        <f t="shared" si="1"/>
        <v>3.5564470019734777</v>
      </c>
      <c r="V51">
        <f>C51*1000000/G51</f>
        <v>18480.305942983352</v>
      </c>
    </row>
    <row r="52" spans="1:22" x14ac:dyDescent="0.3">
      <c r="A52" s="1" t="s">
        <v>47</v>
      </c>
      <c r="B52">
        <v>205143</v>
      </c>
      <c r="C52">
        <v>5692000</v>
      </c>
      <c r="D52">
        <v>33839</v>
      </c>
      <c r="G52">
        <v>296114000</v>
      </c>
      <c r="H52">
        <f t="shared" si="0"/>
        <v>692.78386027003114</v>
      </c>
      <c r="I52">
        <f t="shared" si="2"/>
        <v>2.0472941288750586</v>
      </c>
      <c r="L52">
        <f t="shared" si="1"/>
        <v>3.6040583274771611</v>
      </c>
      <c r="V52">
        <f>C52*1000000/G52</f>
        <v>19222.326536401521</v>
      </c>
    </row>
    <row r="53" spans="1:22" x14ac:dyDescent="0.3">
      <c r="A53" s="1" t="s">
        <v>48</v>
      </c>
      <c r="B53">
        <v>224078</v>
      </c>
      <c r="C53">
        <v>6057400</v>
      </c>
      <c r="D53">
        <v>34892</v>
      </c>
      <c r="G53">
        <v>298929000</v>
      </c>
      <c r="H53">
        <f t="shared" si="0"/>
        <v>749.60274847873575</v>
      </c>
      <c r="I53">
        <f t="shared" si="2"/>
        <v>2.1483513369217464</v>
      </c>
      <c r="L53">
        <f t="shared" si="1"/>
        <v>3.6992439000231121</v>
      </c>
      <c r="V53">
        <f>C53*1000000/G53</f>
        <v>20263.674651840403</v>
      </c>
    </row>
    <row r="54" spans="1:22" x14ac:dyDescent="0.3">
      <c r="A54" s="1" t="s">
        <v>49</v>
      </c>
      <c r="B54">
        <v>235630</v>
      </c>
      <c r="C54">
        <v>6395200</v>
      </c>
      <c r="D54">
        <v>36114</v>
      </c>
      <c r="G54">
        <v>301903000</v>
      </c>
      <c r="H54">
        <f t="shared" si="0"/>
        <v>780.48247284723902</v>
      </c>
      <c r="I54">
        <f t="shared" si="2"/>
        <v>2.1611631855990447</v>
      </c>
      <c r="L54">
        <f t="shared" si="1"/>
        <v>3.6844821115836877</v>
      </c>
      <c r="V54">
        <f>C54*1000000/G54</f>
        <v>21182.962739687911</v>
      </c>
    </row>
    <row r="55" spans="1:22" x14ac:dyDescent="0.3">
      <c r="A55" s="1" t="s">
        <v>50</v>
      </c>
      <c r="B55">
        <v>241424</v>
      </c>
      <c r="C55">
        <v>6531900</v>
      </c>
      <c r="D55">
        <v>37518</v>
      </c>
      <c r="G55">
        <v>304718000</v>
      </c>
      <c r="H55">
        <f t="shared" si="0"/>
        <v>792.28663879390126</v>
      </c>
      <c r="I55">
        <f t="shared" si="2"/>
        <v>2.1117507297667819</v>
      </c>
      <c r="L55">
        <f t="shared" si="1"/>
        <v>3.6960761799782604</v>
      </c>
      <c r="V55">
        <f>C55*1000000/G55</f>
        <v>21435.884982180247</v>
      </c>
    </row>
    <row r="56" spans="1:22" x14ac:dyDescent="0.3">
      <c r="A56" s="1" t="s">
        <v>51</v>
      </c>
      <c r="B56">
        <v>252665</v>
      </c>
      <c r="C56">
        <v>6251400</v>
      </c>
      <c r="D56">
        <v>38454</v>
      </c>
      <c r="G56">
        <v>307373000</v>
      </c>
      <c r="H56">
        <f t="shared" si="0"/>
        <v>822.0142953349839</v>
      </c>
      <c r="I56">
        <f t="shared" si="2"/>
        <v>2.1376561484760597</v>
      </c>
      <c r="L56">
        <f t="shared" si="1"/>
        <v>4.0417346514380785</v>
      </c>
      <c r="V56">
        <f>C56*1000000/G56</f>
        <v>20338.155921307338</v>
      </c>
    </row>
    <row r="57" spans="1:22" x14ac:dyDescent="0.3">
      <c r="A57" s="1" t="s">
        <v>52</v>
      </c>
      <c r="B57">
        <v>252982</v>
      </c>
      <c r="C57">
        <v>6377500</v>
      </c>
      <c r="D57">
        <v>38818</v>
      </c>
      <c r="G57">
        <v>309755000</v>
      </c>
      <c r="H57">
        <f t="shared" si="0"/>
        <v>816.71643718422627</v>
      </c>
      <c r="I57">
        <f t="shared" si="2"/>
        <v>2.1039632056886659</v>
      </c>
      <c r="L57">
        <f t="shared" si="1"/>
        <v>3.9667894943159547</v>
      </c>
      <c r="V57">
        <f>C57*1000000/G57</f>
        <v>20588.852480185953</v>
      </c>
    </row>
    <row r="58" spans="1:22" x14ac:dyDescent="0.3">
      <c r="A58" s="1" t="s">
        <v>53</v>
      </c>
      <c r="B58">
        <v>258676</v>
      </c>
      <c r="C58">
        <v>6633200</v>
      </c>
      <c r="D58">
        <v>39312</v>
      </c>
      <c r="G58">
        <v>312019000</v>
      </c>
      <c r="H58">
        <f t="shared" si="0"/>
        <v>829.03925722472025</v>
      </c>
      <c r="I58">
        <f t="shared" si="2"/>
        <v>2.1088707194361014</v>
      </c>
      <c r="L58">
        <f t="shared" si="1"/>
        <v>3.8997165772176325</v>
      </c>
      <c r="V58">
        <f>C58*1000000/G58</f>
        <v>21258.961793993316</v>
      </c>
    </row>
    <row r="59" spans="1:22" x14ac:dyDescent="0.3">
      <c r="A59" s="1" t="s">
        <v>54</v>
      </c>
      <c r="B59">
        <v>259089</v>
      </c>
      <c r="C59">
        <v>6930300</v>
      </c>
      <c r="D59">
        <v>39949</v>
      </c>
      <c r="G59">
        <v>314283000</v>
      </c>
      <c r="H59">
        <f t="shared" si="0"/>
        <v>824.38121056500029</v>
      </c>
      <c r="I59">
        <f t="shared" si="2"/>
        <v>2.0635840961350729</v>
      </c>
      <c r="L59">
        <f t="shared" si="1"/>
        <v>3.7384961689970133</v>
      </c>
      <c r="V59">
        <f>C59*1000000/G59</f>
        <v>22051.144987161253</v>
      </c>
    </row>
    <row r="60" spans="1:22" x14ac:dyDescent="0.3">
      <c r="A60" s="1" t="s">
        <v>55</v>
      </c>
      <c r="B60">
        <v>265089</v>
      </c>
      <c r="C60">
        <v>7116700</v>
      </c>
      <c r="D60">
        <v>40378</v>
      </c>
      <c r="G60">
        <v>316476000</v>
      </c>
      <c r="H60">
        <f t="shared" si="0"/>
        <v>837.62749781973992</v>
      </c>
      <c r="I60">
        <f t="shared" si="2"/>
        <v>2.0744650498284707</v>
      </c>
      <c r="L60">
        <f t="shared" si="1"/>
        <v>3.7248865344892996</v>
      </c>
      <c r="V60">
        <f>C60*1000000/G60</f>
        <v>22487.329212957695</v>
      </c>
    </row>
    <row r="61" spans="1:22" x14ac:dyDescent="0.3">
      <c r="A61" s="1" t="s">
        <v>56</v>
      </c>
      <c r="B61">
        <v>297872</v>
      </c>
      <c r="C61">
        <v>7476300</v>
      </c>
      <c r="D61">
        <v>41145</v>
      </c>
      <c r="F61">
        <v>318748017</v>
      </c>
      <c r="G61">
        <v>318789000</v>
      </c>
      <c r="H61">
        <f t="shared" si="0"/>
        <v>934.38606727333752</v>
      </c>
      <c r="I61">
        <f t="shared" si="2"/>
        <v>2.2709589677320152</v>
      </c>
      <c r="L61">
        <f t="shared" si="1"/>
        <v>3.9842167917285289</v>
      </c>
      <c r="V61">
        <f>C61*1000000/G61</f>
        <v>23452.18937918184</v>
      </c>
    </row>
    <row r="62" spans="1:22" x14ac:dyDescent="0.3">
      <c r="A62" s="1" t="s">
        <v>57</v>
      </c>
      <c r="B62">
        <v>324551</v>
      </c>
      <c r="C62">
        <v>7854800</v>
      </c>
      <c r="D62">
        <v>42068</v>
      </c>
      <c r="F62">
        <v>321368864</v>
      </c>
      <c r="G62">
        <v>321080000</v>
      </c>
      <c r="H62">
        <f t="shared" si="0"/>
        <v>1010.8103899339728</v>
      </c>
      <c r="I62">
        <f t="shared" si="2"/>
        <v>2.4028011551154629</v>
      </c>
      <c r="L62">
        <f t="shared" si="1"/>
        <v>4.1318811427407445</v>
      </c>
      <c r="V62">
        <f>C62*1000000/G62</f>
        <v>24463.685062912671</v>
      </c>
    </row>
    <row r="63" spans="1:22" x14ac:dyDescent="0.3">
      <c r="A63" s="1" t="s">
        <v>58</v>
      </c>
      <c r="B63">
        <v>340686</v>
      </c>
      <c r="C63">
        <v>8162600</v>
      </c>
      <c r="D63">
        <v>43277</v>
      </c>
      <c r="E63">
        <v>8190100</v>
      </c>
      <c r="F63">
        <v>323995528</v>
      </c>
      <c r="G63">
        <v>323298000</v>
      </c>
      <c r="H63">
        <f t="shared" si="0"/>
        <v>1053.7831969266745</v>
      </c>
      <c r="I63">
        <f t="shared" si="2"/>
        <v>2.4349728422179782</v>
      </c>
      <c r="J63">
        <v>2.4349728422179782</v>
      </c>
      <c r="L63">
        <f t="shared" si="1"/>
        <v>4.1737436601082996</v>
      </c>
      <c r="M63">
        <v>4.1737436601082996</v>
      </c>
      <c r="V63">
        <f>C63*1000000/G63</f>
        <v>25247.913689537207</v>
      </c>
    </row>
    <row r="64" spans="1:22" x14ac:dyDescent="0.3">
      <c r="A64" s="1" t="s">
        <v>59</v>
      </c>
      <c r="B64">
        <v>360140</v>
      </c>
      <c r="D64">
        <v>44460</v>
      </c>
      <c r="E64">
        <v>8559000</v>
      </c>
      <c r="F64">
        <v>326625791</v>
      </c>
      <c r="G64">
        <v>324936000</v>
      </c>
      <c r="H64">
        <f>B64*1000000/F64</f>
        <v>1102.607356563585</v>
      </c>
      <c r="I64">
        <f t="shared" si="2"/>
        <v>2.4799985527745951</v>
      </c>
      <c r="J64">
        <v>2.4799985527745951</v>
      </c>
      <c r="L64">
        <f>B64/E64*100</f>
        <v>4.2077345484285544</v>
      </c>
      <c r="M64">
        <v>4.2077345484285544</v>
      </c>
      <c r="P64">
        <v>2.4799985527745951</v>
      </c>
      <c r="Q64">
        <v>4.2077345484285544</v>
      </c>
      <c r="V64">
        <f>E64*1000000/G64</f>
        <v>26340.571681808109</v>
      </c>
    </row>
    <row r="65" spans="1:22" x14ac:dyDescent="0.3">
      <c r="A65" s="1" t="s">
        <v>60</v>
      </c>
      <c r="B65">
        <v>387379</v>
      </c>
      <c r="E65">
        <v>8912600</v>
      </c>
      <c r="F65">
        <v>329256465</v>
      </c>
      <c r="H65">
        <f t="shared" ref="H65:H72" si="3">B65*1000000/F65</f>
        <v>1176.526632514262</v>
      </c>
      <c r="I65">
        <f>H65/K65*100</f>
        <v>2.5322027860582805</v>
      </c>
      <c r="J65">
        <v>2.5322027860582805</v>
      </c>
      <c r="K65">
        <f>D64*(1+((E64-E63)/E63))</f>
        <v>46462.575548528097</v>
      </c>
      <c r="L65">
        <f t="shared" ref="L65:L72" si="4">B65/E65*100</f>
        <v>4.3464196755155626</v>
      </c>
      <c r="M65">
        <v>4.3464196755155626</v>
      </c>
      <c r="N65">
        <f>B65/5</f>
        <v>77475.8</v>
      </c>
      <c r="O65">
        <f>N65*1000000/F65</f>
        <v>235.30532650285241</v>
      </c>
      <c r="P65">
        <f>O65/K65*100</f>
        <v>0.50644055721165615</v>
      </c>
      <c r="Q65">
        <f>N65/E65*100</f>
        <v>0.86928393510311253</v>
      </c>
      <c r="V65">
        <f>E65*1000000/F65</f>
        <v>27068.868640134369</v>
      </c>
    </row>
    <row r="66" spans="1:22" x14ac:dyDescent="0.3">
      <c r="A66" s="1" t="s">
        <v>61</v>
      </c>
      <c r="B66">
        <v>412329</v>
      </c>
      <c r="E66">
        <v>9248800</v>
      </c>
      <c r="F66">
        <v>331883986</v>
      </c>
      <c r="H66">
        <f t="shared" si="3"/>
        <v>1242.3889593757019</v>
      </c>
      <c r="I66">
        <f t="shared" ref="I66:J72" si="5">H66/K66*100</f>
        <v>2.5678692917066139</v>
      </c>
      <c r="J66">
        <v>2.5678692917066139</v>
      </c>
      <c r="K66">
        <f>K65*(1+((E65-E64)/E64))</f>
        <v>48382.094968315396</v>
      </c>
      <c r="L66">
        <f t="shared" si="4"/>
        <v>4.4581891704869818</v>
      </c>
      <c r="M66">
        <v>4.4581891704869818</v>
      </c>
      <c r="N66">
        <f t="shared" ref="N66:N72" si="6">B66/5</f>
        <v>82465.8</v>
      </c>
      <c r="O66">
        <f t="shared" ref="O66:O72" si="7">N66*1000000/F66</f>
        <v>248.47779187514038</v>
      </c>
      <c r="P66">
        <f t="shared" ref="P66:P72" si="8">O66/K66*100</f>
        <v>0.51357385834132285</v>
      </c>
      <c r="Q66">
        <f t="shared" ref="Q66:Q72" si="9">N66/E66*100</f>
        <v>0.8916378340973965</v>
      </c>
      <c r="V66">
        <f t="shared" ref="V66:V72" si="10">E66*1000000/F66</f>
        <v>27867.569362023994</v>
      </c>
    </row>
    <row r="67" spans="1:22" x14ac:dyDescent="0.3">
      <c r="A67" s="1" t="s">
        <v>62</v>
      </c>
      <c r="B67">
        <v>438171</v>
      </c>
      <c r="E67">
        <v>9578200</v>
      </c>
      <c r="F67">
        <v>334503458</v>
      </c>
      <c r="H67">
        <f t="shared" si="3"/>
        <v>1309.9147094616881</v>
      </c>
      <c r="I67">
        <f t="shared" si="5"/>
        <v>2.6090198116040075</v>
      </c>
      <c r="J67">
        <v>2.6090198116040075</v>
      </c>
      <c r="K67">
        <f t="shared" ref="K67:K72" si="11">K66*(1+((E66-E65)/E65))</f>
        <v>50207.15839855434</v>
      </c>
      <c r="L67">
        <f t="shared" si="4"/>
        <v>4.5746695621306719</v>
      </c>
      <c r="M67">
        <v>4.5746695621306719</v>
      </c>
      <c r="N67">
        <f t="shared" si="6"/>
        <v>87634.2</v>
      </c>
      <c r="O67">
        <f t="shared" si="7"/>
        <v>261.98294189233764</v>
      </c>
      <c r="P67">
        <f t="shared" si="8"/>
        <v>0.52180396232080151</v>
      </c>
      <c r="Q67">
        <f t="shared" si="9"/>
        <v>0.91493391242613442</v>
      </c>
      <c r="V67">
        <f t="shared" si="10"/>
        <v>28634.083657215884</v>
      </c>
    </row>
    <row r="68" spans="1:22" x14ac:dyDescent="0.3">
      <c r="A68" s="1" t="s">
        <v>63</v>
      </c>
      <c r="B68">
        <v>465797</v>
      </c>
      <c r="E68">
        <v>9938700</v>
      </c>
      <c r="F68">
        <v>337108968</v>
      </c>
      <c r="H68">
        <f t="shared" si="3"/>
        <v>1381.7401618339622</v>
      </c>
      <c r="I68">
        <f t="shared" si="5"/>
        <v>2.6574324013982045</v>
      </c>
      <c r="J68">
        <v>2.6574324013982045</v>
      </c>
      <c r="K68">
        <f t="shared" si="11"/>
        <v>51995.307993797382</v>
      </c>
      <c r="L68">
        <f t="shared" si="4"/>
        <v>4.6866994677372293</v>
      </c>
      <c r="M68">
        <v>4.6866994677372293</v>
      </c>
      <c r="N68">
        <f t="shared" si="6"/>
        <v>93159.4</v>
      </c>
      <c r="O68">
        <f t="shared" si="7"/>
        <v>276.34803236679244</v>
      </c>
      <c r="P68">
        <f t="shared" si="8"/>
        <v>0.53148648027964085</v>
      </c>
      <c r="Q68">
        <f t="shared" si="9"/>
        <v>0.93733989354744585</v>
      </c>
      <c r="V68">
        <f t="shared" si="10"/>
        <v>29482.158421842993</v>
      </c>
    </row>
    <row r="69" spans="1:22" x14ac:dyDescent="0.3">
      <c r="A69" s="1" t="s">
        <v>64</v>
      </c>
      <c r="B69">
        <v>495745</v>
      </c>
      <c r="E69">
        <v>10326100</v>
      </c>
      <c r="F69">
        <v>339698079</v>
      </c>
      <c r="H69">
        <f t="shared" si="3"/>
        <v>1459.3694537789836</v>
      </c>
      <c r="I69">
        <f t="shared" si="5"/>
        <v>2.7049261734656689</v>
      </c>
      <c r="J69">
        <v>2.7049261734656689</v>
      </c>
      <c r="K69">
        <f t="shared" si="11"/>
        <v>53952.284099095246</v>
      </c>
      <c r="L69">
        <f t="shared" si="4"/>
        <v>4.8008928830826738</v>
      </c>
      <c r="M69">
        <v>4.8008928830826738</v>
      </c>
      <c r="N69">
        <f t="shared" si="6"/>
        <v>99149</v>
      </c>
      <c r="O69">
        <f t="shared" si="7"/>
        <v>291.87389075579671</v>
      </c>
      <c r="P69">
        <f t="shared" si="8"/>
        <v>0.54098523469313375</v>
      </c>
      <c r="Q69">
        <f t="shared" si="9"/>
        <v>0.96017857661653483</v>
      </c>
      <c r="V69">
        <f t="shared" si="10"/>
        <v>30397.875756018038</v>
      </c>
    </row>
    <row r="70" spans="1:22" x14ac:dyDescent="0.3">
      <c r="A70" s="1" t="s">
        <v>65</v>
      </c>
      <c r="B70">
        <v>527456</v>
      </c>
      <c r="E70">
        <v>10726500</v>
      </c>
      <c r="F70">
        <v>342267302</v>
      </c>
      <c r="H70">
        <f t="shared" si="3"/>
        <v>1541.0645332401632</v>
      </c>
      <c r="I70">
        <f t="shared" si="5"/>
        <v>2.749186768836279</v>
      </c>
      <c r="J70">
        <v>2.749186768836279</v>
      </c>
      <c r="K70">
        <f t="shared" si="11"/>
        <v>56055.286992832807</v>
      </c>
      <c r="L70">
        <f t="shared" si="4"/>
        <v>4.9173169253717433</v>
      </c>
      <c r="M70">
        <v>4.9173169253717433</v>
      </c>
      <c r="N70">
        <f t="shared" si="6"/>
        <v>105491.2</v>
      </c>
      <c r="O70">
        <f t="shared" si="7"/>
        <v>308.21290664803263</v>
      </c>
      <c r="P70">
        <f t="shared" si="8"/>
        <v>0.54983735376725573</v>
      </c>
      <c r="Q70">
        <f t="shared" si="9"/>
        <v>0.9834633850743485</v>
      </c>
      <c r="V70">
        <f t="shared" si="10"/>
        <v>31339.540579310145</v>
      </c>
    </row>
    <row r="71" spans="1:22" x14ac:dyDescent="0.3">
      <c r="A71" s="1" t="s">
        <v>66</v>
      </c>
      <c r="B71">
        <v>561178</v>
      </c>
      <c r="E71">
        <v>11141800</v>
      </c>
      <c r="F71">
        <v>344814299</v>
      </c>
      <c r="H71">
        <f t="shared" si="3"/>
        <v>1627.4789114821483</v>
      </c>
      <c r="I71">
        <f t="shared" si="5"/>
        <v>2.7949695371121455</v>
      </c>
      <c r="J71">
        <v>2.7949695371121455</v>
      </c>
      <c r="K71">
        <f t="shared" si="11"/>
        <v>58228.860453474321</v>
      </c>
      <c r="L71">
        <f t="shared" si="4"/>
        <v>5.036690660395986</v>
      </c>
      <c r="M71">
        <v>5.036690660395986</v>
      </c>
      <c r="N71">
        <f t="shared" si="6"/>
        <v>112235.6</v>
      </c>
      <c r="O71">
        <f t="shared" si="7"/>
        <v>325.49578229642964</v>
      </c>
      <c r="P71">
        <f t="shared" si="8"/>
        <v>0.55899390742242905</v>
      </c>
      <c r="Q71">
        <f t="shared" si="9"/>
        <v>1.0073381320791974</v>
      </c>
      <c r="V71">
        <f t="shared" si="10"/>
        <v>32312.465092986182</v>
      </c>
    </row>
    <row r="72" spans="1:22" x14ac:dyDescent="0.3">
      <c r="A72" s="1" t="s">
        <v>67</v>
      </c>
      <c r="B72">
        <v>597086</v>
      </c>
      <c r="E72">
        <v>11570200</v>
      </c>
      <c r="F72">
        <v>347334912</v>
      </c>
      <c r="H72">
        <f t="shared" si="3"/>
        <v>1719.0497683112258</v>
      </c>
      <c r="I72">
        <f t="shared" si="5"/>
        <v>2.8421882379179979</v>
      </c>
      <c r="J72">
        <v>2.8421882379179979</v>
      </c>
      <c r="K72">
        <f t="shared" si="11"/>
        <v>60483.318640798039</v>
      </c>
      <c r="L72">
        <f t="shared" si="4"/>
        <v>5.1605503794230003</v>
      </c>
      <c r="M72">
        <v>5.1605503794230003</v>
      </c>
      <c r="N72">
        <f t="shared" si="6"/>
        <v>119417.2</v>
      </c>
      <c r="O72">
        <f t="shared" si="7"/>
        <v>343.80995366224516</v>
      </c>
      <c r="P72">
        <f t="shared" si="8"/>
        <v>0.5684376475835996</v>
      </c>
      <c r="Q72">
        <f t="shared" si="9"/>
        <v>1.0321100758846002</v>
      </c>
      <c r="V72">
        <f t="shared" si="10"/>
        <v>33311.364911109195</v>
      </c>
    </row>
  </sheetData>
  <pageMargins left="0.7" right="0.7" top="0.75" bottom="0.75" header="0.3" footer="0.3"/>
  <pageSetup orientation="portrait" r:id="rId1"/>
  <ignoredErrors>
    <ignoredError sqref="A7:A7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created xsi:type="dcterms:W3CDTF">2017-06-12T19:38:55Z</dcterms:created>
  <dcterms:modified xsi:type="dcterms:W3CDTF">2017-06-12T21:52:27Z</dcterms:modified>
</cp:coreProperties>
</file>