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ing\Python\Long_term_CPI\"/>
    </mc:Choice>
  </mc:AlternateContent>
  <bookViews>
    <workbookView xWindow="0" yWindow="0" windowWidth="28800" windowHeight="13020"/>
  </bookViews>
  <sheets>
    <sheet name="food" sheetId="1" r:id="rId1"/>
  </sheets>
  <calcPr calcId="0"/>
</workbook>
</file>

<file path=xl/calcChain.xml><?xml version="1.0" encoding="utf-8"?>
<calcChain xmlns="http://schemas.openxmlformats.org/spreadsheetml/2006/main">
  <c r="AM27" i="1" l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14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S14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AA26" i="1"/>
  <c r="AA27" i="1" s="1"/>
  <c r="AC27" i="1" s="1"/>
  <c r="Z27" i="1" s="1"/>
  <c r="Z2" i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AB26" i="1" s="1"/>
  <c r="AC26" i="1" s="1"/>
  <c r="P26" i="1"/>
  <c r="P27" i="1" s="1"/>
  <c r="R27" i="1" s="1"/>
  <c r="O27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G26" i="1"/>
  <c r="G27" i="1" s="1"/>
  <c r="Q26" i="1" l="1"/>
  <c r="R26" i="1" s="1"/>
  <c r="AE14" i="1"/>
  <c r="T27" i="1"/>
  <c r="AE15" i="1"/>
  <c r="AE19" i="1"/>
  <c r="AE23" i="1"/>
  <c r="AE27" i="1"/>
  <c r="AK27" i="1" s="1"/>
  <c r="AE20" i="1"/>
  <c r="AE16" i="1"/>
  <c r="AE24" i="1"/>
  <c r="AE17" i="1"/>
  <c r="AE21" i="1"/>
  <c r="AE25" i="1"/>
  <c r="AE26" i="1"/>
  <c r="AE22" i="1"/>
  <c r="AE18" i="1"/>
  <c r="T16" i="1"/>
  <c r="AK16" i="1" s="1"/>
  <c r="T23" i="1"/>
  <c r="AK23" i="1" s="1"/>
  <c r="T19" i="1"/>
  <c r="T15" i="1"/>
  <c r="T24" i="1"/>
  <c r="T20" i="1"/>
  <c r="AK20" i="1" s="1"/>
  <c r="T26" i="1"/>
  <c r="T22" i="1"/>
  <c r="AK22" i="1" s="1"/>
  <c r="T18" i="1"/>
  <c r="AK18" i="1" s="1"/>
  <c r="T14" i="1"/>
  <c r="T25" i="1"/>
  <c r="T21" i="1"/>
  <c r="T17" i="1"/>
  <c r="AK17" i="1" s="1"/>
  <c r="H26" i="1"/>
  <c r="AK26" i="1" l="1"/>
  <c r="AK15" i="1"/>
  <c r="AK21" i="1"/>
  <c r="AK25" i="1"/>
  <c r="AK19" i="1"/>
  <c r="AK14" i="1"/>
  <c r="AK24" i="1"/>
  <c r="I26" i="1"/>
  <c r="H27" i="1"/>
  <c r="I27" i="1" s="1"/>
  <c r="E27" i="1" s="1"/>
</calcChain>
</file>

<file path=xl/sharedStrings.xml><?xml version="1.0" encoding="utf-8"?>
<sst xmlns="http://schemas.openxmlformats.org/spreadsheetml/2006/main" count="82" uniqueCount="7">
  <si>
    <t>series_id</t>
  </si>
  <si>
    <t>value</t>
  </si>
  <si>
    <t>date</t>
  </si>
  <si>
    <t>ri</t>
  </si>
  <si>
    <t>CUSR0000SA0</t>
  </si>
  <si>
    <t>CUSR0000SA0L1</t>
  </si>
  <si>
    <t>CUSR0000SAF1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</si>
</sst>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"/>
  <sheetViews>
    <sheetView tabSelected="1" topLeftCell="G1" workbookViewId="0">
      <selection activeCell="AA27" sqref="AA27"/>
    </sheetView>
  </sheetViews>
  <sheetFormatPr defaultRowHeight="15" x14ac:dyDescent="0.25"/>
  <cols>
    <col min="2" max="2" width="9.7109375" bestFit="1" customWidth="1"/>
    <col min="12" max="12" width="9.7109375" bestFit="1" customWidth="1"/>
  </cols>
  <sheetData>
    <row r="1" spans="1:39" x14ac:dyDescent="0.25">
      <c r="A1" t="s">
        <v>1</v>
      </c>
      <c r="B1" t="s">
        <v>2</v>
      </c>
      <c r="C1" t="s">
        <v>3</v>
      </c>
      <c r="D1" t="s">
        <v>0</v>
      </c>
    </row>
    <row r="2" spans="1:39" x14ac:dyDescent="0.25">
      <c r="A2">
        <v>236.52500000000001</v>
      </c>
      <c r="B2" s="1">
        <v>42339</v>
      </c>
      <c r="C2">
        <v>100</v>
      </c>
      <c r="D2" t="s">
        <v>4</v>
      </c>
      <c r="E2">
        <f>C2</f>
        <v>100</v>
      </c>
      <c r="K2">
        <v>234.75799999999899</v>
      </c>
      <c r="L2" s="1">
        <v>42339</v>
      </c>
      <c r="M2">
        <v>85.984999999999999</v>
      </c>
      <c r="N2" t="s">
        <v>5</v>
      </c>
      <c r="O2">
        <f>M2</f>
        <v>85.984999999999999</v>
      </c>
      <c r="V2">
        <v>247.90299999999999</v>
      </c>
      <c r="W2" s="1">
        <v>42339</v>
      </c>
      <c r="X2">
        <v>14.015000000000001</v>
      </c>
      <c r="Y2" t="s">
        <v>6</v>
      </c>
      <c r="Z2">
        <f>X2</f>
        <v>14.015000000000001</v>
      </c>
      <c r="AM2">
        <f>E2-Z2</f>
        <v>85.984999999999999</v>
      </c>
    </row>
    <row r="3" spans="1:39" x14ac:dyDescent="0.25">
      <c r="A3">
        <v>236.916</v>
      </c>
      <c r="B3" s="1">
        <v>42370</v>
      </c>
      <c r="C3">
        <v>100</v>
      </c>
      <c r="D3" t="s">
        <v>4</v>
      </c>
      <c r="E3">
        <f>E2*A3/A2</f>
        <v>100.16531022090687</v>
      </c>
      <c r="K3">
        <v>235.09700000000001</v>
      </c>
      <c r="L3" s="1">
        <v>42370</v>
      </c>
      <c r="M3">
        <v>85.984999999999999</v>
      </c>
      <c r="N3" t="s">
        <v>5</v>
      </c>
      <c r="O3">
        <f>O2*K3/K2</f>
        <v>86.109165800526881</v>
      </c>
      <c r="V3">
        <v>248.63099999999901</v>
      </c>
      <c r="W3" s="1">
        <v>42370</v>
      </c>
      <c r="X3">
        <v>14.015000000000001</v>
      </c>
      <c r="Y3" t="s">
        <v>6</v>
      </c>
      <c r="Z3">
        <f>Z2*V3/V2</f>
        <v>14.056156904111633</v>
      </c>
      <c r="AM3">
        <f t="shared" ref="AM3:AM27" si="0">E3-Z3</f>
        <v>86.109153316795243</v>
      </c>
    </row>
    <row r="4" spans="1:39" x14ac:dyDescent="0.25">
      <c r="A4">
        <v>237.11099999999999</v>
      </c>
      <c r="B4" s="1">
        <v>42401</v>
      </c>
      <c r="C4">
        <v>100</v>
      </c>
      <c r="D4" t="s">
        <v>4</v>
      </c>
      <c r="E4">
        <f>E3*A4/A3</f>
        <v>100.24775393721592</v>
      </c>
      <c r="K4">
        <v>235.29499999999999</v>
      </c>
      <c r="L4" s="1">
        <v>42401</v>
      </c>
      <c r="M4">
        <v>85.984999999999999</v>
      </c>
      <c r="N4" t="s">
        <v>5</v>
      </c>
      <c r="O4">
        <f>O3*K4/K3</f>
        <v>86.1816874185335</v>
      </c>
      <c r="V4">
        <v>248.8</v>
      </c>
      <c r="W4" s="1">
        <v>42401</v>
      </c>
      <c r="X4">
        <v>14.015000000000001</v>
      </c>
      <c r="Y4" t="s">
        <v>6</v>
      </c>
      <c r="Z4">
        <f>Z3*V4/V3</f>
        <v>14.065711185423332</v>
      </c>
      <c r="AM4">
        <f t="shared" si="0"/>
        <v>86.182042751792579</v>
      </c>
    </row>
    <row r="5" spans="1:39" x14ac:dyDescent="0.25">
      <c r="A5">
        <v>238.13200000000001</v>
      </c>
      <c r="B5" s="1">
        <v>42430</v>
      </c>
      <c r="C5">
        <v>100</v>
      </c>
      <c r="D5" t="s">
        <v>4</v>
      </c>
      <c r="E5">
        <f>E4*A5/A4</f>
        <v>100.67942078004437</v>
      </c>
      <c r="K5">
        <v>236.602</v>
      </c>
      <c r="L5" s="1">
        <v>42430</v>
      </c>
      <c r="M5">
        <v>85.984999999999999</v>
      </c>
      <c r="N5" t="s">
        <v>5</v>
      </c>
      <c r="O5">
        <f>O4*K5/K4</f>
        <v>86.660403351536857</v>
      </c>
      <c r="V5">
        <v>247.97799999999901</v>
      </c>
      <c r="W5" s="1">
        <v>42430</v>
      </c>
      <c r="X5">
        <v>14.015000000000001</v>
      </c>
      <c r="Y5" t="s">
        <v>6</v>
      </c>
      <c r="Z5">
        <f>Z4*V5/V4</f>
        <v>14.019240065670791</v>
      </c>
      <c r="AM5">
        <f t="shared" si="0"/>
        <v>86.660180714373581</v>
      </c>
    </row>
    <row r="6" spans="1:39" x14ac:dyDescent="0.25">
      <c r="A6">
        <v>239.261</v>
      </c>
      <c r="B6" s="1">
        <v>42461</v>
      </c>
      <c r="C6">
        <v>100</v>
      </c>
      <c r="D6" t="s">
        <v>4</v>
      </c>
      <c r="E6">
        <f>E5*A6/A5</f>
        <v>101.15674875805936</v>
      </c>
      <c r="K6">
        <v>237.83699999999999</v>
      </c>
      <c r="L6" s="1">
        <v>42461</v>
      </c>
      <c r="M6">
        <v>85.984999999999999</v>
      </c>
      <c r="N6" t="s">
        <v>5</v>
      </c>
      <c r="O6">
        <f>O5*K6/K5</f>
        <v>87.112747787083251</v>
      </c>
      <c r="V6">
        <v>248.41299999999899</v>
      </c>
      <c r="W6" s="1">
        <v>42461</v>
      </c>
      <c r="X6">
        <v>14.015000000000001</v>
      </c>
      <c r="Y6" t="s">
        <v>6</v>
      </c>
      <c r="Z6">
        <f>Z5*V6/V5</f>
        <v>14.043832446561703</v>
      </c>
      <c r="AM6">
        <f t="shared" si="0"/>
        <v>87.112916311497656</v>
      </c>
    </row>
    <row r="7" spans="1:39" x14ac:dyDescent="0.25">
      <c r="A7">
        <v>240.22900000000001</v>
      </c>
      <c r="B7" s="1">
        <v>42491</v>
      </c>
      <c r="C7">
        <v>100</v>
      </c>
      <c r="D7" t="s">
        <v>4</v>
      </c>
      <c r="E7">
        <f>E6*A7/A6</f>
        <v>101.56600782158331</v>
      </c>
      <c r="K7">
        <v>239.04</v>
      </c>
      <c r="L7" s="1">
        <v>42491</v>
      </c>
      <c r="M7">
        <v>85.984999999999999</v>
      </c>
      <c r="N7" t="s">
        <v>5</v>
      </c>
      <c r="O7">
        <f>O6*K7/K6</f>
        <v>87.553371557093229</v>
      </c>
      <c r="V7">
        <v>247.86</v>
      </c>
      <c r="W7" s="1">
        <v>42491</v>
      </c>
      <c r="X7">
        <v>14.015000000000001</v>
      </c>
      <c r="Y7" t="s">
        <v>6</v>
      </c>
      <c r="Z7">
        <f>Z6*V7/V6</f>
        <v>14.012569029015383</v>
      </c>
      <c r="AM7">
        <f t="shared" si="0"/>
        <v>87.553438792567931</v>
      </c>
    </row>
    <row r="8" spans="1:39" x14ac:dyDescent="0.25">
      <c r="A8">
        <v>241.018</v>
      </c>
      <c r="B8" s="1">
        <v>42522</v>
      </c>
      <c r="C8">
        <v>100</v>
      </c>
      <c r="D8" t="s">
        <v>4</v>
      </c>
      <c r="E8">
        <f>E7*A8/A7</f>
        <v>101.89958778141842</v>
      </c>
      <c r="K8">
        <v>240.00899999999999</v>
      </c>
      <c r="L8" s="1">
        <v>42522</v>
      </c>
      <c r="M8">
        <v>85.984999999999999</v>
      </c>
      <c r="N8" t="s">
        <v>5</v>
      </c>
      <c r="O8">
        <f>O7*K8/K7</f>
        <v>87.908287960368085</v>
      </c>
      <c r="V8">
        <v>247.482</v>
      </c>
      <c r="W8" s="1">
        <v>42522</v>
      </c>
      <c r="X8">
        <v>14.015000000000001</v>
      </c>
      <c r="Y8" t="s">
        <v>6</v>
      </c>
      <c r="Z8">
        <f>Z7*V8/V7</f>
        <v>13.991199098034313</v>
      </c>
      <c r="AM8">
        <f t="shared" si="0"/>
        <v>87.908388683384104</v>
      </c>
    </row>
    <row r="9" spans="1:39" x14ac:dyDescent="0.25">
      <c r="A9">
        <v>240.62799999999999</v>
      </c>
      <c r="B9" s="1">
        <v>42552</v>
      </c>
      <c r="C9">
        <v>100</v>
      </c>
      <c r="D9" t="s">
        <v>4</v>
      </c>
      <c r="E9">
        <f>E8*A9/A8</f>
        <v>101.7347003488003</v>
      </c>
      <c r="K9">
        <v>239.548</v>
      </c>
      <c r="L9" s="1">
        <v>42552</v>
      </c>
      <c r="M9">
        <v>85.984999999999999</v>
      </c>
      <c r="N9" t="s">
        <v>5</v>
      </c>
      <c r="O9">
        <f>O8*K9/K8</f>
        <v>87.739437122483977</v>
      </c>
      <c r="V9">
        <v>247.554</v>
      </c>
      <c r="W9" s="1">
        <v>42552</v>
      </c>
      <c r="X9">
        <v>14.015000000000001</v>
      </c>
      <c r="Y9" t="s">
        <v>6</v>
      </c>
      <c r="Z9">
        <f>Z8*V9/V8</f>
        <v>13.995269561078327</v>
      </c>
      <c r="AM9">
        <f t="shared" si="0"/>
        <v>87.739430787721972</v>
      </c>
    </row>
    <row r="10" spans="1:39" x14ac:dyDescent="0.25">
      <c r="A10">
        <v>240.84899999999999</v>
      </c>
      <c r="B10" s="1">
        <v>42583</v>
      </c>
      <c r="C10">
        <v>100</v>
      </c>
      <c r="D10" t="s">
        <v>4</v>
      </c>
      <c r="E10">
        <f>E9*A10/A9</f>
        <v>101.82813656061722</v>
      </c>
      <c r="K10">
        <v>239.77699999999999</v>
      </c>
      <c r="L10" s="1">
        <v>42583</v>
      </c>
      <c r="M10">
        <v>85.984999999999999</v>
      </c>
      <c r="N10" t="s">
        <v>5</v>
      </c>
      <c r="O10">
        <f>O9*K10/K9</f>
        <v>87.823313135229014</v>
      </c>
      <c r="V10">
        <v>247.71899999999999</v>
      </c>
      <c r="W10" s="1">
        <v>42583</v>
      </c>
      <c r="X10">
        <v>14.015000000000001</v>
      </c>
      <c r="Y10" t="s">
        <v>6</v>
      </c>
      <c r="Z10">
        <f>Z9*V10/V9</f>
        <v>14.004597705554191</v>
      </c>
      <c r="AM10">
        <f t="shared" si="0"/>
        <v>87.823538855063035</v>
      </c>
    </row>
    <row r="11" spans="1:39" x14ac:dyDescent="0.25">
      <c r="A11">
        <v>241.428</v>
      </c>
      <c r="B11" s="1">
        <v>42614</v>
      </c>
      <c r="C11">
        <v>100</v>
      </c>
      <c r="D11" t="s">
        <v>4</v>
      </c>
      <c r="E11">
        <f>E10*A11/A10</f>
        <v>102.07293097981182</v>
      </c>
      <c r="K11">
        <v>240.41499999999999</v>
      </c>
      <c r="L11" s="1">
        <v>42614</v>
      </c>
      <c r="M11">
        <v>85.984999999999999</v>
      </c>
      <c r="N11" t="s">
        <v>5</v>
      </c>
      <c r="O11">
        <f>O10*K11/K10</f>
        <v>88.056993904361491</v>
      </c>
      <c r="V11">
        <v>247.917</v>
      </c>
      <c r="W11" s="1">
        <v>42614</v>
      </c>
      <c r="X11">
        <v>14.015000000000001</v>
      </c>
      <c r="Y11" t="s">
        <v>6</v>
      </c>
      <c r="Z11">
        <f>Z10*V11/V10</f>
        <v>14.015791478925228</v>
      </c>
      <c r="AM11">
        <f t="shared" si="0"/>
        <v>88.057139500886592</v>
      </c>
    </row>
    <row r="12" spans="1:39" x14ac:dyDescent="0.25">
      <c r="A12">
        <v>241.72900000000001</v>
      </c>
      <c r="B12" s="1">
        <v>42644</v>
      </c>
      <c r="C12">
        <v>100</v>
      </c>
      <c r="D12" t="s">
        <v>4</v>
      </c>
      <c r="E12">
        <f>E11*A12/A11</f>
        <v>102.2001902547299</v>
      </c>
      <c r="K12">
        <v>240.739</v>
      </c>
      <c r="L12" s="1">
        <v>42644</v>
      </c>
      <c r="M12">
        <v>85.984999999999999</v>
      </c>
      <c r="N12" t="s">
        <v>5</v>
      </c>
      <c r="O12">
        <f>O11*K12/K11</f>
        <v>88.175665642917792</v>
      </c>
      <c r="V12">
        <v>248.07299999999901</v>
      </c>
      <c r="W12" s="1">
        <v>42644</v>
      </c>
      <c r="X12">
        <v>14.015000000000001</v>
      </c>
      <c r="Y12" t="s">
        <v>6</v>
      </c>
      <c r="Z12">
        <f>Z11*V12/V11</f>
        <v>14.024610815520536</v>
      </c>
      <c r="AM12">
        <f t="shared" si="0"/>
        <v>88.175579439209372</v>
      </c>
    </row>
    <row r="13" spans="1:39" x14ac:dyDescent="0.25">
      <c r="A13">
        <v>241.35299999999901</v>
      </c>
      <c r="B13" s="1">
        <v>42675</v>
      </c>
      <c r="C13">
        <v>100</v>
      </c>
      <c r="D13" t="s">
        <v>4</v>
      </c>
      <c r="E13">
        <f>E12*A13/A12</f>
        <v>102.04122185815406</v>
      </c>
      <c r="K13">
        <v>240.40299999999999</v>
      </c>
      <c r="L13" s="1">
        <v>42675</v>
      </c>
      <c r="M13">
        <v>85.984999999999999</v>
      </c>
      <c r="N13" t="s">
        <v>5</v>
      </c>
      <c r="O13">
        <f>O12*K13/K12</f>
        <v>88.052598654785328</v>
      </c>
      <c r="V13">
        <v>247.435</v>
      </c>
      <c r="W13" s="1">
        <v>42675</v>
      </c>
      <c r="X13">
        <v>14.015000000000001</v>
      </c>
      <c r="Y13" t="s">
        <v>6</v>
      </c>
      <c r="Z13">
        <f>Z12*V13/V12</f>
        <v>13.988541990213918</v>
      </c>
      <c r="AM13">
        <f t="shared" si="0"/>
        <v>88.052679867940142</v>
      </c>
    </row>
    <row r="14" spans="1:39" x14ac:dyDescent="0.25">
      <c r="A14">
        <v>241.43199999999999</v>
      </c>
      <c r="B14" s="1">
        <v>42705</v>
      </c>
      <c r="C14">
        <v>100</v>
      </c>
      <c r="D14" t="s">
        <v>4</v>
      </c>
      <c r="E14">
        <f>E13*A14/A13</f>
        <v>102.07462213296687</v>
      </c>
      <c r="J14">
        <f t="shared" ref="J14:J26" si="1">((A14/A2)-1)*100</f>
        <v>2.074622132966919</v>
      </c>
      <c r="K14">
        <v>240.51300000000001</v>
      </c>
      <c r="L14" s="1">
        <v>42705</v>
      </c>
      <c r="M14">
        <v>85.984999999999999</v>
      </c>
      <c r="N14" t="s">
        <v>5</v>
      </c>
      <c r="O14">
        <f>O13*K14/K13</f>
        <v>88.092888442566789</v>
      </c>
      <c r="S14">
        <f>((K14/K2)-1)*100</f>
        <v>2.4514606530985361</v>
      </c>
      <c r="T14">
        <f>S14*(O14/100)</f>
        <v>2.1595624983475123</v>
      </c>
      <c r="V14">
        <v>247.31299999999999</v>
      </c>
      <c r="W14" s="1">
        <v>42705</v>
      </c>
      <c r="X14">
        <v>14.015000000000001</v>
      </c>
      <c r="Y14" t="s">
        <v>6</v>
      </c>
      <c r="Z14">
        <f>Z13*V14/V13</f>
        <v>13.981644816722673</v>
      </c>
      <c r="AD14">
        <f>((V14/V2)-1)*100</f>
        <v>-0.23799631307406255</v>
      </c>
      <c r="AE14">
        <f>AD14*(Z14/100)</f>
        <v>-3.3275799170910725E-2</v>
      </c>
      <c r="AG14">
        <f>((AM14/AM2)-1)*100</f>
        <v>2.4515640126117288</v>
      </c>
      <c r="AK14">
        <f>AE14+T14</f>
        <v>2.1262866991766014</v>
      </c>
      <c r="AM14">
        <f t="shared" si="0"/>
        <v>88.092977316244188</v>
      </c>
    </row>
    <row r="15" spans="1:39" x14ac:dyDescent="0.25">
      <c r="A15">
        <v>242.839</v>
      </c>
      <c r="B15" s="1">
        <v>42736</v>
      </c>
      <c r="C15">
        <v>100</v>
      </c>
      <c r="D15" t="s">
        <v>4</v>
      </c>
      <c r="E15">
        <f>E14*A15/A14</f>
        <v>102.66948525525838</v>
      </c>
      <c r="J15">
        <f t="shared" si="1"/>
        <v>2.5000422090529995</v>
      </c>
      <c r="K15">
        <v>241.994</v>
      </c>
      <c r="L15" s="1">
        <v>42736</v>
      </c>
      <c r="M15">
        <v>85.984999999999999</v>
      </c>
      <c r="N15" t="s">
        <v>5</v>
      </c>
      <c r="O15">
        <f>O14*K15/K14</f>
        <v>88.635335494424453</v>
      </c>
      <c r="S15">
        <f t="shared" ref="S15:S26" si="2">((K15/K3)-1)*100</f>
        <v>2.9336826926757764</v>
      </c>
      <c r="T15">
        <f t="shared" ref="T15:T27" si="3">S15*(O15/100)</f>
        <v>2.6002794969950394</v>
      </c>
      <c r="V15">
        <v>248.24199999999999</v>
      </c>
      <c r="W15" s="1">
        <v>42736</v>
      </c>
      <c r="X15">
        <v>14.015000000000001</v>
      </c>
      <c r="Y15" t="s">
        <v>6</v>
      </c>
      <c r="Z15">
        <f>Z14*V15/V14</f>
        <v>14.034165096832231</v>
      </c>
      <c r="AD15">
        <f>((V15/V3)-1)*100</f>
        <v>-0.15645675720205032</v>
      </c>
      <c r="AE15">
        <f>AD15*(Z15/100)</f>
        <v>-2.1957399610885692E-2</v>
      </c>
      <c r="AG15">
        <f t="shared" ref="AG15:AG27" si="4">((AM15/AM3)-1)*100</f>
        <v>2.9336798056034175</v>
      </c>
      <c r="AK15">
        <f>AE15+T15</f>
        <v>2.5783220973841536</v>
      </c>
      <c r="AM15">
        <f t="shared" si="0"/>
        <v>88.635320158426154</v>
      </c>
    </row>
    <row r="16" spans="1:39" x14ac:dyDescent="0.25">
      <c r="A16">
        <v>243.60299999999901</v>
      </c>
      <c r="B16" s="1">
        <v>42767</v>
      </c>
      <c r="C16">
        <v>100</v>
      </c>
      <c r="D16" t="s">
        <v>4</v>
      </c>
      <c r="E16">
        <f>E15*A16/A15</f>
        <v>102.99249550787395</v>
      </c>
      <c r="J16">
        <f t="shared" si="1"/>
        <v>2.7379581714888968</v>
      </c>
      <c r="K16">
        <v>242.791</v>
      </c>
      <c r="L16" s="1">
        <v>42767</v>
      </c>
      <c r="M16">
        <v>85.984999999999999</v>
      </c>
      <c r="N16" t="s">
        <v>5</v>
      </c>
      <c r="O16">
        <f>O15*K16/K15</f>
        <v>88.927253320441039</v>
      </c>
      <c r="S16">
        <f t="shared" si="2"/>
        <v>3.1857880532948135</v>
      </c>
      <c r="T16">
        <f t="shared" si="3"/>
        <v>2.8330338124058261</v>
      </c>
      <c r="V16">
        <v>248.791</v>
      </c>
      <c r="W16" s="1">
        <v>42767</v>
      </c>
      <c r="X16">
        <v>14.015000000000001</v>
      </c>
      <c r="Y16" t="s">
        <v>6</v>
      </c>
      <c r="Z16">
        <f>Z15*V16/V15</f>
        <v>14.065202377542832</v>
      </c>
      <c r="AD16">
        <f>((V16/V4)-1)*100</f>
        <v>-3.6173633440550468E-3</v>
      </c>
      <c r="AE16">
        <f>AD16*(Z16/100)</f>
        <v>-5.0878947507239337E-4</v>
      </c>
      <c r="AG16">
        <f t="shared" si="4"/>
        <v>3.1854088054572571</v>
      </c>
      <c r="AK16">
        <f>AE16+T16</f>
        <v>2.8325250229307537</v>
      </c>
      <c r="AM16">
        <f t="shared" si="0"/>
        <v>88.927293130331122</v>
      </c>
    </row>
    <row r="17" spans="1:39" x14ac:dyDescent="0.25">
      <c r="A17">
        <v>243.80099999999999</v>
      </c>
      <c r="B17" s="1">
        <v>42795</v>
      </c>
      <c r="C17">
        <v>100</v>
      </c>
      <c r="D17" t="s">
        <v>4</v>
      </c>
      <c r="E17">
        <f>E16*A17/A16</f>
        <v>103.07620758904972</v>
      </c>
      <c r="J17">
        <f t="shared" si="1"/>
        <v>2.3806124334402767</v>
      </c>
      <c r="K17">
        <v>242.96199999999999</v>
      </c>
      <c r="L17" s="1">
        <v>42795</v>
      </c>
      <c r="M17">
        <v>85.984999999999999</v>
      </c>
      <c r="N17" t="s">
        <v>5</v>
      </c>
      <c r="O17">
        <f>O16*K17/K16</f>
        <v>88.989885626901298</v>
      </c>
      <c r="S17">
        <f t="shared" si="2"/>
        <v>2.6880584272322317</v>
      </c>
      <c r="T17">
        <f t="shared" si="3"/>
        <v>2.3921001199782448</v>
      </c>
      <c r="V17">
        <v>249.16499999999999</v>
      </c>
      <c r="W17" s="1">
        <v>42795</v>
      </c>
      <c r="X17">
        <v>14.015000000000001</v>
      </c>
      <c r="Y17" t="s">
        <v>6</v>
      </c>
      <c r="Z17">
        <f>Z16*V17/V16</f>
        <v>14.086346171688122</v>
      </c>
      <c r="AD17">
        <f>((V17/V5)-1)*100</f>
        <v>0.47867149505238515</v>
      </c>
      <c r="AE17">
        <f>AD17*(Z17/100)</f>
        <v>6.7427323818273946E-2</v>
      </c>
      <c r="AG17">
        <f t="shared" si="4"/>
        <v>2.6882943051624641</v>
      </c>
      <c r="AK17">
        <f>AE17+T17</f>
        <v>2.4595274437965187</v>
      </c>
      <c r="AM17">
        <f t="shared" si="0"/>
        <v>88.989861417361595</v>
      </c>
    </row>
    <row r="18" spans="1:39" x14ac:dyDescent="0.25">
      <c r="A18">
        <v>244.524</v>
      </c>
      <c r="B18" s="1">
        <v>42826</v>
      </c>
      <c r="C18">
        <v>100</v>
      </c>
      <c r="D18" t="s">
        <v>4</v>
      </c>
      <c r="E18">
        <f>E17*A18/A17</f>
        <v>103.38188352182638</v>
      </c>
      <c r="J18">
        <f t="shared" si="1"/>
        <v>2.1996898784172991</v>
      </c>
      <c r="K18">
        <v>243.708</v>
      </c>
      <c r="L18" s="1">
        <v>42826</v>
      </c>
      <c r="M18">
        <v>85.984999999999999</v>
      </c>
      <c r="N18" t="s">
        <v>5</v>
      </c>
      <c r="O18">
        <f>O17*K18/K17</f>
        <v>89.263123642219199</v>
      </c>
      <c r="S18">
        <f t="shared" si="2"/>
        <v>2.4684973322065096</v>
      </c>
      <c r="T18">
        <f t="shared" si="3"/>
        <v>2.2034578257523791</v>
      </c>
      <c r="V18">
        <v>249.739</v>
      </c>
      <c r="W18" s="1">
        <v>42826</v>
      </c>
      <c r="X18">
        <v>14.015000000000001</v>
      </c>
      <c r="Y18" t="s">
        <v>6</v>
      </c>
      <c r="Z18">
        <f>Z17*V18/V17</f>
        <v>14.118796807622338</v>
      </c>
      <c r="AD18">
        <f>((V18/V6)-1)*100</f>
        <v>0.53378848933067768</v>
      </c>
      <c r="AE18">
        <f>AD18*(Z18/100)</f>
        <v>7.5364512191075234E-2</v>
      </c>
      <c r="AG18">
        <f t="shared" si="4"/>
        <v>2.4682567106556474</v>
      </c>
      <c r="AK18">
        <f>AE18+T18</f>
        <v>2.2788223379434545</v>
      </c>
      <c r="AM18">
        <f t="shared" si="0"/>
        <v>89.263086714204036</v>
      </c>
    </row>
    <row r="19" spans="1:39" x14ac:dyDescent="0.25">
      <c r="A19">
        <v>244.733</v>
      </c>
      <c r="B19" s="1">
        <v>42856</v>
      </c>
      <c r="C19">
        <v>100</v>
      </c>
      <c r="D19" t="s">
        <v>4</v>
      </c>
      <c r="E19">
        <f>E18*A19/A18</f>
        <v>103.47024627417815</v>
      </c>
      <c r="J19">
        <f t="shared" si="1"/>
        <v>1.8748777208413614</v>
      </c>
      <c r="K19">
        <v>243.90599999999901</v>
      </c>
      <c r="L19" s="1">
        <v>42856</v>
      </c>
      <c r="M19">
        <v>85.984999999999999</v>
      </c>
      <c r="N19" t="s">
        <v>5</v>
      </c>
      <c r="O19">
        <f>O18*K19/K18</f>
        <v>89.335645260225462</v>
      </c>
      <c r="S19">
        <f t="shared" si="2"/>
        <v>2.0356425702807046</v>
      </c>
      <c r="T19">
        <f t="shared" si="3"/>
        <v>1.818554425352106</v>
      </c>
      <c r="V19">
        <v>250.01599999999999</v>
      </c>
      <c r="W19" s="1">
        <v>42856</v>
      </c>
      <c r="X19">
        <v>14.015000000000001</v>
      </c>
      <c r="Y19" t="s">
        <v>6</v>
      </c>
      <c r="Z19">
        <f>Z18*V19/V18</f>
        <v>14.134456783500001</v>
      </c>
      <c r="AD19">
        <f>((V19/V7)-1)*100</f>
        <v>0.8698458807391285</v>
      </c>
      <c r="AE19">
        <f>AD19*(Z19/100)</f>
        <v>0.12294799009612709</v>
      </c>
      <c r="AG19">
        <f t="shared" si="4"/>
        <v>2.0357289475893436</v>
      </c>
      <c r="AK19">
        <f>AE19+T19</f>
        <v>1.941502415448233</v>
      </c>
      <c r="AM19">
        <f t="shared" si="0"/>
        <v>89.335789490678152</v>
      </c>
    </row>
    <row r="20" spans="1:39" x14ac:dyDescent="0.25">
      <c r="A20">
        <v>244.95500000000001</v>
      </c>
      <c r="B20" s="1">
        <v>42887</v>
      </c>
      <c r="C20">
        <v>100</v>
      </c>
      <c r="D20" t="s">
        <v>4</v>
      </c>
      <c r="E20">
        <f>E19*A20/A19</f>
        <v>103.56410527428386</v>
      </c>
      <c r="J20">
        <f t="shared" si="1"/>
        <v>1.633487955256463</v>
      </c>
      <c r="K20">
        <v>244.21799999999999</v>
      </c>
      <c r="L20" s="1">
        <v>42887</v>
      </c>
      <c r="M20">
        <v>85.984999999999999</v>
      </c>
      <c r="N20" t="s">
        <v>5</v>
      </c>
      <c r="O20">
        <f>O19*K20/K19</f>
        <v>89.449921749205956</v>
      </c>
      <c r="S20">
        <f t="shared" si="2"/>
        <v>1.7536842368411243</v>
      </c>
      <c r="T20">
        <f t="shared" si="3"/>
        <v>1.5686691775825452</v>
      </c>
      <c r="V20">
        <v>249.65299999999999</v>
      </c>
      <c r="W20" s="1">
        <v>42887</v>
      </c>
      <c r="X20">
        <v>14.015000000000001</v>
      </c>
      <c r="Y20" t="s">
        <v>6</v>
      </c>
      <c r="Z20">
        <f>Z19*V20/V19</f>
        <v>14.113934865653102</v>
      </c>
      <c r="AD20">
        <f>((V20/V8)-1)*100</f>
        <v>0.87723551611833539</v>
      </c>
      <c r="AE20">
        <f>AD20*(Z20/100)</f>
        <v>0.12381244936331767</v>
      </c>
      <c r="AG20">
        <f t="shared" si="4"/>
        <v>1.7538505122641102</v>
      </c>
      <c r="AK20">
        <f>AE20+T20</f>
        <v>1.6924816269458629</v>
      </c>
      <c r="AM20">
        <f t="shared" si="0"/>
        <v>89.450170408630754</v>
      </c>
    </row>
    <row r="21" spans="1:39" x14ac:dyDescent="0.25">
      <c r="A21">
        <v>244.78599999999901</v>
      </c>
      <c r="B21" s="1">
        <v>42917</v>
      </c>
      <c r="C21">
        <v>100</v>
      </c>
      <c r="D21" t="s">
        <v>4</v>
      </c>
      <c r="E21">
        <f>E20*A21/A20</f>
        <v>103.49265405348225</v>
      </c>
      <c r="J21">
        <f t="shared" si="1"/>
        <v>1.7279784563720924</v>
      </c>
      <c r="K21">
        <v>243.93700000000001</v>
      </c>
      <c r="L21" s="1">
        <v>42917</v>
      </c>
      <c r="M21">
        <v>85.984999999999999</v>
      </c>
      <c r="N21" t="s">
        <v>5</v>
      </c>
      <c r="O21">
        <f>O20*K21/K20</f>
        <v>89.346999654964236</v>
      </c>
      <c r="S21">
        <f t="shared" si="2"/>
        <v>1.8322006445472327</v>
      </c>
      <c r="T21">
        <f t="shared" si="3"/>
        <v>1.6370163035618686</v>
      </c>
      <c r="V21">
        <v>250.214</v>
      </c>
      <c r="W21" s="1">
        <v>42917</v>
      </c>
      <c r="X21">
        <v>14.015000000000001</v>
      </c>
      <c r="Y21" t="s">
        <v>6</v>
      </c>
      <c r="Z21">
        <f>Z20*V21/V20</f>
        <v>14.145650556871038</v>
      </c>
      <c r="AD21">
        <f>((V21/V9)-1)*100</f>
        <v>1.0745130355397148</v>
      </c>
      <c r="AE21">
        <f>AD21*(Z21/100)</f>
        <v>0.15199685919547554</v>
      </c>
      <c r="AG21">
        <f t="shared" si="4"/>
        <v>1.8322123752758657</v>
      </c>
      <c r="AK21">
        <f>AE21+T21</f>
        <v>1.789013162757344</v>
      </c>
      <c r="AM21">
        <f t="shared" si="0"/>
        <v>89.347003496611222</v>
      </c>
    </row>
    <row r="22" spans="1:39" x14ac:dyDescent="0.25">
      <c r="A22">
        <v>245.51900000000001</v>
      </c>
      <c r="B22" s="1">
        <v>42948</v>
      </c>
      <c r="C22">
        <v>100</v>
      </c>
      <c r="D22" t="s">
        <v>4</v>
      </c>
      <c r="E22">
        <f>E21*A22/A21</f>
        <v>103.80255786914698</v>
      </c>
      <c r="J22">
        <f t="shared" si="1"/>
        <v>1.9389742120581754</v>
      </c>
      <c r="K22">
        <v>244.74</v>
      </c>
      <c r="L22" s="1">
        <v>42948</v>
      </c>
      <c r="M22">
        <v>85.984999999999999</v>
      </c>
      <c r="N22" t="s">
        <v>5</v>
      </c>
      <c r="O22">
        <f>O21*K22/K21</f>
        <v>89.64111510576889</v>
      </c>
      <c r="S22">
        <f t="shared" si="2"/>
        <v>2.0698398929005046</v>
      </c>
      <c r="T22">
        <f t="shared" si="3"/>
        <v>1.8554275609000648</v>
      </c>
      <c r="V22">
        <v>250.49299999999999</v>
      </c>
      <c r="W22" s="1">
        <v>42948</v>
      </c>
      <c r="X22">
        <v>14.015000000000001</v>
      </c>
      <c r="Y22" t="s">
        <v>6</v>
      </c>
      <c r="Z22">
        <f>Z21*V22/V21</f>
        <v>14.161423601166588</v>
      </c>
      <c r="AD22">
        <f>((V22/V10)-1)*100</f>
        <v>1.1198172122445227</v>
      </c>
      <c r="AE22">
        <f>AD22*(Z22/100)</f>
        <v>0.15858205898472155</v>
      </c>
      <c r="AG22">
        <f t="shared" si="4"/>
        <v>2.0695993769016319</v>
      </c>
      <c r="AK22">
        <f>AE22+T22</f>
        <v>2.0140096198847863</v>
      </c>
      <c r="AM22">
        <f t="shared" si="0"/>
        <v>89.641134267980391</v>
      </c>
    </row>
    <row r="23" spans="1:39" x14ac:dyDescent="0.25">
      <c r="A23">
        <v>246.81899999999999</v>
      </c>
      <c r="B23" s="1">
        <v>42979</v>
      </c>
      <c r="C23">
        <v>100</v>
      </c>
      <c r="D23" t="s">
        <v>4</v>
      </c>
      <c r="E23">
        <f>E22*A23/A22</f>
        <v>104.35218264454069</v>
      </c>
      <c r="J23">
        <f t="shared" si="1"/>
        <v>2.2329638650032235</v>
      </c>
      <c r="K23">
        <v>246.16299999999899</v>
      </c>
      <c r="L23" s="1">
        <v>42979</v>
      </c>
      <c r="M23">
        <v>85.984999999999999</v>
      </c>
      <c r="N23" t="s">
        <v>5</v>
      </c>
      <c r="O23">
        <f>O22*K23/K22</f>
        <v>90.162318451341406</v>
      </c>
      <c r="S23">
        <f t="shared" si="2"/>
        <v>2.3908657945631573</v>
      </c>
      <c r="T23">
        <f t="shared" si="3"/>
        <v>2.1556600314382277</v>
      </c>
      <c r="V23">
        <v>250.99299999999999</v>
      </c>
      <c r="W23" s="1">
        <v>42979</v>
      </c>
      <c r="X23">
        <v>14.015000000000001</v>
      </c>
      <c r="Y23" t="s">
        <v>6</v>
      </c>
      <c r="Z23">
        <f>Z22*V23/V22</f>
        <v>14.189690705638903</v>
      </c>
      <c r="AD23">
        <f>((V23/V11)-1)*100</f>
        <v>1.2407378275793857</v>
      </c>
      <c r="AE23">
        <f>AD23*(Z23/100)</f>
        <v>0.17605686020137812</v>
      </c>
      <c r="AG23">
        <f t="shared" si="4"/>
        <v>2.3908935152203048</v>
      </c>
      <c r="AK23">
        <f>AE23+T23</f>
        <v>2.3317168916396058</v>
      </c>
      <c r="AM23">
        <f t="shared" si="0"/>
        <v>90.16249193890178</v>
      </c>
    </row>
    <row r="24" spans="1:39" x14ac:dyDescent="0.25">
      <c r="A24">
        <v>246.66299999999899</v>
      </c>
      <c r="B24" s="1">
        <v>43009</v>
      </c>
      <c r="C24">
        <v>100</v>
      </c>
      <c r="D24" t="s">
        <v>4</v>
      </c>
      <c r="E24">
        <f>E23*A24/A23</f>
        <v>104.28622767149301</v>
      </c>
      <c r="J24">
        <f t="shared" si="1"/>
        <v>2.0411287019757474</v>
      </c>
      <c r="K24">
        <v>245.92599999999999</v>
      </c>
      <c r="L24" s="1">
        <v>43009</v>
      </c>
      <c r="M24">
        <v>85.984999999999999</v>
      </c>
      <c r="N24" t="s">
        <v>5</v>
      </c>
      <c r="O24">
        <f>O23*K24/K23</f>
        <v>90.07551227221262</v>
      </c>
      <c r="S24">
        <f t="shared" si="2"/>
        <v>2.1546155795280297</v>
      </c>
      <c r="T24">
        <f t="shared" si="3"/>
        <v>1.9407810207567755</v>
      </c>
      <c r="V24">
        <v>251.364</v>
      </c>
      <c r="W24" s="1">
        <v>43009</v>
      </c>
      <c r="X24">
        <v>14.015000000000001</v>
      </c>
      <c r="Y24" t="s">
        <v>6</v>
      </c>
      <c r="Z24">
        <f>Z23*V24/V23</f>
        <v>14.210664897157361</v>
      </c>
      <c r="AD24">
        <f>((V24/V12)-1)*100</f>
        <v>1.3266256303592128</v>
      </c>
      <c r="AE24">
        <f>AD24*(Z24/100)</f>
        <v>0.18852232277014921</v>
      </c>
      <c r="AG24">
        <f t="shared" si="4"/>
        <v>2.1547727241601811</v>
      </c>
      <c r="AK24">
        <f>AE24+T24</f>
        <v>2.1293033435269249</v>
      </c>
      <c r="AM24">
        <f t="shared" si="0"/>
        <v>90.075562774335651</v>
      </c>
    </row>
    <row r="25" spans="1:39" x14ac:dyDescent="0.25">
      <c r="A25">
        <v>246.66900000000001</v>
      </c>
      <c r="B25" s="1">
        <v>43040</v>
      </c>
      <c r="C25">
        <v>100</v>
      </c>
      <c r="D25" t="s">
        <v>4</v>
      </c>
      <c r="E25">
        <f>E24*A25/A24</f>
        <v>104.28876440122602</v>
      </c>
      <c r="J25">
        <f t="shared" si="1"/>
        <v>2.202582938683606</v>
      </c>
      <c r="K25">
        <v>246.00899999999999</v>
      </c>
      <c r="L25" s="1">
        <v>43040</v>
      </c>
      <c r="M25">
        <v>85.984999999999999</v>
      </c>
      <c r="N25" t="s">
        <v>5</v>
      </c>
      <c r="O25">
        <f>O24*K25/K24</f>
        <v>90.105912748447722</v>
      </c>
      <c r="S25">
        <f t="shared" si="2"/>
        <v>2.3319176549377429</v>
      </c>
      <c r="T25">
        <f t="shared" si="3"/>
        <v>2.1011956875238509</v>
      </c>
      <c r="V25">
        <v>250.87099999999899</v>
      </c>
      <c r="W25" s="1">
        <v>43040</v>
      </c>
      <c r="X25">
        <v>14.015000000000001</v>
      </c>
      <c r="Y25" t="s">
        <v>6</v>
      </c>
      <c r="Z25">
        <f>Z24*V25/V24</f>
        <v>14.182793532147603</v>
      </c>
      <c r="AD25">
        <f>((V25/V13)-1)*100</f>
        <v>1.3886475235916462</v>
      </c>
      <c r="AE25">
        <f>AD25*(Z25/100)</f>
        <v>0.19694901116028385</v>
      </c>
      <c r="AG25">
        <f t="shared" si="4"/>
        <v>2.331889278347643</v>
      </c>
      <c r="AK25">
        <f>AE25+T25</f>
        <v>2.2981446986841347</v>
      </c>
      <c r="AM25">
        <f t="shared" si="0"/>
        <v>90.105970869078419</v>
      </c>
    </row>
    <row r="26" spans="1:39" x14ac:dyDescent="0.25">
      <c r="A26">
        <v>246.524</v>
      </c>
      <c r="B26" s="1">
        <v>43070</v>
      </c>
      <c r="C26">
        <v>100</v>
      </c>
      <c r="D26" t="s">
        <v>4</v>
      </c>
      <c r="E26">
        <f>E25*A26/A25</f>
        <v>104.22746009935517</v>
      </c>
      <c r="G26">
        <f>C26</f>
        <v>100</v>
      </c>
      <c r="H26">
        <f>E26/G26</f>
        <v>1.0422746009935517</v>
      </c>
      <c r="I26">
        <f>H26*G26</f>
        <v>104.22746009935517</v>
      </c>
      <c r="J26">
        <f t="shared" si="1"/>
        <v>2.1090824745684245</v>
      </c>
      <c r="K26">
        <v>245.785</v>
      </c>
      <c r="L26" s="1">
        <v>43070</v>
      </c>
      <c r="M26">
        <v>86.616</v>
      </c>
      <c r="N26" t="s">
        <v>5</v>
      </c>
      <c r="O26">
        <f>O25*K26/K25</f>
        <v>90.023868089692755</v>
      </c>
      <c r="P26">
        <f>M26</f>
        <v>86.616</v>
      </c>
      <c r="Q26">
        <f>O26/P26</f>
        <v>1.0393445563139923</v>
      </c>
      <c r="R26">
        <f>Q26*P26</f>
        <v>90.023868089692755</v>
      </c>
      <c r="S26">
        <f t="shared" si="2"/>
        <v>2.191981306623747</v>
      </c>
      <c r="T26">
        <f t="shared" si="3"/>
        <v>1.9733063600256857</v>
      </c>
      <c r="V26">
        <v>251.238</v>
      </c>
      <c r="W26" s="1">
        <v>43070</v>
      </c>
      <c r="X26">
        <v>13.384</v>
      </c>
      <c r="Y26" t="s">
        <v>6</v>
      </c>
      <c r="Z26">
        <f>Z25*V26/V25</f>
        <v>14.203541586830339</v>
      </c>
      <c r="AA26">
        <f>X26</f>
        <v>13.384</v>
      </c>
      <c r="AB26">
        <f>Z26/AA26</f>
        <v>1.0612329338635937</v>
      </c>
      <c r="AC26">
        <f>AB26*AA26</f>
        <v>14.203541586830339</v>
      </c>
      <c r="AD26">
        <f>((V26/V14)-1)*100</f>
        <v>1.5870576961178884</v>
      </c>
      <c r="AE26">
        <f>AD26*(Z26/100)</f>
        <v>0.22541839987509571</v>
      </c>
      <c r="AG26">
        <f t="shared" si="4"/>
        <v>2.1919354471909624</v>
      </c>
      <c r="AK26">
        <f>AE26+T26</f>
        <v>2.1987247599007813</v>
      </c>
      <c r="AM26">
        <f t="shared" si="0"/>
        <v>90.02391851252483</v>
      </c>
    </row>
    <row r="27" spans="1:39" x14ac:dyDescent="0.25">
      <c r="A27">
        <v>247.86699999999999</v>
      </c>
      <c r="B27" s="1">
        <v>43101</v>
      </c>
      <c r="C27">
        <v>100</v>
      </c>
      <c r="D27" t="s">
        <v>4</v>
      </c>
      <c r="E27">
        <f>I27</f>
        <v>104.79526477116578</v>
      </c>
      <c r="G27">
        <f>G26*A27/A26</f>
        <v>100.54477454527755</v>
      </c>
      <c r="H27">
        <f>$H$26</f>
        <v>1.0422746009935517</v>
      </c>
      <c r="I27">
        <f>H27*G27</f>
        <v>104.79526477116578</v>
      </c>
      <c r="J27">
        <f>((A27/A15)-1)*100</f>
        <v>2.0705076202751638</v>
      </c>
      <c r="K27">
        <v>247.16099999999901</v>
      </c>
      <c r="L27" s="1">
        <v>43101</v>
      </c>
      <c r="M27">
        <v>86.616</v>
      </c>
      <c r="N27" t="s">
        <v>5</v>
      </c>
      <c r="O27">
        <f>R27</f>
        <v>90.53383316796544</v>
      </c>
      <c r="P27">
        <f>P26*K27/K26</f>
        <v>87.100910047398813</v>
      </c>
      <c r="Q27">
        <v>1.0394131716729307</v>
      </c>
      <c r="R27">
        <f>Q27*P27</f>
        <v>90.53383316796544</v>
      </c>
      <c r="S27">
        <f>((K27/K15)-1)*100</f>
        <v>2.1351769052121217</v>
      </c>
      <c r="T27">
        <f t="shared" si="3"/>
        <v>1.9330574972056698</v>
      </c>
      <c r="V27">
        <v>252.36099999999999</v>
      </c>
      <c r="W27" s="1">
        <v>43101</v>
      </c>
      <c r="X27">
        <v>13.384</v>
      </c>
      <c r="Y27" t="s">
        <v>6</v>
      </c>
      <c r="Z27">
        <f>AC27</f>
        <v>14.269931722544182</v>
      </c>
      <c r="AA27">
        <f>AA26*V27/V26</f>
        <v>13.443824676203441</v>
      </c>
      <c r="AB27">
        <v>1.0614488113492742</v>
      </c>
      <c r="AC27">
        <f>AB27*AA27</f>
        <v>14.269931722544182</v>
      </c>
      <c r="AD27">
        <f>((V27/V15)-1)*100</f>
        <v>1.6592679723817838</v>
      </c>
      <c r="AE27">
        <f>AD27*(Z27/100)</f>
        <v>0.2367764067529238</v>
      </c>
      <c r="AG27">
        <f t="shared" si="4"/>
        <v>2.1323473383040081</v>
      </c>
      <c r="AK27">
        <f>AE27+T27</f>
        <v>2.1698339039585934</v>
      </c>
      <c r="AM27">
        <f>E27-Z27</f>
        <v>90.52533304862159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Dew</dc:creator>
  <cp:lastModifiedBy>Brian Dew</cp:lastModifiedBy>
  <dcterms:created xsi:type="dcterms:W3CDTF">2018-03-09T03:38:21Z</dcterms:created>
  <dcterms:modified xsi:type="dcterms:W3CDTF">2018-03-09T03:38:21Z</dcterms:modified>
</cp:coreProperties>
</file>