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Y:\Projets Electronique\Hexapod\Fasstoch\"/>
    </mc:Choice>
  </mc:AlternateContent>
  <xr:revisionPtr revIDLastSave="0" documentId="8_{9D35FECA-D86A-4657-8D37-529288230403}" xr6:coauthVersionLast="47" xr6:coauthVersionMax="47" xr10:uidLastSave="{00000000-0000-0000-0000-000000000000}"/>
  <bookViews>
    <workbookView xWindow="-15" yWindow="0" windowWidth="21255" windowHeight="21000" activeTab="1" xr2:uid="{443A6EBA-6BFA-412B-B316-DA054799B359}"/>
  </bookViews>
  <sheets>
    <sheet name="Feuil1" sheetId="1" r:id="rId1"/>
    <sheet name="Feuil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6" i="2" l="1"/>
  <c r="L45" i="2"/>
  <c r="C25" i="2"/>
  <c r="L43" i="2"/>
  <c r="L40" i="2"/>
  <c r="B7" i="2"/>
  <c r="C24" i="2" s="1"/>
  <c r="C13" i="1"/>
  <c r="C15" i="1" s="1"/>
  <c r="C11" i="1"/>
  <c r="C14" i="1" s="1"/>
  <c r="L29" i="2" l="1"/>
  <c r="L26" i="2"/>
  <c r="L27" i="2"/>
  <c r="C19" i="1"/>
  <c r="C18" i="1"/>
  <c r="C20" i="1" s="1"/>
  <c r="C21" i="1" s="1"/>
  <c r="C16" i="1"/>
  <c r="L33" i="2" l="1"/>
  <c r="L35" i="2"/>
  <c r="L42" i="2" l="1"/>
  <c r="L37" i="2"/>
  <c r="L39" i="2" s="1"/>
</calcChain>
</file>

<file path=xl/sharedStrings.xml><?xml version="1.0" encoding="utf-8"?>
<sst xmlns="http://schemas.openxmlformats.org/spreadsheetml/2006/main" count="68" uniqueCount="61">
  <si>
    <t>COXA_Size</t>
  </si>
  <si>
    <t>FEMUR_Size</t>
  </si>
  <si>
    <t>TIBIA_Size</t>
  </si>
  <si>
    <t>X</t>
  </si>
  <si>
    <t>Y</t>
  </si>
  <si>
    <t>Z</t>
  </si>
  <si>
    <t xml:space="preserve">  </t>
  </si>
  <si>
    <r>
      <t xml:space="preserve">  </t>
    </r>
    <r>
      <rPr>
        <sz val="11"/>
        <color rgb="FF00979D"/>
        <rFont val="Consolas"/>
        <family val="3"/>
      </rPr>
      <t>double</t>
    </r>
    <r>
      <rPr>
        <sz val="11"/>
        <color rgb="FF4E5B61"/>
        <rFont val="Consolas"/>
        <family val="3"/>
      </rPr>
      <t xml:space="preserve"> L3 = </t>
    </r>
    <r>
      <rPr>
        <sz val="11"/>
        <color rgb="FFD35400"/>
        <rFont val="Consolas"/>
        <family val="3"/>
      </rPr>
      <t>sqrt</t>
    </r>
    <r>
      <rPr>
        <sz val="11"/>
        <color rgb="FF4E5B61"/>
        <rFont val="Consolas"/>
        <family val="3"/>
      </rPr>
      <t xml:space="preserve"> </t>
    </r>
    <r>
      <rPr>
        <sz val="11"/>
        <color rgb="FF434F54"/>
        <rFont val="Consolas"/>
        <family val="3"/>
      </rPr>
      <t>((</t>
    </r>
    <r>
      <rPr>
        <sz val="11"/>
        <color rgb="FF4E5B61"/>
        <rFont val="Consolas"/>
        <family val="3"/>
      </rPr>
      <t>RHO * RHO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 xml:space="preserve"> + </t>
    </r>
    <r>
      <rPr>
        <sz val="11"/>
        <color rgb="FF434F54"/>
        <rFont val="Consolas"/>
        <family val="3"/>
      </rPr>
      <t>(</t>
    </r>
    <r>
      <rPr>
        <sz val="11"/>
        <color rgb="FF4E5B61"/>
        <rFont val="Consolas"/>
        <family val="3"/>
      </rPr>
      <t>Z * Z</t>
    </r>
    <r>
      <rPr>
        <sz val="11"/>
        <color rgb="FF434F54"/>
        <rFont val="Consolas"/>
        <family val="3"/>
      </rPr>
      <t>))</t>
    </r>
    <r>
      <rPr>
        <sz val="11"/>
        <color rgb="FF4E5B61"/>
        <rFont val="Consolas"/>
        <family val="3"/>
      </rPr>
      <t>;</t>
    </r>
  </si>
  <si>
    <r>
      <t xml:space="preserve">  </t>
    </r>
    <r>
      <rPr>
        <sz val="11"/>
        <color rgb="FF00979D"/>
        <rFont val="Consolas"/>
        <family val="3"/>
      </rPr>
      <t>double</t>
    </r>
    <r>
      <rPr>
        <sz val="11"/>
        <color rgb="FF4E5B61"/>
        <rFont val="Consolas"/>
        <family val="3"/>
      </rPr>
      <t xml:space="preserve"> GAMMA = </t>
    </r>
    <r>
      <rPr>
        <sz val="11"/>
        <color rgb="FFD35400"/>
        <rFont val="Consolas"/>
        <family val="3"/>
      </rPr>
      <t>acos</t>
    </r>
    <r>
      <rPr>
        <sz val="11"/>
        <color rgb="FF4E5B61"/>
        <rFont val="Consolas"/>
        <family val="3"/>
      </rPr>
      <t xml:space="preserve"> </t>
    </r>
    <r>
      <rPr>
        <sz val="11"/>
        <color rgb="FF434F54"/>
        <rFont val="Consolas"/>
        <family val="3"/>
      </rPr>
      <t>(</t>
    </r>
    <r>
      <rPr>
        <sz val="11"/>
        <color rgb="FF4E5B61"/>
        <rFont val="Consolas"/>
        <family val="3"/>
      </rPr>
      <t xml:space="preserve"> </t>
    </r>
    <r>
      <rPr>
        <sz val="11"/>
        <color rgb="FF434F54"/>
        <rFont val="Consolas"/>
        <family val="3"/>
      </rPr>
      <t>((</t>
    </r>
    <r>
      <rPr>
        <sz val="11"/>
        <color rgb="FF4E5B61"/>
        <rFont val="Consolas"/>
        <family val="3"/>
      </rPr>
      <t>FEMUR_Size * FEMUR_Size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 xml:space="preserve"> + </t>
    </r>
    <r>
      <rPr>
        <sz val="11"/>
        <color rgb="FF434F54"/>
        <rFont val="Consolas"/>
        <family val="3"/>
      </rPr>
      <t>(</t>
    </r>
    <r>
      <rPr>
        <sz val="11"/>
        <color rgb="FF4E5B61"/>
        <rFont val="Consolas"/>
        <family val="3"/>
      </rPr>
      <t>TIBIA_Size * TIBIA_Size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 xml:space="preserve"> - </t>
    </r>
    <r>
      <rPr>
        <sz val="11"/>
        <color rgb="FF434F54"/>
        <rFont val="Consolas"/>
        <family val="3"/>
      </rPr>
      <t>(</t>
    </r>
    <r>
      <rPr>
        <sz val="11"/>
        <color rgb="FF4E5B61"/>
        <rFont val="Consolas"/>
        <family val="3"/>
      </rPr>
      <t>L3 * L3</t>
    </r>
    <r>
      <rPr>
        <sz val="11"/>
        <color rgb="FF434F54"/>
        <rFont val="Consolas"/>
        <family val="3"/>
      </rPr>
      <t>))</t>
    </r>
    <r>
      <rPr>
        <sz val="11"/>
        <color rgb="FF4E5B61"/>
        <rFont val="Consolas"/>
        <family val="3"/>
      </rPr>
      <t xml:space="preserve"> / </t>
    </r>
    <r>
      <rPr>
        <sz val="11"/>
        <color rgb="FF434F54"/>
        <rFont val="Consolas"/>
        <family val="3"/>
      </rPr>
      <t>(</t>
    </r>
    <r>
      <rPr>
        <sz val="11"/>
        <color rgb="FF005C5F"/>
        <rFont val="Consolas"/>
        <family val="3"/>
      </rPr>
      <t>2</t>
    </r>
    <r>
      <rPr>
        <sz val="11"/>
        <color rgb="FF4E5B61"/>
        <rFont val="Consolas"/>
        <family val="3"/>
      </rPr>
      <t xml:space="preserve"> * FEMUR_Size * TIBIA_Size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 xml:space="preserve"> 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 xml:space="preserve"> * </t>
    </r>
    <r>
      <rPr>
        <sz val="11"/>
        <color rgb="FF434F54"/>
        <rFont val="Consolas"/>
        <family val="3"/>
      </rPr>
      <t>(</t>
    </r>
    <r>
      <rPr>
        <sz val="11"/>
        <color rgb="FF005C5F"/>
        <rFont val="Consolas"/>
        <family val="3"/>
      </rPr>
      <t>180</t>
    </r>
    <r>
      <rPr>
        <sz val="11"/>
        <color rgb="FF4E5B61"/>
        <rFont val="Consolas"/>
        <family val="3"/>
      </rPr>
      <t xml:space="preserve"> / PI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>;</t>
    </r>
  </si>
  <si>
    <r>
      <t xml:space="preserve">  </t>
    </r>
    <r>
      <rPr>
        <sz val="11"/>
        <color rgb="FF00979D"/>
        <rFont val="Consolas"/>
        <family val="3"/>
      </rPr>
      <t>double</t>
    </r>
    <r>
      <rPr>
        <sz val="11"/>
        <color rgb="FF4E5B61"/>
        <rFont val="Consolas"/>
        <family val="3"/>
      </rPr>
      <t xml:space="preserve"> THETA = </t>
    </r>
    <r>
      <rPr>
        <sz val="11"/>
        <color rgb="FFD35400"/>
        <rFont val="Consolas"/>
        <family val="3"/>
      </rPr>
      <t>acos</t>
    </r>
    <r>
      <rPr>
        <sz val="11"/>
        <color rgb="FF4E5B61"/>
        <rFont val="Consolas"/>
        <family val="3"/>
      </rPr>
      <t xml:space="preserve"> </t>
    </r>
    <r>
      <rPr>
        <sz val="11"/>
        <color rgb="FF434F54"/>
        <rFont val="Consolas"/>
        <family val="3"/>
      </rPr>
      <t>(</t>
    </r>
    <r>
      <rPr>
        <sz val="11"/>
        <color rgb="FF4E5B61"/>
        <rFont val="Consolas"/>
        <family val="3"/>
      </rPr>
      <t xml:space="preserve"> </t>
    </r>
    <r>
      <rPr>
        <sz val="11"/>
        <color rgb="FF434F54"/>
        <rFont val="Consolas"/>
        <family val="3"/>
      </rPr>
      <t>((</t>
    </r>
    <r>
      <rPr>
        <sz val="11"/>
        <color rgb="FF4E5B61"/>
        <rFont val="Consolas"/>
        <family val="3"/>
      </rPr>
      <t>FEMUR_Size * FEMUR_Size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 xml:space="preserve"> + </t>
    </r>
    <r>
      <rPr>
        <sz val="11"/>
        <color rgb="FF434F54"/>
        <rFont val="Consolas"/>
        <family val="3"/>
      </rPr>
      <t>(</t>
    </r>
    <r>
      <rPr>
        <sz val="11"/>
        <color rgb="FF4E5B61"/>
        <rFont val="Consolas"/>
        <family val="3"/>
      </rPr>
      <t>L3 * L3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 xml:space="preserve"> - </t>
    </r>
    <r>
      <rPr>
        <sz val="11"/>
        <color rgb="FF434F54"/>
        <rFont val="Consolas"/>
        <family val="3"/>
      </rPr>
      <t>(</t>
    </r>
    <r>
      <rPr>
        <sz val="11"/>
        <color rgb="FF4E5B61"/>
        <rFont val="Consolas"/>
        <family val="3"/>
      </rPr>
      <t>TIBIA_Size * TIBIA_Size</t>
    </r>
    <r>
      <rPr>
        <sz val="11"/>
        <color rgb="FF434F54"/>
        <rFont val="Consolas"/>
        <family val="3"/>
      </rPr>
      <t>))</t>
    </r>
    <r>
      <rPr>
        <sz val="11"/>
        <color rgb="FF4E5B61"/>
        <rFont val="Consolas"/>
        <family val="3"/>
      </rPr>
      <t xml:space="preserve"> / </t>
    </r>
    <r>
      <rPr>
        <sz val="11"/>
        <color rgb="FF434F54"/>
        <rFont val="Consolas"/>
        <family val="3"/>
      </rPr>
      <t>(</t>
    </r>
    <r>
      <rPr>
        <sz val="11"/>
        <color rgb="FF005C5F"/>
        <rFont val="Consolas"/>
        <family val="3"/>
      </rPr>
      <t>2</t>
    </r>
    <r>
      <rPr>
        <sz val="11"/>
        <color rgb="FF4E5B61"/>
        <rFont val="Consolas"/>
        <family val="3"/>
      </rPr>
      <t xml:space="preserve"> * FEMUR_Size * L3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 xml:space="preserve"> 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 xml:space="preserve"> * </t>
    </r>
    <r>
      <rPr>
        <sz val="11"/>
        <color rgb="FF434F54"/>
        <rFont val="Consolas"/>
        <family val="3"/>
      </rPr>
      <t>(</t>
    </r>
    <r>
      <rPr>
        <sz val="11"/>
        <color rgb="FF005C5F"/>
        <rFont val="Consolas"/>
        <family val="3"/>
      </rPr>
      <t>180</t>
    </r>
    <r>
      <rPr>
        <sz val="11"/>
        <color rgb="FF4E5B61"/>
        <rFont val="Consolas"/>
        <family val="3"/>
      </rPr>
      <t xml:space="preserve"> / PI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>;</t>
    </r>
  </si>
  <si>
    <r>
      <t xml:space="preserve">  </t>
    </r>
    <r>
      <rPr>
        <sz val="11"/>
        <color rgb="FF00979D"/>
        <rFont val="Consolas"/>
        <family val="3"/>
      </rPr>
      <t>double</t>
    </r>
    <r>
      <rPr>
        <sz val="11"/>
        <color rgb="FF4E5B61"/>
        <rFont val="Consolas"/>
        <family val="3"/>
      </rPr>
      <t xml:space="preserve"> THETA2 = THETA - THETA1;</t>
    </r>
  </si>
  <si>
    <r>
      <t xml:space="preserve">  </t>
    </r>
    <r>
      <rPr>
        <sz val="11"/>
        <color rgb="FF00979D"/>
        <rFont val="Consolas"/>
        <family val="3"/>
      </rPr>
      <t>double</t>
    </r>
    <r>
      <rPr>
        <sz val="11"/>
        <color rgb="FF4E5B61"/>
        <rFont val="Consolas"/>
        <family val="3"/>
      </rPr>
      <t xml:space="preserve"> BETA = </t>
    </r>
    <r>
      <rPr>
        <sz val="11"/>
        <color rgb="FF005C5F"/>
        <rFont val="Consolas"/>
        <family val="3"/>
      </rPr>
      <t>90</t>
    </r>
    <r>
      <rPr>
        <sz val="11"/>
        <color rgb="FF4E5B61"/>
        <rFont val="Consolas"/>
        <family val="3"/>
      </rPr>
      <t xml:space="preserve"> - THETA2;</t>
    </r>
  </si>
  <si>
    <r>
      <t xml:space="preserve">  </t>
    </r>
    <r>
      <rPr>
        <sz val="11"/>
        <color rgb="FFD35400"/>
        <rFont val="Consolas"/>
        <family val="3"/>
      </rPr>
      <t>T_angle</t>
    </r>
    <r>
      <rPr>
        <sz val="11"/>
        <color rgb="FF4E5B61"/>
        <rFont val="Consolas"/>
        <family val="3"/>
      </rPr>
      <t>[</t>
    </r>
    <r>
      <rPr>
        <sz val="11"/>
        <color rgb="FF005C5F"/>
        <rFont val="Consolas"/>
        <family val="3"/>
      </rPr>
      <t>0</t>
    </r>
    <r>
      <rPr>
        <sz val="11"/>
        <color rgb="FF4E5B61"/>
        <rFont val="Consolas"/>
        <family val="3"/>
      </rPr>
      <t>] = ALPHA;</t>
    </r>
  </si>
  <si>
    <r>
      <t xml:space="preserve">  </t>
    </r>
    <r>
      <rPr>
        <sz val="11"/>
        <color rgb="FFD35400"/>
        <rFont val="Consolas"/>
        <family val="3"/>
      </rPr>
      <t>T_angle</t>
    </r>
    <r>
      <rPr>
        <sz val="11"/>
        <color rgb="FF4E5B61"/>
        <rFont val="Consolas"/>
        <family val="3"/>
      </rPr>
      <t>[</t>
    </r>
    <r>
      <rPr>
        <sz val="11"/>
        <color rgb="FF005C5F"/>
        <rFont val="Consolas"/>
        <family val="3"/>
      </rPr>
      <t>1</t>
    </r>
    <r>
      <rPr>
        <sz val="11"/>
        <color rgb="FF4E5B61"/>
        <rFont val="Consolas"/>
        <family val="3"/>
      </rPr>
      <t>] = BETA;</t>
    </r>
  </si>
  <si>
    <r>
      <t xml:space="preserve">  </t>
    </r>
    <r>
      <rPr>
        <sz val="11"/>
        <color rgb="FFD35400"/>
        <rFont val="Consolas"/>
        <family val="3"/>
      </rPr>
      <t>T_angle</t>
    </r>
    <r>
      <rPr>
        <sz val="11"/>
        <color rgb="FF4E5B61"/>
        <rFont val="Consolas"/>
        <family val="3"/>
      </rPr>
      <t>[</t>
    </r>
    <r>
      <rPr>
        <sz val="11"/>
        <color rgb="FF005C5F"/>
        <rFont val="Consolas"/>
        <family val="3"/>
      </rPr>
      <t>2</t>
    </r>
    <r>
      <rPr>
        <sz val="11"/>
        <color rgb="FF4E5B61"/>
        <rFont val="Consolas"/>
        <family val="3"/>
      </rPr>
      <t>] = GAMMA;</t>
    </r>
  </si>
  <si>
    <t>ALPHA</t>
  </si>
  <si>
    <r>
      <t xml:space="preserve">  </t>
    </r>
    <r>
      <rPr>
        <sz val="11"/>
        <color rgb="FF00979D"/>
        <rFont val="Consolas"/>
        <family val="3"/>
      </rPr>
      <t>double</t>
    </r>
    <r>
      <rPr>
        <sz val="11"/>
        <color rgb="FF4E5B61"/>
        <rFont val="Consolas"/>
        <family val="3"/>
      </rPr>
      <t xml:space="preserve"> ALPHA = </t>
    </r>
    <r>
      <rPr>
        <sz val="11"/>
        <color rgb="FFD35400"/>
        <rFont val="Consolas"/>
        <family val="3"/>
      </rPr>
      <t>atan</t>
    </r>
    <r>
      <rPr>
        <sz val="11"/>
        <color rgb="FF4E5B61"/>
        <rFont val="Consolas"/>
        <family val="3"/>
      </rPr>
      <t xml:space="preserve"> </t>
    </r>
    <r>
      <rPr>
        <sz val="11"/>
        <color rgb="FF434F54"/>
        <rFont val="Consolas"/>
        <family val="3"/>
      </rPr>
      <t>(</t>
    </r>
    <r>
      <rPr>
        <sz val="11"/>
        <color rgb="FF4E5B61"/>
        <rFont val="Consolas"/>
        <family val="3"/>
      </rPr>
      <t>Y / X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 xml:space="preserve"> * </t>
    </r>
    <r>
      <rPr>
        <sz val="11"/>
        <color rgb="FF434F54"/>
        <rFont val="Consolas"/>
        <family val="3"/>
      </rPr>
      <t>(</t>
    </r>
    <r>
      <rPr>
        <sz val="11"/>
        <color rgb="FF005C5F"/>
        <rFont val="Consolas"/>
        <family val="3"/>
      </rPr>
      <t>180</t>
    </r>
    <r>
      <rPr>
        <sz val="11"/>
        <color rgb="FF4E5B61"/>
        <rFont val="Consolas"/>
        <family val="3"/>
      </rPr>
      <t xml:space="preserve"> / PI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>;</t>
    </r>
  </si>
  <si>
    <t>RHO</t>
  </si>
  <si>
    <t>L3</t>
  </si>
  <si>
    <t>GAMMA</t>
  </si>
  <si>
    <t>BETA</t>
  </si>
  <si>
    <t>(10-15)</t>
  </si>
  <si>
    <t>(75-80)</t>
  </si>
  <si>
    <r>
      <t xml:space="preserve">  </t>
    </r>
    <r>
      <rPr>
        <strike/>
        <sz val="11"/>
        <color rgb="FF00979D"/>
        <rFont val="Consolas"/>
        <family val="3"/>
      </rPr>
      <t>double</t>
    </r>
    <r>
      <rPr>
        <strike/>
        <sz val="11"/>
        <color rgb="FF4E5B61"/>
        <rFont val="Consolas"/>
        <family val="3"/>
      </rPr>
      <t xml:space="preserve"> RHO = X / </t>
    </r>
    <r>
      <rPr>
        <strike/>
        <sz val="11"/>
        <color rgb="FF434F54"/>
        <rFont val="Consolas"/>
        <family val="3"/>
      </rPr>
      <t>(</t>
    </r>
    <r>
      <rPr>
        <strike/>
        <sz val="11"/>
        <color rgb="FFD35400"/>
        <rFont val="Consolas"/>
        <family val="3"/>
      </rPr>
      <t>cos</t>
    </r>
    <r>
      <rPr>
        <strike/>
        <sz val="11"/>
        <color rgb="FF4E5B61"/>
        <rFont val="Consolas"/>
        <family val="3"/>
      </rPr>
      <t xml:space="preserve"> </t>
    </r>
    <r>
      <rPr>
        <strike/>
        <sz val="11"/>
        <color rgb="FF434F54"/>
        <rFont val="Consolas"/>
        <family val="3"/>
      </rPr>
      <t>(</t>
    </r>
    <r>
      <rPr>
        <strike/>
        <sz val="11"/>
        <color rgb="FF4E5B61"/>
        <rFont val="Consolas"/>
        <family val="3"/>
      </rPr>
      <t>ALPHA</t>
    </r>
    <r>
      <rPr>
        <strike/>
        <sz val="11"/>
        <color rgb="FF434F54"/>
        <rFont val="Consolas"/>
        <family val="3"/>
      </rPr>
      <t>)</t>
    </r>
    <r>
      <rPr>
        <strike/>
        <sz val="11"/>
        <color rgb="FF4E5B61"/>
        <rFont val="Consolas"/>
        <family val="3"/>
      </rPr>
      <t xml:space="preserve"> * </t>
    </r>
    <r>
      <rPr>
        <strike/>
        <sz val="11"/>
        <color rgb="FF434F54"/>
        <rFont val="Consolas"/>
        <family val="3"/>
      </rPr>
      <t>(</t>
    </r>
    <r>
      <rPr>
        <strike/>
        <sz val="11"/>
        <color rgb="FF005C5F"/>
        <rFont val="Consolas"/>
        <family val="3"/>
      </rPr>
      <t>180</t>
    </r>
    <r>
      <rPr>
        <strike/>
        <sz val="11"/>
        <color rgb="FF4E5B61"/>
        <rFont val="Consolas"/>
        <family val="3"/>
      </rPr>
      <t xml:space="preserve"> / PI</t>
    </r>
    <r>
      <rPr>
        <strike/>
        <sz val="11"/>
        <color rgb="FF434F54"/>
        <rFont val="Consolas"/>
        <family val="3"/>
      </rPr>
      <t>))</t>
    </r>
    <r>
      <rPr>
        <strike/>
        <sz val="11"/>
        <color rgb="FF4E5B61"/>
        <rFont val="Consolas"/>
        <family val="3"/>
      </rPr>
      <t>;</t>
    </r>
  </si>
  <si>
    <r>
      <t xml:space="preserve">  </t>
    </r>
    <r>
      <rPr>
        <sz val="11"/>
        <color rgb="FF00979D"/>
        <rFont val="Consolas"/>
        <family val="3"/>
      </rPr>
      <t>double</t>
    </r>
    <r>
      <rPr>
        <sz val="11"/>
        <color rgb="FF4E5B61"/>
        <rFont val="Consolas"/>
        <family val="3"/>
      </rPr>
      <t xml:space="preserve"> RHO = </t>
    </r>
    <r>
      <rPr>
        <sz val="11"/>
        <color rgb="FFD35400"/>
        <rFont val="Consolas"/>
        <family val="3"/>
      </rPr>
      <t>sqrt</t>
    </r>
    <r>
      <rPr>
        <sz val="11"/>
        <color rgb="FF4E5B61"/>
        <rFont val="Consolas"/>
        <family val="3"/>
      </rPr>
      <t xml:space="preserve"> </t>
    </r>
    <r>
      <rPr>
        <sz val="11"/>
        <color rgb="FF434F54"/>
        <rFont val="Consolas"/>
        <family val="3"/>
      </rPr>
      <t>((</t>
    </r>
    <r>
      <rPr>
        <sz val="11"/>
        <color rgb="FF4E5B61"/>
        <rFont val="Consolas"/>
        <family val="3"/>
      </rPr>
      <t>X * X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 xml:space="preserve"> + </t>
    </r>
    <r>
      <rPr>
        <sz val="11"/>
        <color rgb="FF434F54"/>
        <rFont val="Consolas"/>
        <family val="3"/>
      </rPr>
      <t>(Y</t>
    </r>
    <r>
      <rPr>
        <sz val="11"/>
        <color rgb="FF4E5B61"/>
        <rFont val="Consolas"/>
        <family val="3"/>
      </rPr>
      <t xml:space="preserve"> *Y</t>
    </r>
    <r>
      <rPr>
        <sz val="11"/>
        <color rgb="FF434F54"/>
        <rFont val="Consolas"/>
        <family val="3"/>
      </rPr>
      <t>))</t>
    </r>
    <r>
      <rPr>
        <sz val="11"/>
        <color rgb="FF4E5B61"/>
        <rFont val="Consolas"/>
        <family val="3"/>
      </rPr>
      <t>;</t>
    </r>
  </si>
  <si>
    <t>THETA</t>
  </si>
  <si>
    <t>THETA1</t>
  </si>
  <si>
    <t>THETA2</t>
  </si>
  <si>
    <r>
      <t xml:space="preserve">  </t>
    </r>
    <r>
      <rPr>
        <sz val="11"/>
        <color rgb="FF00979D"/>
        <rFont val="Consolas"/>
        <family val="3"/>
      </rPr>
      <t>double</t>
    </r>
    <r>
      <rPr>
        <sz val="11"/>
        <color rgb="FF4E5B61"/>
        <rFont val="Consolas"/>
        <family val="3"/>
      </rPr>
      <t xml:space="preserve"> THETA1 = </t>
    </r>
    <r>
      <rPr>
        <sz val="11"/>
        <color rgb="FFD35400"/>
        <rFont val="Consolas"/>
        <family val="3"/>
      </rPr>
      <t>atan</t>
    </r>
    <r>
      <rPr>
        <sz val="11"/>
        <color rgb="FF4E5B61"/>
        <rFont val="Consolas"/>
        <family val="3"/>
      </rPr>
      <t xml:space="preserve"> </t>
    </r>
    <r>
      <rPr>
        <sz val="11"/>
        <color rgb="FF434F54"/>
        <rFont val="Consolas"/>
        <family val="3"/>
      </rPr>
      <t>(abs(</t>
    </r>
    <r>
      <rPr>
        <sz val="11"/>
        <color rgb="FF4E5B61"/>
        <rFont val="Consolas"/>
        <family val="3"/>
      </rPr>
      <t>Z) / RHO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 xml:space="preserve"> * </t>
    </r>
    <r>
      <rPr>
        <sz val="11"/>
        <color rgb="FF434F54"/>
        <rFont val="Consolas"/>
        <family val="3"/>
      </rPr>
      <t>(</t>
    </r>
    <r>
      <rPr>
        <sz val="11"/>
        <color rgb="FF005C5F"/>
        <rFont val="Consolas"/>
        <family val="3"/>
      </rPr>
      <t>180</t>
    </r>
    <r>
      <rPr>
        <sz val="11"/>
        <color rgb="FF4E5B61"/>
        <rFont val="Consolas"/>
        <family val="3"/>
      </rPr>
      <t xml:space="preserve"> / PI</t>
    </r>
    <r>
      <rPr>
        <sz val="11"/>
        <color rgb="FF434F54"/>
        <rFont val="Consolas"/>
        <family val="3"/>
      </rPr>
      <t>)</t>
    </r>
    <r>
      <rPr>
        <sz val="11"/>
        <color rgb="FF4E5B61"/>
        <rFont val="Consolas"/>
        <family val="3"/>
      </rPr>
      <t>;</t>
    </r>
  </si>
  <si>
    <t>X = X + 0.0000000001</t>
  </si>
  <si>
    <t>X=</t>
  </si>
  <si>
    <t>Y=</t>
  </si>
  <si>
    <t>Z=</t>
  </si>
  <si>
    <t>THETA1=</t>
  </si>
  <si>
    <t>pour éviter les divisions par 0</t>
  </si>
  <si>
    <t xml:space="preserve">Remove Offset of COXA </t>
  </si>
  <si>
    <t>ATAN(Y/X)</t>
  </si>
  <si>
    <t xml:space="preserve">X = </t>
  </si>
  <si>
    <t>X-COXA*COS(radians(theta1))</t>
  </si>
  <si>
    <t xml:space="preserve">Y = </t>
  </si>
  <si>
    <t>X-COXA*SIN(radians(theta1))</t>
  </si>
  <si>
    <t>THETA1 rad</t>
  </si>
  <si>
    <t>THETA1 deg</t>
  </si>
  <si>
    <t>P=</t>
  </si>
  <si>
    <t>sqrt(X**2 + Y**2)</t>
  </si>
  <si>
    <t>Si RACINE(X**2 + Y**2 + Z***2) &gt; femur + tibia ALORS les coord sont trop éloignées</t>
  </si>
  <si>
    <t xml:space="preserve">1- </t>
  </si>
  <si>
    <t xml:space="preserve">2- </t>
  </si>
  <si>
    <t>ALPHA=</t>
  </si>
  <si>
    <t>ATAN(Z/P)</t>
  </si>
  <si>
    <t>C=</t>
  </si>
  <si>
    <t>sqrt(P**2 + Z**2)</t>
  </si>
  <si>
    <t>BETA=</t>
  </si>
  <si>
    <t>ACOS((Femur**2+c**2-Tibia**2)/(2*Femur*c))</t>
  </si>
  <si>
    <t>THETA2 = BETA + ALPHA</t>
  </si>
  <si>
    <t xml:space="preserve">THETA3 = </t>
  </si>
  <si>
    <t>ACOS((Tibia**2+Femur**2-c**2)/(2*Tibia*Femur)) - Pi</t>
  </si>
  <si>
    <t>en radian</t>
  </si>
  <si>
    <t>en degre</t>
  </si>
  <si>
    <t>THETA2'=90-THETA2</t>
  </si>
  <si>
    <t>THETA3'=180-THETA3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</si>
</sst>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4E5B61"/>
      <name val="Consolas"/>
      <family val="3"/>
    </font>
    <font>
      <sz val="11"/>
      <color rgb="FF00979D"/>
      <name val="Consolas"/>
      <family val="3"/>
    </font>
    <font>
      <sz val="11"/>
      <color rgb="FFD35400"/>
      <name val="Consolas"/>
      <family val="3"/>
    </font>
    <font>
      <sz val="11"/>
      <color rgb="FF434F54"/>
      <name val="Consolas"/>
      <family val="3"/>
    </font>
    <font>
      <sz val="11"/>
      <color rgb="FF005C5F"/>
      <name val="Consolas"/>
      <family val="3"/>
    </font>
    <font>
      <strike/>
      <sz val="11"/>
      <color theme="1"/>
      <name val="Calibri"/>
      <family val="2"/>
      <scheme val="minor"/>
    </font>
    <font>
      <strike/>
      <sz val="11"/>
      <color rgb="FF4E5B61"/>
      <name val="Consolas"/>
      <family val="3"/>
    </font>
    <font>
      <strike/>
      <sz val="11"/>
      <color rgb="FF00979D"/>
      <name val="Consolas"/>
      <family val="3"/>
    </font>
    <font>
      <strike/>
      <sz val="11"/>
      <color rgb="FF434F54"/>
      <name val="Consolas"/>
      <family val="3"/>
    </font>
    <font>
      <strike/>
      <sz val="11"/>
      <color rgb="FFD35400"/>
      <name val="Consolas"/>
      <family val="3"/>
    </font>
    <font>
      <strike/>
      <sz val="11"/>
      <color rgb="FF005C5F"/>
      <name val="Consolas"/>
      <family val="3"/>
    </font>
    <font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horizontal="center"/>
    </xf>
    <xf numFmtId="0" fontId="7" fillId="0" borderId="0" xfId="0" applyFont="1"/>
    <xf numFmtId="0" fontId="0" fillId="4" borderId="1" xfId="0" applyFill="1" applyBorder="1"/>
    <xf numFmtId="0" fontId="0" fillId="4" borderId="2" xfId="0" applyFill="1" applyBorder="1"/>
    <xf numFmtId="0" fontId="0" fillId="4" borderId="2" xfId="0" applyFill="1" applyBorder="1" applyAlignment="1">
      <alignment horizontal="center"/>
    </xf>
    <xf numFmtId="0" fontId="2" fillId="4" borderId="2" xfId="0" applyFont="1" applyFill="1" applyBorder="1" applyAlignment="1">
      <alignment vertical="center"/>
    </xf>
    <xf numFmtId="0" fontId="0" fillId="4" borderId="3" xfId="0" applyFill="1" applyBorder="1"/>
    <xf numFmtId="0" fontId="7" fillId="4" borderId="4" xfId="0" applyFont="1" applyFill="1" applyBorder="1"/>
    <xf numFmtId="0" fontId="7" fillId="4" borderId="5" xfId="0" applyFont="1" applyFill="1" applyBorder="1"/>
    <xf numFmtId="0" fontId="7" fillId="4" borderId="5" xfId="0" applyFont="1" applyFill="1" applyBorder="1" applyAlignment="1">
      <alignment horizontal="center"/>
    </xf>
    <xf numFmtId="0" fontId="8" fillId="4" borderId="5" xfId="0" applyFont="1" applyFill="1" applyBorder="1" applyAlignment="1">
      <alignment vertical="center"/>
    </xf>
    <xf numFmtId="0" fontId="7" fillId="4" borderId="6" xfId="0" applyFont="1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3" fillId="5" borderId="0" xfId="0" applyFont="1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19</xdr:row>
      <xdr:rowOff>123825</xdr:rowOff>
    </xdr:from>
    <xdr:to>
      <xdr:col>5</xdr:col>
      <xdr:colOff>171450</xdr:colOff>
      <xdr:row>19</xdr:row>
      <xdr:rowOff>123825</xdr:rowOff>
    </xdr:to>
    <xdr:cxnSp macro="">
      <xdr:nvCxnSpPr>
        <xdr:cNvPr id="3" name="Connecteur droit avec flèche 2">
          <a:extLst>
            <a:ext uri="{FF2B5EF4-FFF2-40B4-BE49-F238E27FC236}">
              <a16:creationId xmlns:a16="http://schemas.microsoft.com/office/drawing/2014/main" id="{8363549A-1BA5-2176-7503-070E4C95E26B}"/>
            </a:ext>
          </a:extLst>
        </xdr:cNvPr>
        <xdr:cNvCxnSpPr/>
      </xdr:nvCxnSpPr>
      <xdr:spPr>
        <a:xfrm>
          <a:off x="1219200" y="2219325"/>
          <a:ext cx="27622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609600</xdr:colOff>
      <xdr:row>10</xdr:row>
      <xdr:rowOff>76200</xdr:rowOff>
    </xdr:from>
    <xdr:to>
      <xdr:col>1</xdr:col>
      <xdr:colOff>609600</xdr:colOff>
      <xdr:row>20</xdr:row>
      <xdr:rowOff>85725</xdr:rowOff>
    </xdr:to>
    <xdr:cxnSp macro="">
      <xdr:nvCxnSpPr>
        <xdr:cNvPr id="4" name="Connecteur droit avec flèche 3">
          <a:extLst>
            <a:ext uri="{FF2B5EF4-FFF2-40B4-BE49-F238E27FC236}">
              <a16:creationId xmlns:a16="http://schemas.microsoft.com/office/drawing/2014/main" id="{CDBF72AE-E2C3-42E0-A34F-63EFE39C8546}"/>
            </a:ext>
          </a:extLst>
        </xdr:cNvPr>
        <xdr:cNvCxnSpPr/>
      </xdr:nvCxnSpPr>
      <xdr:spPr>
        <a:xfrm flipV="1">
          <a:off x="1371600" y="457200"/>
          <a:ext cx="0" cy="1914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495300</xdr:colOff>
      <xdr:row>15</xdr:row>
      <xdr:rowOff>171450</xdr:rowOff>
    </xdr:from>
    <xdr:to>
      <xdr:col>3</xdr:col>
      <xdr:colOff>47625</xdr:colOff>
      <xdr:row>20</xdr:row>
      <xdr:rowOff>19050</xdr:rowOff>
    </xdr:to>
    <xdr:cxnSp macro="">
      <xdr:nvCxnSpPr>
        <xdr:cNvPr id="6" name="Connecteur droit avec flèche 5">
          <a:extLst>
            <a:ext uri="{FF2B5EF4-FFF2-40B4-BE49-F238E27FC236}">
              <a16:creationId xmlns:a16="http://schemas.microsoft.com/office/drawing/2014/main" id="{4F2C2EF4-AD84-46CA-8A13-51E4C1CAB1F4}"/>
            </a:ext>
          </a:extLst>
        </xdr:cNvPr>
        <xdr:cNvCxnSpPr/>
      </xdr:nvCxnSpPr>
      <xdr:spPr>
        <a:xfrm flipV="1">
          <a:off x="1257300" y="1504950"/>
          <a:ext cx="1076325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628650</xdr:colOff>
      <xdr:row>18</xdr:row>
      <xdr:rowOff>85725</xdr:rowOff>
    </xdr:from>
    <xdr:to>
      <xdr:col>3</xdr:col>
      <xdr:colOff>323850</xdr:colOff>
      <xdr:row>19</xdr:row>
      <xdr:rowOff>114300</xdr:rowOff>
    </xdr:to>
    <xdr:cxnSp macro="">
      <xdr:nvCxnSpPr>
        <xdr:cNvPr id="9" name="Connecteur droit avec flèche 8">
          <a:extLst>
            <a:ext uri="{FF2B5EF4-FFF2-40B4-BE49-F238E27FC236}">
              <a16:creationId xmlns:a16="http://schemas.microsoft.com/office/drawing/2014/main" id="{CCCE23BB-A40A-4E97-8462-EAAF1A509635}"/>
            </a:ext>
          </a:extLst>
        </xdr:cNvPr>
        <xdr:cNvCxnSpPr/>
      </xdr:nvCxnSpPr>
      <xdr:spPr>
        <a:xfrm flipV="1">
          <a:off x="1390650" y="1990725"/>
          <a:ext cx="1219200" cy="219075"/>
        </a:xfrm>
        <a:prstGeom prst="straightConnector1">
          <a:avLst/>
        </a:prstGeom>
        <a:ln w="38100"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304800</xdr:colOff>
      <xdr:row>10</xdr:row>
      <xdr:rowOff>152400</xdr:rowOff>
    </xdr:from>
    <xdr:to>
      <xdr:col>4</xdr:col>
      <xdr:colOff>247650</xdr:colOff>
      <xdr:row>18</xdr:row>
      <xdr:rowOff>114300</xdr:rowOff>
    </xdr:to>
    <xdr:cxnSp macro="">
      <xdr:nvCxnSpPr>
        <xdr:cNvPr id="13" name="Connecteur droit avec flèche 12">
          <a:extLst>
            <a:ext uri="{FF2B5EF4-FFF2-40B4-BE49-F238E27FC236}">
              <a16:creationId xmlns:a16="http://schemas.microsoft.com/office/drawing/2014/main" id="{5F8F2553-F0B6-45C8-A2B0-4FE704059517}"/>
            </a:ext>
          </a:extLst>
        </xdr:cNvPr>
        <xdr:cNvCxnSpPr/>
      </xdr:nvCxnSpPr>
      <xdr:spPr>
        <a:xfrm flipV="1">
          <a:off x="2590800" y="533400"/>
          <a:ext cx="704850" cy="1485900"/>
        </a:xfrm>
        <a:prstGeom prst="straightConnector1">
          <a:avLst/>
        </a:prstGeom>
        <a:ln w="38100"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247650</xdr:colOff>
      <xdr:row>11</xdr:row>
      <xdr:rowOff>0</xdr:rowOff>
    </xdr:from>
    <xdr:to>
      <xdr:col>4</xdr:col>
      <xdr:colOff>752475</xdr:colOff>
      <xdr:row>17</xdr:row>
      <xdr:rowOff>38100</xdr:rowOff>
    </xdr:to>
    <xdr:cxnSp macro="">
      <xdr:nvCxnSpPr>
        <xdr:cNvPr id="16" name="Connecteur droit avec flèche 15">
          <a:extLst>
            <a:ext uri="{FF2B5EF4-FFF2-40B4-BE49-F238E27FC236}">
              <a16:creationId xmlns:a16="http://schemas.microsoft.com/office/drawing/2014/main" id="{6EBB278C-9083-4427-B755-D3C404C544DC}"/>
            </a:ext>
          </a:extLst>
        </xdr:cNvPr>
        <xdr:cNvCxnSpPr/>
      </xdr:nvCxnSpPr>
      <xdr:spPr>
        <a:xfrm>
          <a:off x="3295650" y="571500"/>
          <a:ext cx="504825" cy="1181100"/>
        </a:xfrm>
        <a:prstGeom prst="straightConnector1">
          <a:avLst/>
        </a:prstGeom>
        <a:ln w="38100"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638175</xdr:colOff>
      <xdr:row>16</xdr:row>
      <xdr:rowOff>9525</xdr:rowOff>
    </xdr:from>
    <xdr:to>
      <xdr:col>6</xdr:col>
      <xdr:colOff>504825</xdr:colOff>
      <xdr:row>19</xdr:row>
      <xdr:rowOff>133350</xdr:rowOff>
    </xdr:to>
    <xdr:cxnSp macro="">
      <xdr:nvCxnSpPr>
        <xdr:cNvPr id="20" name="Connecteur droit avec flèche 19">
          <a:extLst>
            <a:ext uri="{FF2B5EF4-FFF2-40B4-BE49-F238E27FC236}">
              <a16:creationId xmlns:a16="http://schemas.microsoft.com/office/drawing/2014/main" id="{B072582F-632C-4F45-9484-7F17BE451488}"/>
            </a:ext>
          </a:extLst>
        </xdr:cNvPr>
        <xdr:cNvCxnSpPr/>
      </xdr:nvCxnSpPr>
      <xdr:spPr>
        <a:xfrm flipV="1">
          <a:off x="1400175" y="1533525"/>
          <a:ext cx="3676650" cy="695325"/>
        </a:xfrm>
        <a:prstGeom prst="straightConnector1">
          <a:avLst/>
        </a:prstGeom>
        <a:ln>
          <a:solidFill>
            <a:schemeClr val="accent6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314325</xdr:colOff>
      <xdr:row>8</xdr:row>
      <xdr:rowOff>9525</xdr:rowOff>
    </xdr:from>
    <xdr:to>
      <xdr:col>4</xdr:col>
      <xdr:colOff>495300</xdr:colOff>
      <xdr:row>18</xdr:row>
      <xdr:rowOff>104775</xdr:rowOff>
    </xdr:to>
    <xdr:cxnSp macro="">
      <xdr:nvCxnSpPr>
        <xdr:cNvPr id="23" name="Connecteur droit avec flèche 22">
          <a:extLst>
            <a:ext uri="{FF2B5EF4-FFF2-40B4-BE49-F238E27FC236}">
              <a16:creationId xmlns:a16="http://schemas.microsoft.com/office/drawing/2014/main" id="{AFE3BAB9-4C10-460E-B581-EABF91174031}"/>
            </a:ext>
          </a:extLst>
        </xdr:cNvPr>
        <xdr:cNvCxnSpPr/>
      </xdr:nvCxnSpPr>
      <xdr:spPr>
        <a:xfrm flipV="1">
          <a:off x="2600325" y="390525"/>
          <a:ext cx="942975" cy="2000250"/>
        </a:xfrm>
        <a:prstGeom prst="straightConnector1">
          <a:avLst/>
        </a:prstGeom>
        <a:ln>
          <a:solidFill>
            <a:schemeClr val="accent6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601980</xdr:colOff>
      <xdr:row>18</xdr:row>
      <xdr:rowOff>106681</xdr:rowOff>
    </xdr:from>
    <xdr:to>
      <xdr:col>3</xdr:col>
      <xdr:colOff>504825</xdr:colOff>
      <xdr:row>19</xdr:row>
      <xdr:rowOff>142875</xdr:rowOff>
    </xdr:to>
    <xdr:sp macro="" textlink="">
      <xdr:nvSpPr>
        <xdr:cNvPr id="27" name="ZoneTexte 26">
          <a:extLst>
            <a:ext uri="{FF2B5EF4-FFF2-40B4-BE49-F238E27FC236}">
              <a16:creationId xmlns:a16="http://schemas.microsoft.com/office/drawing/2014/main" id="{902A7C23-D17D-438C-ADAE-8DDFCE6E4712}"/>
            </a:ext>
          </a:extLst>
        </xdr:cNvPr>
        <xdr:cNvSpPr txBox="1"/>
      </xdr:nvSpPr>
      <xdr:spPr>
        <a:xfrm>
          <a:off x="2125980" y="2011681"/>
          <a:ext cx="664845" cy="2266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accent6"/>
              </a:solidFill>
            </a:rPr>
            <a:t>THETA1</a:t>
          </a:r>
        </a:p>
      </xdr:txBody>
    </xdr:sp>
    <xdr:clientData/>
  </xdr:twoCellAnchor>
  <xdr:twoCellAnchor>
    <xdr:from>
      <xdr:col>3</xdr:col>
      <xdr:colOff>428625</xdr:colOff>
      <xdr:row>16</xdr:row>
      <xdr:rowOff>114300</xdr:rowOff>
    </xdr:from>
    <xdr:to>
      <xdr:col>4</xdr:col>
      <xdr:colOff>331470</xdr:colOff>
      <xdr:row>17</xdr:row>
      <xdr:rowOff>150494</xdr:rowOff>
    </xdr:to>
    <xdr:sp macro="" textlink="">
      <xdr:nvSpPr>
        <xdr:cNvPr id="28" name="ZoneTexte 27">
          <a:extLst>
            <a:ext uri="{FF2B5EF4-FFF2-40B4-BE49-F238E27FC236}">
              <a16:creationId xmlns:a16="http://schemas.microsoft.com/office/drawing/2014/main" id="{A8F38104-8FB2-4F9F-99E5-985D97A79EC2}"/>
            </a:ext>
          </a:extLst>
        </xdr:cNvPr>
        <xdr:cNvSpPr txBox="1"/>
      </xdr:nvSpPr>
      <xdr:spPr>
        <a:xfrm>
          <a:off x="2714625" y="1638300"/>
          <a:ext cx="664845" cy="2266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accent6"/>
              </a:solidFill>
            </a:rPr>
            <a:t>THETA2</a:t>
          </a:r>
        </a:p>
      </xdr:txBody>
    </xdr:sp>
    <xdr:clientData/>
  </xdr:twoCellAnchor>
  <xdr:twoCellAnchor>
    <xdr:from>
      <xdr:col>4</xdr:col>
      <xdr:colOff>390525</xdr:colOff>
      <xdr:row>9</xdr:row>
      <xdr:rowOff>180975</xdr:rowOff>
    </xdr:from>
    <xdr:to>
      <xdr:col>5</xdr:col>
      <xdr:colOff>293370</xdr:colOff>
      <xdr:row>11</xdr:row>
      <xdr:rowOff>26669</xdr:rowOff>
    </xdr:to>
    <xdr:sp macro="" textlink="">
      <xdr:nvSpPr>
        <xdr:cNvPr id="29" name="ZoneTexte 28">
          <a:extLst>
            <a:ext uri="{FF2B5EF4-FFF2-40B4-BE49-F238E27FC236}">
              <a16:creationId xmlns:a16="http://schemas.microsoft.com/office/drawing/2014/main" id="{0B892948-F2C1-4E8D-A803-B59A58F92CEC}"/>
            </a:ext>
          </a:extLst>
        </xdr:cNvPr>
        <xdr:cNvSpPr txBox="1"/>
      </xdr:nvSpPr>
      <xdr:spPr>
        <a:xfrm>
          <a:off x="3438525" y="371475"/>
          <a:ext cx="664845" cy="2266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accent6"/>
              </a:solidFill>
            </a:rPr>
            <a:t>THETA3</a:t>
          </a:r>
        </a:p>
      </xdr:txBody>
    </xdr:sp>
    <xdr:clientData/>
  </xdr:twoCellAnchor>
  <xdr:twoCellAnchor>
    <xdr:from>
      <xdr:col>2</xdr:col>
      <xdr:colOff>514350</xdr:colOff>
      <xdr:row>19</xdr:row>
      <xdr:rowOff>9525</xdr:rowOff>
    </xdr:from>
    <xdr:to>
      <xdr:col>2</xdr:col>
      <xdr:colOff>657225</xdr:colOff>
      <xdr:row>20</xdr:row>
      <xdr:rowOff>47625</xdr:rowOff>
    </xdr:to>
    <xdr:sp macro="" textlink="">
      <xdr:nvSpPr>
        <xdr:cNvPr id="30" name="Arc 29">
          <a:extLst>
            <a:ext uri="{FF2B5EF4-FFF2-40B4-BE49-F238E27FC236}">
              <a16:creationId xmlns:a16="http://schemas.microsoft.com/office/drawing/2014/main" id="{F6359D23-A3F4-5F2F-771E-E8E9CB659106}"/>
            </a:ext>
          </a:extLst>
        </xdr:cNvPr>
        <xdr:cNvSpPr/>
      </xdr:nvSpPr>
      <xdr:spPr>
        <a:xfrm>
          <a:off x="2038350" y="2105025"/>
          <a:ext cx="142875" cy="228600"/>
        </a:xfrm>
        <a:prstGeom prst="arc">
          <a:avLst/>
        </a:prstGeom>
        <a:ln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140417</xdr:colOff>
      <xdr:row>10</xdr:row>
      <xdr:rowOff>60003</xdr:rowOff>
    </xdr:from>
    <xdr:to>
      <xdr:col>4</xdr:col>
      <xdr:colOff>362312</xdr:colOff>
      <xdr:row>11</xdr:row>
      <xdr:rowOff>150623</xdr:rowOff>
    </xdr:to>
    <xdr:sp macro="" textlink="">
      <xdr:nvSpPr>
        <xdr:cNvPr id="31" name="Arc 30">
          <a:extLst>
            <a:ext uri="{FF2B5EF4-FFF2-40B4-BE49-F238E27FC236}">
              <a16:creationId xmlns:a16="http://schemas.microsoft.com/office/drawing/2014/main" id="{4FEEB081-DAB4-452D-84CD-22DCD7E5C6AF}"/>
            </a:ext>
          </a:extLst>
        </xdr:cNvPr>
        <xdr:cNvSpPr/>
      </xdr:nvSpPr>
      <xdr:spPr>
        <a:xfrm rot="1851996">
          <a:off x="3188417" y="441003"/>
          <a:ext cx="221895" cy="281120"/>
        </a:xfrm>
        <a:prstGeom prst="arc">
          <a:avLst/>
        </a:prstGeom>
        <a:ln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302342</xdr:colOff>
      <xdr:row>17</xdr:row>
      <xdr:rowOff>69529</xdr:rowOff>
    </xdr:from>
    <xdr:to>
      <xdr:col>3</xdr:col>
      <xdr:colOff>524237</xdr:colOff>
      <xdr:row>18</xdr:row>
      <xdr:rowOff>160149</xdr:rowOff>
    </xdr:to>
    <xdr:sp macro="" textlink="">
      <xdr:nvSpPr>
        <xdr:cNvPr id="32" name="Arc 31">
          <a:extLst>
            <a:ext uri="{FF2B5EF4-FFF2-40B4-BE49-F238E27FC236}">
              <a16:creationId xmlns:a16="http://schemas.microsoft.com/office/drawing/2014/main" id="{1B9448FA-8AFC-41C6-A90A-1535C578B25E}"/>
            </a:ext>
          </a:extLst>
        </xdr:cNvPr>
        <xdr:cNvSpPr/>
      </xdr:nvSpPr>
      <xdr:spPr>
        <a:xfrm rot="1851996">
          <a:off x="2588342" y="1784029"/>
          <a:ext cx="221895" cy="281120"/>
        </a:xfrm>
        <a:prstGeom prst="arc">
          <a:avLst/>
        </a:prstGeom>
        <a:ln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oneCellAnchor>
    <xdr:from>
      <xdr:col>2</xdr:col>
      <xdr:colOff>361950</xdr:colOff>
      <xdr:row>17</xdr:row>
      <xdr:rowOff>38100</xdr:rowOff>
    </xdr:from>
    <xdr:ext cx="462947" cy="264560"/>
    <xdr:sp macro="" textlink="">
      <xdr:nvSpPr>
        <xdr:cNvPr id="33" name="ZoneTexte 32">
          <a:extLst>
            <a:ext uri="{FF2B5EF4-FFF2-40B4-BE49-F238E27FC236}">
              <a16:creationId xmlns:a16="http://schemas.microsoft.com/office/drawing/2014/main" id="{8624CA42-7752-E460-1C49-73DBDBDB792E}"/>
            </a:ext>
          </a:extLst>
        </xdr:cNvPr>
        <xdr:cNvSpPr txBox="1"/>
      </xdr:nvSpPr>
      <xdr:spPr>
        <a:xfrm>
          <a:off x="1885950" y="1752600"/>
          <a:ext cx="46294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>
              <a:solidFill>
                <a:schemeClr val="accent2"/>
              </a:solidFill>
            </a:rPr>
            <a:t>Coxa</a:t>
          </a:r>
        </a:p>
      </xdr:txBody>
    </xdr:sp>
    <xdr:clientData/>
  </xdr:oneCellAnchor>
  <xdr:oneCellAnchor>
    <xdr:from>
      <xdr:col>3</xdr:col>
      <xdr:colOff>200025</xdr:colOff>
      <xdr:row>12</xdr:row>
      <xdr:rowOff>180975</xdr:rowOff>
    </xdr:from>
    <xdr:ext cx="555665" cy="264560"/>
    <xdr:sp macro="" textlink="">
      <xdr:nvSpPr>
        <xdr:cNvPr id="34" name="ZoneTexte 33">
          <a:extLst>
            <a:ext uri="{FF2B5EF4-FFF2-40B4-BE49-F238E27FC236}">
              <a16:creationId xmlns:a16="http://schemas.microsoft.com/office/drawing/2014/main" id="{86781C5A-1927-4352-97B5-55588321FF14}"/>
            </a:ext>
          </a:extLst>
        </xdr:cNvPr>
        <xdr:cNvSpPr txBox="1"/>
      </xdr:nvSpPr>
      <xdr:spPr>
        <a:xfrm>
          <a:off x="2486025" y="942975"/>
          <a:ext cx="5556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>
              <a:solidFill>
                <a:schemeClr val="accent2"/>
              </a:solidFill>
            </a:rPr>
            <a:t>Femur</a:t>
          </a:r>
        </a:p>
      </xdr:txBody>
    </xdr:sp>
    <xdr:clientData/>
  </xdr:oneCellAnchor>
  <xdr:oneCellAnchor>
    <xdr:from>
      <xdr:col>4</xdr:col>
      <xdr:colOff>533400</xdr:colOff>
      <xdr:row>12</xdr:row>
      <xdr:rowOff>161925</xdr:rowOff>
    </xdr:from>
    <xdr:ext cx="459869" cy="264560"/>
    <xdr:sp macro="" textlink="">
      <xdr:nvSpPr>
        <xdr:cNvPr id="35" name="ZoneTexte 34">
          <a:extLst>
            <a:ext uri="{FF2B5EF4-FFF2-40B4-BE49-F238E27FC236}">
              <a16:creationId xmlns:a16="http://schemas.microsoft.com/office/drawing/2014/main" id="{54F1F242-C6FD-4B42-AB0F-46530EB85176}"/>
            </a:ext>
          </a:extLst>
        </xdr:cNvPr>
        <xdr:cNvSpPr txBox="1"/>
      </xdr:nvSpPr>
      <xdr:spPr>
        <a:xfrm>
          <a:off x="3581400" y="923925"/>
          <a:ext cx="45986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>
              <a:solidFill>
                <a:schemeClr val="accent2"/>
              </a:solidFill>
            </a:rPr>
            <a:t>Tibia</a:t>
          </a:r>
        </a:p>
      </xdr:txBody>
    </xdr:sp>
    <xdr:clientData/>
  </xdr:oneCellAnchor>
  <xdr:oneCellAnchor>
    <xdr:from>
      <xdr:col>5</xdr:col>
      <xdr:colOff>266700</xdr:colOff>
      <xdr:row>19</xdr:row>
      <xdr:rowOff>9525</xdr:rowOff>
    </xdr:from>
    <xdr:ext cx="245773" cy="264560"/>
    <xdr:sp macro="" textlink="">
      <xdr:nvSpPr>
        <xdr:cNvPr id="36" name="ZoneTexte 35">
          <a:extLst>
            <a:ext uri="{FF2B5EF4-FFF2-40B4-BE49-F238E27FC236}">
              <a16:creationId xmlns:a16="http://schemas.microsoft.com/office/drawing/2014/main" id="{7A4B19CE-2F77-4662-B9A6-BCA9B0A5A37B}"/>
            </a:ext>
          </a:extLst>
        </xdr:cNvPr>
        <xdr:cNvSpPr txBox="1"/>
      </xdr:nvSpPr>
      <xdr:spPr>
        <a:xfrm>
          <a:off x="4076700" y="2105025"/>
          <a:ext cx="2457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>
              <a:solidFill>
                <a:sysClr val="windowText" lastClr="000000"/>
              </a:solidFill>
            </a:rPr>
            <a:t>x</a:t>
          </a:r>
        </a:p>
      </xdr:txBody>
    </xdr:sp>
    <xdr:clientData/>
  </xdr:oneCellAnchor>
  <xdr:oneCellAnchor>
    <xdr:from>
      <xdr:col>2</xdr:col>
      <xdr:colOff>609600</xdr:colOff>
      <xdr:row>14</xdr:row>
      <xdr:rowOff>104775</xdr:rowOff>
    </xdr:from>
    <xdr:ext cx="248530" cy="264560"/>
    <xdr:sp macro="" textlink="">
      <xdr:nvSpPr>
        <xdr:cNvPr id="37" name="ZoneTexte 36">
          <a:extLst>
            <a:ext uri="{FF2B5EF4-FFF2-40B4-BE49-F238E27FC236}">
              <a16:creationId xmlns:a16="http://schemas.microsoft.com/office/drawing/2014/main" id="{84E13059-35F8-4004-A026-E09355F7BC01}"/>
            </a:ext>
          </a:extLst>
        </xdr:cNvPr>
        <xdr:cNvSpPr txBox="1"/>
      </xdr:nvSpPr>
      <xdr:spPr>
        <a:xfrm>
          <a:off x="2133600" y="1247775"/>
          <a:ext cx="24853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>
              <a:solidFill>
                <a:sysClr val="windowText" lastClr="000000"/>
              </a:solidFill>
            </a:rPr>
            <a:t>y</a:t>
          </a:r>
        </a:p>
      </xdr:txBody>
    </xdr:sp>
    <xdr:clientData/>
  </xdr:oneCellAnchor>
  <xdr:oneCellAnchor>
    <xdr:from>
      <xdr:col>1</xdr:col>
      <xdr:colOff>428625</xdr:colOff>
      <xdr:row>9</xdr:row>
      <xdr:rowOff>0</xdr:rowOff>
    </xdr:from>
    <xdr:ext cx="245773" cy="264560"/>
    <xdr:sp macro="" textlink="">
      <xdr:nvSpPr>
        <xdr:cNvPr id="38" name="ZoneTexte 37">
          <a:extLst>
            <a:ext uri="{FF2B5EF4-FFF2-40B4-BE49-F238E27FC236}">
              <a16:creationId xmlns:a16="http://schemas.microsoft.com/office/drawing/2014/main" id="{E51CD81B-5527-4497-99A9-27AB3ACE3986}"/>
            </a:ext>
          </a:extLst>
        </xdr:cNvPr>
        <xdr:cNvSpPr txBox="1"/>
      </xdr:nvSpPr>
      <xdr:spPr>
        <a:xfrm>
          <a:off x="1190625" y="190500"/>
          <a:ext cx="2457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>
              <a:solidFill>
                <a:sysClr val="windowText" lastClr="000000"/>
              </a:solidFill>
            </a:rPr>
            <a:t>z</a:t>
          </a:r>
        </a:p>
      </xdr:txBody>
    </xdr:sp>
    <xdr:clientData/>
  </xdr:oneCellAnchor>
  <xdr:twoCellAnchor>
    <xdr:from>
      <xdr:col>8</xdr:col>
      <xdr:colOff>66675</xdr:colOff>
      <xdr:row>14</xdr:row>
      <xdr:rowOff>9525</xdr:rowOff>
    </xdr:from>
    <xdr:to>
      <xdr:col>11</xdr:col>
      <xdr:colOff>542925</xdr:colOff>
      <xdr:row>14</xdr:row>
      <xdr:rowOff>9525</xdr:rowOff>
    </xdr:to>
    <xdr:cxnSp macro="">
      <xdr:nvCxnSpPr>
        <xdr:cNvPr id="59" name="Connecteur droit avec flèche 58">
          <a:extLst>
            <a:ext uri="{FF2B5EF4-FFF2-40B4-BE49-F238E27FC236}">
              <a16:creationId xmlns:a16="http://schemas.microsoft.com/office/drawing/2014/main" id="{51C72DB1-5198-492D-8C41-91175F481AEB}"/>
            </a:ext>
          </a:extLst>
        </xdr:cNvPr>
        <xdr:cNvCxnSpPr/>
      </xdr:nvCxnSpPr>
      <xdr:spPr>
        <a:xfrm>
          <a:off x="6162675" y="2295525"/>
          <a:ext cx="2762250" cy="0"/>
        </a:xfrm>
        <a:prstGeom prst="straightConnector1">
          <a:avLst/>
        </a:prstGeom>
        <a:ln>
          <a:solidFill>
            <a:schemeClr val="accent6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219075</xdr:colOff>
      <xdr:row>4</xdr:row>
      <xdr:rowOff>152400</xdr:rowOff>
    </xdr:from>
    <xdr:to>
      <xdr:col>8</xdr:col>
      <xdr:colOff>219075</xdr:colOff>
      <xdr:row>22</xdr:row>
      <xdr:rowOff>47625</xdr:rowOff>
    </xdr:to>
    <xdr:cxnSp macro="">
      <xdr:nvCxnSpPr>
        <xdr:cNvPr id="60" name="Connecteur droit avec flèche 59">
          <a:extLst>
            <a:ext uri="{FF2B5EF4-FFF2-40B4-BE49-F238E27FC236}">
              <a16:creationId xmlns:a16="http://schemas.microsoft.com/office/drawing/2014/main" id="{DEA8F70C-6C21-4CCC-A0EC-525340BDD5A5}"/>
            </a:ext>
          </a:extLst>
        </xdr:cNvPr>
        <xdr:cNvCxnSpPr/>
      </xdr:nvCxnSpPr>
      <xdr:spPr>
        <a:xfrm flipV="1">
          <a:off x="6315075" y="533400"/>
          <a:ext cx="0" cy="33242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8</xdr:col>
      <xdr:colOff>38100</xdr:colOff>
      <xdr:row>3</xdr:row>
      <xdr:rowOff>76200</xdr:rowOff>
    </xdr:from>
    <xdr:ext cx="245773" cy="264560"/>
    <xdr:sp macro="" textlink="">
      <xdr:nvSpPr>
        <xdr:cNvPr id="61" name="ZoneTexte 60">
          <a:extLst>
            <a:ext uri="{FF2B5EF4-FFF2-40B4-BE49-F238E27FC236}">
              <a16:creationId xmlns:a16="http://schemas.microsoft.com/office/drawing/2014/main" id="{0330ECEC-3222-4189-AC20-6825C347945D}"/>
            </a:ext>
          </a:extLst>
        </xdr:cNvPr>
        <xdr:cNvSpPr txBox="1"/>
      </xdr:nvSpPr>
      <xdr:spPr>
        <a:xfrm>
          <a:off x="6134100" y="266700"/>
          <a:ext cx="2457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>
              <a:solidFill>
                <a:sysClr val="windowText" lastClr="000000"/>
              </a:solidFill>
            </a:rPr>
            <a:t>z</a:t>
          </a:r>
        </a:p>
      </xdr:txBody>
    </xdr:sp>
    <xdr:clientData/>
  </xdr:oneCellAnchor>
  <xdr:oneCellAnchor>
    <xdr:from>
      <xdr:col>11</xdr:col>
      <xdr:colOff>714375</xdr:colOff>
      <xdr:row>12</xdr:row>
      <xdr:rowOff>142875</xdr:rowOff>
    </xdr:from>
    <xdr:ext cx="258789" cy="264560"/>
    <xdr:sp macro="" textlink="">
      <xdr:nvSpPr>
        <xdr:cNvPr id="63" name="ZoneTexte 62">
          <a:extLst>
            <a:ext uri="{FF2B5EF4-FFF2-40B4-BE49-F238E27FC236}">
              <a16:creationId xmlns:a16="http://schemas.microsoft.com/office/drawing/2014/main" id="{8089066A-AC23-48F4-B6F6-51361DE4EA8C}"/>
            </a:ext>
          </a:extLst>
        </xdr:cNvPr>
        <xdr:cNvSpPr txBox="1"/>
      </xdr:nvSpPr>
      <xdr:spPr>
        <a:xfrm>
          <a:off x="9096375" y="2047875"/>
          <a:ext cx="2587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>
              <a:solidFill>
                <a:schemeClr val="accent6"/>
              </a:solidFill>
            </a:rPr>
            <a:t>p</a:t>
          </a:r>
        </a:p>
      </xdr:txBody>
    </xdr:sp>
    <xdr:clientData/>
  </xdr:oneCellAnchor>
  <xdr:oneCellAnchor>
    <xdr:from>
      <xdr:col>6</xdr:col>
      <xdr:colOff>466725</xdr:colOff>
      <xdr:row>14</xdr:row>
      <xdr:rowOff>114300</xdr:rowOff>
    </xdr:from>
    <xdr:ext cx="258789" cy="264560"/>
    <xdr:sp macro="" textlink="">
      <xdr:nvSpPr>
        <xdr:cNvPr id="64" name="ZoneTexte 63">
          <a:extLst>
            <a:ext uri="{FF2B5EF4-FFF2-40B4-BE49-F238E27FC236}">
              <a16:creationId xmlns:a16="http://schemas.microsoft.com/office/drawing/2014/main" id="{ACB779E6-96BE-486A-AB07-0748F35F7C5E}"/>
            </a:ext>
          </a:extLst>
        </xdr:cNvPr>
        <xdr:cNvSpPr txBox="1"/>
      </xdr:nvSpPr>
      <xdr:spPr>
        <a:xfrm>
          <a:off x="5038725" y="1257300"/>
          <a:ext cx="2587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>
              <a:solidFill>
                <a:schemeClr val="accent6"/>
              </a:solidFill>
            </a:rPr>
            <a:t>p</a:t>
          </a:r>
        </a:p>
      </xdr:txBody>
    </xdr:sp>
    <xdr:clientData/>
  </xdr:oneCellAnchor>
  <xdr:twoCellAnchor>
    <xdr:from>
      <xdr:col>9</xdr:col>
      <xdr:colOff>733425</xdr:colOff>
      <xdr:row>8</xdr:row>
      <xdr:rowOff>133350</xdr:rowOff>
    </xdr:from>
    <xdr:to>
      <xdr:col>11</xdr:col>
      <xdr:colOff>314325</xdr:colOff>
      <xdr:row>19</xdr:row>
      <xdr:rowOff>114300</xdr:rowOff>
    </xdr:to>
    <xdr:cxnSp macro="">
      <xdr:nvCxnSpPr>
        <xdr:cNvPr id="65" name="Connecteur droit avec flèche 64">
          <a:extLst>
            <a:ext uri="{FF2B5EF4-FFF2-40B4-BE49-F238E27FC236}">
              <a16:creationId xmlns:a16="http://schemas.microsoft.com/office/drawing/2014/main" id="{2CD11CF1-BCD5-45CB-BE5D-DD38FD5E2BF5}"/>
            </a:ext>
          </a:extLst>
        </xdr:cNvPr>
        <xdr:cNvCxnSpPr/>
      </xdr:nvCxnSpPr>
      <xdr:spPr>
        <a:xfrm>
          <a:off x="7629525" y="1276350"/>
          <a:ext cx="1104900" cy="2076450"/>
        </a:xfrm>
        <a:prstGeom prst="straightConnector1">
          <a:avLst/>
        </a:prstGeom>
        <a:ln w="38100"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266700</xdr:colOff>
      <xdr:row>8</xdr:row>
      <xdr:rowOff>123825</xdr:rowOff>
    </xdr:from>
    <xdr:to>
      <xdr:col>9</xdr:col>
      <xdr:colOff>752475</xdr:colOff>
      <xdr:row>13</xdr:row>
      <xdr:rowOff>180975</xdr:rowOff>
    </xdr:to>
    <xdr:cxnSp macro="">
      <xdr:nvCxnSpPr>
        <xdr:cNvPr id="67" name="Connecteur droit avec flèche 66">
          <a:extLst>
            <a:ext uri="{FF2B5EF4-FFF2-40B4-BE49-F238E27FC236}">
              <a16:creationId xmlns:a16="http://schemas.microsoft.com/office/drawing/2014/main" id="{D5F60EC7-DB3D-4655-B55F-2AF3A38D9D42}"/>
            </a:ext>
          </a:extLst>
        </xdr:cNvPr>
        <xdr:cNvCxnSpPr/>
      </xdr:nvCxnSpPr>
      <xdr:spPr>
        <a:xfrm flipV="1">
          <a:off x="6400800" y="1266825"/>
          <a:ext cx="1247775" cy="1009650"/>
        </a:xfrm>
        <a:prstGeom prst="straightConnector1">
          <a:avLst/>
        </a:prstGeom>
        <a:ln w="38100"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8</xdr:col>
      <xdr:colOff>676275</xdr:colOff>
      <xdr:row>8</xdr:row>
      <xdr:rowOff>161925</xdr:rowOff>
    </xdr:from>
    <xdr:ext cx="555665" cy="264560"/>
    <xdr:sp macro="" textlink="">
      <xdr:nvSpPr>
        <xdr:cNvPr id="70" name="ZoneTexte 69">
          <a:extLst>
            <a:ext uri="{FF2B5EF4-FFF2-40B4-BE49-F238E27FC236}">
              <a16:creationId xmlns:a16="http://schemas.microsoft.com/office/drawing/2014/main" id="{D1842B46-C839-4E0C-91F3-D78E3DF695E7}"/>
            </a:ext>
          </a:extLst>
        </xdr:cNvPr>
        <xdr:cNvSpPr txBox="1"/>
      </xdr:nvSpPr>
      <xdr:spPr>
        <a:xfrm>
          <a:off x="6810375" y="1304925"/>
          <a:ext cx="5556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>
              <a:solidFill>
                <a:schemeClr val="accent2"/>
              </a:solidFill>
            </a:rPr>
            <a:t>Femur</a:t>
          </a:r>
        </a:p>
      </xdr:txBody>
    </xdr:sp>
    <xdr:clientData/>
  </xdr:oneCellAnchor>
  <xdr:oneCellAnchor>
    <xdr:from>
      <xdr:col>10</xdr:col>
      <xdr:colOff>295275</xdr:colOff>
      <xdr:row>10</xdr:row>
      <xdr:rowOff>123825</xdr:rowOff>
    </xdr:from>
    <xdr:ext cx="459869" cy="264560"/>
    <xdr:sp macro="" textlink="">
      <xdr:nvSpPr>
        <xdr:cNvPr id="71" name="ZoneTexte 70">
          <a:extLst>
            <a:ext uri="{FF2B5EF4-FFF2-40B4-BE49-F238E27FC236}">
              <a16:creationId xmlns:a16="http://schemas.microsoft.com/office/drawing/2014/main" id="{A5B52516-3E3A-4A2F-94BA-6223D97DF26F}"/>
            </a:ext>
          </a:extLst>
        </xdr:cNvPr>
        <xdr:cNvSpPr txBox="1"/>
      </xdr:nvSpPr>
      <xdr:spPr>
        <a:xfrm>
          <a:off x="7953375" y="1647825"/>
          <a:ext cx="45986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>
              <a:solidFill>
                <a:schemeClr val="accent2"/>
              </a:solidFill>
            </a:rPr>
            <a:t>Tibia</a:t>
          </a:r>
        </a:p>
      </xdr:txBody>
    </xdr:sp>
    <xdr:clientData/>
  </xdr:oneCellAnchor>
  <xdr:twoCellAnchor>
    <xdr:from>
      <xdr:col>8</xdr:col>
      <xdr:colOff>247650</xdr:colOff>
      <xdr:row>3</xdr:row>
      <xdr:rowOff>180975</xdr:rowOff>
    </xdr:from>
    <xdr:to>
      <xdr:col>11</xdr:col>
      <xdr:colOff>38100</xdr:colOff>
      <xdr:row>13</xdr:row>
      <xdr:rowOff>161925</xdr:rowOff>
    </xdr:to>
    <xdr:cxnSp macro="">
      <xdr:nvCxnSpPr>
        <xdr:cNvPr id="72" name="Connecteur droit avec flèche 71">
          <a:extLst>
            <a:ext uri="{FF2B5EF4-FFF2-40B4-BE49-F238E27FC236}">
              <a16:creationId xmlns:a16="http://schemas.microsoft.com/office/drawing/2014/main" id="{C2917301-DC97-4C04-AF6E-3B3F8B9A561B}"/>
            </a:ext>
          </a:extLst>
        </xdr:cNvPr>
        <xdr:cNvCxnSpPr/>
      </xdr:nvCxnSpPr>
      <xdr:spPr>
        <a:xfrm flipV="1">
          <a:off x="6296025" y="752475"/>
          <a:ext cx="2352675" cy="1885950"/>
        </a:xfrm>
        <a:prstGeom prst="straightConnector1">
          <a:avLst/>
        </a:prstGeom>
        <a:ln>
          <a:prstDash val="dash"/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7</xdr:row>
      <xdr:rowOff>171450</xdr:rowOff>
    </xdr:from>
    <xdr:to>
      <xdr:col>11</xdr:col>
      <xdr:colOff>55245</xdr:colOff>
      <xdr:row>9</xdr:row>
      <xdr:rowOff>17144</xdr:rowOff>
    </xdr:to>
    <xdr:sp macro="" textlink="">
      <xdr:nvSpPr>
        <xdr:cNvPr id="74" name="ZoneTexte 73">
          <a:extLst>
            <a:ext uri="{FF2B5EF4-FFF2-40B4-BE49-F238E27FC236}">
              <a16:creationId xmlns:a16="http://schemas.microsoft.com/office/drawing/2014/main" id="{5CE66A3E-934A-4D7E-8EC9-88B4C4D54DCB}"/>
            </a:ext>
          </a:extLst>
        </xdr:cNvPr>
        <xdr:cNvSpPr txBox="1"/>
      </xdr:nvSpPr>
      <xdr:spPr>
        <a:xfrm>
          <a:off x="7810500" y="1123950"/>
          <a:ext cx="664845" cy="2266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accent6"/>
              </a:solidFill>
            </a:rPr>
            <a:t>THETA3</a:t>
          </a:r>
        </a:p>
      </xdr:txBody>
    </xdr:sp>
    <xdr:clientData/>
  </xdr:twoCellAnchor>
  <xdr:twoCellAnchor>
    <xdr:from>
      <xdr:col>9</xdr:col>
      <xdr:colOff>635717</xdr:colOff>
      <xdr:row>8</xdr:row>
      <xdr:rowOff>69528</xdr:rowOff>
    </xdr:from>
    <xdr:to>
      <xdr:col>10</xdr:col>
      <xdr:colOff>95612</xdr:colOff>
      <xdr:row>9</xdr:row>
      <xdr:rowOff>160148</xdr:rowOff>
    </xdr:to>
    <xdr:sp macro="" textlink="">
      <xdr:nvSpPr>
        <xdr:cNvPr id="75" name="Arc 74">
          <a:extLst>
            <a:ext uri="{FF2B5EF4-FFF2-40B4-BE49-F238E27FC236}">
              <a16:creationId xmlns:a16="http://schemas.microsoft.com/office/drawing/2014/main" id="{D0FF2FFA-49C9-40A2-B34B-26AC0B589EC4}"/>
            </a:ext>
          </a:extLst>
        </xdr:cNvPr>
        <xdr:cNvSpPr/>
      </xdr:nvSpPr>
      <xdr:spPr>
        <a:xfrm rot="1851996">
          <a:off x="7446092" y="1593528"/>
          <a:ext cx="221895" cy="281120"/>
        </a:xfrm>
        <a:prstGeom prst="arc">
          <a:avLst/>
        </a:prstGeom>
        <a:ln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8</xdr:col>
      <xdr:colOff>219075</xdr:colOff>
      <xdr:row>13</xdr:row>
      <xdr:rowOff>180975</xdr:rowOff>
    </xdr:from>
    <xdr:to>
      <xdr:col>11</xdr:col>
      <xdr:colOff>266700</xdr:colOff>
      <xdr:row>19</xdr:row>
      <xdr:rowOff>66675</xdr:rowOff>
    </xdr:to>
    <xdr:cxnSp macro="">
      <xdr:nvCxnSpPr>
        <xdr:cNvPr id="77" name="Connecteur droit avec flèche 76">
          <a:extLst>
            <a:ext uri="{FF2B5EF4-FFF2-40B4-BE49-F238E27FC236}">
              <a16:creationId xmlns:a16="http://schemas.microsoft.com/office/drawing/2014/main" id="{7E9B72C6-5586-470E-A9E5-D43CC4352507}"/>
            </a:ext>
          </a:extLst>
        </xdr:cNvPr>
        <xdr:cNvCxnSpPr/>
      </xdr:nvCxnSpPr>
      <xdr:spPr>
        <a:xfrm>
          <a:off x="6353175" y="2276475"/>
          <a:ext cx="2333625" cy="1028700"/>
        </a:xfrm>
        <a:prstGeom prst="straightConnector1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238125</xdr:colOff>
      <xdr:row>19</xdr:row>
      <xdr:rowOff>104775</xdr:rowOff>
    </xdr:from>
    <xdr:to>
      <xdr:col>11</xdr:col>
      <xdr:colOff>276225</xdr:colOff>
      <xdr:row>19</xdr:row>
      <xdr:rowOff>123825</xdr:rowOff>
    </xdr:to>
    <xdr:cxnSp macro="">
      <xdr:nvCxnSpPr>
        <xdr:cNvPr id="80" name="Connecteur droit avec flèche 79">
          <a:extLst>
            <a:ext uri="{FF2B5EF4-FFF2-40B4-BE49-F238E27FC236}">
              <a16:creationId xmlns:a16="http://schemas.microsoft.com/office/drawing/2014/main" id="{AF4ED1BC-3C16-44CF-9E73-973A5C756E81}"/>
            </a:ext>
          </a:extLst>
        </xdr:cNvPr>
        <xdr:cNvCxnSpPr/>
      </xdr:nvCxnSpPr>
      <xdr:spPr>
        <a:xfrm flipV="1">
          <a:off x="6372225" y="3343275"/>
          <a:ext cx="2324100" cy="19050"/>
        </a:xfrm>
        <a:prstGeom prst="straightConnector1">
          <a:avLst/>
        </a:prstGeom>
        <a:ln>
          <a:prstDash val="dash"/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504825</xdr:colOff>
      <xdr:row>19</xdr:row>
      <xdr:rowOff>152400</xdr:rowOff>
    </xdr:from>
    <xdr:ext cx="277384" cy="311496"/>
    <xdr:sp macro="" textlink="">
      <xdr:nvSpPr>
        <xdr:cNvPr id="83" name="ZoneTexte 82">
          <a:extLst>
            <a:ext uri="{FF2B5EF4-FFF2-40B4-BE49-F238E27FC236}">
              <a16:creationId xmlns:a16="http://schemas.microsoft.com/office/drawing/2014/main" id="{3CC5574D-F335-46E0-B8ED-9B2302456C6C}"/>
            </a:ext>
          </a:extLst>
        </xdr:cNvPr>
        <xdr:cNvSpPr txBox="1"/>
      </xdr:nvSpPr>
      <xdr:spPr>
        <a:xfrm>
          <a:off x="7400925" y="3390900"/>
          <a:ext cx="27738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400">
              <a:solidFill>
                <a:sysClr val="windowText" lastClr="000000"/>
              </a:solidFill>
            </a:rPr>
            <a:t>P</a:t>
          </a:r>
        </a:p>
      </xdr:txBody>
    </xdr:sp>
    <xdr:clientData/>
  </xdr:oneCellAnchor>
  <xdr:oneCellAnchor>
    <xdr:from>
      <xdr:col>7</xdr:col>
      <xdr:colOff>438150</xdr:colOff>
      <xdr:row>16</xdr:row>
      <xdr:rowOff>0</xdr:rowOff>
    </xdr:from>
    <xdr:ext cx="277384" cy="311496"/>
    <xdr:sp macro="" textlink="">
      <xdr:nvSpPr>
        <xdr:cNvPr id="84" name="ZoneTexte 83">
          <a:extLst>
            <a:ext uri="{FF2B5EF4-FFF2-40B4-BE49-F238E27FC236}">
              <a16:creationId xmlns:a16="http://schemas.microsoft.com/office/drawing/2014/main" id="{8EA25E79-B1EF-464F-ACF6-1CBD4F63DF47}"/>
            </a:ext>
          </a:extLst>
        </xdr:cNvPr>
        <xdr:cNvSpPr txBox="1"/>
      </xdr:nvSpPr>
      <xdr:spPr>
        <a:xfrm>
          <a:off x="5810250" y="2667000"/>
          <a:ext cx="27738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400">
              <a:solidFill>
                <a:sysClr val="windowText" lastClr="000000"/>
              </a:solidFill>
            </a:rPr>
            <a:t>P</a:t>
          </a:r>
        </a:p>
      </xdr:txBody>
    </xdr:sp>
    <xdr:clientData/>
  </xdr:oneCellAnchor>
  <xdr:oneCellAnchor>
    <xdr:from>
      <xdr:col>9</xdr:col>
      <xdr:colOff>542925</xdr:colOff>
      <xdr:row>15</xdr:row>
      <xdr:rowOff>47625</xdr:rowOff>
    </xdr:from>
    <xdr:ext cx="280398" cy="311496"/>
    <xdr:sp macro="" textlink="">
      <xdr:nvSpPr>
        <xdr:cNvPr id="85" name="ZoneTexte 84">
          <a:extLst>
            <a:ext uri="{FF2B5EF4-FFF2-40B4-BE49-F238E27FC236}">
              <a16:creationId xmlns:a16="http://schemas.microsoft.com/office/drawing/2014/main" id="{75D8A26B-6555-4A5E-8625-A87C568D8EA1}"/>
            </a:ext>
          </a:extLst>
        </xdr:cNvPr>
        <xdr:cNvSpPr txBox="1"/>
      </xdr:nvSpPr>
      <xdr:spPr>
        <a:xfrm>
          <a:off x="7439025" y="2524125"/>
          <a:ext cx="28039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400">
              <a:solidFill>
                <a:sysClr val="windowText" lastClr="000000"/>
              </a:solidFill>
            </a:rPr>
            <a:t>C</a:t>
          </a:r>
        </a:p>
      </xdr:txBody>
    </xdr:sp>
    <xdr:clientData/>
  </xdr:oneCellAnchor>
  <xdr:twoCellAnchor>
    <xdr:from>
      <xdr:col>8</xdr:col>
      <xdr:colOff>647700</xdr:colOff>
      <xdr:row>12</xdr:row>
      <xdr:rowOff>19050</xdr:rowOff>
    </xdr:from>
    <xdr:to>
      <xdr:col>9</xdr:col>
      <xdr:colOff>550545</xdr:colOff>
      <xdr:row>13</xdr:row>
      <xdr:rowOff>55244</xdr:rowOff>
    </xdr:to>
    <xdr:sp macro="" textlink="">
      <xdr:nvSpPr>
        <xdr:cNvPr id="86" name="ZoneTexte 85">
          <a:extLst>
            <a:ext uri="{FF2B5EF4-FFF2-40B4-BE49-F238E27FC236}">
              <a16:creationId xmlns:a16="http://schemas.microsoft.com/office/drawing/2014/main" id="{B342F99F-677D-42E0-9D5F-62E607CD4F90}"/>
            </a:ext>
          </a:extLst>
        </xdr:cNvPr>
        <xdr:cNvSpPr txBox="1"/>
      </xdr:nvSpPr>
      <xdr:spPr>
        <a:xfrm>
          <a:off x="6696075" y="2305050"/>
          <a:ext cx="664845" cy="2266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accent6"/>
              </a:solidFill>
            </a:rPr>
            <a:t>THETA2</a:t>
          </a:r>
        </a:p>
      </xdr:txBody>
    </xdr:sp>
    <xdr:clientData/>
  </xdr:twoCellAnchor>
  <xdr:twoCellAnchor>
    <xdr:from>
      <xdr:col>8</xdr:col>
      <xdr:colOff>398675</xdr:colOff>
      <xdr:row>12</xdr:row>
      <xdr:rowOff>147734</xdr:rowOff>
    </xdr:from>
    <xdr:to>
      <xdr:col>8</xdr:col>
      <xdr:colOff>739783</xdr:colOff>
      <xdr:row>14</xdr:row>
      <xdr:rowOff>47854</xdr:rowOff>
    </xdr:to>
    <xdr:sp macro="" textlink="">
      <xdr:nvSpPr>
        <xdr:cNvPr id="87" name="Arc 86">
          <a:extLst>
            <a:ext uri="{FF2B5EF4-FFF2-40B4-BE49-F238E27FC236}">
              <a16:creationId xmlns:a16="http://schemas.microsoft.com/office/drawing/2014/main" id="{E564D056-A9DA-421E-BF69-492B8BF29F68}"/>
            </a:ext>
          </a:extLst>
        </xdr:cNvPr>
        <xdr:cNvSpPr/>
      </xdr:nvSpPr>
      <xdr:spPr>
        <a:xfrm rot="1851996">
          <a:off x="6447050" y="2433734"/>
          <a:ext cx="341108" cy="281120"/>
        </a:xfrm>
        <a:prstGeom prst="arc">
          <a:avLst>
            <a:gd name="adj1" fmla="val 14070523"/>
            <a:gd name="adj2" fmla="val 0"/>
          </a:avLst>
        </a:prstGeom>
        <a:ln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oneCellAnchor>
    <xdr:from>
      <xdr:col>11</xdr:col>
      <xdr:colOff>495300</xdr:colOff>
      <xdr:row>18</xdr:row>
      <xdr:rowOff>171450</xdr:rowOff>
    </xdr:from>
    <xdr:ext cx="515141" cy="311496"/>
    <xdr:sp macro="" textlink="">
      <xdr:nvSpPr>
        <xdr:cNvPr id="89" name="ZoneTexte 88">
          <a:extLst>
            <a:ext uri="{FF2B5EF4-FFF2-40B4-BE49-F238E27FC236}">
              <a16:creationId xmlns:a16="http://schemas.microsoft.com/office/drawing/2014/main" id="{A6812E3E-FD49-47FF-A058-A1695C9841DC}"/>
            </a:ext>
          </a:extLst>
        </xdr:cNvPr>
        <xdr:cNvSpPr txBox="1"/>
      </xdr:nvSpPr>
      <xdr:spPr>
        <a:xfrm>
          <a:off x="8572500" y="3600450"/>
          <a:ext cx="51514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400">
              <a:solidFill>
                <a:sysClr val="windowText" lastClr="000000"/>
              </a:solidFill>
            </a:rPr>
            <a:t>(P,Z)</a:t>
          </a:r>
        </a:p>
      </xdr:txBody>
    </xdr:sp>
    <xdr:clientData/>
  </xdr:oneCellAnchor>
  <xdr:twoCellAnchor>
    <xdr:from>
      <xdr:col>8</xdr:col>
      <xdr:colOff>615628</xdr:colOff>
      <xdr:row>14</xdr:row>
      <xdr:rowOff>22940</xdr:rowOff>
    </xdr:from>
    <xdr:to>
      <xdr:col>9</xdr:col>
      <xdr:colOff>134748</xdr:colOff>
      <xdr:row>15</xdr:row>
      <xdr:rowOff>54335</xdr:rowOff>
    </xdr:to>
    <xdr:sp macro="" textlink="">
      <xdr:nvSpPr>
        <xdr:cNvPr id="90" name="Arc 89">
          <a:extLst>
            <a:ext uri="{FF2B5EF4-FFF2-40B4-BE49-F238E27FC236}">
              <a16:creationId xmlns:a16="http://schemas.microsoft.com/office/drawing/2014/main" id="{F5EE550C-C101-4142-A2B7-B3DE5FF5343D}"/>
            </a:ext>
          </a:extLst>
        </xdr:cNvPr>
        <xdr:cNvSpPr/>
      </xdr:nvSpPr>
      <xdr:spPr>
        <a:xfrm rot="3070462">
          <a:off x="6436440" y="2660328"/>
          <a:ext cx="221895" cy="281120"/>
        </a:xfrm>
        <a:prstGeom prst="arc">
          <a:avLst/>
        </a:prstGeom>
        <a:ln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fr-FR" sz="1100">
            <a:solidFill>
              <a:schemeClr val="accent5"/>
            </a:solidFill>
          </a:endParaRPr>
        </a:p>
      </xdr:txBody>
    </xdr:sp>
    <xdr:clientData/>
  </xdr:twoCellAnchor>
  <xdr:twoCellAnchor>
    <xdr:from>
      <xdr:col>9</xdr:col>
      <xdr:colOff>66675</xdr:colOff>
      <xdr:row>14</xdr:row>
      <xdr:rowOff>28575</xdr:rowOff>
    </xdr:from>
    <xdr:to>
      <xdr:col>9</xdr:col>
      <xdr:colOff>731520</xdr:colOff>
      <xdr:row>15</xdr:row>
      <xdr:rowOff>64769</xdr:rowOff>
    </xdr:to>
    <xdr:sp macro="" textlink="">
      <xdr:nvSpPr>
        <xdr:cNvPr id="91" name="ZoneTexte 90">
          <a:extLst>
            <a:ext uri="{FF2B5EF4-FFF2-40B4-BE49-F238E27FC236}">
              <a16:creationId xmlns:a16="http://schemas.microsoft.com/office/drawing/2014/main" id="{1B0990A5-59CD-4634-AF77-E68B0C07B7DC}"/>
            </a:ext>
          </a:extLst>
        </xdr:cNvPr>
        <xdr:cNvSpPr txBox="1"/>
      </xdr:nvSpPr>
      <xdr:spPr>
        <a:xfrm>
          <a:off x="6619875" y="2695575"/>
          <a:ext cx="664845" cy="2266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accent5"/>
              </a:solidFill>
            </a:rPr>
            <a:t>ALPHA</a:t>
          </a:r>
        </a:p>
      </xdr:txBody>
    </xdr:sp>
    <xdr:clientData/>
  </xdr:twoCellAnchor>
  <xdr:twoCellAnchor>
    <xdr:from>
      <xdr:col>8</xdr:col>
      <xdr:colOff>236521</xdr:colOff>
      <xdr:row>13</xdr:row>
      <xdr:rowOff>20585</xdr:rowOff>
    </xdr:from>
    <xdr:to>
      <xdr:col>8</xdr:col>
      <xdr:colOff>553697</xdr:colOff>
      <xdr:row>14</xdr:row>
      <xdr:rowOff>164330</xdr:rowOff>
    </xdr:to>
    <xdr:sp macro="" textlink="">
      <xdr:nvSpPr>
        <xdr:cNvPr id="92" name="Arc 91">
          <a:extLst>
            <a:ext uri="{FF2B5EF4-FFF2-40B4-BE49-F238E27FC236}">
              <a16:creationId xmlns:a16="http://schemas.microsoft.com/office/drawing/2014/main" id="{FDB19448-C88C-4FDD-9647-6F5D32F008F2}"/>
            </a:ext>
          </a:extLst>
        </xdr:cNvPr>
        <xdr:cNvSpPr/>
      </xdr:nvSpPr>
      <xdr:spPr>
        <a:xfrm rot="2807564">
          <a:off x="6276361" y="2505620"/>
          <a:ext cx="334245" cy="317176"/>
        </a:xfrm>
        <a:prstGeom prst="arc">
          <a:avLst>
            <a:gd name="adj1" fmla="val 14435766"/>
            <a:gd name="adj2" fmla="val 0"/>
          </a:avLst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8</xdr:col>
      <xdr:colOff>276225</xdr:colOff>
      <xdr:row>13</xdr:row>
      <xdr:rowOff>47625</xdr:rowOff>
    </xdr:from>
    <xdr:to>
      <xdr:col>9</xdr:col>
      <xdr:colOff>179070</xdr:colOff>
      <xdr:row>14</xdr:row>
      <xdr:rowOff>83819</xdr:rowOff>
    </xdr:to>
    <xdr:sp macro="" textlink="">
      <xdr:nvSpPr>
        <xdr:cNvPr id="93" name="ZoneTexte 92">
          <a:extLst>
            <a:ext uri="{FF2B5EF4-FFF2-40B4-BE49-F238E27FC236}">
              <a16:creationId xmlns:a16="http://schemas.microsoft.com/office/drawing/2014/main" id="{75469A15-4436-4AB9-9ABC-5C8B4F0F690D}"/>
            </a:ext>
          </a:extLst>
        </xdr:cNvPr>
        <xdr:cNvSpPr txBox="1"/>
      </xdr:nvSpPr>
      <xdr:spPr>
        <a:xfrm>
          <a:off x="6324600" y="2524125"/>
          <a:ext cx="664845" cy="2266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rgbClr val="FF0000"/>
              </a:solidFill>
            </a:rPr>
            <a:t>BETA</a:t>
          </a:r>
        </a:p>
      </xdr:txBody>
    </xdr:sp>
    <xdr:clientData/>
  </xdr:twoCellAnchor>
  <xdr:twoCellAnchor>
    <xdr:from>
      <xdr:col>8</xdr:col>
      <xdr:colOff>171450</xdr:colOff>
      <xdr:row>10</xdr:row>
      <xdr:rowOff>57150</xdr:rowOff>
    </xdr:from>
    <xdr:to>
      <xdr:col>9</xdr:col>
      <xdr:colOff>350520</xdr:colOff>
      <xdr:row>11</xdr:row>
      <xdr:rowOff>93344</xdr:rowOff>
    </xdr:to>
    <xdr:sp macro="" textlink="">
      <xdr:nvSpPr>
        <xdr:cNvPr id="95" name="ZoneTexte 94">
          <a:extLst>
            <a:ext uri="{FF2B5EF4-FFF2-40B4-BE49-F238E27FC236}">
              <a16:creationId xmlns:a16="http://schemas.microsoft.com/office/drawing/2014/main" id="{394FDA4E-CDB1-4C6F-A20C-991E2865B2D4}"/>
            </a:ext>
          </a:extLst>
        </xdr:cNvPr>
        <xdr:cNvSpPr txBox="1"/>
      </xdr:nvSpPr>
      <xdr:spPr>
        <a:xfrm>
          <a:off x="6219825" y="1962150"/>
          <a:ext cx="941070" cy="2266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75000"/>
                </a:schemeClr>
              </a:solidFill>
            </a:rPr>
            <a:t>THETA2'</a:t>
          </a:r>
        </a:p>
      </xdr:txBody>
    </xdr:sp>
    <xdr:clientData/>
  </xdr:twoCellAnchor>
  <xdr:twoCellAnchor>
    <xdr:from>
      <xdr:col>8</xdr:col>
      <xdr:colOff>73940</xdr:colOff>
      <xdr:row>12</xdr:row>
      <xdr:rowOff>737</xdr:rowOff>
    </xdr:from>
    <xdr:to>
      <xdr:col>8</xdr:col>
      <xdr:colOff>513237</xdr:colOff>
      <xdr:row>14</xdr:row>
      <xdr:rowOff>35870</xdr:rowOff>
    </xdr:to>
    <xdr:sp macro="" textlink="">
      <xdr:nvSpPr>
        <xdr:cNvPr id="96" name="Arc 95">
          <a:extLst>
            <a:ext uri="{FF2B5EF4-FFF2-40B4-BE49-F238E27FC236}">
              <a16:creationId xmlns:a16="http://schemas.microsoft.com/office/drawing/2014/main" id="{03781718-5013-445B-BA59-B60213029AF8}"/>
            </a:ext>
          </a:extLst>
        </xdr:cNvPr>
        <xdr:cNvSpPr/>
      </xdr:nvSpPr>
      <xdr:spPr>
        <a:xfrm rot="20215466">
          <a:off x="6122315" y="2286737"/>
          <a:ext cx="439297" cy="416133"/>
        </a:xfrm>
        <a:prstGeom prst="arc">
          <a:avLst/>
        </a:prstGeom>
        <a:ln>
          <a:solidFill>
            <a:schemeClr val="bg1">
              <a:lumMod val="75000"/>
            </a:schemeClr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9</xdr:col>
      <xdr:colOff>475026</xdr:colOff>
      <xdr:row>7</xdr:row>
      <xdr:rowOff>184259</xdr:rowOff>
    </xdr:from>
    <xdr:to>
      <xdr:col>10</xdr:col>
      <xdr:colOff>385277</xdr:colOff>
      <xdr:row>10</xdr:row>
      <xdr:rowOff>151311</xdr:rowOff>
    </xdr:to>
    <xdr:sp macro="" textlink="">
      <xdr:nvSpPr>
        <xdr:cNvPr id="97" name="Arc 96">
          <a:extLst>
            <a:ext uri="{FF2B5EF4-FFF2-40B4-BE49-F238E27FC236}">
              <a16:creationId xmlns:a16="http://schemas.microsoft.com/office/drawing/2014/main" id="{9D8680EC-96E8-4404-B3F3-9B1BDAF2A597}"/>
            </a:ext>
          </a:extLst>
        </xdr:cNvPr>
        <xdr:cNvSpPr/>
      </xdr:nvSpPr>
      <xdr:spPr>
        <a:xfrm rot="4096618" flipV="1">
          <a:off x="7352251" y="1450909"/>
          <a:ext cx="538552" cy="672251"/>
        </a:xfrm>
        <a:prstGeom prst="arc">
          <a:avLst/>
        </a:prstGeom>
        <a:ln>
          <a:solidFill>
            <a:schemeClr val="bg1">
              <a:lumMod val="75000"/>
            </a:schemeClr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9</xdr:col>
      <xdr:colOff>381000</xdr:colOff>
      <xdr:row>10</xdr:row>
      <xdr:rowOff>171450</xdr:rowOff>
    </xdr:from>
    <xdr:to>
      <xdr:col>10</xdr:col>
      <xdr:colOff>560070</xdr:colOff>
      <xdr:row>12</xdr:row>
      <xdr:rowOff>17144</xdr:rowOff>
    </xdr:to>
    <xdr:sp macro="" textlink="">
      <xdr:nvSpPr>
        <xdr:cNvPr id="98" name="ZoneTexte 97">
          <a:extLst>
            <a:ext uri="{FF2B5EF4-FFF2-40B4-BE49-F238E27FC236}">
              <a16:creationId xmlns:a16="http://schemas.microsoft.com/office/drawing/2014/main" id="{09B6DFF3-3786-4086-ABC6-6E4B9A1AB423}"/>
            </a:ext>
          </a:extLst>
        </xdr:cNvPr>
        <xdr:cNvSpPr txBox="1"/>
      </xdr:nvSpPr>
      <xdr:spPr>
        <a:xfrm>
          <a:off x="7191375" y="2076450"/>
          <a:ext cx="941070" cy="2266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75000"/>
                </a:schemeClr>
              </a:solidFill>
            </a:rPr>
            <a:t>THETA3'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1DAB7-A201-4A57-AB1F-80ECDD44833D}">
  <dimension ref="A2:K25"/>
  <sheetViews>
    <sheetView workbookViewId="0">
      <selection activeCell="C11" sqref="C11"/>
    </sheetView>
  </sheetViews>
  <sheetFormatPr baseColWidth="10" defaultRowHeight="15" x14ac:dyDescent="0.25"/>
  <cols>
    <col min="4" max="4" width="7.140625" style="3" bestFit="1" customWidth="1"/>
    <col min="5" max="5" width="7.140625" style="3" customWidth="1"/>
  </cols>
  <sheetData>
    <row r="2" spans="1:11" x14ac:dyDescent="0.25">
      <c r="B2" t="s">
        <v>0</v>
      </c>
      <c r="C2">
        <v>40</v>
      </c>
    </row>
    <row r="3" spans="1:11" x14ac:dyDescent="0.25">
      <c r="B3" t="s">
        <v>1</v>
      </c>
      <c r="C3">
        <v>80</v>
      </c>
    </row>
    <row r="4" spans="1:11" x14ac:dyDescent="0.25">
      <c r="B4" t="s">
        <v>2</v>
      </c>
      <c r="C4">
        <v>150</v>
      </c>
    </row>
    <row r="6" spans="1:11" x14ac:dyDescent="0.25">
      <c r="B6" t="s">
        <v>3</v>
      </c>
      <c r="C6">
        <v>1</v>
      </c>
      <c r="E6" s="3">
        <v>1</v>
      </c>
    </row>
    <row r="7" spans="1:11" x14ac:dyDescent="0.25">
      <c r="B7" t="s">
        <v>4</v>
      </c>
      <c r="C7">
        <v>170</v>
      </c>
      <c r="E7" s="3">
        <v>230</v>
      </c>
    </row>
    <row r="8" spans="1:11" x14ac:dyDescent="0.25">
      <c r="B8" t="s">
        <v>5</v>
      </c>
      <c r="C8">
        <v>1</v>
      </c>
      <c r="E8" s="3">
        <v>1</v>
      </c>
    </row>
    <row r="11" spans="1:11" x14ac:dyDescent="0.25">
      <c r="B11" t="s">
        <v>15</v>
      </c>
      <c r="C11">
        <f>ATAN(C7/C6) *(180/3.14)</f>
        <v>89.708448250290928</v>
      </c>
      <c r="D11" s="3">
        <v>90</v>
      </c>
      <c r="E11" s="3">
        <v>90</v>
      </c>
      <c r="F11" s="1" t="s">
        <v>16</v>
      </c>
    </row>
    <row r="12" spans="1:11" ht="15.75" thickBot="1" x14ac:dyDescent="0.3">
      <c r="F12" s="1" t="s">
        <v>6</v>
      </c>
    </row>
    <row r="13" spans="1:11" x14ac:dyDescent="0.25">
      <c r="A13" s="5"/>
      <c r="B13" s="6" t="s">
        <v>17</v>
      </c>
      <c r="C13" s="6">
        <f>SQRT((C6*C6)+(C7*C7))</f>
        <v>170.00294115102832</v>
      </c>
      <c r="D13" s="7"/>
      <c r="E13" s="7"/>
      <c r="F13" s="8" t="s">
        <v>24</v>
      </c>
      <c r="G13" s="6"/>
      <c r="H13" s="6"/>
      <c r="I13" s="6"/>
      <c r="J13" s="6"/>
      <c r="K13" s="9"/>
    </row>
    <row r="14" spans="1:11" s="4" customFormat="1" ht="15.75" thickBot="1" x14ac:dyDescent="0.3">
      <c r="A14" s="10"/>
      <c r="B14" s="11" t="s">
        <v>17</v>
      </c>
      <c r="C14" s="11">
        <f>C6/COS(C11) * (180/3.14)</f>
        <v>-332.90634118935611</v>
      </c>
      <c r="D14" s="12"/>
      <c r="E14" s="12"/>
      <c r="F14" s="13" t="s">
        <v>23</v>
      </c>
      <c r="G14" s="11"/>
      <c r="H14" s="11"/>
      <c r="I14" s="11"/>
      <c r="J14" s="11"/>
      <c r="K14" s="14"/>
    </row>
    <row r="15" spans="1:11" x14ac:dyDescent="0.25">
      <c r="B15" t="s">
        <v>18</v>
      </c>
      <c r="C15">
        <f>SQRT(C13*C13)+(C8*C8)</f>
        <v>171.00294115102832</v>
      </c>
      <c r="F15" s="1" t="s">
        <v>7</v>
      </c>
    </row>
    <row r="16" spans="1:11" x14ac:dyDescent="0.25">
      <c r="B16" t="s">
        <v>19</v>
      </c>
      <c r="C16">
        <f>ACOS(((C3*C3)+(C4*C4)-(C15*C15))/(2*C3*C4))*(180/3.14)</f>
        <v>90.862569987891391</v>
      </c>
      <c r="D16" s="3" t="s">
        <v>22</v>
      </c>
      <c r="E16" s="3">
        <v>55</v>
      </c>
      <c r="F16" s="1" t="s">
        <v>8</v>
      </c>
    </row>
    <row r="17" spans="2:6" x14ac:dyDescent="0.25">
      <c r="F17" s="1" t="s">
        <v>6</v>
      </c>
    </row>
    <row r="18" spans="2:6" x14ac:dyDescent="0.25">
      <c r="B18" t="s">
        <v>25</v>
      </c>
      <c r="C18">
        <f>ACOS(((C3*C3)+(C15*C15)-(C4*C4))/(2*C3*C15))*(180/3.14)</f>
        <v>61.324248609962275</v>
      </c>
      <c r="F18" s="1" t="s">
        <v>9</v>
      </c>
    </row>
    <row r="19" spans="2:6" x14ac:dyDescent="0.25">
      <c r="B19" t="s">
        <v>26</v>
      </c>
      <c r="C19">
        <f>ATAN(ABS(C8/C13)*(180/3.14))</f>
        <v>0.32522571078091805</v>
      </c>
      <c r="F19" s="1" t="s">
        <v>28</v>
      </c>
    </row>
    <row r="20" spans="2:6" x14ac:dyDescent="0.25">
      <c r="B20" t="s">
        <v>27</v>
      </c>
      <c r="C20">
        <f>C18-C19</f>
        <v>60.999022899181355</v>
      </c>
      <c r="F20" s="1" t="s">
        <v>10</v>
      </c>
    </row>
    <row r="21" spans="2:6" x14ac:dyDescent="0.25">
      <c r="B21" t="s">
        <v>20</v>
      </c>
      <c r="C21">
        <f>90-C20</f>
        <v>29.000977100818645</v>
      </c>
      <c r="D21" s="3" t="s">
        <v>21</v>
      </c>
      <c r="E21" s="3">
        <v>130</v>
      </c>
      <c r="F21" s="1" t="s">
        <v>11</v>
      </c>
    </row>
    <row r="22" spans="2:6" x14ac:dyDescent="0.25">
      <c r="F22" s="2"/>
    </row>
    <row r="23" spans="2:6" x14ac:dyDescent="0.25">
      <c r="F23" s="1" t="s">
        <v>12</v>
      </c>
    </row>
    <row r="24" spans="2:6" x14ac:dyDescent="0.25">
      <c r="F24" s="1" t="s">
        <v>13</v>
      </c>
    </row>
    <row r="25" spans="2:6" x14ac:dyDescent="0.25">
      <c r="F25" s="1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290CA-0E24-413C-A7D5-BD6861084788}">
  <dimension ref="A1:M46"/>
  <sheetViews>
    <sheetView tabSelected="1" workbookViewId="0">
      <selection activeCell="C23" sqref="C23"/>
    </sheetView>
  </sheetViews>
  <sheetFormatPr baseColWidth="10" defaultRowHeight="15" x14ac:dyDescent="0.25"/>
  <cols>
    <col min="1" max="1" width="11.42578125" style="15"/>
    <col min="2" max="2" width="11.42578125" style="15" customWidth="1"/>
    <col min="3" max="5" width="11.42578125" style="15"/>
    <col min="6" max="6" width="12" style="15" customWidth="1"/>
    <col min="7" max="7" width="11.42578125" style="15"/>
    <col min="8" max="8" width="10.140625" style="15" customWidth="1"/>
    <col min="9" max="10" width="11.42578125" style="15"/>
    <col min="11" max="11" width="15.5703125" style="15" customWidth="1"/>
    <col min="12" max="12" width="12" style="15" bestFit="1" customWidth="1"/>
    <col min="13" max="16384" width="11.42578125" style="15"/>
  </cols>
  <sheetData>
    <row r="1" spans="1:3" x14ac:dyDescent="0.25">
      <c r="A1" s="16" t="s">
        <v>0</v>
      </c>
      <c r="B1" s="16">
        <v>40</v>
      </c>
    </row>
    <row r="2" spans="1:3" x14ac:dyDescent="0.25">
      <c r="A2" s="16" t="s">
        <v>1</v>
      </c>
      <c r="B2" s="16">
        <v>80</v>
      </c>
    </row>
    <row r="3" spans="1:3" x14ac:dyDescent="0.25">
      <c r="A3" s="16" t="s">
        <v>2</v>
      </c>
      <c r="B3" s="16">
        <v>150</v>
      </c>
    </row>
    <row r="4" spans="1:3" x14ac:dyDescent="0.25">
      <c r="A4" s="17" t="s">
        <v>30</v>
      </c>
      <c r="B4" s="17">
        <v>0</v>
      </c>
    </row>
    <row r="5" spans="1:3" x14ac:dyDescent="0.25">
      <c r="A5" s="17" t="s">
        <v>31</v>
      </c>
      <c r="B5" s="17">
        <v>170</v>
      </c>
    </row>
    <row r="6" spans="1:3" x14ac:dyDescent="0.25">
      <c r="A6" s="17" t="s">
        <v>32</v>
      </c>
      <c r="B6" s="17">
        <v>0</v>
      </c>
    </row>
    <row r="7" spans="1:3" x14ac:dyDescent="0.25">
      <c r="A7" s="17" t="s">
        <v>29</v>
      </c>
      <c r="B7" s="17">
        <f>B4+0.0000001</f>
        <v>9.9999999999999995E-8</v>
      </c>
      <c r="C7" s="20" t="s">
        <v>34</v>
      </c>
    </row>
    <row r="22" spans="1:12" ht="23.25" x14ac:dyDescent="0.35">
      <c r="A22" s="19" t="s">
        <v>46</v>
      </c>
      <c r="G22" s="19" t="s">
        <v>47</v>
      </c>
    </row>
    <row r="23" spans="1:12" x14ac:dyDescent="0.25">
      <c r="B23" s="18" t="s">
        <v>33</v>
      </c>
      <c r="C23" s="18" t="s">
        <v>36</v>
      </c>
    </row>
    <row r="24" spans="1:12" x14ac:dyDescent="0.25">
      <c r="B24" s="15" t="s">
        <v>41</v>
      </c>
      <c r="C24" s="16">
        <f>ATAN(B5/B7)</f>
        <v>1.5707963262066613</v>
      </c>
    </row>
    <row r="25" spans="1:12" x14ac:dyDescent="0.25">
      <c r="B25" s="15" t="s">
        <v>42</v>
      </c>
      <c r="C25" s="18">
        <f>ROUND(C24*180/PI(),0)</f>
        <v>90</v>
      </c>
      <c r="H25" s="15" t="s">
        <v>35</v>
      </c>
    </row>
    <row r="26" spans="1:12" x14ac:dyDescent="0.25">
      <c r="H26" s="15" t="s">
        <v>37</v>
      </c>
      <c r="I26" s="15" t="s">
        <v>38</v>
      </c>
      <c r="L26" s="16">
        <f>B7-(B1*COS(C24))</f>
        <v>7.6470588017828096E-8</v>
      </c>
    </row>
    <row r="27" spans="1:12" x14ac:dyDescent="0.25">
      <c r="H27" s="15" t="s">
        <v>39</v>
      </c>
      <c r="I27" s="15" t="s">
        <v>40</v>
      </c>
      <c r="L27" s="16">
        <f>B7-(B1*SIN(C24))</f>
        <v>-39.999999899999999</v>
      </c>
    </row>
    <row r="29" spans="1:12" x14ac:dyDescent="0.25">
      <c r="H29" s="15" t="s">
        <v>43</v>
      </c>
      <c r="I29" s="15" t="s">
        <v>44</v>
      </c>
      <c r="L29" s="16">
        <f>SQRT(B7*B7+B5*B5)</f>
        <v>170</v>
      </c>
    </row>
    <row r="31" spans="1:12" x14ac:dyDescent="0.25">
      <c r="H31" s="20" t="s">
        <v>45</v>
      </c>
    </row>
    <row r="33" spans="7:13" x14ac:dyDescent="0.25">
      <c r="H33" s="15" t="s">
        <v>48</v>
      </c>
      <c r="I33" s="15" t="s">
        <v>49</v>
      </c>
      <c r="L33" s="16">
        <f>ATAN(B6/L29)</f>
        <v>0</v>
      </c>
    </row>
    <row r="35" spans="7:13" x14ac:dyDescent="0.25">
      <c r="H35" s="15" t="s">
        <v>50</v>
      </c>
      <c r="I35" s="15" t="s">
        <v>51</v>
      </c>
      <c r="L35" s="16">
        <f>SQRT(L29*L29+B6*B6)</f>
        <v>170</v>
      </c>
    </row>
    <row r="37" spans="7:13" x14ac:dyDescent="0.25">
      <c r="G37" s="15" t="s">
        <v>52</v>
      </c>
      <c r="H37" s="15" t="s">
        <v>53</v>
      </c>
      <c r="L37" s="16">
        <f>ACOS((B2*B2+L35*L35-B3*B3)/(2*B2*L35))</f>
        <v>1.0808390005411683</v>
      </c>
    </row>
    <row r="39" spans="7:13" x14ac:dyDescent="0.25">
      <c r="H39" s="18" t="s">
        <v>54</v>
      </c>
      <c r="I39" s="18"/>
      <c r="L39" s="16">
        <f>L37+L33</f>
        <v>1.0808390005411683</v>
      </c>
      <c r="M39" s="15" t="s">
        <v>57</v>
      </c>
    </row>
    <row r="40" spans="7:13" x14ac:dyDescent="0.25">
      <c r="L40" s="18">
        <f>ROUND(L39*180/PI(),0)</f>
        <v>62</v>
      </c>
      <c r="M40" s="15" t="s">
        <v>58</v>
      </c>
    </row>
    <row r="42" spans="7:13" x14ac:dyDescent="0.25">
      <c r="G42" s="18" t="s">
        <v>55</v>
      </c>
      <c r="H42" s="18" t="s">
        <v>56</v>
      </c>
      <c r="L42" s="16">
        <f>ACOS((B3*B3+B2*B2-L35*L35)/(2*B3*B2)) - PI()</f>
        <v>-1.5707963267948966</v>
      </c>
      <c r="M42" s="15" t="s">
        <v>57</v>
      </c>
    </row>
    <row r="43" spans="7:13" x14ac:dyDescent="0.25">
      <c r="L43" s="18">
        <f>ROUND(L42*180/PI(),0)</f>
        <v>-90</v>
      </c>
      <c r="M43" s="15" t="s">
        <v>58</v>
      </c>
    </row>
    <row r="45" spans="7:13" x14ac:dyDescent="0.25">
      <c r="H45" s="15" t="s">
        <v>59</v>
      </c>
      <c r="L45" s="15">
        <f>90-L40</f>
        <v>28</v>
      </c>
    </row>
    <row r="46" spans="7:13" x14ac:dyDescent="0.25">
      <c r="H46" s="15" t="s">
        <v>60</v>
      </c>
      <c r="L46" s="15">
        <f>180-L43</f>
        <v>270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Yvan Kolnik</dc:creator>
  <cp:lastModifiedBy>Yvan Kolnik</cp:lastModifiedBy>
  <dcterms:created xsi:type="dcterms:W3CDTF">2024-01-29T19:58:41Z</dcterms:created>
  <dcterms:modified xsi:type="dcterms:W3CDTF">2024-02-10T12:45:56Z</dcterms:modified>
</cp:coreProperties>
</file>