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40" i="1"/>
  <c r="C41" i="1"/>
  <c r="C42" i="1"/>
  <c r="C43" i="1"/>
  <c r="C44" i="1"/>
  <c r="C45" i="1"/>
  <c r="C46" i="1"/>
  <c r="C47" i="1"/>
  <c r="C48" i="1"/>
  <c r="C38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G3" i="1" l="1"/>
  <c r="K20" i="1" s="1"/>
  <c r="F3" i="1"/>
  <c r="N21" i="1" s="1"/>
  <c r="E3" i="1"/>
  <c r="O23" i="1" s="1"/>
  <c r="B14" i="1"/>
  <c r="B15" i="1" s="1"/>
  <c r="B4" i="1"/>
  <c r="A4" i="1"/>
  <c r="D38" i="1" s="1"/>
  <c r="E38" i="1" s="1"/>
  <c r="D41" i="1" l="1"/>
  <c r="E41" i="1" s="1"/>
  <c r="F41" i="1" s="1"/>
  <c r="D48" i="1"/>
  <c r="E48" i="1" s="1"/>
  <c r="F48" i="1" s="1"/>
  <c r="D39" i="1"/>
  <c r="E39" i="1" s="1"/>
  <c r="F39" i="1" s="1"/>
  <c r="D46" i="1"/>
  <c r="E46" i="1" s="1"/>
  <c r="F46" i="1" s="1"/>
  <c r="D45" i="1"/>
  <c r="E45" i="1" s="1"/>
  <c r="F45" i="1" s="1"/>
  <c r="D44" i="1"/>
  <c r="D42" i="1"/>
  <c r="E42" i="1" s="1"/>
  <c r="F42" i="1" s="1"/>
  <c r="D43" i="1"/>
  <c r="E43" i="1" s="1"/>
  <c r="F43" i="1" s="1"/>
  <c r="D40" i="1"/>
  <c r="E40" i="1" s="1"/>
  <c r="F40" i="1" s="1"/>
  <c r="D47" i="1"/>
  <c r="E44" i="1"/>
  <c r="F44" i="1" s="1"/>
  <c r="E47" i="1"/>
  <c r="F47" i="1" s="1"/>
  <c r="B16" i="1"/>
  <c r="Q15" i="1"/>
  <c r="G16" i="1"/>
  <c r="H17" i="1"/>
  <c r="J18" i="1"/>
  <c r="J19" i="1"/>
  <c r="L20" i="1"/>
  <c r="L21" i="1"/>
  <c r="G15" i="1"/>
  <c r="N22" i="1"/>
  <c r="N23" i="1"/>
  <c r="K18" i="1"/>
  <c r="O22" i="1"/>
  <c r="H16" i="1"/>
  <c r="L19" i="1"/>
  <c r="I17" i="1"/>
  <c r="M21" i="1"/>
  <c r="I18" i="1"/>
  <c r="M22" i="1"/>
  <c r="I16" i="1"/>
  <c r="M20" i="1"/>
  <c r="H15" i="1"/>
  <c r="J17" i="1"/>
  <c r="K19" i="1"/>
  <c r="D16" i="1"/>
  <c r="D15" i="1"/>
  <c r="D14" i="1"/>
  <c r="E14" i="1" s="1"/>
  <c r="G25" i="1" l="1" a="1"/>
  <c r="L33" i="1" s="1"/>
  <c r="B17" i="1"/>
  <c r="Q16" i="1"/>
  <c r="L30" i="1" l="1"/>
  <c r="I32" i="1"/>
  <c r="L27" i="1"/>
  <c r="L26" i="1"/>
  <c r="G29" i="1"/>
  <c r="I26" i="1"/>
  <c r="G26" i="1"/>
  <c r="K27" i="1"/>
  <c r="I29" i="1"/>
  <c r="J29" i="1"/>
  <c r="K29" i="1"/>
  <c r="I33" i="1"/>
  <c r="N33" i="1"/>
  <c r="H27" i="1"/>
  <c r="J30" i="1"/>
  <c r="H31" i="1"/>
  <c r="H30" i="1"/>
  <c r="L32" i="1"/>
  <c r="G28" i="1"/>
  <c r="N27" i="1"/>
  <c r="H28" i="1"/>
  <c r="K32" i="1"/>
  <c r="N32" i="1"/>
  <c r="J27" i="1"/>
  <c r="I31" i="1"/>
  <c r="M26" i="1"/>
  <c r="I28" i="1"/>
  <c r="O31" i="1"/>
  <c r="J26" i="1"/>
  <c r="H25" i="1"/>
  <c r="H32" i="1"/>
  <c r="L25" i="1"/>
  <c r="K25" i="1"/>
  <c r="I25" i="1"/>
  <c r="N29" i="1"/>
  <c r="J31" i="1"/>
  <c r="M31" i="1"/>
  <c r="O26" i="1"/>
  <c r="O33" i="1"/>
  <c r="M32" i="1"/>
  <c r="G33" i="1"/>
  <c r="I30" i="1"/>
  <c r="G30" i="1"/>
  <c r="G25" i="1"/>
  <c r="K33" i="1"/>
  <c r="M28" i="1"/>
  <c r="O27" i="1"/>
  <c r="O30" i="1"/>
  <c r="I27" i="1"/>
  <c r="N28" i="1"/>
  <c r="J33" i="1"/>
  <c r="H33" i="1"/>
  <c r="G27" i="1"/>
  <c r="M25" i="1"/>
  <c r="K31" i="1"/>
  <c r="O25" i="1"/>
  <c r="M29" i="1"/>
  <c r="G32" i="1"/>
  <c r="N31" i="1"/>
  <c r="O28" i="1"/>
  <c r="J28" i="1"/>
  <c r="B18" i="1"/>
  <c r="Q17" i="1"/>
  <c r="D17" i="1"/>
  <c r="O29" i="1"/>
  <c r="M30" i="1"/>
  <c r="N26" i="1"/>
  <c r="N25" i="1"/>
  <c r="H29" i="1"/>
  <c r="M33" i="1"/>
  <c r="N30" i="1"/>
  <c r="J32" i="1"/>
  <c r="L31" i="1"/>
  <c r="L29" i="1"/>
  <c r="G31" i="1"/>
  <c r="J25" i="1"/>
  <c r="K30" i="1"/>
  <c r="L28" i="1"/>
  <c r="O32" i="1"/>
  <c r="M27" i="1"/>
  <c r="H26" i="1"/>
  <c r="K28" i="1"/>
  <c r="K26" i="1"/>
  <c r="B19" i="1" l="1"/>
  <c r="Q18" i="1"/>
  <c r="D18" i="1"/>
  <c r="B20" i="1" l="1"/>
  <c r="Q19" i="1"/>
  <c r="D19" i="1"/>
  <c r="B21" i="1" l="1"/>
  <c r="Q20" i="1"/>
  <c r="D20" i="1"/>
  <c r="B22" i="1" l="1"/>
  <c r="Q21" i="1"/>
  <c r="D21" i="1"/>
  <c r="B23" i="1" l="1"/>
  <c r="Q22" i="1"/>
  <c r="D22" i="1"/>
  <c r="B24" i="1" l="1"/>
  <c r="D24" i="1" s="1"/>
  <c r="E24" i="1" s="1"/>
  <c r="F24" i="1" s="1"/>
  <c r="D23" i="1"/>
  <c r="Q23" i="1" l="1"/>
  <c r="C15" i="1" s="1" a="1"/>
  <c r="C15" i="1" s="1"/>
  <c r="E15" i="1" s="1"/>
  <c r="F15" i="1" s="1"/>
  <c r="C18" i="1" l="1"/>
  <c r="E18" i="1" s="1"/>
  <c r="F18" i="1" s="1"/>
  <c r="C16" i="1"/>
  <c r="E16" i="1" s="1"/>
  <c r="F16" i="1" s="1"/>
  <c r="C23" i="1"/>
  <c r="E23" i="1" s="1"/>
  <c r="F23" i="1" s="1"/>
  <c r="C21" i="1"/>
  <c r="E21" i="1" s="1"/>
  <c r="F21" i="1" s="1"/>
  <c r="C22" i="1"/>
  <c r="E22" i="1" s="1"/>
  <c r="F22" i="1" s="1"/>
  <c r="C17" i="1"/>
  <c r="E17" i="1" s="1"/>
  <c r="F17" i="1" s="1"/>
  <c r="C19" i="1"/>
  <c r="E19" i="1" s="1"/>
  <c r="F19" i="1" s="1"/>
  <c r="C20" i="1"/>
  <c r="E20" i="1" s="1"/>
  <c r="F20" i="1" s="1"/>
</calcChain>
</file>

<file path=xl/sharedStrings.xml><?xml version="1.0" encoding="utf-8"?>
<sst xmlns="http://schemas.openxmlformats.org/spreadsheetml/2006/main" count="28" uniqueCount="26">
  <si>
    <t>y''-y'=x^2</t>
  </si>
  <si>
    <t xml:space="preserve">C1 </t>
  </si>
  <si>
    <t>C2</t>
  </si>
  <si>
    <t>i</t>
  </si>
  <si>
    <t>h</t>
  </si>
  <si>
    <t>x(i)</t>
  </si>
  <si>
    <t>y(i)</t>
  </si>
  <si>
    <t>y(i), точне</t>
  </si>
  <si>
    <t>2/h^2</t>
  </si>
  <si>
    <t>1/h^2-1/2h</t>
  </si>
  <si>
    <t>1/h^2+1/2h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</si>
  <si>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</si>
  <si>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</si>
  <si>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</si>
  <si>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</si>
  <si>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</si>
  <si>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</si>
  <si>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</si>
  <si>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</si>
  <si>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</si>
  <si>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Vector</t>
  </si>
  <si>
    <t>Абсолютна</t>
  </si>
  <si>
    <t>Відносна</t>
  </si>
  <si>
    <t>Точне</t>
  </si>
  <si>
    <t>Метод кінцевих різниць (робочий)</t>
  </si>
  <si>
    <t>Метод колокацій( спочатку знайди своє рівняння)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</si>
</sst>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164" fontId="0" fillId="0" borderId="0" xfId="0" applyNumberFormat="1"/>
    <xf numFmtId="0" fontId="1" fillId="3" borderId="1" xfId="1" applyFill="1"/>
    <xf numFmtId="0" fontId="1" fillId="4" borderId="1" xfId="1" applyFill="1"/>
    <xf numFmtId="0" fontId="0" fillId="5" borderId="0" xfId="0" applyFill="1"/>
    <xf numFmtId="165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7" zoomScale="145" zoomScaleNormal="145" workbookViewId="0">
      <selection activeCell="J39" sqref="J39"/>
    </sheetView>
  </sheetViews>
  <sheetFormatPr defaultRowHeight="15" x14ac:dyDescent="0.25"/>
  <cols>
    <col min="3" max="3" width="12" customWidth="1"/>
    <col min="4" max="4" width="12.5703125" customWidth="1"/>
    <col min="5" max="5" width="9.5703125" customWidth="1"/>
    <col min="6" max="6" width="10.85546875" customWidth="1"/>
    <col min="7" max="7" width="9.140625" customWidth="1"/>
  </cols>
  <sheetData>
    <row r="1" spans="1:17" x14ac:dyDescent="0.25">
      <c r="A1" t="s">
        <v>0</v>
      </c>
    </row>
    <row r="2" spans="1:17" x14ac:dyDescent="0.25">
      <c r="E2" t="s">
        <v>8</v>
      </c>
      <c r="F2" t="s">
        <v>9</v>
      </c>
      <c r="G2" t="s">
        <v>10</v>
      </c>
      <c r="J2" t="s">
        <v>24</v>
      </c>
    </row>
    <row r="3" spans="1:17" x14ac:dyDescent="0.25">
      <c r="A3" t="s">
        <v>1</v>
      </c>
      <c r="B3" t="s">
        <v>2</v>
      </c>
      <c r="E3">
        <f>-2/B$6^2</f>
        <v>-199.99999999999997</v>
      </c>
      <c r="F3">
        <f>1/B6^2-1/(2*B6)</f>
        <v>94.999999999999986</v>
      </c>
      <c r="G3">
        <f>1/B6^2+1/(2*B6)</f>
        <v>104.99999999999999</v>
      </c>
    </row>
    <row r="4" spans="1:17" x14ac:dyDescent="0.25">
      <c r="A4">
        <f>16/(3*(EXP(1)-1))</f>
        <v>3.1038757699697408</v>
      </c>
      <c r="B4">
        <f>-16/(3*(EXP(1)-1))</f>
        <v>-3.1038757699697408</v>
      </c>
    </row>
    <row r="6" spans="1:17" x14ac:dyDescent="0.25">
      <c r="A6" t="s">
        <v>4</v>
      </c>
      <c r="B6">
        <v>0.1</v>
      </c>
    </row>
    <row r="13" spans="1:17" x14ac:dyDescent="0.25">
      <c r="A13" t="s">
        <v>3</v>
      </c>
      <c r="B13" t="s">
        <v>5</v>
      </c>
      <c r="C13" t="s">
        <v>6</v>
      </c>
      <c r="D13" t="s">
        <v>7</v>
      </c>
      <c r="E13" t="s">
        <v>21</v>
      </c>
      <c r="F13" t="s">
        <v>22</v>
      </c>
    </row>
    <row r="14" spans="1:17" x14ac:dyDescent="0.25">
      <c r="A14">
        <v>0</v>
      </c>
      <c r="B14">
        <f>0</f>
        <v>0</v>
      </c>
      <c r="C14">
        <v>0</v>
      </c>
      <c r="D14">
        <f t="shared" ref="D14:D24" si="0">A$4*EXP(B14)+B$4-(B14^3)/3-B14^2-2*B14</f>
        <v>0</v>
      </c>
      <c r="E14">
        <f>D14-C14</f>
        <v>0</v>
      </c>
      <c r="F14">
        <v>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Q14" t="s">
        <v>20</v>
      </c>
    </row>
    <row r="15" spans="1:17" x14ac:dyDescent="0.25">
      <c r="A15">
        <v>1</v>
      </c>
      <c r="B15">
        <f t="shared" ref="B15:B24" si="1">B14+B$6</f>
        <v>0.1</v>
      </c>
      <c r="C15" s="2">
        <f t="array" ref="C15:C23">MMULT(G25:O33,Q15:Q23)</f>
        <v>0.1160888497427041</v>
      </c>
      <c r="D15" s="2">
        <f t="shared" si="0"/>
        <v>0.11610413098714234</v>
      </c>
      <c r="E15">
        <f t="shared" ref="E15:E24" si="2">D15-C15</f>
        <v>1.5281244438239416E-5</v>
      </c>
      <c r="F15">
        <f t="shared" ref="F15:F23" si="3">E15/D15*100</f>
        <v>1.3161671603167762E-2</v>
      </c>
      <c r="G15" s="1">
        <f>E$3</f>
        <v>-199.99999999999997</v>
      </c>
      <c r="H15" s="1">
        <f>F$3</f>
        <v>94.999999999999986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Q15">
        <f>B15^2-D14*G3</f>
        <v>1.0000000000000002E-2</v>
      </c>
    </row>
    <row r="16" spans="1:17" x14ac:dyDescent="0.25">
      <c r="A16">
        <v>2</v>
      </c>
      <c r="B16">
        <f t="shared" si="1"/>
        <v>0.2</v>
      </c>
      <c r="C16" s="2">
        <v>0.24450284156358754</v>
      </c>
      <c r="D16" s="2">
        <f t="shared" si="0"/>
        <v>0.24453998979115488</v>
      </c>
      <c r="E16">
        <f t="shared" si="2"/>
        <v>3.7148227567340708E-5</v>
      </c>
      <c r="F16">
        <f t="shared" si="3"/>
        <v>1.5191064495858738E-2</v>
      </c>
      <c r="G16" s="1">
        <f>G$3</f>
        <v>104.99999999999999</v>
      </c>
      <c r="H16" s="1">
        <f>E$3</f>
        <v>-199.99999999999997</v>
      </c>
      <c r="I16" s="1">
        <f>F$3</f>
        <v>94.999999999999986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Q16">
        <f>B16^2</f>
        <v>4.0000000000000008E-2</v>
      </c>
    </row>
    <row r="17" spans="1:17" x14ac:dyDescent="0.25">
      <c r="A17">
        <v>3</v>
      </c>
      <c r="B17">
        <f t="shared" si="1"/>
        <v>0.30000000000000004</v>
      </c>
      <c r="C17" s="2">
        <v>0.38685514831298501</v>
      </c>
      <c r="D17" s="2">
        <f t="shared" si="0"/>
        <v>0.38691827574566218</v>
      </c>
      <c r="E17">
        <f t="shared" si="2"/>
        <v>6.3127432677168027E-5</v>
      </c>
      <c r="F17">
        <f t="shared" si="3"/>
        <v>1.6315443501734295E-2</v>
      </c>
      <c r="G17" s="1">
        <v>0</v>
      </c>
      <c r="H17" s="1">
        <f>G$3</f>
        <v>104.99999999999999</v>
      </c>
      <c r="I17" s="1">
        <f>E$3</f>
        <v>-199.99999999999997</v>
      </c>
      <c r="J17" s="1">
        <f>F$3</f>
        <v>94.999999999999986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Q17">
        <f t="shared" ref="Q17:Q22" si="4">B17^2</f>
        <v>9.0000000000000024E-2</v>
      </c>
    </row>
    <row r="18" spans="1:17" x14ac:dyDescent="0.25">
      <c r="A18">
        <v>4</v>
      </c>
      <c r="B18">
        <f t="shared" si="1"/>
        <v>0.4</v>
      </c>
      <c r="C18" s="2">
        <v>0.54513927682547703</v>
      </c>
      <c r="D18" s="2">
        <f t="shared" si="0"/>
        <v>0.54522942874809943</v>
      </c>
      <c r="E18">
        <f t="shared" si="2"/>
        <v>9.0151922622405678E-5</v>
      </c>
      <c r="F18">
        <f t="shared" si="3"/>
        <v>1.6534676572650047E-2</v>
      </c>
      <c r="G18" s="1">
        <v>0</v>
      </c>
      <c r="H18" s="1">
        <v>0</v>
      </c>
      <c r="I18" s="1">
        <f>G$3</f>
        <v>104.99999999999999</v>
      </c>
      <c r="J18" s="1">
        <f>E$3</f>
        <v>-199.99999999999997</v>
      </c>
      <c r="K18" s="1">
        <f>F$3</f>
        <v>94.999999999999986</v>
      </c>
      <c r="L18" s="1">
        <v>0</v>
      </c>
      <c r="M18" s="1">
        <v>0</v>
      </c>
      <c r="N18" s="1">
        <v>0</v>
      </c>
      <c r="O18" s="1">
        <v>0</v>
      </c>
      <c r="Q18">
        <f t="shared" si="4"/>
        <v>0.16000000000000003</v>
      </c>
    </row>
    <row r="19" spans="1:17" x14ac:dyDescent="0.25">
      <c r="A19">
        <v>5</v>
      </c>
      <c r="B19">
        <f t="shared" si="1"/>
        <v>0.5</v>
      </c>
      <c r="C19" s="2">
        <v>0.72176910307612596</v>
      </c>
      <c r="D19" s="2">
        <f t="shared" si="0"/>
        <v>0.72188356692344269</v>
      </c>
      <c r="E19">
        <f t="shared" si="2"/>
        <v>1.1446384731672588E-4</v>
      </c>
      <c r="F19">
        <f t="shared" si="3"/>
        <v>1.5856275521626471E-2</v>
      </c>
      <c r="G19" s="1">
        <v>0</v>
      </c>
      <c r="H19" s="1">
        <v>0</v>
      </c>
      <c r="I19" s="1">
        <v>0</v>
      </c>
      <c r="J19" s="1">
        <f>G$3</f>
        <v>104.99999999999999</v>
      </c>
      <c r="K19" s="1">
        <f>E$3</f>
        <v>-199.99999999999997</v>
      </c>
      <c r="L19" s="1">
        <f>F$3</f>
        <v>94.999999999999986</v>
      </c>
      <c r="M19" s="1">
        <v>0</v>
      </c>
      <c r="N19" s="1">
        <v>0</v>
      </c>
      <c r="O19" s="1">
        <v>0</v>
      </c>
      <c r="Q19">
        <f t="shared" si="4"/>
        <v>0.25</v>
      </c>
    </row>
    <row r="20" spans="1:17" x14ac:dyDescent="0.25">
      <c r="A20">
        <v>6</v>
      </c>
      <c r="B20">
        <f t="shared" si="1"/>
        <v>0.6</v>
      </c>
      <c r="C20" s="2">
        <v>0.91962312156368542</v>
      </c>
      <c r="D20" s="2">
        <f t="shared" si="0"/>
        <v>0.91975462456869095</v>
      </c>
      <c r="E20">
        <f t="shared" si="2"/>
        <v>1.3150300500552881E-4</v>
      </c>
      <c r="F20">
        <f t="shared" si="3"/>
        <v>1.4297618244343781E-2</v>
      </c>
      <c r="G20" s="1">
        <v>0</v>
      </c>
      <c r="H20" s="1">
        <v>0</v>
      </c>
      <c r="I20" s="1">
        <v>0</v>
      </c>
      <c r="J20" s="1">
        <v>0</v>
      </c>
      <c r="K20" s="1">
        <f>G$3</f>
        <v>104.99999999999999</v>
      </c>
      <c r="L20" s="1">
        <f>E$3</f>
        <v>-199.99999999999997</v>
      </c>
      <c r="M20" s="1">
        <f>F$3</f>
        <v>94.999999999999986</v>
      </c>
      <c r="N20" s="1">
        <v>0</v>
      </c>
      <c r="O20" s="1">
        <v>0</v>
      </c>
      <c r="Q20">
        <f t="shared" si="4"/>
        <v>0.36</v>
      </c>
    </row>
    <row r="21" spans="1:17" x14ac:dyDescent="0.25">
      <c r="A21">
        <v>7</v>
      </c>
      <c r="B21">
        <f t="shared" si="1"/>
        <v>0.7</v>
      </c>
      <c r="C21" s="2">
        <v>1.1420933525236197</v>
      </c>
      <c r="D21" s="2">
        <f t="shared" si="0"/>
        <v>1.1422291321255025</v>
      </c>
      <c r="E21">
        <f t="shared" si="2"/>
        <v>1.357796018828239E-4</v>
      </c>
      <c r="F21">
        <f t="shared" si="3"/>
        <v>1.1887247318772212E-2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f>G$3</f>
        <v>104.99999999999999</v>
      </c>
      <c r="M21" s="1">
        <f>E$3</f>
        <v>-199.99999999999997</v>
      </c>
      <c r="N21" s="1">
        <f>F$3</f>
        <v>94.999999999999986</v>
      </c>
      <c r="O21" s="1">
        <v>0</v>
      </c>
      <c r="Q21">
        <f t="shared" si="4"/>
        <v>0.48999999999999994</v>
      </c>
    </row>
    <row r="22" spans="1:17" x14ac:dyDescent="0.25">
      <c r="A22">
        <v>8</v>
      </c>
      <c r="B22">
        <f t="shared" si="1"/>
        <v>0.79999999999999993</v>
      </c>
      <c r="C22" s="2">
        <v>1.3931393972688098</v>
      </c>
      <c r="D22" s="2">
        <f t="shared" si="0"/>
        <v>1.3932601263873223</v>
      </c>
      <c r="E22">
        <f>D22-C22</f>
        <v>1.2072911851257473E-4</v>
      </c>
      <c r="F22">
        <f t="shared" si="3"/>
        <v>8.6652245496769767E-3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f>G$3</f>
        <v>104.99999999999999</v>
      </c>
      <c r="N22" s="1">
        <f>E$3</f>
        <v>-199.99999999999997</v>
      </c>
      <c r="O22" s="1">
        <f>F$3</f>
        <v>94.999999999999986</v>
      </c>
      <c r="Q22">
        <f t="shared" si="4"/>
        <v>0.6399999999999999</v>
      </c>
    </row>
    <row r="23" spans="1:17" x14ac:dyDescent="0.25">
      <c r="A23">
        <v>9</v>
      </c>
      <c r="B23">
        <f t="shared" si="1"/>
        <v>0.89999999999999991</v>
      </c>
      <c r="C23" s="2">
        <v>1.677348183566125</v>
      </c>
      <c r="D23" s="2">
        <f t="shared" si="0"/>
        <v>1.6774267304925061</v>
      </c>
      <c r="E23">
        <f t="shared" si="2"/>
        <v>7.8546926381095616E-5</v>
      </c>
      <c r="F23">
        <f t="shared" si="3"/>
        <v>4.6825846371265113E-3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f>G$3</f>
        <v>104.99999999999999</v>
      </c>
      <c r="O23" s="1">
        <f>E$3</f>
        <v>-199.99999999999997</v>
      </c>
      <c r="Q23">
        <f>B23^2-D24*F3</f>
        <v>-189.18999999999997</v>
      </c>
    </row>
    <row r="24" spans="1:17" x14ac:dyDescent="0.25">
      <c r="A24">
        <v>10</v>
      </c>
      <c r="B24">
        <f t="shared" si="1"/>
        <v>0.99999999999999989</v>
      </c>
      <c r="C24">
        <v>2</v>
      </c>
      <c r="D24">
        <f t="shared" si="0"/>
        <v>2</v>
      </c>
      <c r="E24">
        <f t="shared" si="2"/>
        <v>0</v>
      </c>
      <c r="F24">
        <f>E24/D24*100</f>
        <v>0</v>
      </c>
    </row>
    <row r="25" spans="1:17" x14ac:dyDescent="0.25">
      <c r="G25" s="1">
        <f t="array" ref="G25:O33">MINVERSE(G15:O23)</f>
        <v>-8.9411438403596832E-3</v>
      </c>
      <c r="H25" s="1">
        <v>-7.5069406483041579E-3</v>
      </c>
      <c r="I25" s="1">
        <v>-6.2093282364443962E-3</v>
      </c>
      <c r="J25" s="1">
        <v>-5.0352979590474693E-3</v>
      </c>
      <c r="K25" s="1">
        <v>-3.9730800890216793E-3</v>
      </c>
      <c r="L25" s="1">
        <v>-3.0120258256650088E-3</v>
      </c>
      <c r="M25" s="1">
        <v>-2.1425005397708806E-3</v>
      </c>
      <c r="N25" s="1">
        <v>-1.3557871858666684E-3</v>
      </c>
      <c r="O25" s="1">
        <v>-6.4399891328666787E-4</v>
      </c>
    </row>
    <row r="26" spans="1:17" x14ac:dyDescent="0.25">
      <c r="G26" s="1">
        <v>-8.2971449270730167E-3</v>
      </c>
      <c r="H26" s="1">
        <v>-1.5804085575377175E-2</v>
      </c>
      <c r="I26" s="1">
        <v>-1.3072269971461888E-2</v>
      </c>
      <c r="J26" s="1">
        <v>-1.06006272822052E-2</v>
      </c>
      <c r="K26" s="1">
        <v>-8.364379134782482E-3</v>
      </c>
      <c r="L26" s="1">
        <v>-6.3411070014000185E-3</v>
      </c>
      <c r="M26" s="1">
        <v>-4.5105274521492229E-3</v>
      </c>
      <c r="N26" s="1">
        <v>-2.854288812350881E-3</v>
      </c>
      <c r="O26" s="1">
        <v>-1.3557871858666691E-3</v>
      </c>
    </row>
    <row r="27" spans="1:17" x14ac:dyDescent="0.25">
      <c r="G27" s="1">
        <v>-7.5853566544930159E-3</v>
      </c>
      <c r="H27" s="1">
        <v>-1.4448298389510505E-2</v>
      </c>
      <c r="I27" s="1">
        <v>-2.0657626625954904E-2</v>
      </c>
      <c r="J27" s="1">
        <v>-1.6751780744642692E-2</v>
      </c>
      <c r="K27" s="1">
        <v>-1.3217920185360209E-2</v>
      </c>
      <c r="L27" s="1">
        <v>-1.0020617774580819E-2</v>
      </c>
      <c r="M27" s="1">
        <v>-7.1278203553042322E-3</v>
      </c>
      <c r="N27" s="1">
        <v>-4.5105274521492211E-3</v>
      </c>
      <c r="O27" s="1">
        <v>-2.1425005397708806E-3</v>
      </c>
    </row>
    <row r="28" spans="1:17" x14ac:dyDescent="0.25">
      <c r="G28" s="3">
        <v>-6.7986433005888048E-3</v>
      </c>
      <c r="H28" s="3">
        <v>-1.2949796763026293E-2</v>
      </c>
      <c r="I28" s="3">
        <v>-1.8515126086184025E-2</v>
      </c>
      <c r="J28" s="3">
        <v>-2.3550424045231496E-2</v>
      </c>
      <c r="K28" s="3">
        <v>-1.8582360293893489E-2</v>
      </c>
      <c r="L28" s="3">
        <v>-1.4087445471254333E-2</v>
      </c>
      <c r="M28" s="3">
        <v>-1.0020617774580822E-2</v>
      </c>
      <c r="N28" s="3">
        <v>-6.3411070014000185E-3</v>
      </c>
      <c r="O28" s="3">
        <v>-3.0120258256650097E-3</v>
      </c>
    </row>
    <row r="29" spans="1:17" x14ac:dyDescent="0.25">
      <c r="G29" s="1">
        <v>-5.9291180146946766E-3</v>
      </c>
      <c r="H29" s="1">
        <v>-1.1293558123227954E-2</v>
      </c>
      <c r="I29" s="1">
        <v>-1.6147099173805683E-2</v>
      </c>
      <c r="J29" s="1">
        <v>-2.0538398219566486E-2</v>
      </c>
      <c r="K29" s="1">
        <v>-2.4511478308588165E-2</v>
      </c>
      <c r="L29" s="1">
        <v>-1.8582360293893482E-2</v>
      </c>
      <c r="M29" s="1">
        <v>-1.3217920185360209E-2</v>
      </c>
      <c r="N29" s="1">
        <v>-8.3643791347824785E-3</v>
      </c>
      <c r="O29" s="1">
        <v>-3.9730800890216784E-3</v>
      </c>
    </row>
    <row r="30" spans="1:17" x14ac:dyDescent="0.25">
      <c r="G30" s="1">
        <v>-4.9680637513380083E-3</v>
      </c>
      <c r="H30" s="1">
        <v>-9.4629785739771578E-3</v>
      </c>
      <c r="I30" s="1">
        <v>-1.3529806270650676E-2</v>
      </c>
      <c r="J30" s="1">
        <v>-1.7209317043831475E-2</v>
      </c>
      <c r="K30" s="1">
        <v>-2.0538398219566489E-2</v>
      </c>
      <c r="L30" s="1">
        <v>-2.3550424045231489E-2</v>
      </c>
      <c r="M30" s="1">
        <v>-1.6751780744642692E-2</v>
      </c>
      <c r="N30" s="1">
        <v>-1.0600627282205198E-2</v>
      </c>
      <c r="O30" s="1">
        <v>-5.0352979590474701E-3</v>
      </c>
    </row>
    <row r="31" spans="1:17" x14ac:dyDescent="0.25">
      <c r="G31" s="4">
        <v>-3.9058458813122166E-3</v>
      </c>
      <c r="H31" s="4">
        <v>-7.4397064405946978E-3</v>
      </c>
      <c r="I31" s="4">
        <v>-1.0637008851374086E-2</v>
      </c>
      <c r="J31" s="4">
        <v>-1.3529806270650677E-2</v>
      </c>
      <c r="K31" s="4">
        <v>-1.6147099173805687E-2</v>
      </c>
      <c r="L31" s="4">
        <v>-1.8515126086184022E-2</v>
      </c>
      <c r="M31" s="4">
        <v>-2.0657626625954908E-2</v>
      </c>
      <c r="N31" s="4">
        <v>-1.3072269971461888E-2</v>
      </c>
      <c r="O31" s="4">
        <v>-6.209328236444398E-3</v>
      </c>
    </row>
    <row r="32" spans="1:17" x14ac:dyDescent="0.25">
      <c r="G32" s="1">
        <v>-2.7318156039152892E-3</v>
      </c>
      <c r="H32" s="1">
        <v>-5.2034582931719782E-3</v>
      </c>
      <c r="I32" s="1">
        <v>-7.4397064405946987E-3</v>
      </c>
      <c r="J32" s="1">
        <v>-9.4629785739771613E-3</v>
      </c>
      <c r="K32" s="1">
        <v>-1.1293558123227958E-2</v>
      </c>
      <c r="L32" s="1">
        <v>-1.2949796763026294E-2</v>
      </c>
      <c r="M32" s="1">
        <v>-1.4448298389510509E-2</v>
      </c>
      <c r="N32" s="1">
        <v>-1.5804085575377175E-2</v>
      </c>
      <c r="O32" s="1">
        <v>-7.5069406483041596E-3</v>
      </c>
    </row>
    <row r="33" spans="1:17" x14ac:dyDescent="0.25">
      <c r="G33" s="1">
        <v>-1.4342031920555269E-3</v>
      </c>
      <c r="H33" s="1">
        <v>-2.7318156039152892E-3</v>
      </c>
      <c r="I33" s="1">
        <v>-3.905845881312217E-3</v>
      </c>
      <c r="J33" s="1">
        <v>-4.96806375133801E-3</v>
      </c>
      <c r="K33" s="1">
        <v>-5.9291180146946783E-3</v>
      </c>
      <c r="L33" s="1">
        <v>-6.7986433005888056E-3</v>
      </c>
      <c r="M33" s="1">
        <v>-7.5853566544930176E-3</v>
      </c>
      <c r="N33" s="1">
        <v>-8.2971449270730184E-3</v>
      </c>
      <c r="O33" s="1">
        <v>-8.941143840359685E-3</v>
      </c>
    </row>
    <row r="34" spans="1:1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7" spans="1:17" x14ac:dyDescent="0.25">
      <c r="D37" t="s">
        <v>23</v>
      </c>
      <c r="E37" t="s">
        <v>21</v>
      </c>
      <c r="F37" t="s">
        <v>22</v>
      </c>
    </row>
    <row r="38" spans="1:17" x14ac:dyDescent="0.25">
      <c r="B38">
        <f>0</f>
        <v>0</v>
      </c>
      <c r="C38">
        <f>0.5305*B38^3+0.2997*B38^2+1.1698*B38</f>
        <v>0</v>
      </c>
      <c r="D38">
        <f>A$4*EXP(B38)+B$4-(B38^3)/3-B38^2-2*B38</f>
        <v>0</v>
      </c>
      <c r="E38">
        <f>ABS(D38-C38)</f>
        <v>0</v>
      </c>
      <c r="F38">
        <v>0</v>
      </c>
      <c r="J38" t="s">
        <v>25</v>
      </c>
    </row>
    <row r="39" spans="1:17" x14ac:dyDescent="0.25">
      <c r="B39">
        <f>B38+B$6</f>
        <v>0.1</v>
      </c>
      <c r="C39" s="6">
        <f t="shared" ref="C39:C48" si="5">0.5305*B39^3+0.2997*B39^2+1.1698*B39</f>
        <v>0.1205075</v>
      </c>
      <c r="D39" s="6">
        <f t="shared" ref="D39:D48" si="6">A$4*EXP(B39)+B$4-(B39^3)/3-B39^2-2*B39</f>
        <v>0.11610413098714234</v>
      </c>
      <c r="E39" s="6">
        <f t="shared" ref="E39:E47" si="7">ABS(D39-C39)</f>
        <v>4.4033690128576636E-3</v>
      </c>
      <c r="F39" s="6">
        <f t="shared" ref="F39:F48" si="8">E39/D39*100</f>
        <v>3.7926032221414276</v>
      </c>
    </row>
    <row r="40" spans="1:17" x14ac:dyDescent="0.25">
      <c r="B40">
        <f t="shared" ref="B40:B48" si="9">B39+B$6</f>
        <v>0.2</v>
      </c>
      <c r="C40" s="6">
        <f t="shared" si="5"/>
        <v>0.25019200000000003</v>
      </c>
      <c r="D40" s="6">
        <f t="shared" si="6"/>
        <v>0.24453998979115488</v>
      </c>
      <c r="E40" s="6">
        <f t="shared" si="7"/>
        <v>5.6520102088451485E-3</v>
      </c>
      <c r="F40" s="6">
        <f t="shared" si="8"/>
        <v>2.311282589678747</v>
      </c>
    </row>
    <row r="41" spans="1:17" x14ac:dyDescent="0.25">
      <c r="B41">
        <f t="shared" si="9"/>
        <v>0.30000000000000004</v>
      </c>
      <c r="C41" s="6">
        <f t="shared" si="5"/>
        <v>0.39223650000000004</v>
      </c>
      <c r="D41" s="6">
        <f t="shared" si="6"/>
        <v>0.38691827574566218</v>
      </c>
      <c r="E41" s="6">
        <f t="shared" si="7"/>
        <v>5.3182242543378666E-3</v>
      </c>
      <c r="F41" s="6">
        <f t="shared" si="8"/>
        <v>1.3745084137182915</v>
      </c>
    </row>
    <row r="42" spans="1:17" x14ac:dyDescent="0.25">
      <c r="B42">
        <f t="shared" si="9"/>
        <v>0.4</v>
      </c>
      <c r="C42" s="6">
        <f t="shared" si="5"/>
        <v>0.54982399999999998</v>
      </c>
      <c r="D42" s="6">
        <f t="shared" si="6"/>
        <v>0.54522942874809943</v>
      </c>
      <c r="E42" s="6">
        <f t="shared" si="7"/>
        <v>4.5945712519005477E-3</v>
      </c>
      <c r="F42" s="6">
        <f t="shared" si="8"/>
        <v>0.84268585106459426</v>
      </c>
    </row>
    <row r="43" spans="1:17" x14ac:dyDescent="0.25">
      <c r="B43">
        <f t="shared" si="9"/>
        <v>0.5</v>
      </c>
      <c r="C43" s="6">
        <f t="shared" si="5"/>
        <v>0.72613749999999999</v>
      </c>
      <c r="D43" s="6">
        <f t="shared" si="6"/>
        <v>0.72188356692344269</v>
      </c>
      <c r="E43" s="6">
        <f t="shared" si="7"/>
        <v>4.2539330765573036E-3</v>
      </c>
      <c r="F43" s="6">
        <f t="shared" si="8"/>
        <v>0.58928243715076034</v>
      </c>
    </row>
    <row r="44" spans="1:17" x14ac:dyDescent="0.25">
      <c r="B44">
        <f t="shared" si="9"/>
        <v>0.6</v>
      </c>
      <c r="C44" s="6">
        <f t="shared" si="5"/>
        <v>0.92435999999999996</v>
      </c>
      <c r="D44" s="6">
        <f t="shared" si="6"/>
        <v>0.91975462456869095</v>
      </c>
      <c r="E44" s="6">
        <f t="shared" si="7"/>
        <v>4.6053754313090112E-3</v>
      </c>
      <c r="F44" s="6">
        <f t="shared" si="8"/>
        <v>0.5007178336796787</v>
      </c>
    </row>
    <row r="45" spans="1:17" x14ac:dyDescent="0.25">
      <c r="B45">
        <f t="shared" si="9"/>
        <v>0.7</v>
      </c>
      <c r="C45" s="6">
        <f t="shared" si="5"/>
        <v>1.1476744999999999</v>
      </c>
      <c r="D45" s="6">
        <f t="shared" si="6"/>
        <v>1.1422291321255025</v>
      </c>
      <c r="E45" s="6">
        <f t="shared" si="7"/>
        <v>5.4453678744974532E-3</v>
      </c>
      <c r="F45" s="6">
        <f t="shared" si="8"/>
        <v>0.47673165754094454</v>
      </c>
    </row>
    <row r="46" spans="1:17" x14ac:dyDescent="0.25">
      <c r="B46">
        <f t="shared" si="9"/>
        <v>0.79999999999999993</v>
      </c>
      <c r="C46" s="6">
        <f t="shared" si="5"/>
        <v>1.3992639999999998</v>
      </c>
      <c r="D46" s="6">
        <f t="shared" si="6"/>
        <v>1.3932601263873223</v>
      </c>
      <c r="E46" s="6">
        <f t="shared" si="7"/>
        <v>6.0038736126775127E-3</v>
      </c>
      <c r="F46" s="6">
        <f t="shared" si="8"/>
        <v>0.43092266110028993</v>
      </c>
    </row>
    <row r="47" spans="1:17" x14ac:dyDescent="0.25">
      <c r="B47">
        <f t="shared" si="9"/>
        <v>0.89999999999999991</v>
      </c>
      <c r="C47" s="6">
        <f t="shared" si="5"/>
        <v>1.6823114999999997</v>
      </c>
      <c r="D47" s="6">
        <f t="shared" si="6"/>
        <v>1.6774267304925061</v>
      </c>
      <c r="E47" s="6">
        <f t="shared" si="7"/>
        <v>4.8847695074936137E-3</v>
      </c>
      <c r="F47" s="6">
        <f t="shared" si="8"/>
        <v>0.29120613250627081</v>
      </c>
    </row>
    <row r="48" spans="1:17" x14ac:dyDescent="0.25">
      <c r="B48">
        <f t="shared" si="9"/>
        <v>0.99999999999999989</v>
      </c>
      <c r="C48">
        <f t="shared" si="5"/>
        <v>1.9999999999999996</v>
      </c>
      <c r="D48">
        <f t="shared" si="6"/>
        <v>2</v>
      </c>
      <c r="E48">
        <f t="shared" ref="E48" si="10">D48-C48</f>
        <v>0</v>
      </c>
      <c r="F48">
        <f t="shared" si="8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2019-12-25T13:16:04Z</dcterms:modified>
</cp:coreProperties>
</file>