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mel\OneDrive\Documentos\"/>
    </mc:Choice>
  </mc:AlternateContent>
  <xr:revisionPtr revIDLastSave="0" documentId="13_ncr:1_{FF94FD05-F814-452E-9289-F952AC994443}" xr6:coauthVersionLast="47" xr6:coauthVersionMax="47" xr10:uidLastSave="{00000000-0000-0000-0000-000000000000}"/>
  <bookViews>
    <workbookView xWindow="-110" yWindow="-110" windowWidth="19420" windowHeight="10300" xr2:uid="{E84D3847-39C8-4FB9-AF6D-311BF94401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W10" i="1" l="1"/>
  <c r="FS10" i="1"/>
  <c r="EY10" i="1"/>
  <c r="EV10" i="1"/>
  <c r="EU10" i="1"/>
  <c r="ET10" i="1"/>
  <c r="EL10" i="1"/>
  <c r="EK10" i="1"/>
  <c r="EH10" i="1"/>
  <c r="EG10" i="1"/>
  <c r="DY10" i="1"/>
  <c r="DW10" i="1"/>
  <c r="DT10" i="1"/>
  <c r="DS10" i="1"/>
  <c r="DO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BY10" i="1"/>
  <c r="BA10" i="1"/>
  <c r="AZ10" i="1"/>
  <c r="AV10" i="1"/>
  <c r="AN10" i="1"/>
  <c r="AM10" i="1"/>
  <c r="AL10" i="1"/>
  <c r="AK10" i="1"/>
  <c r="AJ10" i="1"/>
  <c r="AI10" i="1"/>
  <c r="AH10" i="1"/>
  <c r="AG10" i="1"/>
  <c r="AA10" i="1"/>
  <c r="Z10" i="1"/>
  <c r="Y10" i="1"/>
  <c r="X10" i="1"/>
  <c r="V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<sst xmlns="http://schemas.openxmlformats.org/spreadsheetml/2006/main" count="2103" uniqueCount="413">
  <si>
    <t>Región</t>
  </si>
  <si>
    <t>Saldo Insoluto T-12</t>
  </si>
  <si>
    <t>Saldo Insoluto T-11</t>
  </si>
  <si>
    <t>Saldo Insoluto T-10</t>
  </si>
  <si>
    <t>Saldo Insoluto T-09</t>
  </si>
  <si>
    <t>Saldo Insoluto T-08</t>
  </si>
  <si>
    <t>Saldo Insoluto T-07</t>
  </si>
  <si>
    <t>Saldo Insoluto T-06</t>
  </si>
  <si>
    <t>Saldo Insoluto T-05</t>
  </si>
  <si>
    <t>Saldo Insoluto T-04</t>
  </si>
  <si>
    <t>Saldo Insoluto T-03</t>
  </si>
  <si>
    <t>Saldo Insoluto T-02</t>
  </si>
  <si>
    <t>Saldo Insoluto T-1</t>
  </si>
  <si>
    <t>Saldo Insoluto Actual</t>
  </si>
  <si>
    <t>Saldo Insoluto Vencido T-12</t>
  </si>
  <si>
    <t>Saldo Insoluto Vencido T-11</t>
  </si>
  <si>
    <t>Saldo Insoluto Vencido T-10</t>
  </si>
  <si>
    <t>Saldo Insoluto Vencido T-09</t>
  </si>
  <si>
    <t>Saldo Insoluto Vencido T-08</t>
  </si>
  <si>
    <t>Saldo Insoluto Vencido T-07</t>
  </si>
  <si>
    <t>Saldo Insoluto Vencido T-06</t>
  </si>
  <si>
    <t>Saldo Insoluto Vencido T-05</t>
  </si>
  <si>
    <t>Saldo Insoluto Vencido T-04</t>
  </si>
  <si>
    <t>Saldo Insoluto Vencido T-03</t>
  </si>
  <si>
    <t>Saldo Insoluto Vencido T-02</t>
  </si>
  <si>
    <t>Saldo Insoluto Vencido T-01</t>
  </si>
  <si>
    <t>Saldo Insoluto Vencido Actual</t>
  </si>
  <si>
    <t>Saldo Insoluto 
30-89  T-12</t>
  </si>
  <si>
    <t>Saldo Insoluto 
30-89  T-11</t>
  </si>
  <si>
    <t>Saldo Insoluto 
30-89  T-10</t>
  </si>
  <si>
    <t>Saldo Insoluto 
30-89  T-09</t>
  </si>
  <si>
    <t>Saldo Insoluto 
30-89  T-08</t>
  </si>
  <si>
    <t>Saldo Insoluto 
30-89  T-07</t>
  </si>
  <si>
    <t>Saldo Insoluto 
30-89  T-06</t>
  </si>
  <si>
    <t>Saldo Insoluto 
30-89  T-05</t>
  </si>
  <si>
    <t>Saldo Insoluto 
30-89  T-04</t>
  </si>
  <si>
    <t>Saldo Insoluto 
30-89  T-03</t>
  </si>
  <si>
    <t>Saldo Insoluto 
30-89  T-02</t>
  </si>
  <si>
    <t>Saldo Insoluto 
30-89  T-01</t>
  </si>
  <si>
    <t>Saldo Insoluto 
30-89  Actual</t>
  </si>
  <si>
    <t>Saldo 
60 en 6  T-12</t>
  </si>
  <si>
    <t>Saldo 
60 en 6  T-11</t>
  </si>
  <si>
    <t>Saldo 
60 en 6  T-10</t>
  </si>
  <si>
    <t>Saldo 
60 en 6  T-09</t>
  </si>
  <si>
    <t>Saldo 
60 en 6  T-08</t>
  </si>
  <si>
    <t>Saldo 
60 en 6  T-07</t>
  </si>
  <si>
    <t>Saldo 
60 en 6  T-06</t>
  </si>
  <si>
    <t>Saldo 
60 en 6  T-05</t>
  </si>
  <si>
    <t>Saldo 
60 en 6  T-04</t>
  </si>
  <si>
    <t>Saldo 
60 en 6  T-03</t>
  </si>
  <si>
    <t>Saldo 
60 en 6  T-02</t>
  </si>
  <si>
    <t>Saldo 
60 en 6  T-01</t>
  </si>
  <si>
    <t>Saldo 
60 en 6  Actual</t>
  </si>
  <si>
    <t>Castigos ago-22</t>
  </si>
  <si>
    <t>Castigos sep-22</t>
  </si>
  <si>
    <t>Castigos oct-22</t>
  </si>
  <si>
    <t>Castigos nov-22</t>
  </si>
  <si>
    <t>Castigos dic-22</t>
  </si>
  <si>
    <t>Castigos ene-23</t>
  </si>
  <si>
    <t>Castigos feb-23</t>
  </si>
  <si>
    <t>Castigos mar-23</t>
  </si>
  <si>
    <t>Castigos abr-23</t>
  </si>
  <si>
    <t>Castigos may-23</t>
  </si>
  <si>
    <t>Castigos jun-23</t>
  </si>
  <si>
    <t>Castigos T-12</t>
  </si>
  <si>
    <t>Castigos T-11</t>
  </si>
  <si>
    <t>Castigos T-10</t>
  </si>
  <si>
    <t>Castigos T-09</t>
  </si>
  <si>
    <t>Castigos T-08</t>
  </si>
  <si>
    <t>Castigos T-07</t>
  </si>
  <si>
    <t>Castigos T-06</t>
  </si>
  <si>
    <t>Castigos T-05</t>
  </si>
  <si>
    <t>Castigos T-04</t>
  </si>
  <si>
    <t>Castigos T-03</t>
  </si>
  <si>
    <t>Castigos T-02</t>
  </si>
  <si>
    <t>Castigos T-01</t>
  </si>
  <si>
    <t>Castigos Actual</t>
  </si>
  <si>
    <t>Capital Liquidado T-12</t>
  </si>
  <si>
    <t>Capital Liquidado T-11</t>
  </si>
  <si>
    <t>Capital Liquidado T-10</t>
  </si>
  <si>
    <t>Capital Liquidado T-09</t>
  </si>
  <si>
    <t>Capital Liquidado T-08</t>
  </si>
  <si>
    <t>Capital Liquidado T-07</t>
  </si>
  <si>
    <t>Capital Liquidado T-06</t>
  </si>
  <si>
    <t>Capital Liquidado T-05</t>
  </si>
  <si>
    <t>Capital Liquidado T-04</t>
  </si>
  <si>
    <t>Capital Liquidado T-03</t>
  </si>
  <si>
    <t>Capital Liquidado T-02</t>
  </si>
  <si>
    <t>Capital Liquidado T-01</t>
  </si>
  <si>
    <t>Capital Liquidado Actual</t>
  </si>
  <si>
    <t>Pago Anticipado T-12</t>
  </si>
  <si>
    <t>Pago Anticipado T-11</t>
  </si>
  <si>
    <t>Pago Anticipado T-10</t>
  </si>
  <si>
    <t>Pago Anticipado T-09</t>
  </si>
  <si>
    <t>Pago Anticipado T-08</t>
  </si>
  <si>
    <t>Pago Anticipado T-07</t>
  </si>
  <si>
    <t>Pago Anticipado T-06</t>
  </si>
  <si>
    <t>Pago Anticipado T-05</t>
  </si>
  <si>
    <t>Pago Anticipado T-04</t>
  </si>
  <si>
    <t>Pago Anticipado T-03</t>
  </si>
  <si>
    <t>Pago Anticipado T-02</t>
  </si>
  <si>
    <t>Pago Anticipado T-01</t>
  </si>
  <si>
    <t>Pago Anticipado Actual</t>
  </si>
  <si>
    <t>Capital Dispersado T-12</t>
  </si>
  <si>
    <t>Capital Dispersado T-11</t>
  </si>
  <si>
    <t>Capital Dispersado T-10</t>
  </si>
  <si>
    <t>Capital Dispersado T-09</t>
  </si>
  <si>
    <t>Capital Dispersado T-08</t>
  </si>
  <si>
    <t>Capital Dispersado T-07</t>
  </si>
  <si>
    <t>Capital Dispersado T-06</t>
  </si>
  <si>
    <t>Capital Dispersado T-05</t>
  </si>
  <si>
    <t>Capital Dispersado T-04</t>
  </si>
  <si>
    <t>Capital Dispersado T-03</t>
  </si>
  <si>
    <t>Capital Dispersado T-02</t>
  </si>
  <si>
    <t>Capital Dispersado T-01</t>
  </si>
  <si>
    <t>Capital Dispersado Actual</t>
  </si>
  <si>
    <t>% FPD T-12</t>
  </si>
  <si>
    <t>% FPD T-11</t>
  </si>
  <si>
    <t>% FPD T-10</t>
  </si>
  <si>
    <t>% FPD T-09</t>
  </si>
  <si>
    <t>% FPD T-08</t>
  </si>
  <si>
    <t>% FPD T-07</t>
  </si>
  <si>
    <t>% FPD T-06</t>
  </si>
  <si>
    <t>% FPD T-05</t>
  </si>
  <si>
    <t>% FPD T-04</t>
  </si>
  <si>
    <t>% FPD T-03</t>
  </si>
  <si>
    <t>% FPD T-02</t>
  </si>
  <si>
    <t>% FPD T-01</t>
  </si>
  <si>
    <t>% FPD Actual</t>
  </si>
  <si>
    <t>% SPD T-12</t>
  </si>
  <si>
    <t>% SPD T-11</t>
  </si>
  <si>
    <t>% SPD T-10</t>
  </si>
  <si>
    <t>% SPD T-09</t>
  </si>
  <si>
    <t>% SPD T-08</t>
  </si>
  <si>
    <t>% SPD T-07</t>
  </si>
  <si>
    <t>% SPD T-06</t>
  </si>
  <si>
    <t>% SPD T-05</t>
  </si>
  <si>
    <t>% SPD T-04</t>
  </si>
  <si>
    <t>% SPD T-03</t>
  </si>
  <si>
    <t>% SPD T-02</t>
  </si>
  <si>
    <t>% SPD T-01</t>
  </si>
  <si>
    <t>% SPD Actual</t>
  </si>
  <si>
    <t>% TPD T-12</t>
  </si>
  <si>
    <t>% TPD T-11</t>
  </si>
  <si>
    <t>% TPD T-10</t>
  </si>
  <si>
    <t>% TPD T-09</t>
  </si>
  <si>
    <t>% TPD T-08</t>
  </si>
  <si>
    <t>% TPD T-07</t>
  </si>
  <si>
    <t>% TPD T-06</t>
  </si>
  <si>
    <t>% TPD T-05</t>
  </si>
  <si>
    <t>% TPD T-04</t>
  </si>
  <si>
    <t>% TPD T-03</t>
  </si>
  <si>
    <t>% TPD T-02</t>
  </si>
  <si>
    <t>% TPD T-01</t>
  </si>
  <si>
    <t>% TPD Actual</t>
  </si>
  <si>
    <t>Quitas ago-22</t>
  </si>
  <si>
    <t>Quitas sep-22</t>
  </si>
  <si>
    <t>Quitas oct-22</t>
  </si>
  <si>
    <t>Quitas nov-22</t>
  </si>
  <si>
    <t>Quitas dic-22</t>
  </si>
  <si>
    <t>Quitas ene-23</t>
  </si>
  <si>
    <t>Quitas feb-23</t>
  </si>
  <si>
    <t>Quitas mar-23</t>
  </si>
  <si>
    <t>Quitas abr-23</t>
  </si>
  <si>
    <t>Quitas may-23</t>
  </si>
  <si>
    <t>Quitas jun-23</t>
  </si>
  <si>
    <t>Quitas T-12</t>
  </si>
  <si>
    <t>Quitas T-11</t>
  </si>
  <si>
    <t>Quitas T-10</t>
  </si>
  <si>
    <t>Quitas T-09</t>
  </si>
  <si>
    <t>Quitas T-08</t>
  </si>
  <si>
    <t>Quitas T-07</t>
  </si>
  <si>
    <t>Quitas T-06</t>
  </si>
  <si>
    <t>Quitas T-05</t>
  </si>
  <si>
    <t>Quitas T-04</t>
  </si>
  <si>
    <t>Quitas T-03</t>
  </si>
  <si>
    <t>Quitas T-02</t>
  </si>
  <si>
    <t>Quitas T-01</t>
  </si>
  <si>
    <t>Quitas Actual</t>
  </si>
  <si>
    <t>Divisiones</t>
  </si>
  <si>
    <t>Sucursales</t>
  </si>
  <si>
    <t>Centro Metrópolis</t>
  </si>
  <si>
    <t>NA</t>
  </si>
  <si>
    <t>Brokers</t>
  </si>
  <si>
    <t>Conexión Magna</t>
  </si>
  <si>
    <t>Enlace Regio</t>
  </si>
  <si>
    <t>Puerto Magna</t>
  </si>
  <si>
    <t>Ciudad Pirámide</t>
  </si>
  <si>
    <t>División. Red Mexiquense</t>
  </si>
  <si>
    <t>Núcleo Uno</t>
  </si>
  <si>
    <t>Valle Verde</t>
  </si>
  <si>
    <t>Río Blanco</t>
  </si>
  <si>
    <t>Colina del Sol</t>
  </si>
  <si>
    <t>Parque Jurica</t>
  </si>
  <si>
    <t>Colina Plateada</t>
  </si>
  <si>
    <t>Altos de Querétaro</t>
  </si>
  <si>
    <t>Sol y Campo</t>
  </si>
  <si>
    <t>Satélite 1</t>
  </si>
  <si>
    <t>Conexión Naucalpan</t>
  </si>
  <si>
    <t>Satélite 2</t>
  </si>
  <si>
    <t>Satélite 3</t>
  </si>
  <si>
    <t>Bahía Dorada</t>
  </si>
  <si>
    <t>Zona Sur Central</t>
  </si>
  <si>
    <r>
      <rPr>
        <b/>
        <sz val="11"/>
        <color rgb="FF000000"/>
        <rFont val="Aptos Narrow"/>
        <family val="2"/>
        <scheme val="minor"/>
      </rPr>
      <t>Núcleo Uno</t>
    </r>
    <r>
      <rPr>
        <sz val="11"/>
        <color rgb="FF000000"/>
        <rFont val="Aptos Narrow"/>
        <family val="2"/>
        <scheme val="minor"/>
      </rPr>
      <t xml:space="preserve"> </t>
    </r>
  </si>
  <si>
    <t>Costa Marquesa</t>
  </si>
  <si>
    <t>Alto de Chilpan</t>
  </si>
  <si>
    <t>Cuautla Vista</t>
  </si>
  <si>
    <t>Jardines del Valle</t>
  </si>
  <si>
    <t>Llanos de Igualdad</t>
  </si>
  <si>
    <t>Parque Jojutla</t>
  </si>
  <si>
    <t>Valle Chalco</t>
  </si>
  <si>
    <t>Zona Oriente Valle</t>
  </si>
  <si>
    <t xml:space="preserve">Núcleo Uno </t>
  </si>
  <si>
    <t>Montaña Azul</t>
  </si>
  <si>
    <t>Reyes Paz A</t>
  </si>
  <si>
    <t>Reyes Paz B</t>
  </si>
  <si>
    <t>Bosques Neza</t>
  </si>
  <si>
    <t>Cumbre Neza</t>
  </si>
  <si>
    <t>Riberas Texcoco</t>
  </si>
  <si>
    <t>Pinar del Valle</t>
  </si>
  <si>
    <t>Zona Norte Valle</t>
  </si>
  <si>
    <t>Cielos de Metepec</t>
  </si>
  <si>
    <t>Lomas de Naucalpan</t>
  </si>
  <si>
    <t>Puente de Tlalne</t>
  </si>
  <si>
    <t>Puente de Tlalne II</t>
  </si>
  <si>
    <t>Valles Toluca</t>
  </si>
  <si>
    <t>Cumbre Toluca</t>
  </si>
  <si>
    <t>Bosques Tultitlán</t>
  </si>
  <si>
    <t>Jardín Aragón A</t>
  </si>
  <si>
    <t>División. Distrito Central</t>
  </si>
  <si>
    <t>Núcleo Dos</t>
  </si>
  <si>
    <t>Pilares del Norte</t>
  </si>
  <si>
    <t>Residencia A</t>
  </si>
  <si>
    <t>Residencia B</t>
  </si>
  <si>
    <t>Colinas GAM</t>
  </si>
  <si>
    <t>Plaza Central</t>
  </si>
  <si>
    <t>Los Arcos</t>
  </si>
  <si>
    <t>Campo Zaragoza</t>
  </si>
  <si>
    <t>Lomas Zaragoza</t>
  </si>
  <si>
    <t>Avance 1</t>
  </si>
  <si>
    <t>Núcleo Avance</t>
  </si>
  <si>
    <t>Avance 2</t>
  </si>
  <si>
    <t>Avance 3</t>
  </si>
  <si>
    <t>Avance 4</t>
  </si>
  <si>
    <t>Parque Obregón</t>
  </si>
  <si>
    <t>Zona Núcleo CDMX</t>
  </si>
  <si>
    <t>Centro Viejo</t>
  </si>
  <si>
    <t>Mirador Tlalpan A</t>
  </si>
  <si>
    <t>Mirador Tlalpan B</t>
  </si>
  <si>
    <t>Lagunas de Xochimilco</t>
  </si>
  <si>
    <t>Plaza Zapata</t>
  </si>
  <si>
    <t>Robledal A</t>
  </si>
  <si>
    <t>Zona Oriente Conexión</t>
  </si>
  <si>
    <t>Robledal B</t>
  </si>
  <si>
    <t>Campo Florido A</t>
  </si>
  <si>
    <t>Campo Florido B</t>
  </si>
  <si>
    <t>Campo Florido C</t>
  </si>
  <si>
    <t>Campo Florido D</t>
  </si>
  <si>
    <t>Riberas del Sur</t>
  </si>
  <si>
    <t>Sierra Cordobesa</t>
  </si>
  <si>
    <t>Zona Cordillera Puebla</t>
  </si>
  <si>
    <t>Valles de Orizaba</t>
  </si>
  <si>
    <t>Alturas de Puebla</t>
  </si>
  <si>
    <t>Jardines Manuel</t>
  </si>
  <si>
    <t>Lomas Santiago</t>
  </si>
  <si>
    <t>Llanos Tehuacán</t>
  </si>
  <si>
    <t>Bosques Tlaxcala</t>
  </si>
  <si>
    <t>Colinas Mirón</t>
  </si>
  <si>
    <t>Zona Bahía Veracruz</t>
  </si>
  <si>
    <t>Valle Rica</t>
  </si>
  <si>
    <t>Puerto Bravo</t>
  </si>
  <si>
    <t>Puerta Cuauhtémoc</t>
  </si>
  <si>
    <t>Cumbres Xalapa</t>
  </si>
  <si>
    <t>Paso del Norte</t>
  </si>
  <si>
    <t>División Red Norteña</t>
  </si>
  <si>
    <t>Red Norteña</t>
  </si>
  <si>
    <t>Río Bravo</t>
  </si>
  <si>
    <t>Aceros del Norte</t>
  </si>
  <si>
    <t>Paso Nuevo</t>
  </si>
  <si>
    <t>Piedras Altas</t>
  </si>
  <si>
    <t>Valles del Norte</t>
  </si>
  <si>
    <t>Laguna Norte</t>
  </si>
  <si>
    <t>Sabinas Sierra</t>
  </si>
  <si>
    <t>Campos Saltillo</t>
  </si>
  <si>
    <t>Centro Saltillo</t>
  </si>
  <si>
    <t>Lomas de Álamos</t>
  </si>
  <si>
    <t>Zona Sierra Norte</t>
  </si>
  <si>
    <t>Valle Apodaca</t>
  </si>
  <si>
    <t>Puente Lincoln</t>
  </si>
  <si>
    <t>Cumbres Regias</t>
  </si>
  <si>
    <t>Centro Regio</t>
  </si>
  <si>
    <t>Bulevar Regio</t>
  </si>
  <si>
    <t>San Nicolás Valle</t>
  </si>
  <si>
    <t>Sierra Santa</t>
  </si>
  <si>
    <t>Bosque Verde</t>
  </si>
  <si>
    <t>Zona Red frontera este</t>
  </si>
  <si>
    <t>Palacio del Norte</t>
  </si>
  <si>
    <t>Valle de Guadalupe</t>
  </si>
  <si>
    <t>Parque Madero</t>
  </si>
  <si>
    <t>Expo Regia</t>
  </si>
  <si>
    <t>Desierto Norte</t>
  </si>
  <si>
    <t>Desierto Bravo</t>
  </si>
  <si>
    <t>Río Revolución</t>
  </si>
  <si>
    <t>Valle Real</t>
  </si>
  <si>
    <t>Zona Bahía del Sol</t>
  </si>
  <si>
    <t>Victoria Alta</t>
  </si>
  <si>
    <t>Bahía Aeropuerto</t>
  </si>
  <si>
    <t>Plaza Tampico</t>
  </si>
  <si>
    <t>Colinas Tampico</t>
  </si>
  <si>
    <t>Río Madero</t>
  </si>
  <si>
    <t>Sierra Chihuahua</t>
  </si>
  <si>
    <t>División Sierra del Desierto</t>
  </si>
  <si>
    <t>Red Noroeste</t>
  </si>
  <si>
    <t>Campus Sierra</t>
  </si>
  <si>
    <t>Victoria Sierra</t>
  </si>
  <si>
    <t>Plaza Cuauhtémoc</t>
  </si>
  <si>
    <t>Juárez Norte</t>
  </si>
  <si>
    <t>Jardines del Norte</t>
  </si>
  <si>
    <t>Americas Plaza</t>
  </si>
  <si>
    <t>Patio Grande</t>
  </si>
  <si>
    <t>Colinas Jilotepec</t>
  </si>
  <si>
    <t>Parral Viejo</t>
  </si>
  <si>
    <t>Bahía Azul</t>
  </si>
  <si>
    <t>Zona Costa del Pacífico</t>
  </si>
  <si>
    <t>Plaza Pacifico</t>
  </si>
  <si>
    <t>Cabo Fuerte</t>
  </si>
  <si>
    <t>Valle Mexicali</t>
  </si>
  <si>
    <t>Norte Mexicali</t>
  </si>
  <si>
    <t>Frontera Oeste</t>
  </si>
  <si>
    <t>Frontera Bravo</t>
  </si>
  <si>
    <t>Valles de Culiacán</t>
  </si>
  <si>
    <t>Zona Valle Dorado</t>
  </si>
  <si>
    <t>Culiacán Norte</t>
  </si>
  <si>
    <t>Sierra Durango</t>
  </si>
  <si>
    <t>Durango Norte</t>
  </si>
  <si>
    <t>Valle del Río</t>
  </si>
  <si>
    <t>Plaza Mochis</t>
  </si>
  <si>
    <t>Norte Dorado</t>
  </si>
  <si>
    <t>Obregón Central</t>
  </si>
  <si>
    <t>Zona Desierto del Sol</t>
  </si>
  <si>
    <t>Obregón Norte</t>
  </si>
  <si>
    <t>Sierra Hermosillo</t>
  </si>
  <si>
    <t>Hermosillo Norte</t>
  </si>
  <si>
    <t>Valle de Navojoa</t>
  </si>
  <si>
    <t>Frontera Nogales</t>
  </si>
  <si>
    <t>Guadalajara Uno</t>
  </si>
  <si>
    <t>Conexión GDL</t>
  </si>
  <si>
    <t>Occidente Conexión</t>
  </si>
  <si>
    <t>Guadalajara Dos</t>
  </si>
  <si>
    <t>Guadalajara Tres</t>
  </si>
  <si>
    <t>Aguas Central</t>
  </si>
  <si>
    <t>Zona Corazón de la Sierra</t>
  </si>
  <si>
    <t>Aguas Norte</t>
  </si>
  <si>
    <t>Río Fresnillo</t>
  </si>
  <si>
    <t>Bahía Manzanillo</t>
  </si>
  <si>
    <t>San Luis Norte</t>
  </si>
  <si>
    <t>San Luis Alturas</t>
  </si>
  <si>
    <t>Cumbres Zacatecas</t>
  </si>
  <si>
    <t>Plaza Celaya</t>
  </si>
  <si>
    <t>Zona Valles Centrales</t>
  </si>
  <si>
    <t>Hidalgo Valle</t>
  </si>
  <si>
    <t>Jardines Irapuato</t>
  </si>
  <si>
    <t>Cañadas León</t>
  </si>
  <si>
    <t>Norte León</t>
  </si>
  <si>
    <t>Valle Piedad</t>
  </si>
  <si>
    <t>Zona Tierra de lagos</t>
  </si>
  <si>
    <t>Bahía Lázaro</t>
  </si>
  <si>
    <t>Colinas Morelia</t>
  </si>
  <si>
    <t>Morelia Norte</t>
  </si>
  <si>
    <t>Camelinas Plaza</t>
  </si>
  <si>
    <t>Jardines Uruapan</t>
  </si>
  <si>
    <t>Valle Zamora</t>
  </si>
  <si>
    <t>Riviera Zihua</t>
  </si>
  <si>
    <t>Montes Zitácuaro</t>
  </si>
  <si>
    <t>GDL Central</t>
  </si>
  <si>
    <t>Zona Cumbres del Pacífico</t>
  </si>
  <si>
    <t>Norte GDL</t>
  </si>
  <si>
    <t>Riviera Vallarta</t>
  </si>
  <si>
    <t>Valle Tepic</t>
  </si>
  <si>
    <t>Norte Tepic</t>
  </si>
  <si>
    <t>Jardines Tlaque</t>
  </si>
  <si>
    <t>Montes Tonalá</t>
  </si>
  <si>
    <t>Guzmán Valle</t>
  </si>
  <si>
    <t>Zona Valles del Pacífico</t>
  </si>
  <si>
    <t>IMSS GDL</t>
  </si>
  <si>
    <t>Oblatos Plaza</t>
  </si>
  <si>
    <t>Las Águilas</t>
  </si>
  <si>
    <t>Zapopan Plaza</t>
  </si>
  <si>
    <t>Río Coatzacoalcos</t>
  </si>
  <si>
    <t>Zona Selva Alta</t>
  </si>
  <si>
    <t>Red Sureste</t>
  </si>
  <si>
    <t>Valle Comitán</t>
  </si>
  <si>
    <t>Selva Tapachula</t>
  </si>
  <si>
    <t>Tuxtla Norte</t>
  </si>
  <si>
    <t>Tuxtla Central</t>
  </si>
  <si>
    <t>Villa Central</t>
  </si>
  <si>
    <t>Villa Norte</t>
  </si>
  <si>
    <t>Villa Alturas</t>
  </si>
  <si>
    <t>Sierra Oaxaca</t>
  </si>
  <si>
    <t>Zona Sierra Escondida</t>
  </si>
  <si>
    <t>Riviera Escondida</t>
  </si>
  <si>
    <t>Bahía Cruz</t>
  </si>
  <si>
    <t>Río Tuxtepec</t>
  </si>
  <si>
    <t>Bahía Campeche</t>
  </si>
  <si>
    <t>Zona Riviera del Caribe</t>
  </si>
  <si>
    <t>Riviera Cancún</t>
  </si>
  <si>
    <t>Bahía Chetumal</t>
  </si>
  <si>
    <t>Isla del Carmen</t>
  </si>
  <si>
    <t>Sierra Mérida</t>
  </si>
  <si>
    <t>Mérida Norte</t>
  </si>
  <si>
    <t>Alturas Mérida</t>
  </si>
  <si>
    <t>Riviera Playa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</si>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</sst>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,,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F4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0" fillId="4" borderId="0" xfId="0" applyFill="1"/>
    <xf numFmtId="164" fontId="0" fillId="4" borderId="0" xfId="0" applyNumberFormat="1" applyFill="1"/>
    <xf numFmtId="10" fontId="0" fillId="4" borderId="0" xfId="1" applyNumberFormat="1" applyFont="1" applyFill="1"/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6" borderId="0" xfId="0" applyFont="1" applyFill="1"/>
    <xf numFmtId="164" fontId="0" fillId="6" borderId="0" xfId="0" applyNumberFormat="1" applyFill="1"/>
    <xf numFmtId="10" fontId="0" fillId="6" borderId="0" xfId="1" applyNumberFormat="1" applyFont="1" applyFill="1"/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164" fontId="0" fillId="5" borderId="0" xfId="0" applyNumberFormat="1" applyFill="1"/>
    <xf numFmtId="10" fontId="0" fillId="5" borderId="0" xfId="1" applyNumberFormat="1" applyFont="1" applyFill="1"/>
    <xf numFmtId="10" fontId="0" fillId="4" borderId="0" xfId="0" applyNumberFormat="1" applyFill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7" borderId="0" xfId="0" applyFont="1" applyFill="1"/>
    <xf numFmtId="164" fontId="2" fillId="7" borderId="0" xfId="0" applyNumberFormat="1" applyFont="1" applyFill="1"/>
    <xf numFmtId="10" fontId="2" fillId="7" borderId="0" xfId="1" applyNumberFormat="1" applyFont="1" applyFill="1"/>
  </cellXfs>
  <cellStyles count="2">
    <cellStyle name="Normal" xfId="0" builtinId="0"/>
    <cellStyle name="Porcentaje" xfId="1" builtinId="5"/>
  </cellStyles>
  <dxfs count="3">
    <dxf>
      <fill>
        <patternFill>
          <bgColor rgb="FFC8E6A4"/>
        </patternFill>
      </fill>
    </dxf>
    <dxf>
      <fill>
        <patternFill>
          <bgColor rgb="FFF0FA96"/>
        </patternFill>
      </fill>
    </dxf>
    <dxf>
      <fill>
        <patternFill>
          <bgColor rgb="FFFF93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8153-0F15-461E-A838-2224D0952608}">
  <dimension ref="A1:FZ231"/>
  <sheetViews>
    <sheetView tabSelected="1" topLeftCell="FD1" workbookViewId="0">
      <selection activeCell="E7" sqref="E7"/>
    </sheetView>
  </sheetViews>
  <sheetFormatPr baseColWidth="10" defaultRowHeight="14.5" x14ac:dyDescent="0.35"/>
  <cols>
    <col min="1" max="1" width="17.90625" customWidth="1"/>
  </cols>
  <sheetData>
    <row r="1" spans="1:182" ht="5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3" t="s">
        <v>180</v>
      </c>
      <c r="FZ1" s="3" t="s">
        <v>0</v>
      </c>
    </row>
    <row r="2" spans="1:182" x14ac:dyDescent="0.35">
      <c r="A2" s="6" t="s">
        <v>181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0</v>
      </c>
      <c r="CC2" s="7">
        <v>0</v>
      </c>
      <c r="CD2" s="7">
        <v>0</v>
      </c>
      <c r="CE2" s="7">
        <v>0</v>
      </c>
      <c r="CF2" s="7">
        <v>0</v>
      </c>
      <c r="CG2" s="7">
        <v>0</v>
      </c>
      <c r="CH2" s="7">
        <v>0</v>
      </c>
      <c r="CI2" s="7">
        <v>0</v>
      </c>
      <c r="CJ2" s="7">
        <v>0</v>
      </c>
      <c r="CK2" s="7">
        <v>0</v>
      </c>
      <c r="CL2" s="7">
        <v>0</v>
      </c>
      <c r="CM2" s="8" t="s">
        <v>182</v>
      </c>
      <c r="CN2" s="8" t="s">
        <v>182</v>
      </c>
      <c r="CO2" s="8" t="s">
        <v>182</v>
      </c>
      <c r="CP2" s="8" t="s">
        <v>182</v>
      </c>
      <c r="CQ2" s="8" t="s">
        <v>182</v>
      </c>
      <c r="CR2" s="8" t="s">
        <v>182</v>
      </c>
      <c r="CS2" s="8" t="s">
        <v>182</v>
      </c>
      <c r="CT2" s="8" t="s">
        <v>182</v>
      </c>
      <c r="CU2" s="8" t="s">
        <v>182</v>
      </c>
      <c r="CV2" s="8" t="s">
        <v>182</v>
      </c>
      <c r="CW2" s="8" t="s">
        <v>182</v>
      </c>
      <c r="CX2" s="8" t="s">
        <v>182</v>
      </c>
      <c r="CY2" s="8" t="s">
        <v>182</v>
      </c>
      <c r="CZ2" s="7">
        <v>0</v>
      </c>
      <c r="DA2" s="7">
        <v>0</v>
      </c>
      <c r="DB2" s="7">
        <v>0</v>
      </c>
      <c r="DC2" s="7">
        <v>0</v>
      </c>
      <c r="DD2" s="7">
        <v>0</v>
      </c>
      <c r="DE2" s="7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>
        <v>0</v>
      </c>
      <c r="DM2" s="8" t="s">
        <v>182</v>
      </c>
      <c r="DN2" s="8" t="s">
        <v>182</v>
      </c>
      <c r="DO2" s="8" t="s">
        <v>182</v>
      </c>
      <c r="DP2" s="8" t="s">
        <v>182</v>
      </c>
      <c r="DQ2" s="8" t="s">
        <v>182</v>
      </c>
      <c r="DR2" s="8" t="s">
        <v>182</v>
      </c>
      <c r="DS2" s="8" t="s">
        <v>182</v>
      </c>
      <c r="DT2" s="8" t="s">
        <v>182</v>
      </c>
      <c r="DU2" s="8" t="s">
        <v>182</v>
      </c>
      <c r="DV2" s="8" t="s">
        <v>182</v>
      </c>
      <c r="DW2" s="8" t="s">
        <v>182</v>
      </c>
      <c r="DX2" s="8" t="s">
        <v>182</v>
      </c>
      <c r="DY2" s="8" t="s">
        <v>182</v>
      </c>
      <c r="DZ2" s="8" t="s">
        <v>182</v>
      </c>
      <c r="EA2" s="8" t="s">
        <v>182</v>
      </c>
      <c r="EB2" s="8" t="s">
        <v>182</v>
      </c>
      <c r="EC2" s="8" t="s">
        <v>182</v>
      </c>
      <c r="ED2" s="8" t="s">
        <v>182</v>
      </c>
      <c r="EE2" s="8" t="s">
        <v>182</v>
      </c>
      <c r="EF2" s="8" t="s">
        <v>182</v>
      </c>
      <c r="EG2" s="8" t="s">
        <v>182</v>
      </c>
      <c r="EH2" s="8" t="s">
        <v>182</v>
      </c>
      <c r="EI2" s="8" t="s">
        <v>182</v>
      </c>
      <c r="EJ2" s="8" t="s">
        <v>182</v>
      </c>
      <c r="EK2" s="8" t="s">
        <v>182</v>
      </c>
      <c r="EL2" s="8" t="s">
        <v>182</v>
      </c>
      <c r="EM2" s="8" t="s">
        <v>182</v>
      </c>
      <c r="EN2" s="8" t="s">
        <v>182</v>
      </c>
      <c r="EO2" s="8" t="s">
        <v>182</v>
      </c>
      <c r="EP2" s="8" t="s">
        <v>182</v>
      </c>
      <c r="EQ2" s="8" t="s">
        <v>182</v>
      </c>
      <c r="ER2" s="8" t="s">
        <v>182</v>
      </c>
      <c r="ES2" s="8" t="s">
        <v>182</v>
      </c>
      <c r="ET2" s="8" t="s">
        <v>182</v>
      </c>
      <c r="EU2" s="8" t="s">
        <v>182</v>
      </c>
      <c r="EV2" s="8" t="s">
        <v>182</v>
      </c>
      <c r="EW2" s="8" t="s">
        <v>182</v>
      </c>
      <c r="EX2" s="8" t="s">
        <v>182</v>
      </c>
      <c r="EY2" s="8" t="s">
        <v>182</v>
      </c>
      <c r="EZ2" s="7">
        <v>0</v>
      </c>
      <c r="FA2" s="7">
        <v>0</v>
      </c>
      <c r="FB2" s="7">
        <v>0</v>
      </c>
      <c r="FC2" s="7">
        <v>0</v>
      </c>
      <c r="FD2" s="7">
        <v>0</v>
      </c>
      <c r="FE2" s="7">
        <v>0</v>
      </c>
      <c r="FF2" s="7">
        <v>0</v>
      </c>
      <c r="FG2" s="7">
        <v>0</v>
      </c>
      <c r="FH2" s="7">
        <v>0</v>
      </c>
      <c r="FI2" s="7">
        <v>3026.37</v>
      </c>
      <c r="FJ2" s="7">
        <v>0</v>
      </c>
      <c r="FK2" s="7">
        <v>0</v>
      </c>
      <c r="FL2" s="7">
        <v>0.09</v>
      </c>
      <c r="FM2" s="7">
        <v>0</v>
      </c>
      <c r="FN2" s="7">
        <v>0</v>
      </c>
      <c r="FO2" s="7">
        <v>0</v>
      </c>
      <c r="FP2" s="7">
        <v>0</v>
      </c>
      <c r="FQ2" s="7">
        <v>0</v>
      </c>
      <c r="FR2" s="7">
        <v>0</v>
      </c>
      <c r="FS2" s="7">
        <v>0</v>
      </c>
      <c r="FT2" s="7">
        <v>0</v>
      </c>
      <c r="FU2" s="7">
        <v>0</v>
      </c>
      <c r="FV2" s="7">
        <v>1488</v>
      </c>
      <c r="FW2" s="7">
        <v>0.02</v>
      </c>
      <c r="FX2" s="9" t="s">
        <v>181</v>
      </c>
      <c r="FY2" s="10" t="s">
        <v>181</v>
      </c>
      <c r="FZ2" s="11" t="s">
        <v>183</v>
      </c>
    </row>
    <row r="3" spans="1:182" x14ac:dyDescent="0.35">
      <c r="A3" s="6" t="s">
        <v>184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-0.01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-80.66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8" t="s">
        <v>182</v>
      </c>
      <c r="CN3" s="8" t="s">
        <v>182</v>
      </c>
      <c r="CO3" s="8" t="s">
        <v>182</v>
      </c>
      <c r="CP3" s="8" t="s">
        <v>182</v>
      </c>
      <c r="CQ3" s="8" t="s">
        <v>182</v>
      </c>
      <c r="CR3" s="8" t="s">
        <v>182</v>
      </c>
      <c r="CS3" s="8" t="s">
        <v>182</v>
      </c>
      <c r="CT3" s="8" t="s">
        <v>182</v>
      </c>
      <c r="CU3" s="8" t="s">
        <v>182</v>
      </c>
      <c r="CV3" s="8" t="s">
        <v>182</v>
      </c>
      <c r="CW3" s="8" t="s">
        <v>182</v>
      </c>
      <c r="CX3" s="8" t="s">
        <v>182</v>
      </c>
      <c r="CY3" s="8" t="s">
        <v>182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8" t="s">
        <v>182</v>
      </c>
      <c r="DN3" s="8" t="s">
        <v>182</v>
      </c>
      <c r="DO3" s="8" t="s">
        <v>182</v>
      </c>
      <c r="DP3" s="8" t="s">
        <v>182</v>
      </c>
      <c r="DQ3" s="8" t="s">
        <v>182</v>
      </c>
      <c r="DR3" s="8" t="s">
        <v>182</v>
      </c>
      <c r="DS3" s="8" t="s">
        <v>182</v>
      </c>
      <c r="DT3" s="8" t="s">
        <v>182</v>
      </c>
      <c r="DU3" s="8" t="s">
        <v>182</v>
      </c>
      <c r="DV3" s="8" t="s">
        <v>182</v>
      </c>
      <c r="DW3" s="8" t="s">
        <v>182</v>
      </c>
      <c r="DX3" s="8" t="s">
        <v>182</v>
      </c>
      <c r="DY3" s="8" t="s">
        <v>182</v>
      </c>
      <c r="DZ3" s="8" t="s">
        <v>182</v>
      </c>
      <c r="EA3" s="8" t="s">
        <v>182</v>
      </c>
      <c r="EB3" s="8" t="s">
        <v>182</v>
      </c>
      <c r="EC3" s="8" t="s">
        <v>182</v>
      </c>
      <c r="ED3" s="8" t="s">
        <v>182</v>
      </c>
      <c r="EE3" s="8" t="s">
        <v>182</v>
      </c>
      <c r="EF3" s="8" t="s">
        <v>182</v>
      </c>
      <c r="EG3" s="8" t="s">
        <v>182</v>
      </c>
      <c r="EH3" s="8" t="s">
        <v>182</v>
      </c>
      <c r="EI3" s="8" t="s">
        <v>182</v>
      </c>
      <c r="EJ3" s="8" t="s">
        <v>182</v>
      </c>
      <c r="EK3" s="8" t="s">
        <v>182</v>
      </c>
      <c r="EL3" s="8" t="s">
        <v>182</v>
      </c>
      <c r="EM3" s="8" t="s">
        <v>182</v>
      </c>
      <c r="EN3" s="8" t="s">
        <v>182</v>
      </c>
      <c r="EO3" s="8" t="s">
        <v>182</v>
      </c>
      <c r="EP3" s="8" t="s">
        <v>182</v>
      </c>
      <c r="EQ3" s="8" t="s">
        <v>182</v>
      </c>
      <c r="ER3" s="8" t="s">
        <v>182</v>
      </c>
      <c r="ES3" s="8" t="s">
        <v>182</v>
      </c>
      <c r="ET3" s="8" t="s">
        <v>182</v>
      </c>
      <c r="EU3" s="8" t="s">
        <v>182</v>
      </c>
      <c r="EV3" s="8" t="s">
        <v>182</v>
      </c>
      <c r="EW3" s="8" t="s">
        <v>182</v>
      </c>
      <c r="EX3" s="8" t="s">
        <v>182</v>
      </c>
      <c r="EY3" s="8" t="s">
        <v>182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1790.62</v>
      </c>
      <c r="FH3" s="7">
        <v>0</v>
      </c>
      <c r="FI3" s="7">
        <v>0</v>
      </c>
      <c r="FJ3" s="7">
        <v>0</v>
      </c>
      <c r="FK3" s="7">
        <v>0</v>
      </c>
      <c r="FL3" s="7">
        <v>0.03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-0.02</v>
      </c>
      <c r="FV3" s="7">
        <v>1913.46</v>
      </c>
      <c r="FW3" s="7">
        <v>-0.01</v>
      </c>
      <c r="FX3" s="9" t="s">
        <v>184</v>
      </c>
      <c r="FY3" s="10" t="s">
        <v>184</v>
      </c>
      <c r="FZ3" s="11" t="s">
        <v>183</v>
      </c>
    </row>
    <row r="4" spans="1:182" x14ac:dyDescent="0.35">
      <c r="A4" s="6" t="s">
        <v>185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8" t="s">
        <v>182</v>
      </c>
      <c r="CN4" s="8" t="s">
        <v>182</v>
      </c>
      <c r="CO4" s="8" t="s">
        <v>182</v>
      </c>
      <c r="CP4" s="8" t="s">
        <v>182</v>
      </c>
      <c r="CQ4" s="8" t="s">
        <v>182</v>
      </c>
      <c r="CR4" s="8" t="s">
        <v>182</v>
      </c>
      <c r="CS4" s="8" t="s">
        <v>182</v>
      </c>
      <c r="CT4" s="8" t="s">
        <v>182</v>
      </c>
      <c r="CU4" s="8" t="s">
        <v>182</v>
      </c>
      <c r="CV4" s="8" t="s">
        <v>182</v>
      </c>
      <c r="CW4" s="8" t="s">
        <v>182</v>
      </c>
      <c r="CX4" s="8" t="s">
        <v>182</v>
      </c>
      <c r="CY4" s="8" t="s">
        <v>182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8" t="s">
        <v>182</v>
      </c>
      <c r="DN4" s="8" t="s">
        <v>182</v>
      </c>
      <c r="DO4" s="8" t="s">
        <v>182</v>
      </c>
      <c r="DP4" s="8" t="s">
        <v>182</v>
      </c>
      <c r="DQ4" s="8" t="s">
        <v>182</v>
      </c>
      <c r="DR4" s="8" t="s">
        <v>182</v>
      </c>
      <c r="DS4" s="8" t="s">
        <v>182</v>
      </c>
      <c r="DT4" s="8" t="s">
        <v>182</v>
      </c>
      <c r="DU4" s="8" t="s">
        <v>182</v>
      </c>
      <c r="DV4" s="8" t="s">
        <v>182</v>
      </c>
      <c r="DW4" s="8" t="s">
        <v>182</v>
      </c>
      <c r="DX4" s="8" t="s">
        <v>182</v>
      </c>
      <c r="DY4" s="8" t="s">
        <v>182</v>
      </c>
      <c r="DZ4" s="8" t="s">
        <v>182</v>
      </c>
      <c r="EA4" s="8" t="s">
        <v>182</v>
      </c>
      <c r="EB4" s="8" t="s">
        <v>182</v>
      </c>
      <c r="EC4" s="8" t="s">
        <v>182</v>
      </c>
      <c r="ED4" s="8" t="s">
        <v>182</v>
      </c>
      <c r="EE4" s="8" t="s">
        <v>182</v>
      </c>
      <c r="EF4" s="8" t="s">
        <v>182</v>
      </c>
      <c r="EG4" s="8" t="s">
        <v>182</v>
      </c>
      <c r="EH4" s="8" t="s">
        <v>182</v>
      </c>
      <c r="EI4" s="8" t="s">
        <v>182</v>
      </c>
      <c r="EJ4" s="8" t="s">
        <v>182</v>
      </c>
      <c r="EK4" s="8" t="s">
        <v>182</v>
      </c>
      <c r="EL4" s="8" t="s">
        <v>182</v>
      </c>
      <c r="EM4" s="8" t="s">
        <v>182</v>
      </c>
      <c r="EN4" s="8" t="s">
        <v>182</v>
      </c>
      <c r="EO4" s="8" t="s">
        <v>182</v>
      </c>
      <c r="EP4" s="8" t="s">
        <v>182</v>
      </c>
      <c r="EQ4" s="8" t="s">
        <v>182</v>
      </c>
      <c r="ER4" s="8" t="s">
        <v>182</v>
      </c>
      <c r="ES4" s="8" t="s">
        <v>182</v>
      </c>
      <c r="ET4" s="8" t="s">
        <v>182</v>
      </c>
      <c r="EU4" s="8" t="s">
        <v>182</v>
      </c>
      <c r="EV4" s="8" t="s">
        <v>182</v>
      </c>
      <c r="EW4" s="8" t="s">
        <v>182</v>
      </c>
      <c r="EX4" s="8" t="s">
        <v>182</v>
      </c>
      <c r="EY4" s="8" t="s">
        <v>182</v>
      </c>
      <c r="EZ4" s="7">
        <v>0</v>
      </c>
      <c r="FA4" s="7">
        <v>0</v>
      </c>
      <c r="FB4" s="7">
        <v>0</v>
      </c>
      <c r="FC4" s="7">
        <v>0</v>
      </c>
      <c r="FD4" s="7">
        <v>0.01</v>
      </c>
      <c r="FE4" s="7">
        <v>0</v>
      </c>
      <c r="FF4" s="7">
        <v>0</v>
      </c>
      <c r="FG4" s="7">
        <v>0.04</v>
      </c>
      <c r="FH4" s="7">
        <v>0</v>
      </c>
      <c r="FI4" s="7">
        <v>695.14</v>
      </c>
      <c r="FJ4" s="7">
        <v>0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0</v>
      </c>
      <c r="FQ4" s="7">
        <v>0</v>
      </c>
      <c r="FR4" s="7">
        <v>0</v>
      </c>
      <c r="FS4" s="7">
        <v>0</v>
      </c>
      <c r="FT4" s="7">
        <v>0</v>
      </c>
      <c r="FU4" s="7">
        <v>2794.28</v>
      </c>
      <c r="FV4" s="7">
        <v>0</v>
      </c>
      <c r="FW4" s="7">
        <v>0</v>
      </c>
      <c r="FX4" s="9" t="s">
        <v>185</v>
      </c>
      <c r="FY4" s="10" t="s">
        <v>185</v>
      </c>
      <c r="FZ4" s="11" t="s">
        <v>183</v>
      </c>
    </row>
    <row r="5" spans="1:182" x14ac:dyDescent="0.35">
      <c r="A5" s="6" t="s">
        <v>186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-0.01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8" t="s">
        <v>182</v>
      </c>
      <c r="CN5" s="8" t="s">
        <v>182</v>
      </c>
      <c r="CO5" s="8" t="s">
        <v>182</v>
      </c>
      <c r="CP5" s="8" t="s">
        <v>182</v>
      </c>
      <c r="CQ5" s="8" t="s">
        <v>182</v>
      </c>
      <c r="CR5" s="8" t="s">
        <v>182</v>
      </c>
      <c r="CS5" s="8" t="s">
        <v>182</v>
      </c>
      <c r="CT5" s="8" t="s">
        <v>182</v>
      </c>
      <c r="CU5" s="8" t="s">
        <v>182</v>
      </c>
      <c r="CV5" s="8" t="s">
        <v>182</v>
      </c>
      <c r="CW5" s="8" t="s">
        <v>182</v>
      </c>
      <c r="CX5" s="8" t="s">
        <v>182</v>
      </c>
      <c r="CY5" s="8" t="s">
        <v>182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8" t="s">
        <v>182</v>
      </c>
      <c r="DN5" s="8" t="s">
        <v>182</v>
      </c>
      <c r="DO5" s="8" t="s">
        <v>182</v>
      </c>
      <c r="DP5" s="8" t="s">
        <v>182</v>
      </c>
      <c r="DQ5" s="8" t="s">
        <v>182</v>
      </c>
      <c r="DR5" s="8" t="s">
        <v>182</v>
      </c>
      <c r="DS5" s="8" t="s">
        <v>182</v>
      </c>
      <c r="DT5" s="8" t="s">
        <v>182</v>
      </c>
      <c r="DU5" s="8" t="s">
        <v>182</v>
      </c>
      <c r="DV5" s="8" t="s">
        <v>182</v>
      </c>
      <c r="DW5" s="8" t="s">
        <v>182</v>
      </c>
      <c r="DX5" s="8" t="s">
        <v>182</v>
      </c>
      <c r="DY5" s="8" t="s">
        <v>182</v>
      </c>
      <c r="DZ5" s="8" t="s">
        <v>182</v>
      </c>
      <c r="EA5" s="8" t="s">
        <v>182</v>
      </c>
      <c r="EB5" s="8" t="s">
        <v>182</v>
      </c>
      <c r="EC5" s="8" t="s">
        <v>182</v>
      </c>
      <c r="ED5" s="8" t="s">
        <v>182</v>
      </c>
      <c r="EE5" s="8" t="s">
        <v>182</v>
      </c>
      <c r="EF5" s="8" t="s">
        <v>182</v>
      </c>
      <c r="EG5" s="8" t="s">
        <v>182</v>
      </c>
      <c r="EH5" s="8" t="s">
        <v>182</v>
      </c>
      <c r="EI5" s="8" t="s">
        <v>182</v>
      </c>
      <c r="EJ5" s="8" t="s">
        <v>182</v>
      </c>
      <c r="EK5" s="8" t="s">
        <v>182</v>
      </c>
      <c r="EL5" s="8" t="s">
        <v>182</v>
      </c>
      <c r="EM5" s="8" t="s">
        <v>182</v>
      </c>
      <c r="EN5" s="8" t="s">
        <v>182</v>
      </c>
      <c r="EO5" s="8" t="s">
        <v>182</v>
      </c>
      <c r="EP5" s="8" t="s">
        <v>182</v>
      </c>
      <c r="EQ5" s="8" t="s">
        <v>182</v>
      </c>
      <c r="ER5" s="8" t="s">
        <v>182</v>
      </c>
      <c r="ES5" s="8" t="s">
        <v>182</v>
      </c>
      <c r="ET5" s="8" t="s">
        <v>182</v>
      </c>
      <c r="EU5" s="8" t="s">
        <v>182</v>
      </c>
      <c r="EV5" s="8" t="s">
        <v>182</v>
      </c>
      <c r="EW5" s="8" t="s">
        <v>182</v>
      </c>
      <c r="EX5" s="8" t="s">
        <v>182</v>
      </c>
      <c r="EY5" s="8" t="s">
        <v>182</v>
      </c>
      <c r="EZ5" s="7">
        <v>0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138.96</v>
      </c>
      <c r="FV5" s="7">
        <v>0</v>
      </c>
      <c r="FW5" s="7">
        <v>0.09</v>
      </c>
      <c r="FX5" s="9" t="s">
        <v>186</v>
      </c>
      <c r="FY5" s="10" t="s">
        <v>186</v>
      </c>
      <c r="FZ5" s="11" t="s">
        <v>183</v>
      </c>
    </row>
    <row r="6" spans="1:182" x14ac:dyDescent="0.35">
      <c r="A6" s="12" t="s">
        <v>183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-0.01</v>
      </c>
      <c r="BL6" s="13">
        <v>0</v>
      </c>
      <c r="BM6" s="13">
        <v>0</v>
      </c>
      <c r="BN6" s="13">
        <v>0</v>
      </c>
      <c r="BO6" s="13">
        <v>0</v>
      </c>
      <c r="BP6" s="13">
        <v>-0.01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-80.66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4" t="s">
        <v>182</v>
      </c>
      <c r="CN6" s="14" t="s">
        <v>182</v>
      </c>
      <c r="CO6" s="14" t="s">
        <v>182</v>
      </c>
      <c r="CP6" s="14" t="s">
        <v>182</v>
      </c>
      <c r="CQ6" s="14" t="s">
        <v>182</v>
      </c>
      <c r="CR6" s="14" t="s">
        <v>182</v>
      </c>
      <c r="CS6" s="14" t="s">
        <v>182</v>
      </c>
      <c r="CT6" s="14" t="s">
        <v>182</v>
      </c>
      <c r="CU6" s="14" t="s">
        <v>182</v>
      </c>
      <c r="CV6" s="14" t="s">
        <v>182</v>
      </c>
      <c r="CW6" s="14" t="s">
        <v>182</v>
      </c>
      <c r="CX6" s="14" t="s">
        <v>182</v>
      </c>
      <c r="CY6" s="14" t="s">
        <v>182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4" t="s">
        <v>182</v>
      </c>
      <c r="DN6" s="14" t="s">
        <v>182</v>
      </c>
      <c r="DO6" s="14" t="s">
        <v>182</v>
      </c>
      <c r="DP6" s="14" t="s">
        <v>182</v>
      </c>
      <c r="DQ6" s="14" t="s">
        <v>182</v>
      </c>
      <c r="DR6" s="14" t="s">
        <v>182</v>
      </c>
      <c r="DS6" s="14" t="s">
        <v>182</v>
      </c>
      <c r="DT6" s="14" t="s">
        <v>182</v>
      </c>
      <c r="DU6" s="14" t="s">
        <v>182</v>
      </c>
      <c r="DV6" s="14" t="s">
        <v>182</v>
      </c>
      <c r="DW6" s="14" t="s">
        <v>182</v>
      </c>
      <c r="DX6" s="14" t="s">
        <v>182</v>
      </c>
      <c r="DY6" s="14" t="s">
        <v>182</v>
      </c>
      <c r="DZ6" s="14" t="s">
        <v>182</v>
      </c>
      <c r="EA6" s="14" t="s">
        <v>182</v>
      </c>
      <c r="EB6" s="14" t="s">
        <v>182</v>
      </c>
      <c r="EC6" s="14" t="s">
        <v>182</v>
      </c>
      <c r="ED6" s="14" t="s">
        <v>182</v>
      </c>
      <c r="EE6" s="14" t="s">
        <v>182</v>
      </c>
      <c r="EF6" s="14" t="s">
        <v>182</v>
      </c>
      <c r="EG6" s="14" t="s">
        <v>182</v>
      </c>
      <c r="EH6" s="14" t="s">
        <v>182</v>
      </c>
      <c r="EI6" s="14" t="s">
        <v>182</v>
      </c>
      <c r="EJ6" s="14" t="s">
        <v>182</v>
      </c>
      <c r="EK6" s="14" t="s">
        <v>182</v>
      </c>
      <c r="EL6" s="14" t="s">
        <v>182</v>
      </c>
      <c r="EM6" s="14" t="s">
        <v>182</v>
      </c>
      <c r="EN6" s="14" t="s">
        <v>182</v>
      </c>
      <c r="EO6" s="14" t="s">
        <v>182</v>
      </c>
      <c r="EP6" s="14" t="s">
        <v>182</v>
      </c>
      <c r="EQ6" s="14" t="s">
        <v>182</v>
      </c>
      <c r="ER6" s="14" t="s">
        <v>182</v>
      </c>
      <c r="ES6" s="14" t="s">
        <v>182</v>
      </c>
      <c r="ET6" s="14" t="s">
        <v>182</v>
      </c>
      <c r="EU6" s="14" t="s">
        <v>182</v>
      </c>
      <c r="EV6" s="14" t="s">
        <v>182</v>
      </c>
      <c r="EW6" s="14" t="s">
        <v>182</v>
      </c>
      <c r="EX6" s="14" t="s">
        <v>182</v>
      </c>
      <c r="EY6" s="14" t="s">
        <v>182</v>
      </c>
      <c r="EZ6" s="13">
        <v>0</v>
      </c>
      <c r="FA6" s="13">
        <v>0</v>
      </c>
      <c r="FB6" s="13">
        <v>0</v>
      </c>
      <c r="FC6" s="13">
        <v>0</v>
      </c>
      <c r="FD6" s="13">
        <v>0.01</v>
      </c>
      <c r="FE6" s="13">
        <v>0</v>
      </c>
      <c r="FF6" s="13">
        <v>0</v>
      </c>
      <c r="FG6" s="13">
        <v>1790.6599999999999</v>
      </c>
      <c r="FH6" s="13">
        <v>0</v>
      </c>
      <c r="FI6" s="13">
        <v>3721.51</v>
      </c>
      <c r="FJ6" s="13">
        <v>0</v>
      </c>
      <c r="FK6" s="13">
        <v>0</v>
      </c>
      <c r="FL6" s="13">
        <v>0.12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2933.2200000000003</v>
      </c>
      <c r="FV6" s="13">
        <v>3401.46</v>
      </c>
      <c r="FW6" s="13">
        <v>9.9999999999999992E-2</v>
      </c>
      <c r="FX6" s="4"/>
      <c r="FY6" s="4"/>
      <c r="FZ6" s="4"/>
    </row>
    <row r="7" spans="1:182" x14ac:dyDescent="0.35">
      <c r="A7" s="6" t="s">
        <v>187</v>
      </c>
      <c r="B7" s="7">
        <v>9329013.8159999978</v>
      </c>
      <c r="C7" s="7">
        <v>10015544.678799981</v>
      </c>
      <c r="D7" s="7">
        <v>10455284.740399988</v>
      </c>
      <c r="E7" s="7">
        <v>10952049.713999987</v>
      </c>
      <c r="F7" s="7">
        <v>11188455.394799987</v>
      </c>
      <c r="G7" s="7">
        <v>11730804.829999989</v>
      </c>
      <c r="H7" s="7">
        <v>12163865.472000003</v>
      </c>
      <c r="I7" s="7">
        <v>12506311.589199988</v>
      </c>
      <c r="J7" s="7">
        <v>12955591.894399999</v>
      </c>
      <c r="K7" s="7">
        <v>14027576.472800003</v>
      </c>
      <c r="L7" s="7">
        <v>14799919.598399989</v>
      </c>
      <c r="M7" s="7">
        <v>15290580.208799997</v>
      </c>
      <c r="N7" s="7">
        <v>15985175.835999999</v>
      </c>
      <c r="O7" s="7">
        <v>1070991.4956</v>
      </c>
      <c r="P7" s="7">
        <v>1093417.1847999999</v>
      </c>
      <c r="Q7" s="7">
        <v>1221275.7988</v>
      </c>
      <c r="R7" s="7">
        <v>1270688.1016000002</v>
      </c>
      <c r="S7" s="7">
        <v>1194572.2231999997</v>
      </c>
      <c r="T7" s="7">
        <v>1211513.0420000001</v>
      </c>
      <c r="U7" s="7">
        <v>1467337.1908000004</v>
      </c>
      <c r="V7" s="7">
        <v>1458089.8063999999</v>
      </c>
      <c r="W7" s="7">
        <v>1569389.0320000001</v>
      </c>
      <c r="X7" s="7">
        <v>1619864.8536</v>
      </c>
      <c r="Y7" s="7">
        <v>1549031.858</v>
      </c>
      <c r="Z7" s="7">
        <v>1391155.412</v>
      </c>
      <c r="AA7" s="7">
        <v>1180218.7788</v>
      </c>
      <c r="AB7" s="7">
        <v>751907.00520000001</v>
      </c>
      <c r="AC7" s="7">
        <v>964310.25839999993</v>
      </c>
      <c r="AD7" s="7">
        <v>608322.09959999996</v>
      </c>
      <c r="AE7" s="7">
        <v>856215.03599999985</v>
      </c>
      <c r="AF7" s="7">
        <v>842514.29960000003</v>
      </c>
      <c r="AG7" s="7">
        <v>779147.5175999999</v>
      </c>
      <c r="AH7" s="7">
        <v>902084.9752000001</v>
      </c>
      <c r="AI7" s="7">
        <v>1147882.8024000002</v>
      </c>
      <c r="AJ7" s="7">
        <v>588642.01400000008</v>
      </c>
      <c r="AK7" s="7">
        <v>734823.55240000004</v>
      </c>
      <c r="AL7" s="7">
        <v>850570.49479999999</v>
      </c>
      <c r="AM7" s="7">
        <v>875122.62520000001</v>
      </c>
      <c r="AN7" s="7">
        <v>1147012.6956</v>
      </c>
      <c r="AO7" s="7">
        <v>34563.232400000001</v>
      </c>
      <c r="AP7" s="7">
        <v>22794.39</v>
      </c>
      <c r="AQ7" s="7">
        <v>174547.66080000001</v>
      </c>
      <c r="AR7" s="7">
        <v>28306.2572</v>
      </c>
      <c r="AS7" s="7">
        <v>77644.386799999993</v>
      </c>
      <c r="AT7" s="7">
        <v>174795.05799999999</v>
      </c>
      <c r="AU7" s="7">
        <v>151706.7132</v>
      </c>
      <c r="AV7" s="7">
        <v>296100.74560000002</v>
      </c>
      <c r="AW7" s="7">
        <v>187617.1508</v>
      </c>
      <c r="AX7" s="7">
        <v>125933.576</v>
      </c>
      <c r="AY7" s="7">
        <v>111872.38039999999</v>
      </c>
      <c r="AZ7" s="7">
        <v>21743.1188</v>
      </c>
      <c r="BA7" s="7">
        <v>129596.63919999999</v>
      </c>
      <c r="BB7" s="7">
        <v>0</v>
      </c>
      <c r="BC7" s="7">
        <v>0</v>
      </c>
      <c r="BD7" s="7">
        <v>0</v>
      </c>
      <c r="BE7" s="7">
        <v>0</v>
      </c>
      <c r="BF7" s="7">
        <v>78036.03</v>
      </c>
      <c r="BG7" s="7">
        <v>26740.66</v>
      </c>
      <c r="BH7" s="7">
        <v>0</v>
      </c>
      <c r="BI7" s="7">
        <v>0</v>
      </c>
      <c r="BJ7" s="7">
        <v>121598.56</v>
      </c>
      <c r="BK7" s="7">
        <v>-6.9999999999999993E-2</v>
      </c>
      <c r="BL7" s="7">
        <v>136692.66999999998</v>
      </c>
      <c r="BM7" s="7">
        <v>72176.37</v>
      </c>
      <c r="BN7" s="7">
        <v>97699.469999999987</v>
      </c>
      <c r="BO7" s="7">
        <v>211069.76</v>
      </c>
      <c r="BP7" s="7">
        <v>79558.64</v>
      </c>
      <c r="BQ7" s="7">
        <v>278062.99000000005</v>
      </c>
      <c r="BR7" s="7">
        <v>505097.14</v>
      </c>
      <c r="BS7" s="7">
        <v>75203.360000000001</v>
      </c>
      <c r="BT7" s="7">
        <v>394513.45000000007</v>
      </c>
      <c r="BU7" s="7">
        <v>188737.16</v>
      </c>
      <c r="BV7" s="7">
        <v>192130.61000000002</v>
      </c>
      <c r="BW7" s="7">
        <v>164555.32999999999</v>
      </c>
      <c r="BX7" s="7">
        <v>212662.2</v>
      </c>
      <c r="BY7" s="7">
        <v>303925.51</v>
      </c>
      <c r="BZ7" s="7">
        <v>9445.1299999999992</v>
      </c>
      <c r="CA7" s="7">
        <v>0</v>
      </c>
      <c r="CB7" s="7">
        <v>13422.07</v>
      </c>
      <c r="CC7" s="7">
        <v>0</v>
      </c>
      <c r="CD7" s="7">
        <v>9538.5300000000007</v>
      </c>
      <c r="CE7" s="7">
        <v>68137.5</v>
      </c>
      <c r="CF7" s="7">
        <v>0</v>
      </c>
      <c r="CG7" s="7">
        <v>78337.61</v>
      </c>
      <c r="CH7" s="7">
        <v>0</v>
      </c>
      <c r="CI7" s="7">
        <v>0</v>
      </c>
      <c r="CJ7" s="7">
        <v>0</v>
      </c>
      <c r="CK7" s="7">
        <v>11686.8</v>
      </c>
      <c r="CL7" s="7">
        <v>4916.24</v>
      </c>
      <c r="CM7" s="8">
        <v>1.3164180563966081E-2</v>
      </c>
      <c r="CN7" s="8">
        <v>0</v>
      </c>
      <c r="CO7" s="8">
        <v>1.8143666076097159E-2</v>
      </c>
      <c r="CP7" s="8">
        <v>0</v>
      </c>
      <c r="CQ7" s="8">
        <v>1.4755935642881768E-2</v>
      </c>
      <c r="CR7" s="8">
        <v>8.1375765715948914E-2</v>
      </c>
      <c r="CS7" s="8">
        <v>0</v>
      </c>
      <c r="CT7" s="8">
        <v>8.8185503923147626E-2</v>
      </c>
      <c r="CU7" s="8">
        <v>0</v>
      </c>
      <c r="CV7" s="8">
        <v>0</v>
      </c>
      <c r="CW7" s="8">
        <v>0</v>
      </c>
      <c r="CX7" s="8">
        <v>1.2826649718999699E-2</v>
      </c>
      <c r="CY7" s="8">
        <v>5.5625665062539716E-3</v>
      </c>
      <c r="CZ7" s="7">
        <v>717487.12</v>
      </c>
      <c r="DA7" s="7">
        <v>784520.75999999989</v>
      </c>
      <c r="DB7" s="7">
        <v>739766.14999999991</v>
      </c>
      <c r="DC7" s="7">
        <v>660929.06999999995</v>
      </c>
      <c r="DD7" s="7">
        <v>646419.87000000011</v>
      </c>
      <c r="DE7" s="7">
        <v>837319.30999999994</v>
      </c>
      <c r="DF7" s="7">
        <v>731211.55</v>
      </c>
      <c r="DG7" s="7">
        <v>888327.52</v>
      </c>
      <c r="DH7" s="7">
        <v>817030.9</v>
      </c>
      <c r="DI7" s="7">
        <v>1261088.51</v>
      </c>
      <c r="DJ7" s="7">
        <v>1118912.8299999998</v>
      </c>
      <c r="DK7" s="7">
        <v>911134.26</v>
      </c>
      <c r="DL7" s="7">
        <v>883807.8600000001</v>
      </c>
      <c r="DM7" s="8">
        <v>3.125E-2</v>
      </c>
      <c r="DN7" s="8">
        <v>2.7777777777777776E-2</v>
      </c>
      <c r="DO7" s="8">
        <v>6.9767441860465115E-2</v>
      </c>
      <c r="DP7" s="8">
        <v>2.6315789473684209E-2</v>
      </c>
      <c r="DQ7" s="8">
        <v>7.4999999999999997E-2</v>
      </c>
      <c r="DR7" s="8">
        <v>3.0303030303030304E-2</v>
      </c>
      <c r="DS7" s="8">
        <v>5.128205128205128E-2</v>
      </c>
      <c r="DT7" s="8">
        <v>7.6923076923076927E-2</v>
      </c>
      <c r="DU7" s="8">
        <v>3.7037037037037035E-2</v>
      </c>
      <c r="DV7" s="8">
        <v>0</v>
      </c>
      <c r="DW7" s="8">
        <v>1.7241379310344827E-2</v>
      </c>
      <c r="DX7" s="8">
        <v>4.2553191489361701E-2</v>
      </c>
      <c r="DY7" s="8">
        <v>2.3255813953488372E-2</v>
      </c>
      <c r="DZ7" s="8">
        <v>2.3809523809523808E-2</v>
      </c>
      <c r="EA7" s="8">
        <v>0</v>
      </c>
      <c r="EB7" s="8">
        <v>2.6315789473684209E-2</v>
      </c>
      <c r="EC7" s="8">
        <v>6.9767441860465115E-2</v>
      </c>
      <c r="ED7" s="8">
        <v>2.6315789473684209E-2</v>
      </c>
      <c r="EE7" s="8">
        <v>7.4999999999999997E-2</v>
      </c>
      <c r="EF7" s="8">
        <v>0</v>
      </c>
      <c r="EG7" s="8">
        <v>4.6511627906976744E-2</v>
      </c>
      <c r="EH7" s="8">
        <v>5.4054054054054057E-2</v>
      </c>
      <c r="EI7" s="8">
        <v>3.8461538461538464E-2</v>
      </c>
      <c r="EJ7" s="8">
        <v>0</v>
      </c>
      <c r="EK7" s="8">
        <v>1.6666666666666666E-2</v>
      </c>
      <c r="EL7" s="8">
        <v>4.5454545454545456E-2</v>
      </c>
      <c r="EM7" s="8">
        <v>0</v>
      </c>
      <c r="EN7" s="8">
        <v>2.6315789473684209E-2</v>
      </c>
      <c r="EO7" s="8">
        <v>0</v>
      </c>
      <c r="EP7" s="8">
        <v>2.8571428571428571E-2</v>
      </c>
      <c r="EQ7" s="8">
        <v>7.1428571428571425E-2</v>
      </c>
      <c r="ER7" s="8">
        <v>2.6315789473684209E-2</v>
      </c>
      <c r="ES7" s="8">
        <v>8.1081081081081086E-2</v>
      </c>
      <c r="ET7" s="8">
        <v>0</v>
      </c>
      <c r="EU7" s="8">
        <v>4.878048780487805E-2</v>
      </c>
      <c r="EV7" s="8">
        <v>5.4054054054054057E-2</v>
      </c>
      <c r="EW7" s="8">
        <v>3.4482758620689655E-2</v>
      </c>
      <c r="EX7" s="8">
        <v>2.3809523809523808E-2</v>
      </c>
      <c r="EY7" s="8">
        <v>0</v>
      </c>
      <c r="EZ7" s="7">
        <v>0</v>
      </c>
      <c r="FA7" s="7">
        <v>0</v>
      </c>
      <c r="FB7" s="7">
        <v>0.1</v>
      </c>
      <c r="FC7" s="7">
        <v>335.18</v>
      </c>
      <c r="FD7" s="7">
        <v>577.27</v>
      </c>
      <c r="FE7" s="7">
        <v>277.55</v>
      </c>
      <c r="FF7" s="7">
        <v>762.86</v>
      </c>
      <c r="FG7" s="7">
        <v>0</v>
      </c>
      <c r="FH7" s="7">
        <v>0.21000000000000002</v>
      </c>
      <c r="FI7" s="7">
        <v>56.36</v>
      </c>
      <c r="FJ7" s="7">
        <v>1286.2099999999998</v>
      </c>
      <c r="FK7" s="7">
        <v>7626.7699999999995</v>
      </c>
      <c r="FL7" s="7">
        <v>947.26</v>
      </c>
      <c r="FM7" s="7">
        <v>5568.9000000000005</v>
      </c>
      <c r="FN7" s="7">
        <v>3825.5099999999998</v>
      </c>
      <c r="FO7" s="7">
        <v>7372.9400000000005</v>
      </c>
      <c r="FP7" s="7">
        <v>1063.22</v>
      </c>
      <c r="FQ7" s="7">
        <v>807.41</v>
      </c>
      <c r="FR7" s="7">
        <v>10652.32</v>
      </c>
      <c r="FS7" s="7">
        <v>2149.36</v>
      </c>
      <c r="FT7" s="7">
        <v>-1864.08</v>
      </c>
      <c r="FU7" s="7">
        <v>67289.789999999994</v>
      </c>
      <c r="FV7" s="7">
        <v>2812.35</v>
      </c>
      <c r="FW7" s="7">
        <v>54416.609999999993</v>
      </c>
      <c r="FX7" s="9" t="s">
        <v>188</v>
      </c>
      <c r="FY7" s="10" t="s">
        <v>187</v>
      </c>
      <c r="FZ7" s="5" t="s">
        <v>189</v>
      </c>
    </row>
    <row r="8" spans="1:182" x14ac:dyDescent="0.35">
      <c r="A8" s="6" t="s">
        <v>190</v>
      </c>
      <c r="B8" s="7">
        <v>14277730.609999979</v>
      </c>
      <c r="C8" s="7">
        <v>14752275.449199958</v>
      </c>
      <c r="D8" s="7">
        <v>15184962.681599969</v>
      </c>
      <c r="E8" s="7">
        <v>15267221.684399985</v>
      </c>
      <c r="F8" s="7">
        <v>15212303.696799977</v>
      </c>
      <c r="G8" s="7">
        <v>15703080.097599987</v>
      </c>
      <c r="H8" s="7">
        <v>15400922.878</v>
      </c>
      <c r="I8" s="7">
        <v>15241428.891599983</v>
      </c>
      <c r="J8" s="7">
        <v>15497684.473999985</v>
      </c>
      <c r="K8" s="7">
        <v>15979098.80279999</v>
      </c>
      <c r="L8" s="7">
        <v>16145030.778399991</v>
      </c>
      <c r="M8" s="7">
        <v>16220856.807600001</v>
      </c>
      <c r="N8" s="7">
        <v>16513681.465999987</v>
      </c>
      <c r="O8" s="7">
        <v>1329546.4443999999</v>
      </c>
      <c r="P8" s="7">
        <v>1312857.7255999998</v>
      </c>
      <c r="Q8" s="7">
        <v>1375386.7867999999</v>
      </c>
      <c r="R8" s="7">
        <v>1452095.0648000001</v>
      </c>
      <c r="S8" s="7">
        <v>1362077.6975999998</v>
      </c>
      <c r="T8" s="7">
        <v>1411426.8848000001</v>
      </c>
      <c r="U8" s="7">
        <v>1512933.2972000001</v>
      </c>
      <c r="V8" s="7">
        <v>1500402.3663999999</v>
      </c>
      <c r="W8" s="7">
        <v>1104156.7995999998</v>
      </c>
      <c r="X8" s="7">
        <v>1251980.4372</v>
      </c>
      <c r="Y8" s="7">
        <v>1354602.8004000001</v>
      </c>
      <c r="Z8" s="7">
        <v>1252591.4296000001</v>
      </c>
      <c r="AA8" s="7">
        <v>1344389.2287999999</v>
      </c>
      <c r="AB8" s="7">
        <v>1085775.6643999999</v>
      </c>
      <c r="AC8" s="7">
        <v>1068943.2448000002</v>
      </c>
      <c r="AD8" s="7">
        <v>982574.18200000003</v>
      </c>
      <c r="AE8" s="7">
        <v>967974.95640000002</v>
      </c>
      <c r="AF8" s="7">
        <v>992175.62959999999</v>
      </c>
      <c r="AG8" s="7">
        <v>850631.28560000018</v>
      </c>
      <c r="AH8" s="7">
        <v>533463.74319999991</v>
      </c>
      <c r="AI8" s="7">
        <v>808758.63800000004</v>
      </c>
      <c r="AJ8" s="7">
        <v>1201375.8800000001</v>
      </c>
      <c r="AK8" s="7">
        <v>979708.77159999998</v>
      </c>
      <c r="AL8" s="7">
        <v>803615.43039999995</v>
      </c>
      <c r="AM8" s="7">
        <v>1238852.2100000002</v>
      </c>
      <c r="AN8" s="7">
        <v>1429133.9143999999</v>
      </c>
      <c r="AO8" s="7">
        <v>13179.006799999999</v>
      </c>
      <c r="AP8" s="7">
        <v>42376.712800000001</v>
      </c>
      <c r="AQ8" s="7">
        <v>199358.4952</v>
      </c>
      <c r="AR8" s="7">
        <v>203985.86560000002</v>
      </c>
      <c r="AS8" s="7">
        <v>137930.36799999999</v>
      </c>
      <c r="AT8" s="7">
        <v>95905.384000000005</v>
      </c>
      <c r="AU8" s="7">
        <v>122548.25</v>
      </c>
      <c r="AV8" s="7">
        <v>293777.64360000001</v>
      </c>
      <c r="AW8" s="7">
        <v>35139.549599999998</v>
      </c>
      <c r="AX8" s="7">
        <v>80254.081999999995</v>
      </c>
      <c r="AY8" s="7">
        <v>19243.086800000001</v>
      </c>
      <c r="AZ8" s="7">
        <v>113429.13039999999</v>
      </c>
      <c r="BA8" s="7">
        <v>112210.5564</v>
      </c>
      <c r="BB8" s="7">
        <v>19629.95</v>
      </c>
      <c r="BC8" s="7">
        <v>194118.74999999997</v>
      </c>
      <c r="BD8" s="7">
        <v>309337.82999999996</v>
      </c>
      <c r="BE8" s="7">
        <v>80005.38</v>
      </c>
      <c r="BF8" s="7">
        <v>38323.440000000002</v>
      </c>
      <c r="BG8" s="7">
        <v>69847.489999999991</v>
      </c>
      <c r="BH8" s="7">
        <v>261855.68</v>
      </c>
      <c r="BI8" s="7">
        <v>258480.41999999998</v>
      </c>
      <c r="BJ8" s="7">
        <v>216420.6</v>
      </c>
      <c r="BK8" s="7">
        <v>194704.79</v>
      </c>
      <c r="BL8" s="7">
        <v>265313.38000000006</v>
      </c>
      <c r="BM8" s="7">
        <v>109290.12</v>
      </c>
      <c r="BN8" s="7">
        <v>198768.76</v>
      </c>
      <c r="BO8" s="7">
        <v>155990.81</v>
      </c>
      <c r="BP8" s="7">
        <v>289873.91999999998</v>
      </c>
      <c r="BQ8" s="7">
        <v>226662.83000000002</v>
      </c>
      <c r="BR8" s="7">
        <v>447806.02999999997</v>
      </c>
      <c r="BS8" s="7">
        <v>253374.1</v>
      </c>
      <c r="BT8" s="7">
        <v>126573.93</v>
      </c>
      <c r="BU8" s="7">
        <v>441326.71</v>
      </c>
      <c r="BV8" s="7">
        <v>147479.03000000003</v>
      </c>
      <c r="BW8" s="7">
        <v>289016.83999999997</v>
      </c>
      <c r="BX8" s="7">
        <v>256635.62000000002</v>
      </c>
      <c r="BY8" s="7">
        <v>195685.29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13938.41</v>
      </c>
      <c r="CJ8" s="7">
        <v>0</v>
      </c>
      <c r="CK8" s="7">
        <v>0</v>
      </c>
      <c r="CL8" s="7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1.3620428298176468E-2</v>
      </c>
      <c r="CW8" s="8">
        <v>0</v>
      </c>
      <c r="CX8" s="8">
        <v>0</v>
      </c>
      <c r="CY8" s="8">
        <v>0</v>
      </c>
      <c r="CZ8" s="7">
        <v>885067.07999999984</v>
      </c>
      <c r="DA8" s="7">
        <v>899615.44</v>
      </c>
      <c r="DB8" s="7">
        <v>728114.61</v>
      </c>
      <c r="DC8" s="7">
        <v>694054.03999999992</v>
      </c>
      <c r="DD8" s="7">
        <v>573932.06999999995</v>
      </c>
      <c r="DE8" s="7">
        <v>877343.46</v>
      </c>
      <c r="DF8" s="7">
        <v>578764.51</v>
      </c>
      <c r="DG8" s="7">
        <v>688630.35</v>
      </c>
      <c r="DH8" s="7">
        <v>948216.66</v>
      </c>
      <c r="DI8" s="7">
        <v>1023345.9400000002</v>
      </c>
      <c r="DJ8" s="7">
        <v>766416.39999999991</v>
      </c>
      <c r="DK8" s="7">
        <v>740303.78</v>
      </c>
      <c r="DL8" s="7">
        <v>697957.57</v>
      </c>
      <c r="DM8" s="8">
        <v>6.8965517241379309E-2</v>
      </c>
      <c r="DN8" s="8">
        <v>0</v>
      </c>
      <c r="DO8" s="8">
        <v>0.1</v>
      </c>
      <c r="DP8" s="8">
        <v>2.7027027027027029E-2</v>
      </c>
      <c r="DQ8" s="8">
        <v>2.1276595744680851E-2</v>
      </c>
      <c r="DR8" s="8">
        <v>2.7777777777777776E-2</v>
      </c>
      <c r="DS8" s="8">
        <v>6.1224489795918366E-2</v>
      </c>
      <c r="DT8" s="8">
        <v>2.7027027027027029E-2</v>
      </c>
      <c r="DU8" s="8">
        <v>6.8965517241379309E-2</v>
      </c>
      <c r="DV8" s="8">
        <v>6.5573770491803282E-2</v>
      </c>
      <c r="DW8" s="8">
        <v>2.1276595744680851E-2</v>
      </c>
      <c r="DX8" s="8">
        <v>4.7619047619047616E-2</v>
      </c>
      <c r="DY8" s="8">
        <v>0.14285714285714285</v>
      </c>
      <c r="DZ8" s="8">
        <v>3.9215686274509803E-2</v>
      </c>
      <c r="EA8" s="8">
        <v>3.5087719298245612E-2</v>
      </c>
      <c r="EB8" s="8">
        <v>0</v>
      </c>
      <c r="EC8" s="8">
        <v>0.1</v>
      </c>
      <c r="ED8" s="8">
        <v>0</v>
      </c>
      <c r="EE8" s="8">
        <v>2.3255813953488372E-2</v>
      </c>
      <c r="EF8" s="8">
        <v>2.8571428571428571E-2</v>
      </c>
      <c r="EG8" s="8">
        <v>3.7735849056603772E-2</v>
      </c>
      <c r="EH8" s="8">
        <v>3.0303030303030304E-2</v>
      </c>
      <c r="EI8" s="8">
        <v>3.3333333333333333E-2</v>
      </c>
      <c r="EJ8" s="8">
        <v>6.5573770491803282E-2</v>
      </c>
      <c r="EK8" s="8">
        <v>2.1276595744680851E-2</v>
      </c>
      <c r="EL8" s="8">
        <v>2.4390243902439025E-2</v>
      </c>
      <c r="EM8" s="8">
        <v>4.6511627906976744E-2</v>
      </c>
      <c r="EN8" s="8">
        <v>1.8518518518518517E-2</v>
      </c>
      <c r="EO8" s="8">
        <v>3.2258064516129031E-2</v>
      </c>
      <c r="EP8" s="8">
        <v>2.6315789473684209E-2</v>
      </c>
      <c r="EQ8" s="8">
        <v>6.1224489795918366E-2</v>
      </c>
      <c r="ER8" s="8">
        <v>0</v>
      </c>
      <c r="ES8" s="8">
        <v>2.3255813953488372E-2</v>
      </c>
      <c r="ET8" s="8">
        <v>8.1081081081081086E-2</v>
      </c>
      <c r="EU8" s="8">
        <v>1.9230769230769232E-2</v>
      </c>
      <c r="EV8" s="8">
        <v>3.0303030303030304E-2</v>
      </c>
      <c r="EW8" s="8">
        <v>3.3333333333333333E-2</v>
      </c>
      <c r="EX8" s="8">
        <v>6.5573770491803282E-2</v>
      </c>
      <c r="EY8" s="8">
        <v>2.1276595744680851E-2</v>
      </c>
      <c r="EZ8" s="7">
        <v>842.64999999999986</v>
      </c>
      <c r="FA8" s="7">
        <v>926.34</v>
      </c>
      <c r="FB8" s="7">
        <v>716.15</v>
      </c>
      <c r="FC8" s="7">
        <v>4182.159999999998</v>
      </c>
      <c r="FD8" s="7">
        <v>8679.9</v>
      </c>
      <c r="FE8" s="7">
        <v>20095.850000000002</v>
      </c>
      <c r="FF8" s="7">
        <v>771.48</v>
      </c>
      <c r="FG8" s="7">
        <v>12899.71</v>
      </c>
      <c r="FH8" s="7">
        <v>17943.299999999996</v>
      </c>
      <c r="FI8" s="7">
        <v>61410.879999999997</v>
      </c>
      <c r="FJ8" s="7">
        <v>2914.1699999999996</v>
      </c>
      <c r="FK8" s="7">
        <v>9032.5600000000013</v>
      </c>
      <c r="FL8" s="7">
        <v>626.81000000000006</v>
      </c>
      <c r="FM8" s="7">
        <v>4710.2299999999996</v>
      </c>
      <c r="FN8" s="7">
        <v>1360.88</v>
      </c>
      <c r="FO8" s="7">
        <v>7682.34</v>
      </c>
      <c r="FP8" s="7">
        <v>720.22</v>
      </c>
      <c r="FQ8" s="7">
        <v>-570.8399999999998</v>
      </c>
      <c r="FR8" s="7">
        <v>7774.52</v>
      </c>
      <c r="FS8" s="7">
        <v>7225.6100000000006</v>
      </c>
      <c r="FT8" s="7">
        <v>18382.390000000003</v>
      </c>
      <c r="FU8" s="7">
        <v>9666.74</v>
      </c>
      <c r="FV8" s="7">
        <v>2686.4199999999992</v>
      </c>
      <c r="FW8" s="7">
        <v>1782.7600000000002</v>
      </c>
      <c r="FX8" s="9" t="s">
        <v>188</v>
      </c>
      <c r="FY8" s="10" t="s">
        <v>190</v>
      </c>
      <c r="FZ8" s="5" t="s">
        <v>189</v>
      </c>
    </row>
    <row r="9" spans="1:182" x14ac:dyDescent="0.35">
      <c r="A9" s="6" t="s">
        <v>191</v>
      </c>
      <c r="B9" s="7">
        <v>24874155.013999987</v>
      </c>
      <c r="C9" s="7">
        <v>25908215.611199979</v>
      </c>
      <c r="D9" s="7">
        <v>27104062.987199973</v>
      </c>
      <c r="E9" s="7">
        <v>28110921.689599976</v>
      </c>
      <c r="F9" s="7">
        <v>28814535.596799999</v>
      </c>
      <c r="G9" s="7">
        <v>30008499.283199992</v>
      </c>
      <c r="H9" s="7">
        <v>29841082.093599968</v>
      </c>
      <c r="I9" s="7">
        <v>30145283.248000007</v>
      </c>
      <c r="J9" s="7">
        <v>30408813.181599963</v>
      </c>
      <c r="K9" s="7">
        <v>30492908.592799976</v>
      </c>
      <c r="L9" s="7">
        <v>31174090.559599962</v>
      </c>
      <c r="M9" s="7">
        <v>31916540.185199957</v>
      </c>
      <c r="N9" s="7">
        <v>32570039.783999972</v>
      </c>
      <c r="O9" s="7">
        <v>1977062.5584</v>
      </c>
      <c r="P9" s="7">
        <v>2328099.0920000002</v>
      </c>
      <c r="Q9" s="7">
        <v>2244397.4627999999</v>
      </c>
      <c r="R9" s="7">
        <v>2254402.8532000002</v>
      </c>
      <c r="S9" s="7">
        <v>2578562.0667999997</v>
      </c>
      <c r="T9" s="7">
        <v>2796341.2311999993</v>
      </c>
      <c r="U9" s="7">
        <v>2833077.2363999998</v>
      </c>
      <c r="V9" s="7">
        <v>2914565.0135999992</v>
      </c>
      <c r="W9" s="7">
        <v>2653344.3283999995</v>
      </c>
      <c r="X9" s="7">
        <v>1899072.4068000002</v>
      </c>
      <c r="Y9" s="7">
        <v>2061764.9376000003</v>
      </c>
      <c r="Z9" s="7">
        <v>1979932.1732000001</v>
      </c>
      <c r="AA9" s="7">
        <v>2288262.4915999998</v>
      </c>
      <c r="AB9" s="7">
        <v>2193573.9095999999</v>
      </c>
      <c r="AC9" s="7">
        <v>1948395.6187999998</v>
      </c>
      <c r="AD9" s="7">
        <v>1814515.9567999998</v>
      </c>
      <c r="AE9" s="7">
        <v>1619393.0168000001</v>
      </c>
      <c r="AF9" s="7">
        <v>1453546.1540000003</v>
      </c>
      <c r="AG9" s="7">
        <v>1926064.9056000004</v>
      </c>
      <c r="AH9" s="7">
        <v>1493341.8656000004</v>
      </c>
      <c r="AI9" s="7">
        <v>1268822.32</v>
      </c>
      <c r="AJ9" s="7">
        <v>1602825.7696</v>
      </c>
      <c r="AK9" s="7">
        <v>1579293.2564000001</v>
      </c>
      <c r="AL9" s="7">
        <v>1876075.2524000001</v>
      </c>
      <c r="AM9" s="7">
        <v>2282808.182</v>
      </c>
      <c r="AN9" s="7">
        <v>1849328.814</v>
      </c>
      <c r="AO9" s="7">
        <v>0</v>
      </c>
      <c r="AP9" s="7">
        <v>93552.589599999992</v>
      </c>
      <c r="AQ9" s="7">
        <v>185953.33719999998</v>
      </c>
      <c r="AR9" s="7">
        <v>160064.31</v>
      </c>
      <c r="AS9" s="7">
        <v>163552.78399999999</v>
      </c>
      <c r="AT9" s="7">
        <v>77426.703600000008</v>
      </c>
      <c r="AU9" s="7">
        <v>103741.8744</v>
      </c>
      <c r="AV9" s="7">
        <v>208187.0724</v>
      </c>
      <c r="AW9" s="7">
        <v>165063.9804</v>
      </c>
      <c r="AX9" s="7">
        <v>164608.59599999999</v>
      </c>
      <c r="AY9" s="7">
        <v>126696.1688</v>
      </c>
      <c r="AZ9" s="7">
        <v>36091.545599999998</v>
      </c>
      <c r="BA9" s="7">
        <v>48971.648399999998</v>
      </c>
      <c r="BB9" s="7">
        <v>84059.42</v>
      </c>
      <c r="BC9" s="7">
        <v>176938.3</v>
      </c>
      <c r="BD9" s="7">
        <v>234679.83000000002</v>
      </c>
      <c r="BE9" s="7">
        <v>102877.91</v>
      </c>
      <c r="BF9" s="7">
        <v>101676.04000000001</v>
      </c>
      <c r="BG9" s="7">
        <v>142535</v>
      </c>
      <c r="BH9" s="7">
        <v>235130.03</v>
      </c>
      <c r="BI9" s="7">
        <v>95613.13</v>
      </c>
      <c r="BJ9" s="7">
        <v>240248.9</v>
      </c>
      <c r="BK9" s="7">
        <v>588439.68999999994</v>
      </c>
      <c r="BL9" s="7">
        <v>108986.25</v>
      </c>
      <c r="BM9" s="7">
        <v>287840.37</v>
      </c>
      <c r="BN9" s="7">
        <v>171033.38999999998</v>
      </c>
      <c r="BO9" s="7">
        <v>469737.60999999993</v>
      </c>
      <c r="BP9" s="7">
        <v>378222.14</v>
      </c>
      <c r="BQ9" s="7">
        <v>212133.38</v>
      </c>
      <c r="BR9" s="7">
        <v>330734.8</v>
      </c>
      <c r="BS9" s="7">
        <v>345465.38999999996</v>
      </c>
      <c r="BT9" s="7">
        <v>428581.70999999996</v>
      </c>
      <c r="BU9" s="7">
        <v>599748.68999999994</v>
      </c>
      <c r="BV9" s="7">
        <v>766994.42999999993</v>
      </c>
      <c r="BW9" s="7">
        <v>374295.31000000006</v>
      </c>
      <c r="BX9" s="7">
        <v>318418.20999999996</v>
      </c>
      <c r="BY9" s="7">
        <v>420294.49000000005</v>
      </c>
      <c r="BZ9" s="7">
        <v>19251.3</v>
      </c>
      <c r="CA9" s="7">
        <v>44318.3</v>
      </c>
      <c r="CB9" s="7">
        <v>169665.68</v>
      </c>
      <c r="CC9" s="7">
        <v>6264.61</v>
      </c>
      <c r="CD9" s="7">
        <v>13176.12</v>
      </c>
      <c r="CE9" s="7">
        <v>9588.48</v>
      </c>
      <c r="CF9" s="7">
        <v>25008.17</v>
      </c>
      <c r="CG9" s="7">
        <v>0</v>
      </c>
      <c r="CH9" s="7">
        <v>56762.76</v>
      </c>
      <c r="CI9" s="7">
        <v>9052.6299999999992</v>
      </c>
      <c r="CJ9" s="7">
        <v>35300.769999999997</v>
      </c>
      <c r="CK9" s="7">
        <v>26192.21</v>
      </c>
      <c r="CL9" s="7">
        <v>17250.27</v>
      </c>
      <c r="CM9" s="8">
        <v>1.3986071293154404E-2</v>
      </c>
      <c r="CN9" s="8">
        <v>2.6037046521914638E-2</v>
      </c>
      <c r="CO9" s="8">
        <v>7.8023619625302881E-2</v>
      </c>
      <c r="CP9" s="8">
        <v>3.6456909434596173E-3</v>
      </c>
      <c r="CQ9" s="8">
        <v>9.5544541751239366E-3</v>
      </c>
      <c r="CR9" s="8">
        <v>6.3355065142800338E-3</v>
      </c>
      <c r="CS9" s="8">
        <v>2.0876818583474576E-2</v>
      </c>
      <c r="CT9" s="8">
        <v>0</v>
      </c>
      <c r="CU9" s="8">
        <v>3.9507909894523401E-2</v>
      </c>
      <c r="CV9" s="8">
        <v>6.8827030140142052E-3</v>
      </c>
      <c r="CW9" s="8">
        <v>2.2945570128332551E-2</v>
      </c>
      <c r="CX9" s="8">
        <v>1.5210630761193628E-2</v>
      </c>
      <c r="CY9" s="8">
        <v>1.074688645144597E-2</v>
      </c>
      <c r="CZ9" s="7">
        <v>1376462.31</v>
      </c>
      <c r="DA9" s="7">
        <v>1702124.7000000002</v>
      </c>
      <c r="DB9" s="7">
        <v>2174542.54</v>
      </c>
      <c r="DC9" s="7">
        <v>1718360.14</v>
      </c>
      <c r="DD9" s="7">
        <v>1379055.23</v>
      </c>
      <c r="DE9" s="7">
        <v>1513451.21</v>
      </c>
      <c r="DF9" s="7">
        <v>1197891.81</v>
      </c>
      <c r="DG9" s="7">
        <v>1225181.1500000001</v>
      </c>
      <c r="DH9" s="7">
        <v>1436744.19</v>
      </c>
      <c r="DI9" s="7">
        <v>1315272.5</v>
      </c>
      <c r="DJ9" s="7">
        <v>1538456.87</v>
      </c>
      <c r="DK9" s="7">
        <v>1721967.3800000001</v>
      </c>
      <c r="DL9" s="7">
        <v>1605141.1800000004</v>
      </c>
      <c r="DM9" s="8">
        <v>1.1904761904761904E-2</v>
      </c>
      <c r="DN9" s="8">
        <v>1.4084507042253521E-2</v>
      </c>
      <c r="DO9" s="8">
        <v>1.1627906976744186E-2</v>
      </c>
      <c r="DP9" s="8">
        <v>0</v>
      </c>
      <c r="DQ9" s="8">
        <v>5.2631578947368418E-2</v>
      </c>
      <c r="DR9" s="8">
        <v>1.5873015873015872E-2</v>
      </c>
      <c r="DS9" s="8">
        <v>1.2987012987012988E-2</v>
      </c>
      <c r="DT9" s="8">
        <v>0</v>
      </c>
      <c r="DU9" s="8">
        <v>1.7241379310344827E-2</v>
      </c>
      <c r="DV9" s="8">
        <v>3.3707865168539325E-2</v>
      </c>
      <c r="DW9" s="8">
        <v>3.0927835051546393E-2</v>
      </c>
      <c r="DX9" s="8">
        <v>1.1764705882352941E-2</v>
      </c>
      <c r="DY9" s="8">
        <v>2.0833333333333332E-2</v>
      </c>
      <c r="DZ9" s="8">
        <v>2.0408163265306121E-2</v>
      </c>
      <c r="EA9" s="8">
        <v>0</v>
      </c>
      <c r="EB9" s="8">
        <v>1.4285714285714285E-2</v>
      </c>
      <c r="EC9" s="8">
        <v>1.1235955056179775E-2</v>
      </c>
      <c r="ED9" s="8">
        <v>0</v>
      </c>
      <c r="EE9" s="8">
        <v>5.3333333333333337E-2</v>
      </c>
      <c r="EF9" s="8">
        <v>1.4705882352941176E-2</v>
      </c>
      <c r="EG9" s="8">
        <v>1.3513513513513514E-2</v>
      </c>
      <c r="EH9" s="8">
        <v>0</v>
      </c>
      <c r="EI9" s="8">
        <v>1.6666666666666666E-2</v>
      </c>
      <c r="EJ9" s="8">
        <v>2.2727272727272728E-2</v>
      </c>
      <c r="EK9" s="8">
        <v>1.020408163265306E-2</v>
      </c>
      <c r="EL9" s="8">
        <v>1.1111111111111112E-2</v>
      </c>
      <c r="EM9" s="8">
        <v>2.3809523809523808E-2</v>
      </c>
      <c r="EN9" s="8">
        <v>2.1505376344086023E-2</v>
      </c>
      <c r="EO9" s="8">
        <v>0</v>
      </c>
      <c r="EP9" s="8">
        <v>1.5151515151515152E-2</v>
      </c>
      <c r="EQ9" s="8">
        <v>0</v>
      </c>
      <c r="ER9" s="8">
        <v>0</v>
      </c>
      <c r="ES9" s="8">
        <v>4.0540540540540543E-2</v>
      </c>
      <c r="ET9" s="8">
        <v>1.4084507042253521E-2</v>
      </c>
      <c r="EU9" s="8">
        <v>1.3513513513513514E-2</v>
      </c>
      <c r="EV9" s="8">
        <v>0</v>
      </c>
      <c r="EW9" s="8">
        <v>1.5151515151515152E-2</v>
      </c>
      <c r="EX9" s="8">
        <v>1.1764705882352941E-2</v>
      </c>
      <c r="EY9" s="8">
        <v>9.9009900990099011E-3</v>
      </c>
      <c r="EZ9" s="7">
        <v>2149.54</v>
      </c>
      <c r="FA9" s="7">
        <v>1914.75</v>
      </c>
      <c r="FB9" s="7">
        <v>8312.9400000000023</v>
      </c>
      <c r="FC9" s="7">
        <v>20142.879999999997</v>
      </c>
      <c r="FD9" s="7">
        <v>5945.74</v>
      </c>
      <c r="FE9" s="7">
        <v>22377.999999999989</v>
      </c>
      <c r="FF9" s="7">
        <v>29120.709999999995</v>
      </c>
      <c r="FG9" s="7">
        <v>8053.9800000000005</v>
      </c>
      <c r="FH9" s="7">
        <v>9085.3599999999988</v>
      </c>
      <c r="FI9" s="7">
        <v>11278.43</v>
      </c>
      <c r="FJ9" s="7">
        <v>14940.179999999998</v>
      </c>
      <c r="FK9" s="7">
        <v>10515.41</v>
      </c>
      <c r="FL9" s="7">
        <v>36117.599999999999</v>
      </c>
      <c r="FM9" s="7">
        <v>16696.07</v>
      </c>
      <c r="FN9" s="7">
        <v>9684.9399999999987</v>
      </c>
      <c r="FO9" s="7">
        <v>17702.88</v>
      </c>
      <c r="FP9" s="7">
        <v>53031.549999999996</v>
      </c>
      <c r="FQ9" s="7">
        <v>590.97</v>
      </c>
      <c r="FR9" s="7">
        <v>28246.120000000003</v>
      </c>
      <c r="FS9" s="7">
        <v>70887.569999999992</v>
      </c>
      <c r="FT9" s="7">
        <v>13720.45</v>
      </c>
      <c r="FU9" s="7">
        <v>10989.27</v>
      </c>
      <c r="FV9" s="7">
        <v>13063.480000000001</v>
      </c>
      <c r="FW9" s="7">
        <v>13498.81</v>
      </c>
      <c r="FX9" s="9" t="s">
        <v>188</v>
      </c>
      <c r="FY9" s="10" t="s">
        <v>191</v>
      </c>
      <c r="FZ9" s="5" t="s">
        <v>189</v>
      </c>
    </row>
    <row r="10" spans="1:182" x14ac:dyDescent="0.35">
      <c r="A10" s="6" t="s">
        <v>192</v>
      </c>
      <c r="B10" s="7">
        <f>27631306.4076+212119.6096</f>
        <v>27843426.017200001</v>
      </c>
      <c r="C10" s="7">
        <f>28097414.7416+562582.7572</f>
        <v>28659997.498799998</v>
      </c>
      <c r="D10" s="7">
        <f>28098356.4948+925150.4896</f>
        <v>29023506.9844</v>
      </c>
      <c r="E10" s="7">
        <f>28738829.0716+1227235.972</f>
        <v>29966065.0436</v>
      </c>
      <c r="F10" s="7">
        <f>28978255.2695999+1481938.8236</f>
        <v>30460194.093199901</v>
      </c>
      <c r="G10" s="7">
        <f>30294010.7384+1800204.1592</f>
        <v>32094214.897600003</v>
      </c>
      <c r="H10" s="7">
        <f>29405371.2628+2107982.7276</f>
        <v>31513353.990400001</v>
      </c>
      <c r="I10" s="7">
        <f>29606899.754+2324992.022</f>
        <v>31931891.776000001</v>
      </c>
      <c r="J10" s="7">
        <f>29494954.66+2549442.866</f>
        <v>32044397.526000001</v>
      </c>
      <c r="K10" s="7">
        <f>30171106.5628+2976702.1832</f>
        <v>33147808.745999999</v>
      </c>
      <c r="L10" s="7">
        <f>30228429.674+3370044.44719999</f>
        <v>33598474.121199988</v>
      </c>
      <c r="M10" s="7">
        <f>29759625.9344+3941594.232</f>
        <v>33701220.1664</v>
      </c>
      <c r="N10" s="7">
        <f>31060055.0844+4203411.0408</f>
        <v>35263466.125199996</v>
      </c>
      <c r="O10" s="7">
        <v>2567670.5012000003</v>
      </c>
      <c r="P10" s="7">
        <v>2722461.1527999998</v>
      </c>
      <c r="Q10" s="7">
        <v>2467049.2508</v>
      </c>
      <c r="R10" s="7">
        <v>1993820.3964000004</v>
      </c>
      <c r="S10" s="7">
        <v>2105898.1760000004</v>
      </c>
      <c r="T10" s="7">
        <v>2514940.8271999997</v>
      </c>
      <c r="U10" s="7">
        <v>2339421.6236000005</v>
      </c>
      <c r="V10" s="7">
        <f>2187981.064+12406.3616</f>
        <v>2200387.4255999997</v>
      </c>
      <c r="W10" s="7">
        <v>2098124.8528</v>
      </c>
      <c r="X10" s="7">
        <f>2269113.9272+41606.6748</f>
        <v>2310720.602</v>
      </c>
      <c r="Y10" s="7">
        <f>2130250.1412+66590.426</f>
        <v>2196840.5671999999</v>
      </c>
      <c r="Z10" s="7">
        <f>2066581.6076+89686.1196</f>
        <v>2156267.7272000001</v>
      </c>
      <c r="AA10" s="7">
        <f>2411044.5912+98794.9044</f>
        <v>2509839.4956</v>
      </c>
      <c r="AB10" s="7">
        <v>1830317.9168000002</v>
      </c>
      <c r="AC10" s="7">
        <v>1469073.2760000001</v>
      </c>
      <c r="AD10" s="7">
        <v>1623214.6943999999</v>
      </c>
      <c r="AE10" s="7">
        <v>2081719.4571999998</v>
      </c>
      <c r="AF10" s="7">
        <v>1477125.9055999999</v>
      </c>
      <c r="AG10" s="7">
        <f>1191125.5068+11726.184</f>
        <v>1202851.6908</v>
      </c>
      <c r="AH10" s="7">
        <f>771091.096+49158.0892</f>
        <v>820249.18520000007</v>
      </c>
      <c r="AI10" s="7">
        <f>1303550.7832+36362.8152</f>
        <v>1339913.5984</v>
      </c>
      <c r="AJ10" s="7">
        <f>1442258.894+59019.992</f>
        <v>1501278.8860000002</v>
      </c>
      <c r="AK10" s="7">
        <f>1312524.5044+62142.6484</f>
        <v>1374667.1528</v>
      </c>
      <c r="AL10" s="7">
        <f>1663295.1132+81751.3084</f>
        <v>1745046.4216</v>
      </c>
      <c r="AM10" s="7">
        <f>1619729.5396+116926.3864</f>
        <v>1736655.926</v>
      </c>
      <c r="AN10" s="7">
        <f>1636440.0524+127112.3964</f>
        <v>1763552.4487999999</v>
      </c>
      <c r="AO10" s="7">
        <v>0</v>
      </c>
      <c r="AP10" s="7">
        <v>213513.79</v>
      </c>
      <c r="AQ10" s="7">
        <v>221182.614</v>
      </c>
      <c r="AR10" s="7">
        <v>201577.68720000001</v>
      </c>
      <c r="AS10" s="7">
        <v>211262.28159999999</v>
      </c>
      <c r="AT10" s="7">
        <v>62260.517600000006</v>
      </c>
      <c r="AU10" s="7">
        <v>109253.1612</v>
      </c>
      <c r="AV10" s="7">
        <f>113359.3956+20624.1024</f>
        <v>133983.49799999999</v>
      </c>
      <c r="AW10" s="7">
        <v>31036.211200000002</v>
      </c>
      <c r="AX10" s="7">
        <v>65554.638800000001</v>
      </c>
      <c r="AY10" s="7">
        <v>31493.975999999999</v>
      </c>
      <c r="AZ10" s="7">
        <f>106354.6276+44045.67</f>
        <v>150400.29759999999</v>
      </c>
      <c r="BA10" s="7">
        <f>178460.8748+46498.8976</f>
        <v>224959.77239999999</v>
      </c>
      <c r="BB10" s="7">
        <v>560485.24</v>
      </c>
      <c r="BC10" s="7">
        <v>364327.61999999994</v>
      </c>
      <c r="BD10" s="7">
        <v>336944.27</v>
      </c>
      <c r="BE10" s="7">
        <v>385872.43</v>
      </c>
      <c r="BF10" s="7">
        <v>270387.53000000003</v>
      </c>
      <c r="BG10" s="7">
        <v>210300.46999999997</v>
      </c>
      <c r="BH10" s="7">
        <v>185017.42999999996</v>
      </c>
      <c r="BI10" s="7">
        <v>618049.89000000013</v>
      </c>
      <c r="BJ10" s="7">
        <v>284894.67000000004</v>
      </c>
      <c r="BK10" s="7">
        <v>443021.66999999987</v>
      </c>
      <c r="BL10" s="7">
        <v>464988.49</v>
      </c>
      <c r="BM10" s="7">
        <v>247632.40999999997</v>
      </c>
      <c r="BN10" s="7">
        <v>403366.82999999996</v>
      </c>
      <c r="BO10" s="7">
        <v>676164.11</v>
      </c>
      <c r="BP10" s="7">
        <v>352220.33</v>
      </c>
      <c r="BQ10" s="7">
        <v>333505.44</v>
      </c>
      <c r="BR10" s="7">
        <v>315332.11</v>
      </c>
      <c r="BS10" s="7">
        <v>290745.76</v>
      </c>
      <c r="BT10" s="7">
        <v>288472.73</v>
      </c>
      <c r="BU10" s="7">
        <v>339059.01000000007</v>
      </c>
      <c r="BV10" s="7">
        <v>278654.87</v>
      </c>
      <c r="BW10" s="7">
        <v>695098.82</v>
      </c>
      <c r="BX10" s="7">
        <v>628632.46999999986</v>
      </c>
      <c r="BY10" s="7">
        <f>175386.25+12001.32</f>
        <v>187387.57</v>
      </c>
      <c r="BZ10" s="7">
        <v>0</v>
      </c>
      <c r="CA10" s="7">
        <v>0</v>
      </c>
      <c r="CB10" s="7">
        <v>18439.75</v>
      </c>
      <c r="CC10" s="7">
        <v>9433.58</v>
      </c>
      <c r="CD10" s="7">
        <v>0</v>
      </c>
      <c r="CE10" s="7">
        <v>62220.25</v>
      </c>
      <c r="CF10" s="7">
        <v>0</v>
      </c>
      <c r="CG10" s="7">
        <v>0</v>
      </c>
      <c r="CH10" s="7">
        <v>102025.44</v>
      </c>
      <c r="CI10" s="7">
        <v>0</v>
      </c>
      <c r="CJ10" s="7">
        <v>6756.92</v>
      </c>
      <c r="CK10" s="7">
        <v>25475.63</v>
      </c>
      <c r="CL10" s="7">
        <v>12543.29</v>
      </c>
      <c r="CM10" s="8">
        <v>0</v>
      </c>
      <c r="CN10" s="8">
        <v>0</v>
      </c>
      <c r="CO10" s="8">
        <v>1.3843632044124369E-2</v>
      </c>
      <c r="CP10" s="8">
        <v>5.7158249130830575E-3</v>
      </c>
      <c r="CQ10" s="8">
        <v>0</v>
      </c>
      <c r="CR10" s="8">
        <v>3.9190159704109065E-2</v>
      </c>
      <c r="CS10" s="8">
        <v>0</v>
      </c>
      <c r="CT10" s="8">
        <v>0</v>
      </c>
      <c r="CU10" s="8">
        <v>8.7870950105448986E-2</v>
      </c>
      <c r="CV10" s="8">
        <v>0</v>
      </c>
      <c r="CW10" s="8">
        <v>4.0315733508378589E-3</v>
      </c>
      <c r="CX10" s="8">
        <v>2.1573147866150881E-2</v>
      </c>
      <c r="CY10" s="8">
        <v>6.8384537245726002E-3</v>
      </c>
      <c r="CZ10" s="7">
        <f>1288061.02+173000</f>
        <v>1461061.02</v>
      </c>
      <c r="DA10" s="7">
        <f>1331050.39+243048.02</f>
        <v>1574098.41</v>
      </c>
      <c r="DB10" s="7">
        <f>1332002.32+329488.36</f>
        <v>1661490.6800000002</v>
      </c>
      <c r="DC10" s="7">
        <f>1650431.94+277467.23</f>
        <v>1927899.17</v>
      </c>
      <c r="DD10" s="7">
        <f>1318373.94+250000</f>
        <v>1568373.94</v>
      </c>
      <c r="DE10" s="7">
        <f>1587649.82+237484.41</f>
        <v>1825134.23</v>
      </c>
      <c r="DF10" s="7">
        <f>905540.56+333300</f>
        <v>1238840.56</v>
      </c>
      <c r="DG10" s="7">
        <f>1274720.36+167001.85</f>
        <v>1441722.2100000002</v>
      </c>
      <c r="DH10" s="7">
        <f>1161082.7+303105</f>
        <v>1464187.7</v>
      </c>
      <c r="DI10" s="7">
        <f>1398525.67+422975.23</f>
        <v>1821500.9</v>
      </c>
      <c r="DJ10" s="7">
        <f>1676000.76+401612.93</f>
        <v>2077613.69</v>
      </c>
      <c r="DK10" s="7">
        <f>1180895.35+431803.67</f>
        <v>1612699.02</v>
      </c>
      <c r="DL10" s="7">
        <f>1834228.98+279268.6</f>
        <v>2113497.58</v>
      </c>
      <c r="DM10" s="8">
        <v>5.0632911392405063E-2</v>
      </c>
      <c r="DN10" s="8">
        <v>1.4285714285714285E-2</v>
      </c>
      <c r="DO10" s="8">
        <f>4.93827160493827%+10%</f>
        <v>0.14938271604938272</v>
      </c>
      <c r="DP10" s="8">
        <v>0</v>
      </c>
      <c r="DQ10" s="8">
        <v>1.1494252873563218E-2</v>
      </c>
      <c r="DR10" s="8">
        <v>1.5873015873015872E-2</v>
      </c>
      <c r="DS10" s="8">
        <f>0%+16.6666666666667%</f>
        <v>0.16666666666666699</v>
      </c>
      <c r="DT10" s="8">
        <f>4.16666666666667%+19.047619047619%</f>
        <v>0.23214285714285671</v>
      </c>
      <c r="DU10" s="8">
        <v>0</v>
      </c>
      <c r="DV10" s="8">
        <v>4.2857142857142858E-2</v>
      </c>
      <c r="DW10" s="8">
        <f>2.04081632653061%+7.69230769230769%</f>
        <v>9.7331240188383003E-2</v>
      </c>
      <c r="DX10" s="8">
        <v>6.5934065934065936E-2</v>
      </c>
      <c r="DY10" s="8">
        <f>5.33333333333333%+5.88235294117647%</f>
        <v>0.11215686274509801</v>
      </c>
      <c r="DZ10" s="8">
        <v>2.3809523809523808E-2</v>
      </c>
      <c r="EA10" s="8">
        <v>2.6666666666666668E-2</v>
      </c>
      <c r="EB10" s="8">
        <v>1.5151515151515152E-2</v>
      </c>
      <c r="EC10" s="8">
        <v>3.7499999999999999E-2</v>
      </c>
      <c r="ED10" s="8">
        <v>0</v>
      </c>
      <c r="EE10" s="8">
        <v>1.1494252873563218E-2</v>
      </c>
      <c r="EF10" s="8">
        <v>1.6129032258064516E-2</v>
      </c>
      <c r="EG10" s="8">
        <f>0.980392156862745%+18.1818181818182%</f>
        <v>0.19162210338680946</v>
      </c>
      <c r="EH10" s="8">
        <f>2.8169014084507%+15%</f>
        <v>0.178169014084507</v>
      </c>
      <c r="EI10" s="8">
        <v>0</v>
      </c>
      <c r="EJ10" s="8">
        <v>2.8169014084507043E-2</v>
      </c>
      <c r="EK10" s="8">
        <f>2.06185567010309%+7.69230769230769%</f>
        <v>9.7541633624107796E-2</v>
      </c>
      <c r="EL10" s="8">
        <f>6.38297872340426%+0%</f>
        <v>6.382978723404259E-2</v>
      </c>
      <c r="EM10" s="8">
        <v>1.5384615384615385E-2</v>
      </c>
      <c r="EN10" s="8">
        <v>2.4390243902439025E-2</v>
      </c>
      <c r="EO10" s="8">
        <v>1.2500000000000001E-2</v>
      </c>
      <c r="EP10" s="8">
        <v>1.6666666666666666E-2</v>
      </c>
      <c r="EQ10" s="8">
        <v>3.8461538461538464E-2</v>
      </c>
      <c r="ER10" s="8">
        <v>0</v>
      </c>
      <c r="ES10" s="8">
        <v>1.1764705882352941E-2</v>
      </c>
      <c r="ET10" s="8">
        <f>3.03030303030303%+8.33333333333333%</f>
        <v>0.11363636363636359</v>
      </c>
      <c r="EU10" s="8">
        <f>1.01010101010101%+11.1111111111111%</f>
        <v>0.12121212121212109</v>
      </c>
      <c r="EV10" s="8">
        <f>2.8169014084507%+10.5263157894737%</f>
        <v>0.13343217197924398</v>
      </c>
      <c r="EW10" s="8">
        <v>0</v>
      </c>
      <c r="EX10" s="8">
        <v>2.8169014084507043E-2</v>
      </c>
      <c r="EY10" s="8">
        <f>2.04081632653061%+11.7647058823529%</f>
        <v>0.13805522208883508</v>
      </c>
      <c r="EZ10" s="7">
        <v>1029.0400000000002</v>
      </c>
      <c r="FA10" s="7">
        <v>0.55000000000000004</v>
      </c>
      <c r="FB10" s="7">
        <v>11960.74</v>
      </c>
      <c r="FC10" s="7">
        <v>56705.929999999978</v>
      </c>
      <c r="FD10" s="7">
        <v>13321.69</v>
      </c>
      <c r="FE10" s="7">
        <v>6190.14</v>
      </c>
      <c r="FF10" s="7">
        <v>5191.6400000000003</v>
      </c>
      <c r="FG10" s="7">
        <v>10912.01</v>
      </c>
      <c r="FH10" s="7">
        <v>11223.200000000003</v>
      </c>
      <c r="FI10" s="7">
        <v>11022.879999999997</v>
      </c>
      <c r="FJ10" s="7">
        <v>5920.57</v>
      </c>
      <c r="FK10" s="7">
        <v>8205.909999999998</v>
      </c>
      <c r="FL10" s="7">
        <v>4608.49</v>
      </c>
      <c r="FM10" s="7">
        <v>3319.55</v>
      </c>
      <c r="FN10" s="7">
        <v>14077.380000000001</v>
      </c>
      <c r="FO10" s="7">
        <v>47772.82</v>
      </c>
      <c r="FP10" s="7">
        <v>65789.090000000011</v>
      </c>
      <c r="FQ10" s="7">
        <v>4875.75</v>
      </c>
      <c r="FR10" s="7">
        <v>1630.3400000000001</v>
      </c>
      <c r="FS10" s="7">
        <f>1519.55+8815.17</f>
        <v>10334.719999999999</v>
      </c>
      <c r="FT10" s="7">
        <v>21314.02</v>
      </c>
      <c r="FU10" s="7">
        <v>7288.8700000000008</v>
      </c>
      <c r="FV10" s="7">
        <v>10574.029999999999</v>
      </c>
      <c r="FW10" s="7">
        <f>12003.59+69</f>
        <v>12072.59</v>
      </c>
      <c r="FX10" s="15" t="s">
        <v>188</v>
      </c>
      <c r="FY10" s="16" t="s">
        <v>192</v>
      </c>
      <c r="FZ10" s="5" t="s">
        <v>189</v>
      </c>
    </row>
    <row r="11" spans="1:182" x14ac:dyDescent="0.35">
      <c r="A11" s="6" t="s">
        <v>193</v>
      </c>
      <c r="B11" s="7">
        <v>1162319.7280000001</v>
      </c>
      <c r="C11" s="7">
        <v>1680615.9840000002</v>
      </c>
      <c r="D11" s="7">
        <v>1890118.7351999991</v>
      </c>
      <c r="E11" s="7">
        <v>2066730.7899999993</v>
      </c>
      <c r="F11" s="7">
        <v>2225328.1787999999</v>
      </c>
      <c r="G11" s="7">
        <v>2982911.9879999999</v>
      </c>
      <c r="H11" s="7">
        <v>3467806.7463999996</v>
      </c>
      <c r="I11" s="7">
        <v>3700023.4447999988</v>
      </c>
      <c r="J11" s="7">
        <v>4272497.2487999899</v>
      </c>
      <c r="K11" s="7">
        <v>4920792.7983999997</v>
      </c>
      <c r="L11" s="7">
        <v>5349585.3024000004</v>
      </c>
      <c r="M11" s="7">
        <v>5702532.9783999901</v>
      </c>
      <c r="N11" s="7">
        <v>6214615.8215999994</v>
      </c>
      <c r="O11" s="7">
        <v>0</v>
      </c>
      <c r="P11" s="7">
        <v>0</v>
      </c>
      <c r="Q11" s="7">
        <v>126349.4636</v>
      </c>
      <c r="R11" s="7">
        <v>126349.4636</v>
      </c>
      <c r="S11" s="7">
        <v>291124.01319999999</v>
      </c>
      <c r="T11" s="7">
        <v>291124.01319999999</v>
      </c>
      <c r="U11" s="7">
        <v>291124.01319999999</v>
      </c>
      <c r="V11" s="7">
        <v>7204.8076000000001</v>
      </c>
      <c r="W11" s="7">
        <v>39172.927599999995</v>
      </c>
      <c r="X11" s="7">
        <v>37672.924800000001</v>
      </c>
      <c r="Y11" s="7">
        <v>25006.013999999999</v>
      </c>
      <c r="Z11" s="7">
        <v>115447.3432</v>
      </c>
      <c r="AA11" s="7">
        <v>108242.5356</v>
      </c>
      <c r="AB11" s="7">
        <v>118018.2856</v>
      </c>
      <c r="AC11" s="7">
        <v>126034.2916</v>
      </c>
      <c r="AD11" s="7">
        <v>154751.91759999999</v>
      </c>
      <c r="AE11" s="7">
        <v>164451.4664</v>
      </c>
      <c r="AF11" s="7">
        <v>0</v>
      </c>
      <c r="AG11" s="7">
        <v>6434.4283999999998</v>
      </c>
      <c r="AH11" s="7">
        <v>36692.882400000002</v>
      </c>
      <c r="AI11" s="7">
        <v>74960.42839999999</v>
      </c>
      <c r="AJ11" s="7">
        <v>154198.6208</v>
      </c>
      <c r="AK11" s="7">
        <v>140225.81</v>
      </c>
      <c r="AL11" s="7">
        <v>127503.51520000001</v>
      </c>
      <c r="AM11" s="7">
        <v>32474.558000000001</v>
      </c>
      <c r="AN11" s="7">
        <v>174381.89359999998</v>
      </c>
      <c r="AO11" s="7">
        <v>0</v>
      </c>
      <c r="AP11" s="7">
        <v>0</v>
      </c>
      <c r="AQ11" s="7">
        <v>0</v>
      </c>
      <c r="AR11" s="7">
        <v>126349.4636</v>
      </c>
      <c r="AS11" s="7">
        <v>0</v>
      </c>
      <c r="AT11" s="7">
        <v>164774.5496</v>
      </c>
      <c r="AU11" s="7">
        <v>0</v>
      </c>
      <c r="AV11" s="7">
        <v>7204.8076000000001</v>
      </c>
      <c r="AW11" s="7">
        <v>0</v>
      </c>
      <c r="AX11" s="7">
        <v>0</v>
      </c>
      <c r="AY11" s="7">
        <v>0</v>
      </c>
      <c r="AZ11" s="7">
        <v>27770.981199999998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8224.11</v>
      </c>
      <c r="BQ11" s="7">
        <v>0</v>
      </c>
      <c r="BR11" s="7">
        <v>0</v>
      </c>
      <c r="BS11" s="7">
        <v>0</v>
      </c>
      <c r="BT11" s="7">
        <v>122070.79</v>
      </c>
      <c r="BU11" s="7">
        <v>0</v>
      </c>
      <c r="BV11" s="7">
        <v>23757.58</v>
      </c>
      <c r="BW11" s="7">
        <v>0</v>
      </c>
      <c r="BX11" s="7">
        <v>14645.69</v>
      </c>
      <c r="BY11" s="7">
        <v>6963.19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52232.56</v>
      </c>
      <c r="CK11" s="7">
        <v>0</v>
      </c>
      <c r="CL11" s="7">
        <v>116280.8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0.11538444375826379</v>
      </c>
      <c r="CX11" s="8">
        <v>0</v>
      </c>
      <c r="CY11" s="8">
        <v>0.19834044025611872</v>
      </c>
      <c r="CZ11" s="7">
        <v>285646.81000000006</v>
      </c>
      <c r="DA11" s="7">
        <v>463250.56</v>
      </c>
      <c r="DB11" s="7">
        <v>178970.1</v>
      </c>
      <c r="DC11" s="7">
        <v>167298.63</v>
      </c>
      <c r="DD11" s="7">
        <v>114219.85</v>
      </c>
      <c r="DE11" s="7">
        <v>623651.88</v>
      </c>
      <c r="DF11" s="7">
        <v>479080.05</v>
      </c>
      <c r="DG11" s="7">
        <v>422048.64999999997</v>
      </c>
      <c r="DH11" s="7">
        <v>582126.26</v>
      </c>
      <c r="DI11" s="7">
        <v>659994.81999999995</v>
      </c>
      <c r="DJ11" s="7">
        <v>452682.86</v>
      </c>
      <c r="DK11" s="7">
        <v>470570.05</v>
      </c>
      <c r="DL11" s="7">
        <v>586268.74</v>
      </c>
      <c r="DM11" s="8">
        <v>0.15384615384615385</v>
      </c>
      <c r="DN11" s="8">
        <v>0</v>
      </c>
      <c r="DO11" s="8">
        <v>0</v>
      </c>
      <c r="DP11" s="8">
        <v>0</v>
      </c>
      <c r="DQ11" s="8">
        <v>0</v>
      </c>
      <c r="DR11" s="8">
        <v>0.125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5.2631578947368418E-2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0.125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5.5555555555555552E-2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0.125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0.02</v>
      </c>
      <c r="FI11" s="7">
        <v>-0.02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45.45</v>
      </c>
      <c r="FP11" s="7">
        <v>0</v>
      </c>
      <c r="FQ11" s="7">
        <v>0</v>
      </c>
      <c r="FR11" s="7">
        <v>0</v>
      </c>
      <c r="FS11" s="7">
        <v>91593.43</v>
      </c>
      <c r="FT11" s="7">
        <v>0</v>
      </c>
      <c r="FU11" s="7">
        <v>8529.61</v>
      </c>
      <c r="FV11" s="7">
        <v>243.35999999999999</v>
      </c>
      <c r="FW11" s="7">
        <v>302.97000000000003</v>
      </c>
      <c r="FX11" s="9" t="s">
        <v>188</v>
      </c>
      <c r="FY11" s="10" t="s">
        <v>193</v>
      </c>
      <c r="FZ11" s="5" t="s">
        <v>189</v>
      </c>
    </row>
    <row r="12" spans="1:182" x14ac:dyDescent="0.35">
      <c r="A12" s="6" t="s">
        <v>194</v>
      </c>
      <c r="B12" s="7">
        <v>20998233.879199993</v>
      </c>
      <c r="C12" s="7">
        <v>21611593.025200002</v>
      </c>
      <c r="D12" s="7">
        <v>21868071.313199986</v>
      </c>
      <c r="E12" s="7">
        <v>22258910.202799972</v>
      </c>
      <c r="F12" s="7">
        <v>22270447.072799981</v>
      </c>
      <c r="G12" s="7">
        <v>23783268.800400011</v>
      </c>
      <c r="H12" s="7">
        <v>22792047.606799971</v>
      </c>
      <c r="I12" s="7">
        <v>22907171.78439999</v>
      </c>
      <c r="J12" s="7">
        <v>22876600.954799987</v>
      </c>
      <c r="K12" s="7">
        <v>23895325.126399998</v>
      </c>
      <c r="L12" s="7">
        <v>24396949.782399971</v>
      </c>
      <c r="M12" s="7">
        <v>24590955.686799973</v>
      </c>
      <c r="N12" s="7">
        <v>25391363.285599995</v>
      </c>
      <c r="O12" s="7">
        <v>1684194.3672</v>
      </c>
      <c r="P12" s="7">
        <v>1557890.568</v>
      </c>
      <c r="Q12" s="7">
        <v>1735018.0039999997</v>
      </c>
      <c r="R12" s="7">
        <v>1695889.9128</v>
      </c>
      <c r="S12" s="7">
        <v>1872544.9896</v>
      </c>
      <c r="T12" s="7">
        <v>1702317.2896</v>
      </c>
      <c r="U12" s="7">
        <v>1566244.2976000002</v>
      </c>
      <c r="V12" s="7">
        <v>1566459.5332000002</v>
      </c>
      <c r="W12" s="7">
        <v>1607589.2899999998</v>
      </c>
      <c r="X12" s="7">
        <v>1709964.5083999997</v>
      </c>
      <c r="Y12" s="7">
        <v>1890263.9859999998</v>
      </c>
      <c r="Z12" s="7">
        <v>2017143.7107999998</v>
      </c>
      <c r="AA12" s="7">
        <v>2100740.0423999992</v>
      </c>
      <c r="AB12" s="7">
        <v>1286693.6936000001</v>
      </c>
      <c r="AC12" s="7">
        <v>1181434.1580000001</v>
      </c>
      <c r="AD12" s="7">
        <v>1264010.9352000002</v>
      </c>
      <c r="AE12" s="7">
        <v>1632500.3767999997</v>
      </c>
      <c r="AF12" s="7">
        <v>1040128.7388000001</v>
      </c>
      <c r="AG12" s="7">
        <v>1156313.7852</v>
      </c>
      <c r="AH12" s="7">
        <v>919978.59879999992</v>
      </c>
      <c r="AI12" s="7">
        <v>1088262.0219999999</v>
      </c>
      <c r="AJ12" s="7">
        <v>1410767.7027999999</v>
      </c>
      <c r="AK12" s="7">
        <v>1297222.0152</v>
      </c>
      <c r="AL12" s="7">
        <v>1018980.0484000001</v>
      </c>
      <c r="AM12" s="7">
        <v>1325167.4643999999</v>
      </c>
      <c r="AN12" s="7">
        <v>1377699.1824000003</v>
      </c>
      <c r="AO12" s="7">
        <v>25467.511600000002</v>
      </c>
      <c r="AP12" s="7">
        <v>114798.03599999999</v>
      </c>
      <c r="AQ12" s="7">
        <v>101296.3404</v>
      </c>
      <c r="AR12" s="7">
        <v>37790.175199999998</v>
      </c>
      <c r="AS12" s="7">
        <v>44716.619200000001</v>
      </c>
      <c r="AT12" s="7">
        <v>104522.80840000001</v>
      </c>
      <c r="AU12" s="7">
        <v>58319.4856</v>
      </c>
      <c r="AV12" s="7">
        <v>106005.0068</v>
      </c>
      <c r="AW12" s="7">
        <v>0</v>
      </c>
      <c r="AX12" s="7">
        <v>28927.087599999999</v>
      </c>
      <c r="AY12" s="7">
        <v>144649.76920000001</v>
      </c>
      <c r="AZ12" s="7">
        <v>222173.40000000002</v>
      </c>
      <c r="BA12" s="7">
        <v>52974.271600000007</v>
      </c>
      <c r="BB12" s="7">
        <v>130171.57</v>
      </c>
      <c r="BC12" s="7">
        <v>73780.34</v>
      </c>
      <c r="BD12" s="7">
        <v>88399.24</v>
      </c>
      <c r="BE12" s="7">
        <v>230374.12</v>
      </c>
      <c r="BF12" s="7">
        <v>22672.71</v>
      </c>
      <c r="BG12" s="7">
        <v>62528.380000000005</v>
      </c>
      <c r="BH12" s="7">
        <v>471693.5</v>
      </c>
      <c r="BI12" s="7">
        <v>370339.16</v>
      </c>
      <c r="BJ12" s="7">
        <v>186199.05000000002</v>
      </c>
      <c r="BK12" s="7">
        <v>126741.62999999998</v>
      </c>
      <c r="BL12" s="7">
        <v>316124.76</v>
      </c>
      <c r="BM12" s="7">
        <v>391744.38999999996</v>
      </c>
      <c r="BN12" s="7">
        <v>337232.41000000003</v>
      </c>
      <c r="BO12" s="7">
        <v>190654.42</v>
      </c>
      <c r="BP12" s="7">
        <v>291589.05000000005</v>
      </c>
      <c r="BQ12" s="7">
        <v>119095.87999999999</v>
      </c>
      <c r="BR12" s="7">
        <v>369455.68000000005</v>
      </c>
      <c r="BS12" s="7">
        <v>267885.67</v>
      </c>
      <c r="BT12" s="7">
        <v>219528.46000000002</v>
      </c>
      <c r="BU12" s="7">
        <v>312880.15999999997</v>
      </c>
      <c r="BV12" s="7">
        <v>175924.6</v>
      </c>
      <c r="BW12" s="7">
        <v>279358.33</v>
      </c>
      <c r="BX12" s="7">
        <v>287466.63</v>
      </c>
      <c r="BY12" s="7">
        <v>87137.25</v>
      </c>
      <c r="BZ12" s="7">
        <v>0</v>
      </c>
      <c r="CA12" s="7">
        <v>15936.11</v>
      </c>
      <c r="CB12" s="7">
        <v>0</v>
      </c>
      <c r="CC12" s="7">
        <v>86024.47</v>
      </c>
      <c r="CD12" s="7">
        <v>95810.77</v>
      </c>
      <c r="CE12" s="7">
        <v>42903.979999999996</v>
      </c>
      <c r="CF12" s="7">
        <v>38766.43</v>
      </c>
      <c r="CG12" s="7">
        <v>8496.26</v>
      </c>
      <c r="CH12" s="7">
        <v>23100.699999999997</v>
      </c>
      <c r="CI12" s="7">
        <v>87314.55</v>
      </c>
      <c r="CJ12" s="7">
        <v>13564.45</v>
      </c>
      <c r="CK12" s="7">
        <v>71251.16</v>
      </c>
      <c r="CL12" s="7">
        <v>0</v>
      </c>
      <c r="CM12" s="8">
        <v>0</v>
      </c>
      <c r="CN12" s="8">
        <v>1.5268540695917961E-2</v>
      </c>
      <c r="CO12" s="8">
        <v>0</v>
      </c>
      <c r="CP12" s="8">
        <v>8.7888601295657093E-2</v>
      </c>
      <c r="CQ12" s="8">
        <v>0.12988817248294884</v>
      </c>
      <c r="CR12" s="8">
        <v>3.5058660281668645E-2</v>
      </c>
      <c r="CS12" s="8">
        <v>4.536227487541631E-2</v>
      </c>
      <c r="CT12" s="8">
        <v>9.1324837008266244E-3</v>
      </c>
      <c r="CU12" s="8">
        <v>3.0404935000496399E-2</v>
      </c>
      <c r="CV12" s="8">
        <v>5.1741526599136521E-2</v>
      </c>
      <c r="CW12" s="8">
        <v>1.1000163585917497E-2</v>
      </c>
      <c r="CX12" s="8">
        <v>7.0429156662388442E-2</v>
      </c>
      <c r="CY12" s="8">
        <v>0</v>
      </c>
      <c r="CZ12" s="7">
        <v>1066408.5900000001</v>
      </c>
      <c r="DA12" s="7">
        <v>1043721.8799999999</v>
      </c>
      <c r="DB12" s="7">
        <v>1233098.3999999999</v>
      </c>
      <c r="DC12" s="7">
        <v>978789.84</v>
      </c>
      <c r="DD12" s="7">
        <v>737640.45</v>
      </c>
      <c r="DE12" s="7">
        <v>1223776.9400000002</v>
      </c>
      <c r="DF12" s="7">
        <v>854596.25000000012</v>
      </c>
      <c r="DG12" s="7">
        <v>930333.99</v>
      </c>
      <c r="DH12" s="7">
        <v>759768.11</v>
      </c>
      <c r="DI12" s="7">
        <v>1687513.99</v>
      </c>
      <c r="DJ12" s="7">
        <v>1233113.4799999997</v>
      </c>
      <c r="DK12" s="7">
        <v>1011671.3499999999</v>
      </c>
      <c r="DL12" s="7">
        <v>1247002.19</v>
      </c>
      <c r="DM12" s="8">
        <v>3.9215686274509803E-2</v>
      </c>
      <c r="DN12" s="8">
        <v>1.9230769230769232E-2</v>
      </c>
      <c r="DO12" s="8">
        <v>1.6666666666666666E-2</v>
      </c>
      <c r="DP12" s="8">
        <v>0</v>
      </c>
      <c r="DQ12" s="8">
        <v>0</v>
      </c>
      <c r="DR12" s="8">
        <v>0</v>
      </c>
      <c r="DS12" s="8">
        <v>0</v>
      </c>
      <c r="DT12" s="8">
        <v>2.9411764705882353E-2</v>
      </c>
      <c r="DU12" s="8">
        <v>0</v>
      </c>
      <c r="DV12" s="8">
        <v>2.1276595744680851E-2</v>
      </c>
      <c r="DW12" s="8">
        <v>2.0408163265306121E-2</v>
      </c>
      <c r="DX12" s="8">
        <v>1.7543859649122806E-2</v>
      </c>
      <c r="DY12" s="8">
        <v>3.5087719298245612E-2</v>
      </c>
      <c r="DZ12" s="8">
        <v>0</v>
      </c>
      <c r="EA12" s="8">
        <v>3.7735849056603772E-2</v>
      </c>
      <c r="EB12" s="8">
        <v>2.0408163265306121E-2</v>
      </c>
      <c r="EC12" s="8">
        <v>1.6393442622950821E-2</v>
      </c>
      <c r="ED12" s="8">
        <v>0</v>
      </c>
      <c r="EE12" s="8">
        <v>0</v>
      </c>
      <c r="EF12" s="8">
        <v>0</v>
      </c>
      <c r="EG12" s="8">
        <v>1.7857142857142856E-2</v>
      </c>
      <c r="EH12" s="8">
        <v>0</v>
      </c>
      <c r="EI12" s="8">
        <v>0</v>
      </c>
      <c r="EJ12" s="8">
        <v>1.9607843137254902E-2</v>
      </c>
      <c r="EK12" s="8">
        <v>2.1052631578947368E-2</v>
      </c>
      <c r="EL12" s="8">
        <v>1.7543859649122806E-2</v>
      </c>
      <c r="EM12" s="8">
        <v>0</v>
      </c>
      <c r="EN12" s="8">
        <v>0</v>
      </c>
      <c r="EO12" s="8">
        <v>3.7735849056603772E-2</v>
      </c>
      <c r="EP12" s="8">
        <v>1.9607843137254902E-2</v>
      </c>
      <c r="EQ12" s="8">
        <v>0</v>
      </c>
      <c r="ER12" s="8">
        <v>0</v>
      </c>
      <c r="ES12" s="8">
        <v>0</v>
      </c>
      <c r="ET12" s="8">
        <v>0</v>
      </c>
      <c r="EU12" s="8">
        <v>1.8867924528301886E-2</v>
      </c>
      <c r="EV12" s="8">
        <v>0</v>
      </c>
      <c r="EW12" s="8">
        <v>0</v>
      </c>
      <c r="EX12" s="8">
        <v>1.9230769230769232E-2</v>
      </c>
      <c r="EY12" s="8">
        <v>2.0618556701030927E-2</v>
      </c>
      <c r="EZ12" s="7">
        <v>24870.13</v>
      </c>
      <c r="FA12" s="7">
        <v>3354.13</v>
      </c>
      <c r="FB12" s="7">
        <v>4354.6900000000023</v>
      </c>
      <c r="FC12" s="7">
        <v>90108.000000000015</v>
      </c>
      <c r="FD12" s="7">
        <v>7244.6999999999989</v>
      </c>
      <c r="FE12" s="7">
        <v>30906.300000000003</v>
      </c>
      <c r="FF12" s="7">
        <v>21606.600000000006</v>
      </c>
      <c r="FG12" s="7">
        <v>27591.510000000002</v>
      </c>
      <c r="FH12" s="7">
        <v>18043.390000000003</v>
      </c>
      <c r="FI12" s="7">
        <v>67137.359999999986</v>
      </c>
      <c r="FJ12" s="7">
        <v>5574.85</v>
      </c>
      <c r="FK12" s="7">
        <v>15602.240000000002</v>
      </c>
      <c r="FL12" s="7">
        <v>16879.48</v>
      </c>
      <c r="FM12" s="7">
        <v>19819.39</v>
      </c>
      <c r="FN12" s="7">
        <v>13613.15</v>
      </c>
      <c r="FO12" s="7">
        <v>20112.670000000002</v>
      </c>
      <c r="FP12" s="7">
        <v>30961.039999999997</v>
      </c>
      <c r="FQ12" s="7">
        <v>15185.09</v>
      </c>
      <c r="FR12" s="7">
        <v>7109.93</v>
      </c>
      <c r="FS12" s="7">
        <v>4715.2699999999995</v>
      </c>
      <c r="FT12" s="7">
        <v>76534.14</v>
      </c>
      <c r="FU12" s="7">
        <v>20757.310000000005</v>
      </c>
      <c r="FV12" s="7">
        <v>5191.8999999999987</v>
      </c>
      <c r="FW12" s="7">
        <v>14463.989999999998</v>
      </c>
      <c r="FX12" s="9" t="s">
        <v>188</v>
      </c>
      <c r="FY12" s="10" t="s">
        <v>194</v>
      </c>
      <c r="FZ12" s="5" t="s">
        <v>189</v>
      </c>
    </row>
    <row r="13" spans="1:182" x14ac:dyDescent="0.35">
      <c r="A13" s="6" t="s">
        <v>195</v>
      </c>
      <c r="B13" s="7">
        <v>34203691.250399992</v>
      </c>
      <c r="C13" s="7">
        <v>35287269.333599977</v>
      </c>
      <c r="D13" s="7">
        <v>36423899.282799996</v>
      </c>
      <c r="E13" s="7">
        <v>37561823.335999958</v>
      </c>
      <c r="F13" s="7">
        <v>38353129.961599991</v>
      </c>
      <c r="G13" s="7">
        <v>39328151.496399984</v>
      </c>
      <c r="H13" s="7">
        <v>38552050.148799963</v>
      </c>
      <c r="I13" s="7">
        <v>38911156.771599889</v>
      </c>
      <c r="J13" s="7">
        <v>38908074.586399987</v>
      </c>
      <c r="K13" s="7">
        <v>40320066.06719999</v>
      </c>
      <c r="L13" s="7">
        <v>41334738.675199881</v>
      </c>
      <c r="M13" s="7">
        <v>41773493.5088</v>
      </c>
      <c r="N13" s="7">
        <v>43229912.656799942</v>
      </c>
      <c r="O13" s="7">
        <v>1835040.0299999998</v>
      </c>
      <c r="P13" s="7">
        <v>1838963.1220000002</v>
      </c>
      <c r="Q13" s="7">
        <v>1802614.0352</v>
      </c>
      <c r="R13" s="7">
        <v>1686640.9628000001</v>
      </c>
      <c r="S13" s="7">
        <v>1641059.4844</v>
      </c>
      <c r="T13" s="7">
        <v>1438077.5783999995</v>
      </c>
      <c r="U13" s="7">
        <v>1488232.4612</v>
      </c>
      <c r="V13" s="7">
        <v>1614433.4127999998</v>
      </c>
      <c r="W13" s="7">
        <v>1547251.3543999998</v>
      </c>
      <c r="X13" s="7">
        <v>1301159.5288</v>
      </c>
      <c r="Y13" s="7">
        <v>1595410.5244</v>
      </c>
      <c r="Z13" s="7">
        <v>2081819.6907999993</v>
      </c>
      <c r="AA13" s="7">
        <v>2217360.0088</v>
      </c>
      <c r="AB13" s="7">
        <v>1367695.1135999998</v>
      </c>
      <c r="AC13" s="7">
        <v>1056217.1771999998</v>
      </c>
      <c r="AD13" s="7">
        <v>977295.66999999993</v>
      </c>
      <c r="AE13" s="7">
        <v>1320728.1044000001</v>
      </c>
      <c r="AF13" s="7">
        <v>1243649.7383999999</v>
      </c>
      <c r="AG13" s="7">
        <v>1080665.3252000001</v>
      </c>
      <c r="AH13" s="7">
        <v>1282270.6051999996</v>
      </c>
      <c r="AI13" s="7">
        <v>1677238.084</v>
      </c>
      <c r="AJ13" s="7">
        <v>1357569.5272000004</v>
      </c>
      <c r="AK13" s="7">
        <v>1447526.3732</v>
      </c>
      <c r="AL13" s="7">
        <v>1678581.5052</v>
      </c>
      <c r="AM13" s="7">
        <v>1859861.3768000004</v>
      </c>
      <c r="AN13" s="7">
        <v>2390326.0051999995</v>
      </c>
      <c r="AO13" s="7">
        <v>0</v>
      </c>
      <c r="AP13" s="7">
        <v>0</v>
      </c>
      <c r="AQ13" s="7">
        <v>116624.11559999999</v>
      </c>
      <c r="AR13" s="7">
        <v>98966.360799999995</v>
      </c>
      <c r="AS13" s="7">
        <v>133463.7384</v>
      </c>
      <c r="AT13" s="7">
        <v>0</v>
      </c>
      <c r="AU13" s="7">
        <v>0</v>
      </c>
      <c r="AV13" s="7">
        <v>71299.499200000006</v>
      </c>
      <c r="AW13" s="7">
        <v>47966.243999999999</v>
      </c>
      <c r="AX13" s="7">
        <v>87714.224000000002</v>
      </c>
      <c r="AY13" s="7">
        <v>206586.17479999998</v>
      </c>
      <c r="AZ13" s="7">
        <v>157944.766</v>
      </c>
      <c r="BA13" s="7">
        <v>154420.28279999999</v>
      </c>
      <c r="BB13" s="7">
        <v>235778.32</v>
      </c>
      <c r="BC13" s="7">
        <v>317655.32</v>
      </c>
      <c r="BD13" s="7">
        <v>97531.97</v>
      </c>
      <c r="BE13" s="7">
        <v>259024.88</v>
      </c>
      <c r="BF13" s="7">
        <v>218982.88</v>
      </c>
      <c r="BG13" s="7">
        <v>196838.45999999996</v>
      </c>
      <c r="BH13" s="7">
        <v>294799.06</v>
      </c>
      <c r="BI13" s="7">
        <v>386248.16</v>
      </c>
      <c r="BJ13" s="7">
        <v>208898.65999999997</v>
      </c>
      <c r="BK13" s="7">
        <v>219310.44</v>
      </c>
      <c r="BL13" s="7">
        <v>840081.91999999993</v>
      </c>
      <c r="BM13" s="7">
        <v>320407.40000000002</v>
      </c>
      <c r="BN13" s="7">
        <v>314459.95999999996</v>
      </c>
      <c r="BO13" s="7">
        <v>415759.23</v>
      </c>
      <c r="BP13" s="7">
        <v>203695.22999999998</v>
      </c>
      <c r="BQ13" s="7">
        <v>211894.37999999998</v>
      </c>
      <c r="BR13" s="7">
        <v>536629.75</v>
      </c>
      <c r="BS13" s="7">
        <v>223967.33999999997</v>
      </c>
      <c r="BT13" s="7">
        <v>65401.52</v>
      </c>
      <c r="BU13" s="7">
        <v>372782.69</v>
      </c>
      <c r="BV13" s="7">
        <v>308306.09999999998</v>
      </c>
      <c r="BW13" s="7">
        <v>244877.58</v>
      </c>
      <c r="BX13" s="7">
        <v>172723.19999999998</v>
      </c>
      <c r="BY13" s="7">
        <v>185445.6</v>
      </c>
      <c r="BZ13" s="7">
        <v>0</v>
      </c>
      <c r="CA13" s="7">
        <v>0</v>
      </c>
      <c r="CB13" s="7">
        <v>18449.419999999998</v>
      </c>
      <c r="CC13" s="7">
        <v>27496.31</v>
      </c>
      <c r="CD13" s="7">
        <v>9140.7199999999993</v>
      </c>
      <c r="CE13" s="7">
        <v>58995.710000000006</v>
      </c>
      <c r="CF13" s="7">
        <v>187950.90999999997</v>
      </c>
      <c r="CG13" s="7">
        <v>4232</v>
      </c>
      <c r="CH13" s="7">
        <v>161256.66</v>
      </c>
      <c r="CI13" s="7">
        <v>23347.439999999999</v>
      </c>
      <c r="CJ13" s="7">
        <v>49526.9</v>
      </c>
      <c r="CK13" s="7">
        <v>66408.55</v>
      </c>
      <c r="CL13" s="7">
        <v>311468.62</v>
      </c>
      <c r="CM13" s="8">
        <v>0</v>
      </c>
      <c r="CN13" s="8">
        <v>0</v>
      </c>
      <c r="CO13" s="8">
        <v>8.044310098256206E-3</v>
      </c>
      <c r="CP13" s="8">
        <v>1.2134245662156479E-2</v>
      </c>
      <c r="CQ13" s="8">
        <v>4.4234986290533074E-3</v>
      </c>
      <c r="CR13" s="8">
        <v>4.3095592456165524E-2</v>
      </c>
      <c r="CS13" s="8">
        <v>0.12411766191721069</v>
      </c>
      <c r="CT13" s="8">
        <v>2.7994473287689466E-3</v>
      </c>
      <c r="CU13" s="8">
        <v>0.10092223908717042</v>
      </c>
      <c r="CV13" s="8">
        <v>9.1960334084608877E-3</v>
      </c>
      <c r="CW13" s="8">
        <v>2.2650739012780138E-2</v>
      </c>
      <c r="CX13" s="8">
        <v>3.1527886214784258E-2</v>
      </c>
      <c r="CY13" s="8">
        <v>0.13202812033813507</v>
      </c>
      <c r="CZ13" s="7">
        <v>1672960.31</v>
      </c>
      <c r="DA13" s="7">
        <v>2102853.25</v>
      </c>
      <c r="DB13" s="7">
        <v>2293474.4899999998</v>
      </c>
      <c r="DC13" s="7">
        <v>2266009.0100000002</v>
      </c>
      <c r="DD13" s="7">
        <v>2066400.5499999998</v>
      </c>
      <c r="DE13" s="7">
        <v>1368949.9699999997</v>
      </c>
      <c r="DF13" s="7">
        <v>1514296.2500000002</v>
      </c>
      <c r="DG13" s="7">
        <v>1511726.96</v>
      </c>
      <c r="DH13" s="7">
        <v>1597830.78</v>
      </c>
      <c r="DI13" s="7">
        <v>2538859.85</v>
      </c>
      <c r="DJ13" s="7">
        <v>2186546.7599999998</v>
      </c>
      <c r="DK13" s="7">
        <v>2106343.2399999998</v>
      </c>
      <c r="DL13" s="7">
        <v>2359108.19</v>
      </c>
      <c r="DM13" s="8">
        <v>4.4444444444444446E-2</v>
      </c>
      <c r="DN13" s="8">
        <v>1.4705882352941176E-2</v>
      </c>
      <c r="DO13" s="8">
        <v>1.8691588785046728E-2</v>
      </c>
      <c r="DP13" s="8">
        <v>9.5238095238095247E-3</v>
      </c>
      <c r="DQ13" s="8">
        <v>4.7619047619047616E-2</v>
      </c>
      <c r="DR13" s="8">
        <v>0.03</v>
      </c>
      <c r="DS13" s="8">
        <v>1.2658227848101266E-2</v>
      </c>
      <c r="DT13" s="8">
        <v>3.7499999999999999E-2</v>
      </c>
      <c r="DU13" s="8">
        <v>2.8985507246376812E-2</v>
      </c>
      <c r="DV13" s="8">
        <v>1.1494252873563218E-2</v>
      </c>
      <c r="DW13" s="8">
        <v>1.4814814814814815E-2</v>
      </c>
      <c r="DX13" s="8">
        <v>0</v>
      </c>
      <c r="DY13" s="8">
        <v>2.5210084033613446E-2</v>
      </c>
      <c r="DZ13" s="8">
        <v>9.3457943925233638E-3</v>
      </c>
      <c r="EA13" s="8">
        <v>2.197802197802198E-2</v>
      </c>
      <c r="EB13" s="8">
        <v>0</v>
      </c>
      <c r="EC13" s="8">
        <v>9.0909090909090905E-3</v>
      </c>
      <c r="ED13" s="8">
        <v>1.9047619047619049E-2</v>
      </c>
      <c r="EE13" s="8">
        <v>2.9126213592233011E-2</v>
      </c>
      <c r="EF13" s="8">
        <v>3.0303030303030304E-2</v>
      </c>
      <c r="EG13" s="8">
        <v>1.2658227848101266E-2</v>
      </c>
      <c r="EH13" s="8">
        <v>3.7499999999999999E-2</v>
      </c>
      <c r="EI13" s="8">
        <v>2.8985507246376812E-2</v>
      </c>
      <c r="EJ13" s="8">
        <v>1.1494252873563218E-2</v>
      </c>
      <c r="EK13" s="8">
        <v>1.4598540145985401E-2</v>
      </c>
      <c r="EL13" s="8">
        <v>0</v>
      </c>
      <c r="EM13" s="8">
        <v>2.8037383177570093E-2</v>
      </c>
      <c r="EN13" s="8">
        <v>9.433962264150943E-3</v>
      </c>
      <c r="EO13" s="8">
        <v>1.098901098901099E-2</v>
      </c>
      <c r="EP13" s="8">
        <v>1.4492753623188406E-2</v>
      </c>
      <c r="EQ13" s="8">
        <v>9.0909090909090905E-3</v>
      </c>
      <c r="ER13" s="8">
        <v>1.9230769230769232E-2</v>
      </c>
      <c r="ES13" s="8">
        <v>1.9607843137254902E-2</v>
      </c>
      <c r="ET13" s="8">
        <v>3.0303030303030304E-2</v>
      </c>
      <c r="EU13" s="8">
        <v>1.2658227848101266E-2</v>
      </c>
      <c r="EV13" s="8">
        <v>3.6585365853658534E-2</v>
      </c>
      <c r="EW13" s="8">
        <v>4.3478260869565216E-2</v>
      </c>
      <c r="EX13" s="8">
        <v>0</v>
      </c>
      <c r="EY13" s="8">
        <v>1.4598540145985401E-2</v>
      </c>
      <c r="EZ13" s="7">
        <v>0.11</v>
      </c>
      <c r="FA13" s="7">
        <v>8370.9900000000016</v>
      </c>
      <c r="FB13" s="7">
        <v>53096.89999999998</v>
      </c>
      <c r="FC13" s="7">
        <v>54627.39</v>
      </c>
      <c r="FD13" s="7">
        <v>9991.1000000000022</v>
      </c>
      <c r="FE13" s="7">
        <v>4829.6800000000012</v>
      </c>
      <c r="FF13" s="7">
        <v>23446.909999999996</v>
      </c>
      <c r="FG13" s="7">
        <v>31692.86</v>
      </c>
      <c r="FH13" s="7">
        <v>60871.59</v>
      </c>
      <c r="FI13" s="7">
        <v>9517.0500000000011</v>
      </c>
      <c r="FJ13" s="7">
        <v>4681.05</v>
      </c>
      <c r="FK13" s="7">
        <v>26164.860000000004</v>
      </c>
      <c r="FL13" s="7">
        <v>2995.05</v>
      </c>
      <c r="FM13" s="7">
        <v>4039.9</v>
      </c>
      <c r="FN13" s="7">
        <v>101508.46</v>
      </c>
      <c r="FO13" s="7">
        <v>12897.48</v>
      </c>
      <c r="FP13" s="7">
        <v>9655.5300000000007</v>
      </c>
      <c r="FQ13" s="7">
        <v>1946.0099999999993</v>
      </c>
      <c r="FR13" s="7">
        <v>18272.22</v>
      </c>
      <c r="FS13" s="7">
        <v>6376.47</v>
      </c>
      <c r="FT13" s="7">
        <v>12162.37</v>
      </c>
      <c r="FU13" s="7">
        <v>24881.789999999997</v>
      </c>
      <c r="FV13" s="7">
        <v>16802.940000000002</v>
      </c>
      <c r="FW13" s="7">
        <v>19987.010000000002</v>
      </c>
      <c r="FX13" s="9" t="s">
        <v>188</v>
      </c>
      <c r="FY13" s="10" t="s">
        <v>195</v>
      </c>
      <c r="FZ13" s="5" t="s">
        <v>189</v>
      </c>
    </row>
    <row r="14" spans="1:182" x14ac:dyDescent="0.35">
      <c r="A14" s="6" t="s">
        <v>196</v>
      </c>
      <c r="B14" s="7">
        <v>3741828.5699999994</v>
      </c>
      <c r="C14" s="7">
        <v>4423438.3504000008</v>
      </c>
      <c r="D14" s="7">
        <v>5225713.4323999994</v>
      </c>
      <c r="E14" s="7">
        <v>5850424.1404000008</v>
      </c>
      <c r="F14" s="7">
        <v>6389914.6399999997</v>
      </c>
      <c r="G14" s="7">
        <v>6934346.8288000012</v>
      </c>
      <c r="H14" s="7">
        <v>7258121.748399999</v>
      </c>
      <c r="I14" s="7">
        <v>8103239.2411999982</v>
      </c>
      <c r="J14" s="7">
        <v>9063009.9287999999</v>
      </c>
      <c r="K14" s="7">
        <v>10573906.467199991</v>
      </c>
      <c r="L14" s="7">
        <v>11426518.236400001</v>
      </c>
      <c r="M14" s="7">
        <v>12014395.852799991</v>
      </c>
      <c r="N14" s="7">
        <v>12909063.204799991</v>
      </c>
      <c r="O14" s="7">
        <v>87028.713199999998</v>
      </c>
      <c r="P14" s="7">
        <v>219436.55599999998</v>
      </c>
      <c r="Q14" s="7">
        <v>204754.2052</v>
      </c>
      <c r="R14" s="7">
        <v>395542.92320000002</v>
      </c>
      <c r="S14" s="7">
        <v>186854.2904</v>
      </c>
      <c r="T14" s="7">
        <v>393391.12679999997</v>
      </c>
      <c r="U14" s="7">
        <v>619818.44640000002</v>
      </c>
      <c r="V14" s="7">
        <v>791462.23919999995</v>
      </c>
      <c r="W14" s="7">
        <v>904567.43440000003</v>
      </c>
      <c r="X14" s="7">
        <v>1218141.6199999999</v>
      </c>
      <c r="Y14" s="7">
        <v>1098020.99</v>
      </c>
      <c r="Z14" s="7">
        <v>1393370.8872000002</v>
      </c>
      <c r="AA14" s="7">
        <v>1318113.412</v>
      </c>
      <c r="AB14" s="7">
        <v>226689.15519999998</v>
      </c>
      <c r="AC14" s="7">
        <v>286605.45559999999</v>
      </c>
      <c r="AD14" s="7">
        <v>312279.54119999998</v>
      </c>
      <c r="AE14" s="7">
        <v>261282.5496</v>
      </c>
      <c r="AF14" s="7">
        <v>582332.44079999998</v>
      </c>
      <c r="AG14" s="7">
        <v>617442.40040000004</v>
      </c>
      <c r="AH14" s="7">
        <v>550134.08880000003</v>
      </c>
      <c r="AI14" s="7">
        <v>661067.58680000005</v>
      </c>
      <c r="AJ14" s="7">
        <v>660452.80720000004</v>
      </c>
      <c r="AK14" s="7">
        <v>716461.30599999998</v>
      </c>
      <c r="AL14" s="7">
        <v>884647.50599999994</v>
      </c>
      <c r="AM14" s="7">
        <v>693163.1128</v>
      </c>
      <c r="AN14" s="7">
        <v>1042109.8999999999</v>
      </c>
      <c r="AO14" s="7">
        <v>26279.55</v>
      </c>
      <c r="AP14" s="7">
        <v>87028.713199999998</v>
      </c>
      <c r="AQ14" s="7">
        <v>50300.097600000001</v>
      </c>
      <c r="AR14" s="7">
        <v>153035.6496</v>
      </c>
      <c r="AS14" s="7">
        <v>73853.709600000002</v>
      </c>
      <c r="AT14" s="7">
        <v>42944.036399999997</v>
      </c>
      <c r="AU14" s="7">
        <v>46900.173999999999</v>
      </c>
      <c r="AV14" s="7">
        <v>210820.1588</v>
      </c>
      <c r="AW14" s="7">
        <v>155584.4492</v>
      </c>
      <c r="AX14" s="7">
        <v>0</v>
      </c>
      <c r="AY14" s="7">
        <v>87821.3796</v>
      </c>
      <c r="AZ14" s="7">
        <v>154003.3652</v>
      </c>
      <c r="BA14" s="7">
        <v>39555.597600000001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34111.43</v>
      </c>
      <c r="BP14" s="7">
        <v>0</v>
      </c>
      <c r="BQ14" s="7">
        <v>91302.17</v>
      </c>
      <c r="BR14" s="7">
        <v>106772.37</v>
      </c>
      <c r="BS14" s="7">
        <v>89875.19</v>
      </c>
      <c r="BT14" s="7">
        <v>19903.099999999999</v>
      </c>
      <c r="BU14" s="7">
        <v>66899.95</v>
      </c>
      <c r="BV14" s="7">
        <v>0</v>
      </c>
      <c r="BW14" s="7">
        <v>205267.04</v>
      </c>
      <c r="BX14" s="7">
        <v>208267.90000000002</v>
      </c>
      <c r="BY14" s="7">
        <v>214586.47999999998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39656.230000000003</v>
      </c>
      <c r="CF14" s="7">
        <v>51637.19</v>
      </c>
      <c r="CG14" s="7">
        <v>0</v>
      </c>
      <c r="CH14" s="7">
        <v>0</v>
      </c>
      <c r="CI14" s="7">
        <v>10261.98</v>
      </c>
      <c r="CJ14" s="7">
        <v>31369.03</v>
      </c>
      <c r="CK14" s="7">
        <v>0</v>
      </c>
      <c r="CL14" s="7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8.9510575282683719E-2</v>
      </c>
      <c r="CS14" s="8">
        <v>9.4376164824988479E-2</v>
      </c>
      <c r="CT14" s="8">
        <v>0</v>
      </c>
      <c r="CU14" s="8">
        <v>0</v>
      </c>
      <c r="CV14" s="8">
        <v>7.3920830132396202E-3</v>
      </c>
      <c r="CW14" s="8">
        <v>3.1496795174786756E-2</v>
      </c>
      <c r="CX14" s="8">
        <v>0</v>
      </c>
      <c r="CY14" s="8">
        <v>0</v>
      </c>
      <c r="CZ14" s="7">
        <v>575916.91</v>
      </c>
      <c r="DA14" s="7">
        <v>618849.52</v>
      </c>
      <c r="DB14" s="7">
        <v>749963.72000000009</v>
      </c>
      <c r="DC14" s="7">
        <v>610544.84</v>
      </c>
      <c r="DD14" s="7">
        <v>570235.98</v>
      </c>
      <c r="DE14" s="7">
        <v>443034.02</v>
      </c>
      <c r="DF14" s="7">
        <v>547142.28</v>
      </c>
      <c r="DG14" s="7">
        <v>790613.05999999994</v>
      </c>
      <c r="DH14" s="7">
        <v>944591.64000000013</v>
      </c>
      <c r="DI14" s="7">
        <v>1388239.2799999998</v>
      </c>
      <c r="DJ14" s="7">
        <v>995943.55000000016</v>
      </c>
      <c r="DK14" s="7">
        <v>828688.30999999994</v>
      </c>
      <c r="DL14" s="7">
        <v>1007631.89</v>
      </c>
      <c r="DM14" s="8">
        <v>0</v>
      </c>
      <c r="DN14" s="8">
        <v>0.04</v>
      </c>
      <c r="DO14" s="8">
        <v>0</v>
      </c>
      <c r="DP14" s="8">
        <v>0.10810810810810811</v>
      </c>
      <c r="DQ14" s="8">
        <v>0</v>
      </c>
      <c r="DR14" s="8">
        <v>2.9411764705882353E-2</v>
      </c>
      <c r="DS14" s="8">
        <v>6.8965517241379309E-2</v>
      </c>
      <c r="DT14" s="8">
        <v>0</v>
      </c>
      <c r="DU14" s="8">
        <v>4.5454545454545456E-2</v>
      </c>
      <c r="DV14" s="8">
        <v>6.25E-2</v>
      </c>
      <c r="DW14" s="8">
        <v>3.125E-2</v>
      </c>
      <c r="DX14" s="8">
        <v>2.564102564102564E-2</v>
      </c>
      <c r="DY14" s="8">
        <v>9.0909090909090912E-2</v>
      </c>
      <c r="DZ14" s="8">
        <v>0</v>
      </c>
      <c r="EA14" s="8">
        <v>0</v>
      </c>
      <c r="EB14" s="8">
        <v>0</v>
      </c>
      <c r="EC14" s="8">
        <v>0</v>
      </c>
      <c r="ED14" s="8">
        <v>0.10810810810810811</v>
      </c>
      <c r="EE14" s="8">
        <v>0</v>
      </c>
      <c r="EF14" s="8">
        <v>2.9411764705882353E-2</v>
      </c>
      <c r="EG14" s="8">
        <v>6.8965517241379309E-2</v>
      </c>
      <c r="EH14" s="8">
        <v>0</v>
      </c>
      <c r="EI14" s="8">
        <v>4.1666666666666664E-2</v>
      </c>
      <c r="EJ14" s="8">
        <v>2.7777777777777776E-2</v>
      </c>
      <c r="EK14" s="8">
        <v>1.7241379310344827E-2</v>
      </c>
      <c r="EL14" s="8">
        <v>6.5217391304347824E-2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0.10810810810810811</v>
      </c>
      <c r="ES14" s="8">
        <v>0</v>
      </c>
      <c r="ET14" s="8">
        <v>2.8571428571428571E-2</v>
      </c>
      <c r="EU14" s="8">
        <v>6.8965517241379309E-2</v>
      </c>
      <c r="EV14" s="8">
        <v>0</v>
      </c>
      <c r="EW14" s="8">
        <v>4.3478260869565216E-2</v>
      </c>
      <c r="EX14" s="8">
        <v>2.3809523809523808E-2</v>
      </c>
      <c r="EY14" s="8">
        <v>1.8867924528301886E-2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0.73</v>
      </c>
      <c r="FH14" s="7">
        <v>0.02</v>
      </c>
      <c r="FI14" s="7">
        <v>-0.02</v>
      </c>
      <c r="FJ14" s="7">
        <v>374.1</v>
      </c>
      <c r="FK14" s="7">
        <v>0</v>
      </c>
      <c r="FL14" s="7">
        <v>343.31</v>
      </c>
      <c r="FM14" s="7">
        <v>202.92</v>
      </c>
      <c r="FN14" s="7">
        <v>3566.6099999999997</v>
      </c>
      <c r="FO14" s="7">
        <v>59.1</v>
      </c>
      <c r="FP14" s="7">
        <v>1434.84</v>
      </c>
      <c r="FQ14" s="7">
        <v>122.78</v>
      </c>
      <c r="FR14" s="7">
        <v>1401.24</v>
      </c>
      <c r="FS14" s="7">
        <v>6623.7</v>
      </c>
      <c r="FT14" s="7">
        <v>7826.27</v>
      </c>
      <c r="FU14" s="7">
        <v>2088.5299999999997</v>
      </c>
      <c r="FV14" s="7">
        <v>2260.77</v>
      </c>
      <c r="FW14" s="7">
        <v>995.15</v>
      </c>
      <c r="FX14" s="9" t="s">
        <v>188</v>
      </c>
      <c r="FY14" s="10" t="s">
        <v>196</v>
      </c>
      <c r="FZ14" s="5" t="s">
        <v>189</v>
      </c>
    </row>
    <row r="15" spans="1:182" x14ac:dyDescent="0.35">
      <c r="A15" s="17" t="s">
        <v>188</v>
      </c>
      <c r="B15" s="18">
        <v>136430398.8847999</v>
      </c>
      <c r="C15" s="18">
        <v>142338949.93119982</v>
      </c>
      <c r="D15" s="18">
        <v>147175620.15719995</v>
      </c>
      <c r="E15" s="18">
        <v>152034146.60079974</v>
      </c>
      <c r="F15" s="18">
        <v>154914308.63479975</v>
      </c>
      <c r="G15" s="18">
        <v>162565278.22199994</v>
      </c>
      <c r="H15" s="18">
        <v>160989250.6843999</v>
      </c>
      <c r="I15" s="18">
        <v>163446506.74679983</v>
      </c>
      <c r="J15" s="18">
        <v>166026669.79479989</v>
      </c>
      <c r="K15" s="18">
        <v>173357483.07359979</v>
      </c>
      <c r="L15" s="18">
        <v>178225307.05399984</v>
      </c>
      <c r="M15" s="18">
        <v>181210575.39479983</v>
      </c>
      <c r="N15" s="18">
        <v>188077318.17999998</v>
      </c>
      <c r="O15" s="18">
        <v>10551534.110000001</v>
      </c>
      <c r="P15" s="18">
        <v>11073125.401200008</v>
      </c>
      <c r="Q15" s="18">
        <v>11176845.007200001</v>
      </c>
      <c r="R15" s="18">
        <v>10875429.678399995</v>
      </c>
      <c r="S15" s="18">
        <v>11232692.941200001</v>
      </c>
      <c r="T15" s="18">
        <v>11759131.9932</v>
      </c>
      <c r="U15" s="18">
        <v>12118188.566400001</v>
      </c>
      <c r="V15" s="18">
        <v>12053004.604800001</v>
      </c>
      <c r="W15" s="18">
        <v>11523596.019199997</v>
      </c>
      <c r="X15" s="18">
        <v>11348576.881599994</v>
      </c>
      <c r="Y15" s="18">
        <v>11770941.677599998</v>
      </c>
      <c r="Z15" s="18">
        <v>12387728.374</v>
      </c>
      <c r="AA15" s="18">
        <v>13067165.993600009</v>
      </c>
      <c r="AB15" s="18">
        <v>8860670.7440000009</v>
      </c>
      <c r="AC15" s="18">
        <v>8101013.4803999998</v>
      </c>
      <c r="AD15" s="18">
        <v>7736964.996799998</v>
      </c>
      <c r="AE15" s="18">
        <v>8904264.9636000004</v>
      </c>
      <c r="AF15" s="18">
        <v>7631472.9068</v>
      </c>
      <c r="AG15" s="18">
        <v>7619551.3387999991</v>
      </c>
      <c r="AH15" s="18">
        <v>6538215.9444000004</v>
      </c>
      <c r="AI15" s="18">
        <v>8066905.4799999958</v>
      </c>
      <c r="AJ15" s="18">
        <v>8477111.2076000012</v>
      </c>
      <c r="AK15" s="18">
        <v>8269928.2376000015</v>
      </c>
      <c r="AL15" s="18">
        <v>8985020.1740000043</v>
      </c>
      <c r="AM15" s="18">
        <v>10044105.455200003</v>
      </c>
      <c r="AN15" s="18">
        <v>11173544.854</v>
      </c>
      <c r="AO15" s="18">
        <v>99489.300799999997</v>
      </c>
      <c r="AP15" s="18">
        <v>574064.23159999994</v>
      </c>
      <c r="AQ15" s="18">
        <v>1049262.6608</v>
      </c>
      <c r="AR15" s="18">
        <v>1010075.7692000002</v>
      </c>
      <c r="AS15" s="18">
        <v>842423.88760000025</v>
      </c>
      <c r="AT15" s="18">
        <v>722629.05759999994</v>
      </c>
      <c r="AU15" s="18">
        <v>592469.65840000007</v>
      </c>
      <c r="AV15" s="18">
        <v>1327378.432</v>
      </c>
      <c r="AW15" s="18">
        <v>622407.58519999997</v>
      </c>
      <c r="AX15" s="18">
        <v>552992.20440000005</v>
      </c>
      <c r="AY15" s="18">
        <v>728362.9356000002</v>
      </c>
      <c r="AZ15" s="18">
        <v>883556.60479999986</v>
      </c>
      <c r="BA15" s="18">
        <v>762688.76840000006</v>
      </c>
      <c r="BB15" s="18">
        <v>1030124.5</v>
      </c>
      <c r="BC15" s="18">
        <v>1126820.3299999998</v>
      </c>
      <c r="BD15" s="18">
        <v>1066893.1399999999</v>
      </c>
      <c r="BE15" s="18">
        <v>1058154.7199999997</v>
      </c>
      <c r="BF15" s="18">
        <v>730078.63</v>
      </c>
      <c r="BG15" s="18">
        <v>708790.46000000008</v>
      </c>
      <c r="BH15" s="18">
        <v>1448495.7</v>
      </c>
      <c r="BI15" s="18">
        <v>1728730.7599999995</v>
      </c>
      <c r="BJ15" s="18">
        <v>1258260.4399999997</v>
      </c>
      <c r="BK15" s="18">
        <v>1572218.149999999</v>
      </c>
      <c r="BL15" s="18">
        <v>2132187.4699999997</v>
      </c>
      <c r="BM15" s="18">
        <v>1429091.0600000003</v>
      </c>
      <c r="BN15" s="18">
        <v>1522560.8199999998</v>
      </c>
      <c r="BO15" s="18">
        <v>2153487.3699999996</v>
      </c>
      <c r="BP15" s="18">
        <v>1603383.4200000004</v>
      </c>
      <c r="BQ15" s="18">
        <v>1472657.07</v>
      </c>
      <c r="BR15" s="18">
        <v>2611827.88</v>
      </c>
      <c r="BS15" s="18">
        <v>1546516.8099999996</v>
      </c>
      <c r="BT15" s="18">
        <v>1665045.6900000002</v>
      </c>
      <c r="BU15" s="18">
        <v>2321434.3699999996</v>
      </c>
      <c r="BV15" s="18">
        <v>1893247.22</v>
      </c>
      <c r="BW15" s="18">
        <v>2252469.25</v>
      </c>
      <c r="BX15" s="18">
        <v>2099451.92</v>
      </c>
      <c r="BY15" s="18">
        <v>1601425.3799999997</v>
      </c>
      <c r="BZ15" s="18">
        <v>28696.43</v>
      </c>
      <c r="CA15" s="18">
        <v>60254.41</v>
      </c>
      <c r="CB15" s="18">
        <v>219976.91999999998</v>
      </c>
      <c r="CC15" s="18">
        <v>129218.97</v>
      </c>
      <c r="CD15" s="18">
        <v>127666.14000000001</v>
      </c>
      <c r="CE15" s="18">
        <v>281502.14999999997</v>
      </c>
      <c r="CF15" s="18">
        <v>303362.7</v>
      </c>
      <c r="CG15" s="18">
        <v>91065.87</v>
      </c>
      <c r="CH15" s="18">
        <v>343145.55999999994</v>
      </c>
      <c r="CI15" s="18">
        <v>143915.01</v>
      </c>
      <c r="CJ15" s="18">
        <v>188750.62999999998</v>
      </c>
      <c r="CK15" s="18">
        <v>201014.34999999998</v>
      </c>
      <c r="CL15" s="18">
        <v>462459.22000000003</v>
      </c>
      <c r="CM15" s="19">
        <v>3.5687593305674409E-3</v>
      </c>
      <c r="CN15" s="19">
        <v>6.5572079274330546E-3</v>
      </c>
      <c r="CO15" s="19">
        <v>2.2539956723599344E-2</v>
      </c>
      <c r="CP15" s="19">
        <v>1.4319660957903591E-2</v>
      </c>
      <c r="CQ15" s="19">
        <v>1.6674700291771281E-2</v>
      </c>
      <c r="CR15" s="19">
        <v>3.2309549212784588E-2</v>
      </c>
      <c r="CS15" s="19">
        <v>4.2476926263224267E-2</v>
      </c>
      <c r="CT15" s="19">
        <v>1.1529392011053258E-2</v>
      </c>
      <c r="CU15" s="19">
        <v>4.013165439389748E-2</v>
      </c>
      <c r="CV15" s="19">
        <v>1.2304828716868839E-2</v>
      </c>
      <c r="CW15" s="19">
        <v>1.8202154047003174E-2</v>
      </c>
      <c r="CX15" s="19">
        <v>2.1376824694260194E-2</v>
      </c>
      <c r="CY15" s="19">
        <v>4.4041993691830372E-2</v>
      </c>
      <c r="CZ15" s="18">
        <v>8041010.1500000004</v>
      </c>
      <c r="DA15" s="18">
        <v>9189034.5200000014</v>
      </c>
      <c r="DB15" s="18">
        <v>9759420.6899999976</v>
      </c>
      <c r="DC15" s="18">
        <v>9023884.7400000002</v>
      </c>
      <c r="DD15" s="18">
        <v>7656277.9399999985</v>
      </c>
      <c r="DE15" s="18">
        <v>8712661.0199999996</v>
      </c>
      <c r="DF15" s="18">
        <v>7141823.2600000016</v>
      </c>
      <c r="DG15" s="18">
        <v>7898583.8900000025</v>
      </c>
      <c r="DH15" s="18">
        <v>8550496.2400000021</v>
      </c>
      <c r="DI15" s="18">
        <v>11695815.790000001</v>
      </c>
      <c r="DJ15" s="18">
        <v>10369686.440000001</v>
      </c>
      <c r="DK15" s="18">
        <v>9403377.3900000006</v>
      </c>
      <c r="DL15" s="18">
        <v>10500415.200000007</v>
      </c>
      <c r="DM15" s="19">
        <v>4.195804195804196E-2</v>
      </c>
      <c r="DN15" s="19">
        <v>1.5748031496062992E-2</v>
      </c>
      <c r="DO15" s="19">
        <v>3.5269709543568464E-2</v>
      </c>
      <c r="DP15" s="19">
        <v>1.4522821576763486E-2</v>
      </c>
      <c r="DQ15" s="19">
        <v>3.1390134529147982E-2</v>
      </c>
      <c r="DR15" s="19">
        <v>2.3376623376623377E-2</v>
      </c>
      <c r="DS15" s="19">
        <v>2.3861171366594359E-2</v>
      </c>
      <c r="DT15" s="19">
        <v>3.7783375314861464E-2</v>
      </c>
      <c r="DU15" s="19">
        <v>2.1406727828746176E-2</v>
      </c>
      <c r="DV15" s="19">
        <v>2.9787234042553193E-2</v>
      </c>
      <c r="DW15" s="19">
        <v>2.197802197802198E-2</v>
      </c>
      <c r="DX15" s="19">
        <v>2.7888446215139442E-2</v>
      </c>
      <c r="DY15" s="19">
        <v>4.3478260869565216E-2</v>
      </c>
      <c r="DZ15" s="19">
        <v>1.7278617710583154E-2</v>
      </c>
      <c r="EA15" s="19">
        <v>1.9370460048426151E-2</v>
      </c>
      <c r="EB15" s="19">
        <v>1.0810810810810811E-2</v>
      </c>
      <c r="EC15" s="19">
        <v>2.8571428571428571E-2</v>
      </c>
      <c r="ED15" s="19">
        <v>1.4893617021276596E-2</v>
      </c>
      <c r="EE15" s="19">
        <v>2.7459954233409609E-2</v>
      </c>
      <c r="EF15" s="19">
        <v>2.0618556701030927E-2</v>
      </c>
      <c r="EG15" s="19">
        <v>2.569593147751606E-2</v>
      </c>
      <c r="EH15" s="19">
        <v>2.8795811518324606E-2</v>
      </c>
      <c r="EI15" s="19">
        <v>1.812688821752266E-2</v>
      </c>
      <c r="EJ15" s="19">
        <v>2.2821576763485476E-2</v>
      </c>
      <c r="EK15" s="19">
        <v>1.7432646592709985E-2</v>
      </c>
      <c r="EL15" s="19">
        <v>2.9469548133595286E-2</v>
      </c>
      <c r="EM15" s="19">
        <v>1.9138755980861243E-2</v>
      </c>
      <c r="EN15" s="19">
        <v>1.5837104072398189E-2</v>
      </c>
      <c r="EO15" s="19">
        <v>1.3824884792626729E-2</v>
      </c>
      <c r="EP15" s="19">
        <v>1.7045454545454544E-2</v>
      </c>
      <c r="EQ15" s="19">
        <v>2.0491803278688523E-2</v>
      </c>
      <c r="ER15" s="19">
        <v>1.5086206896551725E-2</v>
      </c>
      <c r="ES15" s="19">
        <v>2.3255813953488372E-2</v>
      </c>
      <c r="ET15" s="19">
        <v>2.9776674937965261E-2</v>
      </c>
      <c r="EU15" s="19">
        <v>2.1881838074398249E-2</v>
      </c>
      <c r="EV15" s="19">
        <v>2.6385224274406333E-2</v>
      </c>
      <c r="EW15" s="19">
        <v>2.0527859237536656E-2</v>
      </c>
      <c r="EX15" s="19">
        <v>2.0790020790020791E-2</v>
      </c>
      <c r="EY15" s="19">
        <v>1.726844583987441E-2</v>
      </c>
      <c r="EZ15" s="18">
        <v>28891.469999999998</v>
      </c>
      <c r="FA15" s="18">
        <v>14566.760000000004</v>
      </c>
      <c r="FB15" s="18">
        <v>78441.519999999975</v>
      </c>
      <c r="FC15" s="18">
        <v>226101.54</v>
      </c>
      <c r="FD15" s="18">
        <v>45760.399999999987</v>
      </c>
      <c r="FE15" s="18">
        <v>84677.520000000019</v>
      </c>
      <c r="FF15" s="18">
        <v>80900.199999999968</v>
      </c>
      <c r="FG15" s="18">
        <v>91150.799999999988</v>
      </c>
      <c r="FH15" s="18">
        <v>117167.08999999994</v>
      </c>
      <c r="FI15" s="18">
        <v>160422.92000000019</v>
      </c>
      <c r="FJ15" s="18">
        <v>35691.130000000012</v>
      </c>
      <c r="FK15" s="18">
        <v>77147.75</v>
      </c>
      <c r="FL15" s="18">
        <v>62518.000000000022</v>
      </c>
      <c r="FM15" s="18">
        <v>54356.959999999985</v>
      </c>
      <c r="FN15" s="18">
        <v>147636.93</v>
      </c>
      <c r="FO15" s="18">
        <v>113645.68000000001</v>
      </c>
      <c r="FP15" s="18">
        <v>162655.49000000002</v>
      </c>
      <c r="FQ15" s="18">
        <v>23015.069999999996</v>
      </c>
      <c r="FR15" s="18">
        <v>75149.399999999994</v>
      </c>
      <c r="FS15" s="18">
        <v>199906.13</v>
      </c>
      <c r="FT15" s="18">
        <v>148075.56</v>
      </c>
      <c r="FU15" s="18">
        <v>151816.4</v>
      </c>
      <c r="FV15" s="18">
        <v>54042.079999999973</v>
      </c>
      <c r="FW15" s="18">
        <v>117519.88999999996</v>
      </c>
      <c r="FX15" s="4"/>
      <c r="FY15" s="4"/>
      <c r="FZ15" s="5"/>
    </row>
    <row r="16" spans="1:182" x14ac:dyDescent="0.35">
      <c r="A16" s="6" t="s">
        <v>197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28820.1816</v>
      </c>
      <c r="K16" s="7">
        <v>228912.80719999998</v>
      </c>
      <c r="L16" s="7">
        <v>619495.34559999988</v>
      </c>
      <c r="M16" s="7">
        <v>990811.80760000017</v>
      </c>
      <c r="N16" s="7">
        <v>1338480.0052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204987.83919999999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8" t="s">
        <v>182</v>
      </c>
      <c r="CN16" s="8" t="s">
        <v>182</v>
      </c>
      <c r="CO16" s="8" t="s">
        <v>182</v>
      </c>
      <c r="CP16" s="8" t="s">
        <v>182</v>
      </c>
      <c r="CQ16" s="8" t="s">
        <v>182</v>
      </c>
      <c r="CR16" s="8" t="s">
        <v>182</v>
      </c>
      <c r="CS16" s="8" t="s">
        <v>182</v>
      </c>
      <c r="CT16" s="8" t="s">
        <v>182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25000</v>
      </c>
      <c r="DI16" s="7">
        <v>181983.83</v>
      </c>
      <c r="DJ16" s="7">
        <v>352435</v>
      </c>
      <c r="DK16" s="7">
        <v>327386.45</v>
      </c>
      <c r="DL16" s="7">
        <v>290655.25</v>
      </c>
      <c r="DM16" s="8" t="s">
        <v>182</v>
      </c>
      <c r="DN16" s="8" t="s">
        <v>182</v>
      </c>
      <c r="DO16" s="8" t="s">
        <v>182</v>
      </c>
      <c r="DP16" s="8" t="s">
        <v>182</v>
      </c>
      <c r="DQ16" s="8" t="s">
        <v>182</v>
      </c>
      <c r="DR16" s="8" t="s">
        <v>182</v>
      </c>
      <c r="DS16" s="8" t="s">
        <v>182</v>
      </c>
      <c r="DT16" s="8" t="s">
        <v>182</v>
      </c>
      <c r="DU16" s="8" t="s">
        <v>182</v>
      </c>
      <c r="DV16" s="8">
        <v>0</v>
      </c>
      <c r="DW16" s="8">
        <v>0</v>
      </c>
      <c r="DX16" s="8">
        <v>0.16666666666666666</v>
      </c>
      <c r="DY16" s="8">
        <v>0</v>
      </c>
      <c r="DZ16" s="8" t="s">
        <v>182</v>
      </c>
      <c r="EA16" s="8" t="s">
        <v>182</v>
      </c>
      <c r="EB16" s="8" t="s">
        <v>182</v>
      </c>
      <c r="EC16" s="8" t="s">
        <v>182</v>
      </c>
      <c r="ED16" s="8" t="s">
        <v>182</v>
      </c>
      <c r="EE16" s="8" t="s">
        <v>182</v>
      </c>
      <c r="EF16" s="8" t="s">
        <v>182</v>
      </c>
      <c r="EG16" s="8" t="s">
        <v>182</v>
      </c>
      <c r="EH16" s="8" t="s">
        <v>182</v>
      </c>
      <c r="EI16" s="8" t="s">
        <v>182</v>
      </c>
      <c r="EJ16" s="8">
        <v>0</v>
      </c>
      <c r="EK16" s="8">
        <v>0</v>
      </c>
      <c r="EL16" s="8">
        <v>0.16666666666666666</v>
      </c>
      <c r="EM16" s="8" t="s">
        <v>182</v>
      </c>
      <c r="EN16" s="8" t="s">
        <v>182</v>
      </c>
      <c r="EO16" s="8" t="s">
        <v>182</v>
      </c>
      <c r="EP16" s="8" t="s">
        <v>182</v>
      </c>
      <c r="EQ16" s="8" t="s">
        <v>182</v>
      </c>
      <c r="ER16" s="8" t="s">
        <v>182</v>
      </c>
      <c r="ES16" s="8" t="s">
        <v>182</v>
      </c>
      <c r="ET16" s="8" t="s">
        <v>182</v>
      </c>
      <c r="EU16" s="8" t="s">
        <v>182</v>
      </c>
      <c r="EV16" s="8" t="s">
        <v>182</v>
      </c>
      <c r="EW16" s="8" t="s">
        <v>182</v>
      </c>
      <c r="EX16" s="8">
        <v>0</v>
      </c>
      <c r="EY16" s="8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9" t="s">
        <v>198</v>
      </c>
      <c r="FY16" s="10" t="s">
        <v>197</v>
      </c>
      <c r="FZ16" s="5" t="s">
        <v>189</v>
      </c>
    </row>
    <row r="17" spans="1:182" x14ac:dyDescent="0.35">
      <c r="A17" s="6" t="s">
        <v>199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97181.051600000006</v>
      </c>
      <c r="K17" s="7">
        <v>346182.1</v>
      </c>
      <c r="L17" s="7">
        <v>736846.01359999995</v>
      </c>
      <c r="M17" s="7">
        <v>1407594.8163999999</v>
      </c>
      <c r="N17" s="7">
        <v>1888761.054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53808.87</v>
      </c>
      <c r="AN17" s="7">
        <v>116410.8352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8" t="s">
        <v>182</v>
      </c>
      <c r="CN17" s="8" t="s">
        <v>182</v>
      </c>
      <c r="CO17" s="8" t="s">
        <v>182</v>
      </c>
      <c r="CP17" s="8" t="s">
        <v>182</v>
      </c>
      <c r="CQ17" s="8" t="s">
        <v>182</v>
      </c>
      <c r="CR17" s="8" t="s">
        <v>182</v>
      </c>
      <c r="CS17" s="8" t="s">
        <v>182</v>
      </c>
      <c r="CT17" s="8" t="s">
        <v>182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89000</v>
      </c>
      <c r="DI17" s="7">
        <v>232237.69</v>
      </c>
      <c r="DJ17" s="7">
        <v>337384.24</v>
      </c>
      <c r="DK17" s="7">
        <v>546476.86</v>
      </c>
      <c r="DL17" s="7">
        <v>343197.20999999996</v>
      </c>
      <c r="DM17" s="8" t="s">
        <v>182</v>
      </c>
      <c r="DN17" s="8" t="s">
        <v>182</v>
      </c>
      <c r="DO17" s="8" t="s">
        <v>182</v>
      </c>
      <c r="DP17" s="8" t="s">
        <v>182</v>
      </c>
      <c r="DQ17" s="8" t="s">
        <v>182</v>
      </c>
      <c r="DR17" s="8" t="s">
        <v>182</v>
      </c>
      <c r="DS17" s="8" t="s">
        <v>182</v>
      </c>
      <c r="DT17" s="8" t="s">
        <v>182</v>
      </c>
      <c r="DU17" s="8" t="s">
        <v>182</v>
      </c>
      <c r="DV17" s="8">
        <v>0.5</v>
      </c>
      <c r="DW17" s="8">
        <v>0</v>
      </c>
      <c r="DX17" s="8">
        <v>7.1428571428571425E-2</v>
      </c>
      <c r="DY17" s="8">
        <v>0.125</v>
      </c>
      <c r="DZ17" s="8" t="s">
        <v>182</v>
      </c>
      <c r="EA17" s="8" t="s">
        <v>182</v>
      </c>
      <c r="EB17" s="8" t="s">
        <v>182</v>
      </c>
      <c r="EC17" s="8" t="s">
        <v>182</v>
      </c>
      <c r="ED17" s="8" t="s">
        <v>182</v>
      </c>
      <c r="EE17" s="8" t="s">
        <v>182</v>
      </c>
      <c r="EF17" s="8" t="s">
        <v>182</v>
      </c>
      <c r="EG17" s="8" t="s">
        <v>182</v>
      </c>
      <c r="EH17" s="8" t="s">
        <v>182</v>
      </c>
      <c r="EI17" s="8">
        <v>0</v>
      </c>
      <c r="EJ17" s="8">
        <v>1</v>
      </c>
      <c r="EK17" s="8">
        <v>0</v>
      </c>
      <c r="EL17" s="8">
        <v>6.6666666666666666E-2</v>
      </c>
      <c r="EM17" s="8" t="s">
        <v>182</v>
      </c>
      <c r="EN17" s="8" t="s">
        <v>182</v>
      </c>
      <c r="EO17" s="8" t="s">
        <v>182</v>
      </c>
      <c r="EP17" s="8" t="s">
        <v>182</v>
      </c>
      <c r="EQ17" s="8" t="s">
        <v>182</v>
      </c>
      <c r="ER17" s="8" t="s">
        <v>182</v>
      </c>
      <c r="ES17" s="8" t="s">
        <v>182</v>
      </c>
      <c r="ET17" s="8" t="s">
        <v>182</v>
      </c>
      <c r="EU17" s="8" t="s">
        <v>182</v>
      </c>
      <c r="EV17" s="8" t="s">
        <v>182</v>
      </c>
      <c r="EW17" s="8">
        <v>0</v>
      </c>
      <c r="EX17" s="8">
        <v>0.5</v>
      </c>
      <c r="EY17" s="8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1861.9</v>
      </c>
      <c r="FX17" s="9" t="s">
        <v>198</v>
      </c>
      <c r="FY17" s="10" t="s">
        <v>199</v>
      </c>
      <c r="FZ17" s="5" t="s">
        <v>189</v>
      </c>
    </row>
    <row r="18" spans="1:182" x14ac:dyDescent="0.35">
      <c r="A18" s="6" t="s">
        <v>200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599750.54159999895</v>
      </c>
      <c r="L18" s="7">
        <v>963624.69800000009</v>
      </c>
      <c r="M18" s="7">
        <v>1543275.7268000001</v>
      </c>
      <c r="N18" s="7">
        <v>2016096.6180000002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8" t="s">
        <v>182</v>
      </c>
      <c r="CN18" s="8" t="s">
        <v>182</v>
      </c>
      <c r="CO18" s="8" t="s">
        <v>182</v>
      </c>
      <c r="CP18" s="8" t="s">
        <v>182</v>
      </c>
      <c r="CQ18" s="8" t="s">
        <v>182</v>
      </c>
      <c r="CR18" s="8" t="s">
        <v>182</v>
      </c>
      <c r="CS18" s="8" t="s">
        <v>182</v>
      </c>
      <c r="CT18" s="8" t="s">
        <v>182</v>
      </c>
      <c r="CU18" s="8" t="s">
        <v>182</v>
      </c>
      <c r="CV18" s="8">
        <v>0</v>
      </c>
      <c r="CW18" s="8">
        <v>0</v>
      </c>
      <c r="CX18" s="8">
        <v>0</v>
      </c>
      <c r="CY18" s="8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273548.95</v>
      </c>
      <c r="DJ18" s="7">
        <v>270303.31</v>
      </c>
      <c r="DK18" s="7">
        <v>411437.81</v>
      </c>
      <c r="DL18" s="7">
        <v>338319.05</v>
      </c>
      <c r="DM18" s="8" t="s">
        <v>182</v>
      </c>
      <c r="DN18" s="8" t="s">
        <v>182</v>
      </c>
      <c r="DO18" s="8" t="s">
        <v>182</v>
      </c>
      <c r="DP18" s="8" t="s">
        <v>182</v>
      </c>
      <c r="DQ18" s="8" t="s">
        <v>182</v>
      </c>
      <c r="DR18" s="8" t="s">
        <v>182</v>
      </c>
      <c r="DS18" s="8" t="s">
        <v>182</v>
      </c>
      <c r="DT18" s="8" t="s">
        <v>182</v>
      </c>
      <c r="DU18" s="8" t="s">
        <v>182</v>
      </c>
      <c r="DV18" s="8" t="s">
        <v>182</v>
      </c>
      <c r="DW18" s="8">
        <v>0</v>
      </c>
      <c r="DX18" s="8">
        <v>0</v>
      </c>
      <c r="DY18" s="8">
        <v>0.1</v>
      </c>
      <c r="DZ18" s="8" t="s">
        <v>182</v>
      </c>
      <c r="EA18" s="8" t="s">
        <v>182</v>
      </c>
      <c r="EB18" s="8" t="s">
        <v>182</v>
      </c>
      <c r="EC18" s="8" t="s">
        <v>182</v>
      </c>
      <c r="ED18" s="8" t="s">
        <v>182</v>
      </c>
      <c r="EE18" s="8" t="s">
        <v>182</v>
      </c>
      <c r="EF18" s="8" t="s">
        <v>182</v>
      </c>
      <c r="EG18" s="8" t="s">
        <v>182</v>
      </c>
      <c r="EH18" s="8" t="s">
        <v>182</v>
      </c>
      <c r="EI18" s="8" t="s">
        <v>182</v>
      </c>
      <c r="EJ18" s="8" t="s">
        <v>182</v>
      </c>
      <c r="EK18" s="8">
        <v>0</v>
      </c>
      <c r="EL18" s="8">
        <v>0</v>
      </c>
      <c r="EM18" s="8" t="s">
        <v>182</v>
      </c>
      <c r="EN18" s="8" t="s">
        <v>182</v>
      </c>
      <c r="EO18" s="8" t="s">
        <v>182</v>
      </c>
      <c r="EP18" s="8" t="s">
        <v>182</v>
      </c>
      <c r="EQ18" s="8" t="s">
        <v>182</v>
      </c>
      <c r="ER18" s="8" t="s">
        <v>182</v>
      </c>
      <c r="ES18" s="8" t="s">
        <v>182</v>
      </c>
      <c r="ET18" s="8" t="s">
        <v>182</v>
      </c>
      <c r="EU18" s="8" t="s">
        <v>182</v>
      </c>
      <c r="EV18" s="8" t="s">
        <v>182</v>
      </c>
      <c r="EW18" s="8" t="s">
        <v>182</v>
      </c>
      <c r="EX18" s="8" t="s">
        <v>182</v>
      </c>
      <c r="EY18" s="8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9" t="s">
        <v>198</v>
      </c>
      <c r="FY18" s="10" t="s">
        <v>200</v>
      </c>
      <c r="FZ18" s="5" t="s">
        <v>189</v>
      </c>
    </row>
    <row r="19" spans="1:182" x14ac:dyDescent="0.35">
      <c r="A19" s="17" t="s">
        <v>198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126001.2332</v>
      </c>
      <c r="K19" s="18">
        <v>1174845.4487999992</v>
      </c>
      <c r="L19" s="18">
        <v>2319966.0572000002</v>
      </c>
      <c r="M19" s="18">
        <v>3941682.3507999997</v>
      </c>
      <c r="N19" s="18">
        <v>5243337.6771999989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53808.87</v>
      </c>
      <c r="AN19" s="18">
        <v>321398.67440000002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9" t="s">
        <v>182</v>
      </c>
      <c r="CN19" s="19" t="s">
        <v>182</v>
      </c>
      <c r="CO19" s="19" t="s">
        <v>182</v>
      </c>
      <c r="CP19" s="19" t="s">
        <v>182</v>
      </c>
      <c r="CQ19" s="19" t="s">
        <v>182</v>
      </c>
      <c r="CR19" s="19" t="s">
        <v>182</v>
      </c>
      <c r="CS19" s="19" t="s">
        <v>182</v>
      </c>
      <c r="CT19" s="19" t="s">
        <v>182</v>
      </c>
      <c r="CU19" s="19">
        <v>0</v>
      </c>
      <c r="CV19" s="19">
        <v>0</v>
      </c>
      <c r="CW19" s="19">
        <v>0</v>
      </c>
      <c r="CX19" s="19">
        <v>0</v>
      </c>
      <c r="CY19" s="19">
        <v>0</v>
      </c>
      <c r="CZ19" s="18">
        <v>0</v>
      </c>
      <c r="DA19" s="18">
        <v>0</v>
      </c>
      <c r="DB19" s="18">
        <v>0</v>
      </c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114000</v>
      </c>
      <c r="DI19" s="18">
        <v>687770.47000000009</v>
      </c>
      <c r="DJ19" s="18">
        <v>960122.54999999993</v>
      </c>
      <c r="DK19" s="18">
        <v>1285301.1200000001</v>
      </c>
      <c r="DL19" s="18">
        <v>972171.51</v>
      </c>
      <c r="DM19" s="19" t="s">
        <v>182</v>
      </c>
      <c r="DN19" s="19" t="s">
        <v>182</v>
      </c>
      <c r="DO19" s="19" t="s">
        <v>182</v>
      </c>
      <c r="DP19" s="19" t="s">
        <v>182</v>
      </c>
      <c r="DQ19" s="19" t="s">
        <v>182</v>
      </c>
      <c r="DR19" s="19" t="s">
        <v>182</v>
      </c>
      <c r="DS19" s="19" t="s">
        <v>182</v>
      </c>
      <c r="DT19" s="19" t="s">
        <v>182</v>
      </c>
      <c r="DU19" s="19" t="s">
        <v>182</v>
      </c>
      <c r="DV19" s="19">
        <v>0.33333333333333331</v>
      </c>
      <c r="DW19" s="19">
        <v>0</v>
      </c>
      <c r="DX19" s="19">
        <v>7.1428571428571425E-2</v>
      </c>
      <c r="DY19" s="19">
        <v>9.0909090909090912E-2</v>
      </c>
      <c r="DZ19" s="19" t="s">
        <v>182</v>
      </c>
      <c r="EA19" s="19" t="s">
        <v>182</v>
      </c>
      <c r="EB19" s="19" t="s">
        <v>182</v>
      </c>
      <c r="EC19" s="19" t="s">
        <v>182</v>
      </c>
      <c r="ED19" s="19" t="s">
        <v>182</v>
      </c>
      <c r="EE19" s="19" t="s">
        <v>182</v>
      </c>
      <c r="EF19" s="19" t="s">
        <v>182</v>
      </c>
      <c r="EG19" s="19" t="s">
        <v>182</v>
      </c>
      <c r="EH19" s="19" t="s">
        <v>182</v>
      </c>
      <c r="EI19" s="19">
        <v>0</v>
      </c>
      <c r="EJ19" s="19">
        <v>0.5</v>
      </c>
      <c r="EK19" s="19">
        <v>0</v>
      </c>
      <c r="EL19" s="19">
        <v>6.8181818181818177E-2</v>
      </c>
      <c r="EM19" s="19" t="s">
        <v>182</v>
      </c>
      <c r="EN19" s="19" t="s">
        <v>182</v>
      </c>
      <c r="EO19" s="19" t="s">
        <v>182</v>
      </c>
      <c r="EP19" s="19" t="s">
        <v>182</v>
      </c>
      <c r="EQ19" s="19" t="s">
        <v>182</v>
      </c>
      <c r="ER19" s="19" t="s">
        <v>182</v>
      </c>
      <c r="ES19" s="19" t="s">
        <v>182</v>
      </c>
      <c r="ET19" s="19" t="s">
        <v>182</v>
      </c>
      <c r="EU19" s="19" t="s">
        <v>182</v>
      </c>
      <c r="EV19" s="19" t="s">
        <v>182</v>
      </c>
      <c r="EW19" s="19">
        <v>0</v>
      </c>
      <c r="EX19" s="19">
        <v>0.2</v>
      </c>
      <c r="EY19" s="19">
        <v>0</v>
      </c>
      <c r="EZ19" s="18">
        <v>0</v>
      </c>
      <c r="FA19" s="18">
        <v>0</v>
      </c>
      <c r="FB19" s="18">
        <v>0</v>
      </c>
      <c r="FC19" s="18">
        <v>0</v>
      </c>
      <c r="FD19" s="18">
        <v>0</v>
      </c>
      <c r="FE19" s="18">
        <v>0</v>
      </c>
      <c r="FF19" s="18">
        <v>0</v>
      </c>
      <c r="FG19" s="18">
        <v>0</v>
      </c>
      <c r="FH19" s="18">
        <v>0</v>
      </c>
      <c r="FI19" s="18">
        <v>0</v>
      </c>
      <c r="FJ19" s="18">
        <v>0</v>
      </c>
      <c r="FK19" s="18">
        <v>0</v>
      </c>
      <c r="FL19" s="18">
        <v>0</v>
      </c>
      <c r="FM19" s="18">
        <v>0</v>
      </c>
      <c r="FN19" s="18">
        <v>0</v>
      </c>
      <c r="FO19" s="18">
        <v>0</v>
      </c>
      <c r="FP19" s="18">
        <v>0</v>
      </c>
      <c r="FQ19" s="18">
        <v>0</v>
      </c>
      <c r="FR19" s="18">
        <v>0</v>
      </c>
      <c r="FS19" s="18">
        <v>0</v>
      </c>
      <c r="FT19" s="18">
        <v>0</v>
      </c>
      <c r="FU19" s="18">
        <v>0</v>
      </c>
      <c r="FV19" s="18">
        <v>0</v>
      </c>
      <c r="FW19" s="18">
        <v>1861.9</v>
      </c>
      <c r="FX19" s="4"/>
      <c r="FY19" s="4"/>
      <c r="FZ19" s="5"/>
    </row>
    <row r="20" spans="1:182" x14ac:dyDescent="0.35">
      <c r="A20" s="6" t="s">
        <v>201</v>
      </c>
      <c r="B20" s="7">
        <v>49691176.118399903</v>
      </c>
      <c r="C20" s="7">
        <v>51391899.439999998</v>
      </c>
      <c r="D20" s="7">
        <v>51613087.948399998</v>
      </c>
      <c r="E20" s="7">
        <v>52428130.008000001</v>
      </c>
      <c r="F20" s="7">
        <v>51515454.803199999</v>
      </c>
      <c r="G20" s="7">
        <v>53744818.249200001</v>
      </c>
      <c r="H20" s="7">
        <v>50250176.416399904</v>
      </c>
      <c r="I20" s="7">
        <v>48693312.206</v>
      </c>
      <c r="J20" s="7">
        <v>49166695.869599998</v>
      </c>
      <c r="K20" s="7">
        <v>50006646.404799998</v>
      </c>
      <c r="L20" s="7">
        <v>50945070.952</v>
      </c>
      <c r="M20" s="7">
        <v>50937796.484799996</v>
      </c>
      <c r="N20" s="7">
        <v>51876138.260800004</v>
      </c>
      <c r="O20" s="7">
        <v>4365092.1436000001</v>
      </c>
      <c r="P20" s="7">
        <v>4554297.0152000003</v>
      </c>
      <c r="Q20" s="7">
        <v>5815310.8056000005</v>
      </c>
      <c r="R20" s="7">
        <v>4439474.0888</v>
      </c>
      <c r="S20" s="7">
        <v>4615378.3872000007</v>
      </c>
      <c r="T20" s="7">
        <v>4319477.8932000007</v>
      </c>
      <c r="U20" s="7">
        <v>3754299.1192000005</v>
      </c>
      <c r="V20" s="7">
        <v>2793712.7363999994</v>
      </c>
      <c r="W20" s="7">
        <v>2721036.4275999996</v>
      </c>
      <c r="X20" s="7">
        <v>2476884.9172000005</v>
      </c>
      <c r="Y20" s="7">
        <v>3178006.2476000004</v>
      </c>
      <c r="Z20" s="7">
        <v>2828327.3368000002</v>
      </c>
      <c r="AA20" s="7">
        <v>2669805.9975999994</v>
      </c>
      <c r="AB20" s="7">
        <v>3597023.0751999998</v>
      </c>
      <c r="AC20" s="7">
        <v>3180005.3284000005</v>
      </c>
      <c r="AD20" s="7">
        <v>2355292.4975999999</v>
      </c>
      <c r="AE20" s="7">
        <v>2978509.9720000005</v>
      </c>
      <c r="AF20" s="7">
        <v>2107806.1971999998</v>
      </c>
      <c r="AG20" s="7">
        <v>1804451.9236000003</v>
      </c>
      <c r="AH20" s="7">
        <v>1604311.0832000002</v>
      </c>
      <c r="AI20" s="7">
        <v>936514.26279999979</v>
      </c>
      <c r="AJ20" s="7">
        <v>1470079.0056000003</v>
      </c>
      <c r="AK20" s="7">
        <v>2269757.5324000004</v>
      </c>
      <c r="AL20" s="7">
        <v>1801865.7056</v>
      </c>
      <c r="AM20" s="7">
        <v>1507743.7472000001</v>
      </c>
      <c r="AN20" s="7">
        <v>1459511.0607999999</v>
      </c>
      <c r="AO20" s="7">
        <v>59936.773200000003</v>
      </c>
      <c r="AP20" s="7">
        <v>216297.79120000001</v>
      </c>
      <c r="AQ20" s="7">
        <v>731761.51079999993</v>
      </c>
      <c r="AR20" s="7">
        <v>415424.17359999998</v>
      </c>
      <c r="AS20" s="7">
        <v>237948.27000000002</v>
      </c>
      <c r="AT20" s="7">
        <v>224824.63400000002</v>
      </c>
      <c r="AU20" s="7">
        <v>568021.15520000004</v>
      </c>
      <c r="AV20" s="7">
        <v>223210.46519999998</v>
      </c>
      <c r="AW20" s="7">
        <v>3079.7152000000001</v>
      </c>
      <c r="AX20" s="7">
        <v>139954.55359999998</v>
      </c>
      <c r="AY20" s="7">
        <v>139306.83679999999</v>
      </c>
      <c r="AZ20" s="7">
        <v>0</v>
      </c>
      <c r="BA20" s="7">
        <v>62417.012800000004</v>
      </c>
      <c r="BB20" s="7">
        <v>199448.40000000002</v>
      </c>
      <c r="BC20" s="7">
        <v>636347.16000000015</v>
      </c>
      <c r="BD20" s="7">
        <v>322837.84999999998</v>
      </c>
      <c r="BE20" s="7">
        <v>201468.4</v>
      </c>
      <c r="BF20" s="7">
        <v>466942.44999999995</v>
      </c>
      <c r="BG20" s="7">
        <v>400777.53</v>
      </c>
      <c r="BH20" s="7">
        <v>783944.30999999994</v>
      </c>
      <c r="BI20" s="7">
        <v>376339.47000000003</v>
      </c>
      <c r="BJ20" s="7">
        <v>281151.68</v>
      </c>
      <c r="BK20" s="7">
        <v>467811.78</v>
      </c>
      <c r="BL20" s="7">
        <v>619493.17999999993</v>
      </c>
      <c r="BM20" s="7">
        <v>528071.90000000014</v>
      </c>
      <c r="BN20" s="7">
        <v>535810.98</v>
      </c>
      <c r="BO20" s="7">
        <v>364414.6</v>
      </c>
      <c r="BP20" s="7">
        <v>1524943.3</v>
      </c>
      <c r="BQ20" s="7">
        <v>785444.63000000012</v>
      </c>
      <c r="BR20" s="7">
        <v>818805.28999999992</v>
      </c>
      <c r="BS20" s="7">
        <v>599587.09</v>
      </c>
      <c r="BT20" s="7">
        <v>1326095.4000000001</v>
      </c>
      <c r="BU20" s="7">
        <v>809503.15000000014</v>
      </c>
      <c r="BV20" s="7">
        <v>326323.05</v>
      </c>
      <c r="BW20" s="7">
        <v>215609.61000000002</v>
      </c>
      <c r="BX20" s="7">
        <v>1153786.22</v>
      </c>
      <c r="BY20" s="7">
        <v>570791.37</v>
      </c>
      <c r="BZ20" s="7">
        <v>21277.21</v>
      </c>
      <c r="CA20" s="7">
        <v>47117.56</v>
      </c>
      <c r="CB20" s="7">
        <v>39753.26</v>
      </c>
      <c r="CC20" s="7">
        <v>29564.83</v>
      </c>
      <c r="CD20" s="7">
        <v>0</v>
      </c>
      <c r="CE20" s="7">
        <v>0</v>
      </c>
      <c r="CF20" s="7">
        <v>31545.84</v>
      </c>
      <c r="CG20" s="7">
        <v>19382.259999999998</v>
      </c>
      <c r="CH20" s="7">
        <v>7113.31</v>
      </c>
      <c r="CI20" s="7">
        <v>34236.04</v>
      </c>
      <c r="CJ20" s="7">
        <v>0</v>
      </c>
      <c r="CK20" s="7">
        <v>13833.18</v>
      </c>
      <c r="CL20" s="7">
        <v>47783.68</v>
      </c>
      <c r="CM20" s="20">
        <v>9.7434218344525855E-3</v>
      </c>
      <c r="CN20" s="20">
        <v>1.6680752991614495E-2</v>
      </c>
      <c r="CO20" s="20">
        <v>1.4743543536201756E-2</v>
      </c>
      <c r="CP20" s="20">
        <v>1.2944206035642374E-2</v>
      </c>
      <c r="CQ20" s="20">
        <v>0</v>
      </c>
      <c r="CR20" s="20">
        <v>0</v>
      </c>
      <c r="CS20" s="20">
        <v>3.9391572068848718E-2</v>
      </c>
      <c r="CT20" s="20">
        <v>1.6349055117929581E-2</v>
      </c>
      <c r="CU20" s="20">
        <v>2.9186062691367743E-3</v>
      </c>
      <c r="CV20" s="20">
        <v>1.5473225701346774E-2</v>
      </c>
      <c r="CW20" s="20">
        <v>0</v>
      </c>
      <c r="CX20" s="20">
        <v>5.1903384688124429E-3</v>
      </c>
      <c r="CY20" s="20">
        <v>2.1078086500813373E-2</v>
      </c>
      <c r="CZ20" s="7">
        <v>2335282.09</v>
      </c>
      <c r="DA20" s="7">
        <v>2954525.17</v>
      </c>
      <c r="DB20" s="7">
        <v>2872797.4499999993</v>
      </c>
      <c r="DC20" s="7">
        <v>2495342.3299999996</v>
      </c>
      <c r="DD20" s="7">
        <v>463697.54999999993</v>
      </c>
      <c r="DE20" s="7">
        <v>758388.92999999993</v>
      </c>
      <c r="DF20" s="7">
        <v>811616.09</v>
      </c>
      <c r="DG20" s="7">
        <v>1185527.8399999999</v>
      </c>
      <c r="DH20" s="7">
        <v>2557228.3699999996</v>
      </c>
      <c r="DI20" s="7">
        <v>2436255.2699999996</v>
      </c>
      <c r="DJ20" s="7">
        <v>2574993.7999999993</v>
      </c>
      <c r="DK20" s="7">
        <v>2992919.05</v>
      </c>
      <c r="DL20" s="7">
        <v>2419832.6799999997</v>
      </c>
      <c r="DM20" s="20">
        <v>0.20309810671256454</v>
      </c>
      <c r="DN20" s="20">
        <v>0.5</v>
      </c>
      <c r="DO20" s="20">
        <v>1.6483516483516484E-2</v>
      </c>
      <c r="DP20" s="20">
        <v>6.369426751592357E-3</v>
      </c>
      <c r="DQ20" s="20">
        <v>3.125E-2</v>
      </c>
      <c r="DR20" s="20">
        <v>0</v>
      </c>
      <c r="DS20" s="20">
        <v>5.7471264367816091E-3</v>
      </c>
      <c r="DT20" s="20">
        <v>2.2727272727272728E-2</v>
      </c>
      <c r="DU20" s="20">
        <v>3.4482758620689655E-2</v>
      </c>
      <c r="DV20" s="20">
        <v>2.8846153846153848E-2</v>
      </c>
      <c r="DW20" s="20">
        <v>0</v>
      </c>
      <c r="DX20" s="20">
        <v>7.1428571428571426E-3</v>
      </c>
      <c r="DY20" s="20">
        <v>0.14738805970149255</v>
      </c>
      <c r="DZ20" s="20">
        <v>0.34666666666666662</v>
      </c>
      <c r="EA20" s="20">
        <v>0.18660714285714286</v>
      </c>
      <c r="EB20" s="20">
        <v>0.375</v>
      </c>
      <c r="EC20" s="20">
        <v>1.6666666666666666E-2</v>
      </c>
      <c r="ED20" s="20">
        <v>0</v>
      </c>
      <c r="EE20" s="20">
        <v>3.0303030303030304E-2</v>
      </c>
      <c r="EF20" s="20">
        <v>0</v>
      </c>
      <c r="EG20" s="20">
        <v>0</v>
      </c>
      <c r="EH20" s="20">
        <v>2.3255813953488372E-2</v>
      </c>
      <c r="EI20" s="20">
        <v>1.6129032258064516E-2</v>
      </c>
      <c r="EJ20" s="20">
        <v>2.8301886792452831E-2</v>
      </c>
      <c r="EK20" s="20">
        <v>7.3529411764705881E-3</v>
      </c>
      <c r="EL20" s="20">
        <v>0</v>
      </c>
      <c r="EM20" s="20">
        <v>6.3291139240506328E-3</v>
      </c>
      <c r="EN20" s="20">
        <v>0.35320088300220748</v>
      </c>
      <c r="EO20" s="20">
        <v>0.17532467532467533</v>
      </c>
      <c r="EP20" s="20">
        <v>0.375</v>
      </c>
      <c r="EQ20" s="20">
        <v>6.8965517241379309E-2</v>
      </c>
      <c r="ER20" s="20">
        <v>0</v>
      </c>
      <c r="ES20" s="20">
        <v>5.4054054054054057E-3</v>
      </c>
      <c r="ET20" s="20">
        <v>0</v>
      </c>
      <c r="EU20" s="20">
        <v>0</v>
      </c>
      <c r="EV20" s="20">
        <v>2.2727272727272728E-2</v>
      </c>
      <c r="EW20" s="20">
        <v>3.0303030303030304E-2</v>
      </c>
      <c r="EX20" s="20">
        <v>1.9607843137254902E-2</v>
      </c>
      <c r="EY20" s="20">
        <v>7.1428571428571426E-3</v>
      </c>
      <c r="EZ20" s="7">
        <v>53107.37</v>
      </c>
      <c r="FA20" s="7">
        <v>16546.899999999998</v>
      </c>
      <c r="FB20" s="7">
        <v>2691.82</v>
      </c>
      <c r="FC20" s="7">
        <v>162665.24</v>
      </c>
      <c r="FD20" s="7">
        <v>54647.08</v>
      </c>
      <c r="FE20" s="7">
        <v>26024.010000000002</v>
      </c>
      <c r="FF20" s="7">
        <v>25585.800000000003</v>
      </c>
      <c r="FG20" s="7">
        <v>16589.2</v>
      </c>
      <c r="FH20" s="7">
        <v>16160.49</v>
      </c>
      <c r="FI20" s="7">
        <v>52229.05999999999</v>
      </c>
      <c r="FJ20" s="7">
        <v>5066.9100000000008</v>
      </c>
      <c r="FK20" s="7">
        <v>5925.7699999999995</v>
      </c>
      <c r="FL20" s="7">
        <v>5856.9299999999994</v>
      </c>
      <c r="FM20" s="7">
        <v>47755.03</v>
      </c>
      <c r="FN20" s="7">
        <v>37577.980000000003</v>
      </c>
      <c r="FO20" s="7">
        <v>73968.639999999999</v>
      </c>
      <c r="FP20" s="7">
        <v>242114.35999999996</v>
      </c>
      <c r="FQ20" s="7">
        <v>123917.93000000001</v>
      </c>
      <c r="FR20" s="7">
        <v>14602.23</v>
      </c>
      <c r="FS20" s="7">
        <v>20893.509999999998</v>
      </c>
      <c r="FT20" s="7">
        <v>8692.81</v>
      </c>
      <c r="FU20" s="7">
        <v>8337.4200000000019</v>
      </c>
      <c r="FV20" s="7">
        <v>14927.39</v>
      </c>
      <c r="FW20" s="7">
        <v>7989.84</v>
      </c>
      <c r="FX20" s="9" t="s">
        <v>202</v>
      </c>
      <c r="FY20" s="10" t="s">
        <v>201</v>
      </c>
      <c r="FZ20" s="21" t="s">
        <v>203</v>
      </c>
    </row>
    <row r="21" spans="1:182" x14ac:dyDescent="0.35">
      <c r="A21" s="6" t="s">
        <v>204</v>
      </c>
      <c r="B21" s="7">
        <v>3367227.5063999905</v>
      </c>
      <c r="C21" s="7">
        <v>3825894.1727999998</v>
      </c>
      <c r="D21" s="7">
        <v>4240678.8459999906</v>
      </c>
      <c r="E21" s="7">
        <v>4618773.4847999904</v>
      </c>
      <c r="F21" s="7">
        <v>4639050.3136000009</v>
      </c>
      <c r="G21" s="7">
        <v>4770440.1587999994</v>
      </c>
      <c r="H21" s="7">
        <v>4554107.4852</v>
      </c>
      <c r="I21" s="7">
        <v>4795394.4287999878</v>
      </c>
      <c r="J21" s="7">
        <v>5299358.310799988</v>
      </c>
      <c r="K21" s="7">
        <v>5737525.1415999895</v>
      </c>
      <c r="L21" s="7">
        <v>5978239.0944000008</v>
      </c>
      <c r="M21" s="7">
        <v>6224043.5044</v>
      </c>
      <c r="N21" s="7">
        <v>6476732.723199999</v>
      </c>
      <c r="O21" s="7">
        <v>166392.34720000002</v>
      </c>
      <c r="P21" s="7">
        <v>254042.47639999999</v>
      </c>
      <c r="Q21" s="7">
        <v>264112.5024</v>
      </c>
      <c r="R21" s="7">
        <v>129465.6112</v>
      </c>
      <c r="S21" s="7">
        <v>285571.56479999999</v>
      </c>
      <c r="T21" s="7">
        <v>461335.0968</v>
      </c>
      <c r="U21" s="7">
        <v>413397.03879999998</v>
      </c>
      <c r="V21" s="7">
        <v>525295.76079999993</v>
      </c>
      <c r="W21" s="7">
        <v>563854.81640000001</v>
      </c>
      <c r="X21" s="7">
        <v>340719.68040000001</v>
      </c>
      <c r="Y21" s="7">
        <v>351826.97599999997</v>
      </c>
      <c r="Z21" s="7">
        <v>332095.08319999999</v>
      </c>
      <c r="AA21" s="7">
        <v>369604.53520000004</v>
      </c>
      <c r="AB21" s="7">
        <v>245451.94440000001</v>
      </c>
      <c r="AC21" s="7">
        <v>216384.44320000001</v>
      </c>
      <c r="AD21" s="7">
        <v>362579.17719999998</v>
      </c>
      <c r="AE21" s="7">
        <v>505001.22440000001</v>
      </c>
      <c r="AF21" s="7">
        <v>422020.19519999996</v>
      </c>
      <c r="AG21" s="7">
        <v>229846.25279999999</v>
      </c>
      <c r="AH21" s="7">
        <v>269335.27720000001</v>
      </c>
      <c r="AI21" s="7">
        <v>183575.40119999999</v>
      </c>
      <c r="AJ21" s="7">
        <v>306092.74479999999</v>
      </c>
      <c r="AK21" s="7">
        <v>212436.39799999999</v>
      </c>
      <c r="AL21" s="7">
        <v>105802.20439999999</v>
      </c>
      <c r="AM21" s="7">
        <v>383575.82480000006</v>
      </c>
      <c r="AN21" s="7">
        <v>544931.43640000001</v>
      </c>
      <c r="AO21" s="7">
        <v>0</v>
      </c>
      <c r="AP21" s="7">
        <v>100983.9016</v>
      </c>
      <c r="AQ21" s="7">
        <v>30273.377199999999</v>
      </c>
      <c r="AR21" s="7">
        <v>25548.189200000001</v>
      </c>
      <c r="AS21" s="7">
        <v>119802.5192</v>
      </c>
      <c r="AT21" s="7">
        <v>31391.664400000001</v>
      </c>
      <c r="AU21" s="7">
        <v>65003.150800000003</v>
      </c>
      <c r="AV21" s="7">
        <v>70068.783200000005</v>
      </c>
      <c r="AW21" s="7">
        <v>17204.286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17007.919999999998</v>
      </c>
      <c r="BO21" s="7">
        <v>0</v>
      </c>
      <c r="BP21" s="7">
        <v>77202.89</v>
      </c>
      <c r="BQ21" s="7">
        <v>20253.7</v>
      </c>
      <c r="BR21" s="7">
        <v>0</v>
      </c>
      <c r="BS21" s="7">
        <v>42459.839999999997</v>
      </c>
      <c r="BT21" s="7">
        <v>0</v>
      </c>
      <c r="BU21" s="7">
        <v>42844.58</v>
      </c>
      <c r="BV21" s="7">
        <v>145501.19</v>
      </c>
      <c r="BW21" s="7">
        <v>90030.720000000001</v>
      </c>
      <c r="BX21" s="7">
        <v>0</v>
      </c>
      <c r="BY21" s="7">
        <v>21809.42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39468.79</v>
      </c>
      <c r="CF21" s="7">
        <v>19537.240000000002</v>
      </c>
      <c r="CG21" s="7">
        <v>13971.63</v>
      </c>
      <c r="CH21" s="7">
        <v>0</v>
      </c>
      <c r="CI21" s="7">
        <v>0</v>
      </c>
      <c r="CJ21" s="7">
        <v>0</v>
      </c>
      <c r="CK21" s="7">
        <v>31131.14</v>
      </c>
      <c r="CL21" s="7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0.47336442898470354</v>
      </c>
      <c r="CS21" s="8">
        <v>0.16022667814819372</v>
      </c>
      <c r="CT21" s="8">
        <v>4.257997602572932E-2</v>
      </c>
      <c r="CU21" s="8">
        <v>0</v>
      </c>
      <c r="CV21" s="8">
        <v>0</v>
      </c>
      <c r="CW21" s="8">
        <v>0</v>
      </c>
      <c r="CX21" s="8">
        <v>8.9324236539591609E-2</v>
      </c>
      <c r="CY21" s="8">
        <v>0</v>
      </c>
      <c r="CZ21" s="7">
        <v>480301</v>
      </c>
      <c r="DA21" s="7">
        <v>470487.95</v>
      </c>
      <c r="DB21" s="7">
        <v>422753.39</v>
      </c>
      <c r="DC21" s="7">
        <v>493236.34</v>
      </c>
      <c r="DD21" s="7">
        <v>76749.75</v>
      </c>
      <c r="DE21" s="7">
        <v>83379.289999999994</v>
      </c>
      <c r="DF21" s="7">
        <v>121935</v>
      </c>
      <c r="DG21" s="7">
        <v>328126.77</v>
      </c>
      <c r="DH21" s="7">
        <v>620853.47</v>
      </c>
      <c r="DI21" s="7">
        <v>700053.58000000007</v>
      </c>
      <c r="DJ21" s="7">
        <v>407131.82</v>
      </c>
      <c r="DK21" s="7">
        <v>348518.39999999997</v>
      </c>
      <c r="DL21" s="7">
        <v>345649.32000000007</v>
      </c>
      <c r="DM21" s="8">
        <v>0.13043478260869565</v>
      </c>
      <c r="DN21" s="8">
        <v>8.3333333333333329E-2</v>
      </c>
      <c r="DO21" s="8">
        <v>5.5555555555555552E-2</v>
      </c>
      <c r="DP21" s="8">
        <v>6.4516129032258063E-2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5.5555555555555552E-2</v>
      </c>
      <c r="DW21" s="8">
        <v>4.5454545454545456E-2</v>
      </c>
      <c r="DX21" s="8">
        <v>0</v>
      </c>
      <c r="DY21" s="8">
        <v>0</v>
      </c>
      <c r="DZ21" s="8">
        <v>8.6956521739130432E-2</v>
      </c>
      <c r="EA21" s="8">
        <v>4.5454545454545456E-2</v>
      </c>
      <c r="EB21" s="8">
        <v>0.16666666666666666</v>
      </c>
      <c r="EC21" s="8">
        <v>0</v>
      </c>
      <c r="ED21" s="8">
        <v>0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5.5555555555555552E-2</v>
      </c>
      <c r="EK21" s="8">
        <v>4.5454545454545456E-2</v>
      </c>
      <c r="EL21" s="8">
        <v>0</v>
      </c>
      <c r="EM21" s="8">
        <v>7.1428571428571425E-2</v>
      </c>
      <c r="EN21" s="8">
        <v>0.15</v>
      </c>
      <c r="EO21" s="8">
        <v>0.04</v>
      </c>
      <c r="EP21" s="8">
        <v>0.125</v>
      </c>
      <c r="EQ21" s="8">
        <v>0</v>
      </c>
      <c r="ER21" s="8">
        <v>0</v>
      </c>
      <c r="ES21" s="8">
        <v>0</v>
      </c>
      <c r="ET21" s="8">
        <v>0</v>
      </c>
      <c r="EU21" s="8">
        <v>0</v>
      </c>
      <c r="EV21" s="8">
        <v>0</v>
      </c>
      <c r="EW21" s="8">
        <v>0</v>
      </c>
      <c r="EX21" s="8">
        <v>5.5555555555555552E-2</v>
      </c>
      <c r="EY21" s="8">
        <v>0.04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220.32</v>
      </c>
      <c r="FI21" s="7">
        <v>-220.32</v>
      </c>
      <c r="FJ21" s="7">
        <v>117.3</v>
      </c>
      <c r="FK21" s="7">
        <v>280.56</v>
      </c>
      <c r="FL21" s="7">
        <v>0</v>
      </c>
      <c r="FM21" s="7">
        <v>739.59999999999991</v>
      </c>
      <c r="FN21" s="7">
        <v>1138.02</v>
      </c>
      <c r="FO21" s="7">
        <v>1185.6799999999998</v>
      </c>
      <c r="FP21" s="7">
        <v>2361.64</v>
      </c>
      <c r="FQ21" s="7">
        <v>1915.74</v>
      </c>
      <c r="FR21" s="7">
        <v>11365.95</v>
      </c>
      <c r="FS21" s="7">
        <v>541.33000000000004</v>
      </c>
      <c r="FT21" s="7">
        <v>607.61</v>
      </c>
      <c r="FU21" s="7">
        <v>568.67999999999995</v>
      </c>
      <c r="FV21" s="7">
        <v>27.04</v>
      </c>
      <c r="FW21" s="7">
        <v>404.10999999999996</v>
      </c>
      <c r="FX21" s="9" t="s">
        <v>202</v>
      </c>
      <c r="FY21" s="10" t="s">
        <v>204</v>
      </c>
      <c r="FZ21" s="21" t="s">
        <v>203</v>
      </c>
    </row>
    <row r="22" spans="1:182" x14ac:dyDescent="0.35">
      <c r="A22" s="6" t="s">
        <v>205</v>
      </c>
      <c r="B22" s="7">
        <v>20065432.081199992</v>
      </c>
      <c r="C22" s="7">
        <v>21691127.585200001</v>
      </c>
      <c r="D22" s="7">
        <v>22468323.925199971</v>
      </c>
      <c r="E22" s="7">
        <v>22574736.039599989</v>
      </c>
      <c r="F22" s="7">
        <v>22813865.050799984</v>
      </c>
      <c r="G22" s="7">
        <v>24739739.041999999</v>
      </c>
      <c r="H22" s="7">
        <v>22737465.596399982</v>
      </c>
      <c r="I22" s="7">
        <v>22758877.308400001</v>
      </c>
      <c r="J22" s="7">
        <v>23396114.379199963</v>
      </c>
      <c r="K22" s="7">
        <v>23957682.730399963</v>
      </c>
      <c r="L22" s="7">
        <v>24069088.548799984</v>
      </c>
      <c r="M22" s="7">
        <v>24370272.72639998</v>
      </c>
      <c r="N22" s="7">
        <v>25231781.7632</v>
      </c>
      <c r="O22" s="7">
        <v>1145994.4224</v>
      </c>
      <c r="P22" s="7">
        <v>1424423.4731999999</v>
      </c>
      <c r="Q22" s="7">
        <v>1475814.8143999998</v>
      </c>
      <c r="R22" s="7">
        <v>1771110.5867999999</v>
      </c>
      <c r="S22" s="7">
        <v>1759465.8431999998</v>
      </c>
      <c r="T22" s="7">
        <v>1798354.9176</v>
      </c>
      <c r="U22" s="7">
        <v>1498922.1468000002</v>
      </c>
      <c r="V22" s="7">
        <v>1637541.1987999999</v>
      </c>
      <c r="W22" s="7">
        <v>1640425.9500000002</v>
      </c>
      <c r="X22" s="7">
        <v>1519962.5300000003</v>
      </c>
      <c r="Y22" s="7">
        <v>1414679.7115999998</v>
      </c>
      <c r="Z22" s="7">
        <v>1231305.6572</v>
      </c>
      <c r="AA22" s="7">
        <v>1012992.1967999999</v>
      </c>
      <c r="AB22" s="7">
        <v>1093490.6443999999</v>
      </c>
      <c r="AC22" s="7">
        <v>1020618.3420000002</v>
      </c>
      <c r="AD22" s="7">
        <v>698651.72720000008</v>
      </c>
      <c r="AE22" s="7">
        <v>775620.26040000003</v>
      </c>
      <c r="AF22" s="7">
        <v>1018055.9124</v>
      </c>
      <c r="AG22" s="7">
        <v>1009731.3104000001</v>
      </c>
      <c r="AH22" s="7">
        <v>886823.44400000002</v>
      </c>
      <c r="AI22" s="7">
        <v>787025.86479999998</v>
      </c>
      <c r="AJ22" s="7">
        <v>993267.43960000004</v>
      </c>
      <c r="AK22" s="7">
        <v>516303.43840000004</v>
      </c>
      <c r="AL22" s="7">
        <v>292337.05160000001</v>
      </c>
      <c r="AM22" s="7">
        <v>628838.83399999992</v>
      </c>
      <c r="AN22" s="7">
        <v>1050912.686</v>
      </c>
      <c r="AO22" s="7">
        <v>0</v>
      </c>
      <c r="AP22" s="7">
        <v>152601.02399999998</v>
      </c>
      <c r="AQ22" s="7">
        <v>196127.27239999999</v>
      </c>
      <c r="AR22" s="7">
        <v>33071.625200000002</v>
      </c>
      <c r="AS22" s="7">
        <v>156247.3872</v>
      </c>
      <c r="AT22" s="7">
        <v>111811.98360000001</v>
      </c>
      <c r="AU22" s="7">
        <v>44546.910400000001</v>
      </c>
      <c r="AV22" s="7">
        <v>197695.47399999999</v>
      </c>
      <c r="AW22" s="7">
        <v>0</v>
      </c>
      <c r="AX22" s="7">
        <v>0</v>
      </c>
      <c r="AY22" s="7">
        <v>0</v>
      </c>
      <c r="AZ22" s="7">
        <v>17401.900000000001</v>
      </c>
      <c r="BA22" s="7">
        <v>18436.758399999999</v>
      </c>
      <c r="BB22" s="7">
        <v>156657.5</v>
      </c>
      <c r="BC22" s="7">
        <v>170773.05</v>
      </c>
      <c r="BD22" s="7">
        <v>206043.71000000002</v>
      </c>
      <c r="BE22" s="7">
        <v>160758.5</v>
      </c>
      <c r="BF22" s="7">
        <v>78390.759999999995</v>
      </c>
      <c r="BG22" s="7">
        <v>144341.74</v>
      </c>
      <c r="BH22" s="7">
        <v>58420.55</v>
      </c>
      <c r="BI22" s="7">
        <v>295697.09000000003</v>
      </c>
      <c r="BJ22" s="7">
        <v>126576.59</v>
      </c>
      <c r="BK22" s="7">
        <v>196747.37999999998</v>
      </c>
      <c r="BL22" s="7">
        <v>120303.19</v>
      </c>
      <c r="BM22" s="7">
        <v>278298.84999999998</v>
      </c>
      <c r="BN22" s="7">
        <v>131636.9</v>
      </c>
      <c r="BO22" s="7">
        <v>371812.24</v>
      </c>
      <c r="BP22" s="7">
        <v>322301.78999999998</v>
      </c>
      <c r="BQ22" s="7">
        <v>105669.7</v>
      </c>
      <c r="BR22" s="7">
        <v>421750.05</v>
      </c>
      <c r="BS22" s="7">
        <v>323274.57</v>
      </c>
      <c r="BT22" s="7">
        <v>289721.08</v>
      </c>
      <c r="BU22" s="7">
        <v>298339.56</v>
      </c>
      <c r="BV22" s="7">
        <v>314366.23</v>
      </c>
      <c r="BW22" s="7">
        <v>343892.02</v>
      </c>
      <c r="BX22" s="7">
        <v>355485.38</v>
      </c>
      <c r="BY22" s="7">
        <v>381214.52</v>
      </c>
      <c r="BZ22" s="7">
        <v>0</v>
      </c>
      <c r="CA22" s="7">
        <v>0</v>
      </c>
      <c r="CB22" s="7">
        <v>3649.32</v>
      </c>
      <c r="CC22" s="7">
        <v>40790.19</v>
      </c>
      <c r="CD22" s="7">
        <v>0</v>
      </c>
      <c r="CE22" s="7">
        <v>0</v>
      </c>
      <c r="CF22" s="7">
        <v>0</v>
      </c>
      <c r="CG22" s="7">
        <v>0</v>
      </c>
      <c r="CH22" s="7">
        <v>33765.339999999997</v>
      </c>
      <c r="CI22" s="7">
        <v>8069.92</v>
      </c>
      <c r="CJ22" s="7">
        <v>0</v>
      </c>
      <c r="CK22" s="7">
        <v>11713.15</v>
      </c>
      <c r="CL22" s="7">
        <v>47320.06</v>
      </c>
      <c r="CM22" s="8">
        <v>0</v>
      </c>
      <c r="CN22" s="8">
        <v>0</v>
      </c>
      <c r="CO22" s="8">
        <v>2.1415294825018524E-3</v>
      </c>
      <c r="CP22" s="8">
        <v>3.6313255143487343E-2</v>
      </c>
      <c r="CQ22" s="8">
        <v>0</v>
      </c>
      <c r="CR22" s="8">
        <v>0</v>
      </c>
      <c r="CS22" s="8">
        <v>0</v>
      </c>
      <c r="CT22" s="8">
        <v>0</v>
      </c>
      <c r="CU22" s="8">
        <v>2.1755633392667336E-2</v>
      </c>
      <c r="CV22" s="8">
        <v>5.2664455316256357E-3</v>
      </c>
      <c r="CW22" s="8">
        <v>0</v>
      </c>
      <c r="CX22" s="8">
        <v>8.785481832541785E-3</v>
      </c>
      <c r="CY22" s="8">
        <v>2.6708475122918515E-2</v>
      </c>
      <c r="CZ22" s="7">
        <v>1220769.81</v>
      </c>
      <c r="DA22" s="7">
        <v>2083056.39</v>
      </c>
      <c r="DB22" s="7">
        <v>1704071.8</v>
      </c>
      <c r="DC22" s="7">
        <v>1123286.52</v>
      </c>
      <c r="DD22" s="7">
        <v>985972.46</v>
      </c>
      <c r="DE22" s="7">
        <v>1184556.33</v>
      </c>
      <c r="DF22" s="7">
        <v>760331.17</v>
      </c>
      <c r="DG22" s="7">
        <v>1000520.2</v>
      </c>
      <c r="DH22" s="7">
        <v>1552027.44</v>
      </c>
      <c r="DI22" s="7">
        <v>1532327.63</v>
      </c>
      <c r="DJ22" s="7">
        <v>1146623.2100000002</v>
      </c>
      <c r="DK22" s="7">
        <v>1333239.3399999999</v>
      </c>
      <c r="DL22" s="7">
        <v>1771724.51</v>
      </c>
      <c r="DM22" s="8">
        <v>3.0769230769230771E-2</v>
      </c>
      <c r="DN22" s="8">
        <v>0</v>
      </c>
      <c r="DO22" s="8">
        <v>0</v>
      </c>
      <c r="DP22" s="8">
        <v>0</v>
      </c>
      <c r="DQ22" s="8">
        <v>3.2258064516129031E-2</v>
      </c>
      <c r="DR22" s="8">
        <v>2.2222222222222223E-2</v>
      </c>
      <c r="DS22" s="8">
        <v>1.6666666666666666E-2</v>
      </c>
      <c r="DT22" s="8">
        <v>2.5000000000000001E-2</v>
      </c>
      <c r="DU22" s="8">
        <v>0</v>
      </c>
      <c r="DV22" s="8">
        <v>3.7974683544303799E-2</v>
      </c>
      <c r="DW22" s="8">
        <v>9.433962264150943E-3</v>
      </c>
      <c r="DX22" s="8">
        <v>0</v>
      </c>
      <c r="DY22" s="8">
        <v>0</v>
      </c>
      <c r="DZ22" s="8">
        <v>5.4545454545454543E-2</v>
      </c>
      <c r="EA22" s="8">
        <v>1.6129032258064516E-2</v>
      </c>
      <c r="EB22" s="8">
        <v>0</v>
      </c>
      <c r="EC22" s="8">
        <v>0</v>
      </c>
      <c r="ED22" s="8">
        <v>0</v>
      </c>
      <c r="EE22" s="8">
        <v>3.5714285714285712E-2</v>
      </c>
      <c r="EF22" s="8">
        <v>2.2727272727272728E-2</v>
      </c>
      <c r="EG22" s="8">
        <v>1.5625E-2</v>
      </c>
      <c r="EH22" s="8">
        <v>2.4390243902439025E-2</v>
      </c>
      <c r="EI22" s="8">
        <v>0</v>
      </c>
      <c r="EJ22" s="8">
        <v>2.5316455696202531E-2</v>
      </c>
      <c r="EK22" s="8">
        <v>0</v>
      </c>
      <c r="EL22" s="8">
        <v>0</v>
      </c>
      <c r="EM22" s="8">
        <v>0</v>
      </c>
      <c r="EN22" s="8">
        <v>5.3571428571428568E-2</v>
      </c>
      <c r="EO22" s="8">
        <v>1.6949152542372881E-2</v>
      </c>
      <c r="EP22" s="8">
        <v>0</v>
      </c>
      <c r="EQ22" s="8">
        <v>0</v>
      </c>
      <c r="ER22" s="8">
        <v>0</v>
      </c>
      <c r="ES22" s="8">
        <v>3.7037037037037035E-2</v>
      </c>
      <c r="ET22" s="8">
        <v>0</v>
      </c>
      <c r="EU22" s="8">
        <v>3.125E-2</v>
      </c>
      <c r="EV22" s="8">
        <v>0</v>
      </c>
      <c r="EW22" s="8">
        <v>0</v>
      </c>
      <c r="EX22" s="8">
        <v>2.8571428571428571E-2</v>
      </c>
      <c r="EY22" s="8">
        <v>0</v>
      </c>
      <c r="EZ22" s="7">
        <v>94.57</v>
      </c>
      <c r="FA22" s="7">
        <v>1133.6300000000001</v>
      </c>
      <c r="FB22" s="7">
        <v>556.16</v>
      </c>
      <c r="FC22" s="7">
        <v>32933.769999999997</v>
      </c>
      <c r="FD22" s="7">
        <v>7567.1900000000005</v>
      </c>
      <c r="FE22" s="7">
        <v>9660.8200000000015</v>
      </c>
      <c r="FF22" s="7">
        <v>5844.23</v>
      </c>
      <c r="FG22" s="7">
        <v>4994.4799999999996</v>
      </c>
      <c r="FH22" s="7">
        <v>11195.220000000001</v>
      </c>
      <c r="FI22" s="7">
        <v>2339.36</v>
      </c>
      <c r="FJ22" s="7">
        <v>1863.6699999999998</v>
      </c>
      <c r="FK22" s="7">
        <v>8700.0499999999993</v>
      </c>
      <c r="FL22" s="7">
        <v>645.9</v>
      </c>
      <c r="FM22" s="7">
        <v>12620.210000000001</v>
      </c>
      <c r="FN22" s="7">
        <v>10068.43</v>
      </c>
      <c r="FO22" s="7">
        <v>739.35</v>
      </c>
      <c r="FP22" s="7">
        <v>3245.56</v>
      </c>
      <c r="FQ22" s="7">
        <v>7731.7100000000009</v>
      </c>
      <c r="FR22" s="7">
        <v>641.07999999999993</v>
      </c>
      <c r="FS22" s="7">
        <v>535.32999999999993</v>
      </c>
      <c r="FT22" s="7">
        <v>1041.5899999999999</v>
      </c>
      <c r="FU22" s="7">
        <v>8916.86</v>
      </c>
      <c r="FV22" s="7">
        <v>4887.6499999999987</v>
      </c>
      <c r="FW22" s="7">
        <v>3263.9700000000003</v>
      </c>
      <c r="FX22" s="9" t="s">
        <v>202</v>
      </c>
      <c r="FY22" s="10" t="s">
        <v>205</v>
      </c>
      <c r="FZ22" s="21" t="s">
        <v>203</v>
      </c>
    </row>
    <row r="23" spans="1:182" x14ac:dyDescent="0.35">
      <c r="A23" s="6" t="s">
        <v>206</v>
      </c>
      <c r="B23" s="7">
        <v>24443709.818399999</v>
      </c>
      <c r="C23" s="7">
        <v>25259207.808799982</v>
      </c>
      <c r="D23" s="7">
        <v>26045345.337599877</v>
      </c>
      <c r="E23" s="7">
        <v>26375802.14519988</v>
      </c>
      <c r="F23" s="7">
        <v>26127563.726399891</v>
      </c>
      <c r="G23" s="7">
        <v>27313276.61719998</v>
      </c>
      <c r="H23" s="7">
        <v>25986938.43319989</v>
      </c>
      <c r="I23" s="7">
        <v>25920141.838799994</v>
      </c>
      <c r="J23" s="7">
        <v>25811633.736399967</v>
      </c>
      <c r="K23" s="7">
        <v>26219151.261600003</v>
      </c>
      <c r="L23" s="7">
        <v>26662421.672400001</v>
      </c>
      <c r="M23" s="7">
        <v>26421931.105199877</v>
      </c>
      <c r="N23" s="7">
        <v>26617222.245199889</v>
      </c>
      <c r="O23" s="7">
        <v>1380126.5116000001</v>
      </c>
      <c r="P23" s="7">
        <v>1157153.5104</v>
      </c>
      <c r="Q23" s="7">
        <v>1362039.1996000002</v>
      </c>
      <c r="R23" s="7">
        <v>949817.45799999998</v>
      </c>
      <c r="S23" s="7">
        <v>808768.85320000001</v>
      </c>
      <c r="T23" s="7">
        <v>759456.41200000013</v>
      </c>
      <c r="U23" s="7">
        <v>845307.7476</v>
      </c>
      <c r="V23" s="7">
        <v>1209464.2344</v>
      </c>
      <c r="W23" s="7">
        <v>1349403.5364000001</v>
      </c>
      <c r="X23" s="7">
        <v>1404924.132</v>
      </c>
      <c r="Y23" s="7">
        <v>1534731.8192</v>
      </c>
      <c r="Z23" s="7">
        <v>1443189.8036</v>
      </c>
      <c r="AA23" s="7">
        <v>1686810.1639999999</v>
      </c>
      <c r="AB23" s="7">
        <v>681075.37439999997</v>
      </c>
      <c r="AC23" s="7">
        <v>874403.08679999993</v>
      </c>
      <c r="AD23" s="7">
        <v>763200.34959999996</v>
      </c>
      <c r="AE23" s="7">
        <v>633868.772</v>
      </c>
      <c r="AF23" s="7">
        <v>942076.84920000006</v>
      </c>
      <c r="AG23" s="7">
        <v>1317458.7364000001</v>
      </c>
      <c r="AH23" s="7">
        <v>1489162.3239999998</v>
      </c>
      <c r="AI23" s="7">
        <v>1119249.2911999999</v>
      </c>
      <c r="AJ23" s="7">
        <v>926573.80839999998</v>
      </c>
      <c r="AK23" s="7">
        <v>813514.34879999992</v>
      </c>
      <c r="AL23" s="7">
        <v>687694.94519999996</v>
      </c>
      <c r="AM23" s="7">
        <v>886888.31559999997</v>
      </c>
      <c r="AN23" s="7">
        <v>987957.44559999998</v>
      </c>
      <c r="AO23" s="7">
        <v>0</v>
      </c>
      <c r="AP23" s="7">
        <v>0</v>
      </c>
      <c r="AQ23" s="7">
        <v>49844.524400000002</v>
      </c>
      <c r="AR23" s="7">
        <v>37596.542000000001</v>
      </c>
      <c r="AS23" s="7">
        <v>0</v>
      </c>
      <c r="AT23" s="7">
        <v>0</v>
      </c>
      <c r="AU23" s="7">
        <v>46851.111199999999</v>
      </c>
      <c r="AV23" s="7">
        <v>82843.407999999996</v>
      </c>
      <c r="AW23" s="7">
        <v>187178.9124</v>
      </c>
      <c r="AX23" s="7">
        <v>47619.250399999997</v>
      </c>
      <c r="AY23" s="7">
        <v>103432.9592</v>
      </c>
      <c r="AZ23" s="7">
        <v>0</v>
      </c>
      <c r="BA23" s="7">
        <v>0</v>
      </c>
      <c r="BB23" s="7">
        <v>253559.44</v>
      </c>
      <c r="BC23" s="7">
        <v>234162.90000000002</v>
      </c>
      <c r="BD23" s="7">
        <v>51376.94</v>
      </c>
      <c r="BE23" s="7">
        <v>107409.60999999999</v>
      </c>
      <c r="BF23" s="7">
        <v>181831.74</v>
      </c>
      <c r="BG23" s="7">
        <v>10468.94</v>
      </c>
      <c r="BH23" s="7">
        <v>235808.37000000002</v>
      </c>
      <c r="BI23" s="7">
        <v>173944.97999999998</v>
      </c>
      <c r="BJ23" s="7">
        <v>192220.18</v>
      </c>
      <c r="BK23" s="7">
        <v>350500.58</v>
      </c>
      <c r="BL23" s="7">
        <v>460561.24999999994</v>
      </c>
      <c r="BM23" s="7">
        <v>89020.87999999999</v>
      </c>
      <c r="BN23" s="7">
        <v>289601.09999999998</v>
      </c>
      <c r="BO23" s="7">
        <v>42026.130000000005</v>
      </c>
      <c r="BP23" s="7">
        <v>526348.54999999993</v>
      </c>
      <c r="BQ23" s="7">
        <v>155408.41</v>
      </c>
      <c r="BR23" s="7">
        <v>208713.91999999998</v>
      </c>
      <c r="BS23" s="7">
        <v>41141.600000000006</v>
      </c>
      <c r="BT23" s="7">
        <v>37037.379999999997</v>
      </c>
      <c r="BU23" s="7">
        <v>364492.87</v>
      </c>
      <c r="BV23" s="7">
        <v>49617.84</v>
      </c>
      <c r="BW23" s="7">
        <v>29801.660000000003</v>
      </c>
      <c r="BX23" s="7">
        <v>162550.37</v>
      </c>
      <c r="BY23" s="7">
        <v>163416.25</v>
      </c>
      <c r="BZ23" s="7">
        <v>12458.93</v>
      </c>
      <c r="CA23" s="7">
        <v>46450.119999999995</v>
      </c>
      <c r="CB23" s="7">
        <v>0</v>
      </c>
      <c r="CC23" s="7">
        <v>0</v>
      </c>
      <c r="CD23" s="7">
        <v>51921.56</v>
      </c>
      <c r="CE23" s="7">
        <v>0</v>
      </c>
      <c r="CF23" s="7">
        <v>0</v>
      </c>
      <c r="CG23" s="7">
        <v>0</v>
      </c>
      <c r="CH23" s="7">
        <v>7349.51</v>
      </c>
      <c r="CI23" s="7">
        <v>169015.63</v>
      </c>
      <c r="CJ23" s="7">
        <v>0</v>
      </c>
      <c r="CK23" s="7">
        <v>39054.769999999997</v>
      </c>
      <c r="CL23" s="7">
        <v>30150.94</v>
      </c>
      <c r="CM23" s="8">
        <v>9.8969988229027014E-3</v>
      </c>
      <c r="CN23" s="8">
        <v>3.0258200078062694E-2</v>
      </c>
      <c r="CO23" s="8">
        <v>0</v>
      </c>
      <c r="CP23" s="8">
        <v>0</v>
      </c>
      <c r="CQ23" s="8">
        <v>8.6233800278985875E-2</v>
      </c>
      <c r="CR23" s="8">
        <v>0</v>
      </c>
      <c r="CS23" s="8">
        <v>0</v>
      </c>
      <c r="CT23" s="8">
        <v>0</v>
      </c>
      <c r="CU23" s="8">
        <v>8.7755260505485606E-3</v>
      </c>
      <c r="CV23" s="8">
        <v>0.14647123964323114</v>
      </c>
      <c r="CW23" s="8">
        <v>0</v>
      </c>
      <c r="CX23" s="8">
        <v>4.6719909294296119E-2</v>
      </c>
      <c r="CY23" s="8">
        <v>3.4038467597805926E-2</v>
      </c>
      <c r="CZ23" s="7">
        <v>1258859.3999999999</v>
      </c>
      <c r="DA23" s="7">
        <v>1535125.02</v>
      </c>
      <c r="DB23" s="7">
        <v>1509879.1099999999</v>
      </c>
      <c r="DC23" s="7">
        <v>1423565.96</v>
      </c>
      <c r="DD23" s="7">
        <v>602102.18999999994</v>
      </c>
      <c r="DE23" s="7">
        <v>520990.08999999997</v>
      </c>
      <c r="DF23" s="7">
        <v>594102.29000000015</v>
      </c>
      <c r="DG23" s="7">
        <v>568812.70000000007</v>
      </c>
      <c r="DH23" s="7">
        <v>837500.79</v>
      </c>
      <c r="DI23" s="7">
        <v>1153916.8400000001</v>
      </c>
      <c r="DJ23" s="7">
        <v>1070970.77</v>
      </c>
      <c r="DK23" s="7">
        <v>835934.20000000007</v>
      </c>
      <c r="DL23" s="7">
        <v>885790.16999999993</v>
      </c>
      <c r="DM23" s="8">
        <v>5.2631578947368418E-2</v>
      </c>
      <c r="DN23" s="8">
        <v>2.9850746268656716E-2</v>
      </c>
      <c r="DO23" s="8">
        <v>0</v>
      </c>
      <c r="DP23" s="8">
        <v>1.3888888888888888E-2</v>
      </c>
      <c r="DQ23" s="8">
        <v>1.4084507042253521E-2</v>
      </c>
      <c r="DR23" s="8">
        <v>5.4054054054054057E-2</v>
      </c>
      <c r="DS23" s="8">
        <v>0</v>
      </c>
      <c r="DT23" s="8">
        <v>3.3333333333333333E-2</v>
      </c>
      <c r="DU23" s="8">
        <v>0</v>
      </c>
      <c r="DV23" s="8">
        <v>5.6603773584905662E-2</v>
      </c>
      <c r="DW23" s="8">
        <v>1.7857142857142856E-2</v>
      </c>
      <c r="DX23" s="8">
        <v>1.2658227848101266E-2</v>
      </c>
      <c r="DY23" s="8">
        <v>2.0408163265306121E-2</v>
      </c>
      <c r="DZ23" s="8">
        <v>0</v>
      </c>
      <c r="EA23" s="8">
        <v>1.7857142857142856E-2</v>
      </c>
      <c r="EB23" s="8">
        <v>2.7777777777777776E-2</v>
      </c>
      <c r="EC23" s="8">
        <v>1.4925373134328358E-2</v>
      </c>
      <c r="ED23" s="8">
        <v>0</v>
      </c>
      <c r="EE23" s="8">
        <v>0</v>
      </c>
      <c r="EF23" s="8">
        <v>5.7142857142857141E-2</v>
      </c>
      <c r="EG23" s="8">
        <v>0</v>
      </c>
      <c r="EH23" s="8">
        <v>3.4482758620689655E-2</v>
      </c>
      <c r="EI23" s="8">
        <v>0</v>
      </c>
      <c r="EJ23" s="8">
        <v>1.8518518518518517E-2</v>
      </c>
      <c r="EK23" s="8">
        <v>1.7241379310344827E-2</v>
      </c>
      <c r="EL23" s="8">
        <v>1.3157894736842105E-2</v>
      </c>
      <c r="EM23" s="8">
        <v>0</v>
      </c>
      <c r="EN23" s="8">
        <v>0</v>
      </c>
      <c r="EO23" s="8">
        <v>1.7857142857142856E-2</v>
      </c>
      <c r="EP23" s="8">
        <v>1.4084507042253521E-2</v>
      </c>
      <c r="EQ23" s="8">
        <v>1.4705882352941176E-2</v>
      </c>
      <c r="ER23" s="8">
        <v>0</v>
      </c>
      <c r="ES23" s="8">
        <v>0</v>
      </c>
      <c r="ET23" s="8">
        <v>5.7142857142857141E-2</v>
      </c>
      <c r="EU23" s="8">
        <v>0</v>
      </c>
      <c r="EV23" s="8">
        <v>0</v>
      </c>
      <c r="EW23" s="8">
        <v>0</v>
      </c>
      <c r="EX23" s="8">
        <v>3.8461538461538464E-2</v>
      </c>
      <c r="EY23" s="8">
        <v>0</v>
      </c>
      <c r="EZ23" s="7">
        <v>15783.8</v>
      </c>
      <c r="FA23" s="7">
        <v>2874.3199999999997</v>
      </c>
      <c r="FB23" s="7">
        <v>1037.08</v>
      </c>
      <c r="FC23" s="7">
        <v>78781.3</v>
      </c>
      <c r="FD23" s="7">
        <v>47008.99</v>
      </c>
      <c r="FE23" s="7">
        <v>63552.979999999996</v>
      </c>
      <c r="FF23" s="7">
        <v>37310.04</v>
      </c>
      <c r="FG23" s="7">
        <v>16190.71</v>
      </c>
      <c r="FH23" s="7">
        <v>8592.130000000001</v>
      </c>
      <c r="FI23" s="7">
        <v>828.81000000000006</v>
      </c>
      <c r="FJ23" s="7">
        <v>790.38999999999987</v>
      </c>
      <c r="FK23" s="7">
        <v>5194.41</v>
      </c>
      <c r="FL23" s="7">
        <v>13776.14</v>
      </c>
      <c r="FM23" s="7">
        <v>18927.830000000002</v>
      </c>
      <c r="FN23" s="7">
        <v>23898.149999999998</v>
      </c>
      <c r="FO23" s="7">
        <v>16481.86</v>
      </c>
      <c r="FP23" s="7">
        <v>6896.9</v>
      </c>
      <c r="FQ23" s="7">
        <v>3387.99</v>
      </c>
      <c r="FR23" s="7">
        <v>28490.35</v>
      </c>
      <c r="FS23" s="7">
        <v>6271.45</v>
      </c>
      <c r="FT23" s="7">
        <v>3516.1099999999997</v>
      </c>
      <c r="FU23" s="7">
        <v>27675.249999999996</v>
      </c>
      <c r="FV23" s="7">
        <v>8468.1</v>
      </c>
      <c r="FW23" s="7">
        <v>26695.320000000003</v>
      </c>
      <c r="FX23" s="9" t="s">
        <v>202</v>
      </c>
      <c r="FY23" s="10" t="s">
        <v>206</v>
      </c>
      <c r="FZ23" s="21" t="s">
        <v>203</v>
      </c>
    </row>
    <row r="24" spans="1:182" x14ac:dyDescent="0.35">
      <c r="A24" s="6" t="s">
        <v>207</v>
      </c>
      <c r="B24" s="7">
        <v>31139975.265599985</v>
      </c>
      <c r="C24" s="7">
        <v>31881681.217199974</v>
      </c>
      <c r="D24" s="7">
        <v>32971783.933599975</v>
      </c>
      <c r="E24" s="7">
        <v>33522095.768399984</v>
      </c>
      <c r="F24" s="7">
        <v>33270213.991200004</v>
      </c>
      <c r="G24" s="7">
        <v>35010395.41799999</v>
      </c>
      <c r="H24" s="7">
        <v>34018845.925599881</v>
      </c>
      <c r="I24" s="7">
        <v>33813941.874799982</v>
      </c>
      <c r="J24" s="7">
        <v>34404774.562799983</v>
      </c>
      <c r="K24" s="7">
        <v>35244310.235999875</v>
      </c>
      <c r="L24" s="7">
        <v>35905931.473999985</v>
      </c>
      <c r="M24" s="7">
        <v>36153542.182399973</v>
      </c>
      <c r="N24" s="7">
        <v>37146230.311199978</v>
      </c>
      <c r="O24" s="7">
        <v>2041416.3323999997</v>
      </c>
      <c r="P24" s="7">
        <v>2003685.5788</v>
      </c>
      <c r="Q24" s="7">
        <v>2415893.2036000001</v>
      </c>
      <c r="R24" s="7">
        <v>2229800.2675999999</v>
      </c>
      <c r="S24" s="7">
        <v>2005107.2368000001</v>
      </c>
      <c r="T24" s="7">
        <v>2356477.2908000001</v>
      </c>
      <c r="U24" s="7">
        <v>2544436.4587999997</v>
      </c>
      <c r="V24" s="7">
        <v>2344381.9939999999</v>
      </c>
      <c r="W24" s="7">
        <v>2562020.7123999996</v>
      </c>
      <c r="X24" s="7">
        <v>2641127.6872</v>
      </c>
      <c r="Y24" s="7">
        <v>2722720.0912000001</v>
      </c>
      <c r="Z24" s="7">
        <v>2399106.1335999998</v>
      </c>
      <c r="AA24" s="7">
        <v>2834805.9708000002</v>
      </c>
      <c r="AB24" s="7">
        <v>2273967.6572000002</v>
      </c>
      <c r="AC24" s="7">
        <v>1324518.2800000003</v>
      </c>
      <c r="AD24" s="7">
        <v>1170254.5563999999</v>
      </c>
      <c r="AE24" s="7">
        <v>1479711.8684</v>
      </c>
      <c r="AF24" s="7">
        <v>1610393.8735999998</v>
      </c>
      <c r="AG24" s="7">
        <v>1473823.4472000001</v>
      </c>
      <c r="AH24" s="7">
        <v>1711589.9091999999</v>
      </c>
      <c r="AI24" s="7">
        <v>1694164.1027999998</v>
      </c>
      <c r="AJ24" s="7">
        <v>1500145.5780000002</v>
      </c>
      <c r="AK24" s="7">
        <v>1594994.6948000002</v>
      </c>
      <c r="AL24" s="7">
        <v>1799737.3292</v>
      </c>
      <c r="AM24" s="7">
        <v>1865768.5628000002</v>
      </c>
      <c r="AN24" s="7">
        <v>2030448.0432000002</v>
      </c>
      <c r="AO24" s="7">
        <v>0</v>
      </c>
      <c r="AP24" s="7">
        <v>71816.543200000015</v>
      </c>
      <c r="AQ24" s="7">
        <v>201226.28039999999</v>
      </c>
      <c r="AR24" s="7">
        <v>109030.04519999999</v>
      </c>
      <c r="AS24" s="7">
        <v>151477.36959999998</v>
      </c>
      <c r="AT24" s="7">
        <v>71694.092399999994</v>
      </c>
      <c r="AU24" s="7">
        <v>234724.80720000001</v>
      </c>
      <c r="AV24" s="7">
        <v>135979.06079999998</v>
      </c>
      <c r="AW24" s="7">
        <v>7334.3343999999997</v>
      </c>
      <c r="AX24" s="7">
        <v>360681.50280000002</v>
      </c>
      <c r="AY24" s="7">
        <v>42659.968000000001</v>
      </c>
      <c r="AZ24" s="7">
        <v>104571.1884</v>
      </c>
      <c r="BA24" s="7">
        <v>68860.881999999998</v>
      </c>
      <c r="BB24" s="7">
        <v>380397.24999999994</v>
      </c>
      <c r="BC24" s="7">
        <v>558545.80000000005</v>
      </c>
      <c r="BD24" s="7">
        <v>170489.08</v>
      </c>
      <c r="BE24" s="7">
        <v>282347.30000000005</v>
      </c>
      <c r="BF24" s="7">
        <v>196672.32</v>
      </c>
      <c r="BG24" s="7">
        <v>138962.56999999998</v>
      </c>
      <c r="BH24" s="7">
        <v>432422.14999999997</v>
      </c>
      <c r="BI24" s="7">
        <v>239352.87</v>
      </c>
      <c r="BJ24" s="7">
        <v>431070.9</v>
      </c>
      <c r="BK24" s="7">
        <v>840022.19999999984</v>
      </c>
      <c r="BL24" s="7">
        <v>651380.42000000004</v>
      </c>
      <c r="BM24" s="7">
        <v>594002.42000000004</v>
      </c>
      <c r="BN24" s="7">
        <v>396975.76</v>
      </c>
      <c r="BO24" s="7">
        <v>122750.5</v>
      </c>
      <c r="BP24" s="7">
        <v>293847.38</v>
      </c>
      <c r="BQ24" s="7">
        <v>381360.63</v>
      </c>
      <c r="BR24" s="7">
        <v>276618.88</v>
      </c>
      <c r="BS24" s="7">
        <v>420651.43</v>
      </c>
      <c r="BT24" s="7">
        <v>442792.16000000003</v>
      </c>
      <c r="BU24" s="7">
        <v>290860.24</v>
      </c>
      <c r="BV24" s="7">
        <v>234344.16</v>
      </c>
      <c r="BW24" s="7">
        <v>514597.63</v>
      </c>
      <c r="BX24" s="7">
        <v>576616.93000000005</v>
      </c>
      <c r="BY24" s="7">
        <v>396674.16000000003</v>
      </c>
      <c r="BZ24" s="7">
        <v>59353.120000000003</v>
      </c>
      <c r="CA24" s="7">
        <v>166992.74</v>
      </c>
      <c r="CB24" s="7">
        <v>240523.67</v>
      </c>
      <c r="CC24" s="7">
        <v>15990.12</v>
      </c>
      <c r="CD24" s="7">
        <v>0</v>
      </c>
      <c r="CE24" s="7">
        <v>0</v>
      </c>
      <c r="CF24" s="7">
        <v>50440.99</v>
      </c>
      <c r="CG24" s="7">
        <v>98867.15</v>
      </c>
      <c r="CH24" s="7">
        <v>34095.08</v>
      </c>
      <c r="CI24" s="7">
        <v>114020.95</v>
      </c>
      <c r="CJ24" s="7">
        <v>17076.28</v>
      </c>
      <c r="CK24" s="7">
        <v>43824.32</v>
      </c>
      <c r="CL24" s="7">
        <v>69561.959999999992</v>
      </c>
      <c r="CM24" s="8">
        <v>4.1996939429607957E-2</v>
      </c>
      <c r="CN24" s="8">
        <v>8.8542516478704009E-2</v>
      </c>
      <c r="CO24" s="8">
        <v>0.12224364593175446</v>
      </c>
      <c r="CP24" s="8">
        <v>1.0580544635237636E-2</v>
      </c>
      <c r="CQ24" s="8">
        <v>0</v>
      </c>
      <c r="CR24" s="8">
        <v>0</v>
      </c>
      <c r="CS24" s="8">
        <v>4.3262485199678825E-2</v>
      </c>
      <c r="CT24" s="8">
        <v>8.7689127538541259E-2</v>
      </c>
      <c r="CU24" s="8">
        <v>2.2595779270763575E-2</v>
      </c>
      <c r="CV24" s="8">
        <v>6.3318539897741916E-2</v>
      </c>
      <c r="CW24" s="8">
        <v>9.5954721801838755E-3</v>
      </c>
      <c r="CX24" s="8">
        <v>2.3561088934999027E-2</v>
      </c>
      <c r="CY24" s="8">
        <v>3.4429862199497785E-2</v>
      </c>
      <c r="CZ24" s="7">
        <v>1413272.51</v>
      </c>
      <c r="DA24" s="7">
        <v>1886017.5500000003</v>
      </c>
      <c r="DB24" s="7">
        <v>1967576.05</v>
      </c>
      <c r="DC24" s="7">
        <v>1511275.6999999997</v>
      </c>
      <c r="DD24" s="7">
        <v>856463.32</v>
      </c>
      <c r="DE24" s="7">
        <v>1410701.7900000003</v>
      </c>
      <c r="DF24" s="7">
        <v>1165929.0899999999</v>
      </c>
      <c r="DG24" s="7">
        <v>1127473.3</v>
      </c>
      <c r="DH24" s="7">
        <v>1508913.6600000001</v>
      </c>
      <c r="DI24" s="7">
        <v>1800751.41</v>
      </c>
      <c r="DJ24" s="7">
        <v>1779618.5199999998</v>
      </c>
      <c r="DK24" s="7">
        <v>1860029.4800000002</v>
      </c>
      <c r="DL24" s="7">
        <v>2020396.12</v>
      </c>
      <c r="DM24" s="8">
        <v>2.4096385542168676E-2</v>
      </c>
      <c r="DN24" s="8">
        <v>1.6666666666666666E-2</v>
      </c>
      <c r="DO24" s="8">
        <v>9.5238095238095247E-3</v>
      </c>
      <c r="DP24" s="8">
        <v>0</v>
      </c>
      <c r="DQ24" s="8">
        <v>1.0869565217391304E-2</v>
      </c>
      <c r="DR24" s="8">
        <v>2.0408163265306121E-2</v>
      </c>
      <c r="DS24" s="8">
        <v>3.7037037037037035E-2</v>
      </c>
      <c r="DT24" s="8">
        <v>1.3157894736842105E-2</v>
      </c>
      <c r="DU24" s="8">
        <v>0</v>
      </c>
      <c r="DV24" s="8">
        <v>1.2987012987012988E-2</v>
      </c>
      <c r="DW24" s="8">
        <v>1.9801980198019802E-2</v>
      </c>
      <c r="DX24" s="8">
        <v>1.9801980198019802E-2</v>
      </c>
      <c r="DY24" s="8">
        <v>0</v>
      </c>
      <c r="DZ24" s="8">
        <v>1.282051282051282E-2</v>
      </c>
      <c r="EA24" s="8">
        <v>1.2195121951219513E-2</v>
      </c>
      <c r="EB24" s="8">
        <v>1.4705882352941176E-2</v>
      </c>
      <c r="EC24" s="8">
        <v>0</v>
      </c>
      <c r="ED24" s="8">
        <v>0</v>
      </c>
      <c r="EE24" s="8">
        <v>1.098901098901099E-2</v>
      </c>
      <c r="EF24" s="8">
        <v>2.0833333333333332E-2</v>
      </c>
      <c r="EG24" s="8">
        <v>2.4096385542168676E-2</v>
      </c>
      <c r="EH24" s="8">
        <v>1.2987012987012988E-2</v>
      </c>
      <c r="EI24" s="8">
        <v>0</v>
      </c>
      <c r="EJ24" s="8">
        <v>1.1764705882352941E-2</v>
      </c>
      <c r="EK24" s="8">
        <v>2.0408163265306121E-2</v>
      </c>
      <c r="EL24" s="8">
        <v>9.5238095238095247E-3</v>
      </c>
      <c r="EM24" s="8">
        <v>1.2345679012345678E-2</v>
      </c>
      <c r="EN24" s="8">
        <v>1.2345679012345678E-2</v>
      </c>
      <c r="EO24" s="8">
        <v>1.2658227848101266E-2</v>
      </c>
      <c r="EP24" s="8">
        <v>1.4492753623188406E-2</v>
      </c>
      <c r="EQ24" s="8">
        <v>0</v>
      </c>
      <c r="ER24" s="8">
        <v>0</v>
      </c>
      <c r="ES24" s="8">
        <v>1.0752688172043012E-2</v>
      </c>
      <c r="ET24" s="8">
        <v>2.0833333333333332E-2</v>
      </c>
      <c r="EU24" s="8">
        <v>2.4096385542168676E-2</v>
      </c>
      <c r="EV24" s="8">
        <v>1.3157894736842105E-2</v>
      </c>
      <c r="EW24" s="8">
        <v>0</v>
      </c>
      <c r="EX24" s="8">
        <v>0</v>
      </c>
      <c r="EY24" s="8">
        <v>1.0101010101010102E-2</v>
      </c>
      <c r="EZ24" s="7">
        <v>10737.65</v>
      </c>
      <c r="FA24" s="7">
        <v>6569.24</v>
      </c>
      <c r="FB24" s="7">
        <v>147.20999999999998</v>
      </c>
      <c r="FC24" s="7">
        <v>67726.539999999994</v>
      </c>
      <c r="FD24" s="7">
        <v>11170.320000000002</v>
      </c>
      <c r="FE24" s="7">
        <v>14187.47</v>
      </c>
      <c r="FF24" s="7">
        <v>4625.33</v>
      </c>
      <c r="FG24" s="7">
        <v>17749.650000000001</v>
      </c>
      <c r="FH24" s="7">
        <v>8915.8600000000024</v>
      </c>
      <c r="FI24" s="7">
        <v>13029.500000000002</v>
      </c>
      <c r="FJ24" s="7">
        <v>9620.15</v>
      </c>
      <c r="FK24" s="7">
        <v>9560.4499999999989</v>
      </c>
      <c r="FL24" s="7">
        <v>5342.08</v>
      </c>
      <c r="FM24" s="7">
        <v>2696.17</v>
      </c>
      <c r="FN24" s="7">
        <v>48416.37</v>
      </c>
      <c r="FO24" s="7">
        <v>27847.200000000001</v>
      </c>
      <c r="FP24" s="7">
        <v>4809.2700000000004</v>
      </c>
      <c r="FQ24" s="7">
        <v>12001.839999999998</v>
      </c>
      <c r="FR24" s="7">
        <v>18800.080000000002</v>
      </c>
      <c r="FS24" s="7">
        <v>1407.5</v>
      </c>
      <c r="FT24" s="7">
        <v>5933.670000000001</v>
      </c>
      <c r="FU24" s="7">
        <v>63037.759999999995</v>
      </c>
      <c r="FV24" s="7">
        <v>6369.7000000000007</v>
      </c>
      <c r="FW24" s="7">
        <v>6999.3099999999995</v>
      </c>
      <c r="FX24" s="9" t="s">
        <v>202</v>
      </c>
      <c r="FY24" s="10" t="s">
        <v>207</v>
      </c>
      <c r="FZ24" s="21" t="s">
        <v>203</v>
      </c>
    </row>
    <row r="25" spans="1:182" x14ac:dyDescent="0.35">
      <c r="A25" s="6" t="s">
        <v>208</v>
      </c>
      <c r="B25" s="7">
        <v>21572653.712799981</v>
      </c>
      <c r="C25" s="7">
        <v>22224239.168000005</v>
      </c>
      <c r="D25" s="7">
        <v>22145867.90919999</v>
      </c>
      <c r="E25" s="7">
        <v>22321824.454</v>
      </c>
      <c r="F25" s="7">
        <v>22175443.793599989</v>
      </c>
      <c r="G25" s="7">
        <v>23601656.907200009</v>
      </c>
      <c r="H25" s="7">
        <v>22163272.746399991</v>
      </c>
      <c r="I25" s="7">
        <v>21647379.244399991</v>
      </c>
      <c r="J25" s="7">
        <v>22171686.396000005</v>
      </c>
      <c r="K25" s="7">
        <v>21990327.41359999</v>
      </c>
      <c r="L25" s="7">
        <v>22007826.153600007</v>
      </c>
      <c r="M25" s="7">
        <v>21970921.288399987</v>
      </c>
      <c r="N25" s="7">
        <v>22211494.991999995</v>
      </c>
      <c r="O25" s="7">
        <v>2077019.5588</v>
      </c>
      <c r="P25" s="7">
        <v>2026615.3868000002</v>
      </c>
      <c r="Q25" s="7">
        <v>1912346.6455999999</v>
      </c>
      <c r="R25" s="7">
        <v>1415306.1944000002</v>
      </c>
      <c r="S25" s="7">
        <v>1924002.8735999998</v>
      </c>
      <c r="T25" s="7">
        <v>2178147.7443999997</v>
      </c>
      <c r="U25" s="7">
        <v>2205172.9951999998</v>
      </c>
      <c r="V25" s="7">
        <v>2164639.8459999994</v>
      </c>
      <c r="W25" s="7">
        <v>2303487.7340000002</v>
      </c>
      <c r="X25" s="7">
        <v>1925167.8951999997</v>
      </c>
      <c r="Y25" s="7">
        <v>1614311.5103999998</v>
      </c>
      <c r="Z25" s="7">
        <v>1511546.554</v>
      </c>
      <c r="AA25" s="7">
        <v>1406966.2204</v>
      </c>
      <c r="AB25" s="7">
        <v>1277235.2856000003</v>
      </c>
      <c r="AC25" s="7">
        <v>1073989.852</v>
      </c>
      <c r="AD25" s="7">
        <v>1032327.7107999999</v>
      </c>
      <c r="AE25" s="7">
        <v>1422616.0064000001</v>
      </c>
      <c r="AF25" s="7">
        <v>869243.29079999996</v>
      </c>
      <c r="AG25" s="7">
        <v>892564.49359999981</v>
      </c>
      <c r="AH25" s="7">
        <v>879864.57400000002</v>
      </c>
      <c r="AI25" s="7">
        <v>594481.57440000004</v>
      </c>
      <c r="AJ25" s="7">
        <v>720180.11080000014</v>
      </c>
      <c r="AK25" s="7">
        <v>775026.46159999981</v>
      </c>
      <c r="AL25" s="7">
        <v>631499.32319999998</v>
      </c>
      <c r="AM25" s="7">
        <v>730984.17600000009</v>
      </c>
      <c r="AN25" s="7">
        <v>910356.52759999991</v>
      </c>
      <c r="AO25" s="7">
        <v>0</v>
      </c>
      <c r="AP25" s="7">
        <v>201087.59599999999</v>
      </c>
      <c r="AQ25" s="7">
        <v>30562.692800000001</v>
      </c>
      <c r="AR25" s="7">
        <v>62056.467600000004</v>
      </c>
      <c r="AS25" s="7">
        <v>155586.09640000001</v>
      </c>
      <c r="AT25" s="7">
        <v>73011.53839999999</v>
      </c>
      <c r="AU25" s="7">
        <v>323617.55599999998</v>
      </c>
      <c r="AV25" s="7">
        <v>61652.011599999998</v>
      </c>
      <c r="AW25" s="7">
        <v>94826.3416</v>
      </c>
      <c r="AX25" s="7">
        <v>0</v>
      </c>
      <c r="AY25" s="7">
        <v>39303.329599999997</v>
      </c>
      <c r="AZ25" s="7">
        <v>30885.629199999999</v>
      </c>
      <c r="BA25" s="7">
        <v>39830.082799999996</v>
      </c>
      <c r="BB25" s="7">
        <v>166028.87999999998</v>
      </c>
      <c r="BC25" s="7">
        <v>171212.06000000003</v>
      </c>
      <c r="BD25" s="7">
        <v>325285.48</v>
      </c>
      <c r="BE25" s="7">
        <v>221803.43</v>
      </c>
      <c r="BF25" s="7">
        <v>168207</v>
      </c>
      <c r="BG25" s="7">
        <v>100429.52</v>
      </c>
      <c r="BH25" s="7">
        <v>244356.15999999997</v>
      </c>
      <c r="BI25" s="7">
        <v>246986.16999999998</v>
      </c>
      <c r="BJ25" s="7">
        <v>111740.83000000002</v>
      </c>
      <c r="BK25" s="7">
        <v>224798.16</v>
      </c>
      <c r="BL25" s="7">
        <v>122393.71</v>
      </c>
      <c r="BM25" s="7">
        <v>422401.65</v>
      </c>
      <c r="BN25" s="7">
        <v>374373.11</v>
      </c>
      <c r="BO25" s="7">
        <v>579979.1</v>
      </c>
      <c r="BP25" s="7">
        <v>477881.49</v>
      </c>
      <c r="BQ25" s="7">
        <v>213441.49</v>
      </c>
      <c r="BR25" s="7">
        <v>275308.76</v>
      </c>
      <c r="BS25" s="7">
        <v>203978.09000000003</v>
      </c>
      <c r="BT25" s="7">
        <v>732215.40999999992</v>
      </c>
      <c r="BU25" s="7">
        <v>86952.39</v>
      </c>
      <c r="BV25" s="7">
        <v>541440.4</v>
      </c>
      <c r="BW25" s="7">
        <v>547290.69999999995</v>
      </c>
      <c r="BX25" s="7">
        <v>227794.01</v>
      </c>
      <c r="BY25" s="7">
        <v>361603.06</v>
      </c>
      <c r="BZ25" s="7">
        <v>0</v>
      </c>
      <c r="CA25" s="7">
        <v>0</v>
      </c>
      <c r="CB25" s="7">
        <v>0</v>
      </c>
      <c r="CC25" s="7">
        <v>23491.279999999999</v>
      </c>
      <c r="CD25" s="7">
        <v>13834.5</v>
      </c>
      <c r="CE25" s="7">
        <v>23040.48</v>
      </c>
      <c r="CF25" s="7">
        <v>123626.45999999999</v>
      </c>
      <c r="CG25" s="7">
        <v>0</v>
      </c>
      <c r="CH25" s="7">
        <v>41944.19</v>
      </c>
      <c r="CI25" s="7">
        <v>0</v>
      </c>
      <c r="CJ25" s="7">
        <v>23702.059999999998</v>
      </c>
      <c r="CK25" s="7">
        <v>0</v>
      </c>
      <c r="CL25" s="7">
        <v>0</v>
      </c>
      <c r="CM25" s="8">
        <v>0</v>
      </c>
      <c r="CN25" s="8">
        <v>0</v>
      </c>
      <c r="CO25" s="8">
        <v>0</v>
      </c>
      <c r="CP25" s="8">
        <v>2.1203670676213655E-2</v>
      </c>
      <c r="CQ25" s="8">
        <v>2.371186731267886E-2</v>
      </c>
      <c r="CR25" s="8">
        <v>2.3416870363278039E-2</v>
      </c>
      <c r="CS25" s="8">
        <v>0.19557425087087454</v>
      </c>
      <c r="CT25" s="8">
        <v>0</v>
      </c>
      <c r="CU25" s="8">
        <v>3.8533983339327525E-2</v>
      </c>
      <c r="CV25" s="8">
        <v>0</v>
      </c>
      <c r="CW25" s="8">
        <v>2.3334065453945462E-2</v>
      </c>
      <c r="CX25" s="8">
        <v>0</v>
      </c>
      <c r="CY25" s="8">
        <v>0</v>
      </c>
      <c r="CZ25" s="7">
        <v>1134588.9099999999</v>
      </c>
      <c r="DA25" s="7">
        <v>1210793.29</v>
      </c>
      <c r="DB25" s="7">
        <v>979740.29</v>
      </c>
      <c r="DC25" s="7">
        <v>1107887.42</v>
      </c>
      <c r="DD25" s="7">
        <v>583442.03</v>
      </c>
      <c r="DE25" s="7">
        <v>983926.53</v>
      </c>
      <c r="DF25" s="7">
        <v>632120.32999999996</v>
      </c>
      <c r="DG25" s="7">
        <v>673657.59</v>
      </c>
      <c r="DH25" s="7">
        <v>1088498.68</v>
      </c>
      <c r="DI25" s="7">
        <v>1041810.2999999999</v>
      </c>
      <c r="DJ25" s="7">
        <v>1015770.7</v>
      </c>
      <c r="DK25" s="7">
        <v>815726.98</v>
      </c>
      <c r="DL25" s="7">
        <v>967381.15</v>
      </c>
      <c r="DM25" s="8">
        <v>0.04</v>
      </c>
      <c r="DN25" s="8">
        <v>5.1724137931034482E-2</v>
      </c>
      <c r="DO25" s="8">
        <v>0</v>
      </c>
      <c r="DP25" s="8">
        <v>2.5974025974025976E-2</v>
      </c>
      <c r="DQ25" s="8">
        <v>0</v>
      </c>
      <c r="DR25" s="8">
        <v>0</v>
      </c>
      <c r="DS25" s="8">
        <v>0</v>
      </c>
      <c r="DT25" s="8">
        <v>0</v>
      </c>
      <c r="DU25" s="8">
        <v>0</v>
      </c>
      <c r="DV25" s="8">
        <v>1.3698630136986301E-2</v>
      </c>
      <c r="DW25" s="8">
        <v>0</v>
      </c>
      <c r="DX25" s="8">
        <v>0</v>
      </c>
      <c r="DY25" s="8">
        <v>6.7796610169491525E-2</v>
      </c>
      <c r="DZ25" s="8">
        <v>1.2048192771084338E-2</v>
      </c>
      <c r="EA25" s="8">
        <v>2.8571428571428571E-2</v>
      </c>
      <c r="EB25" s="8">
        <v>1.5625E-2</v>
      </c>
      <c r="EC25" s="8">
        <v>1.3888888888888888E-2</v>
      </c>
      <c r="ED25" s="8">
        <v>0</v>
      </c>
      <c r="EE25" s="8">
        <v>0</v>
      </c>
      <c r="EF25" s="8">
        <v>0</v>
      </c>
      <c r="EG25" s="8">
        <v>0</v>
      </c>
      <c r="EH25" s="8">
        <v>0</v>
      </c>
      <c r="EI25" s="8">
        <v>1.8181818181818181E-2</v>
      </c>
      <c r="EJ25" s="8">
        <v>0</v>
      </c>
      <c r="EK25" s="8">
        <v>0</v>
      </c>
      <c r="EL25" s="8">
        <v>2.7777777777777776E-2</v>
      </c>
      <c r="EM25" s="8">
        <v>0</v>
      </c>
      <c r="EN25" s="8">
        <v>1.2987012987012988E-2</v>
      </c>
      <c r="EO25" s="8">
        <v>2.8571428571428571E-2</v>
      </c>
      <c r="EP25" s="8">
        <v>1.5625E-2</v>
      </c>
      <c r="EQ25" s="8">
        <v>1.4084507042253521E-2</v>
      </c>
      <c r="ER25" s="8">
        <v>0</v>
      </c>
      <c r="ES25" s="8">
        <v>0</v>
      </c>
      <c r="ET25" s="8">
        <v>0</v>
      </c>
      <c r="EU25" s="8">
        <v>0</v>
      </c>
      <c r="EV25" s="8">
        <v>0</v>
      </c>
      <c r="EW25" s="8">
        <v>1.6393442622950821E-2</v>
      </c>
      <c r="EX25" s="8">
        <v>0</v>
      </c>
      <c r="EY25" s="8">
        <v>0</v>
      </c>
      <c r="EZ25" s="7">
        <v>24186.269999999997</v>
      </c>
      <c r="FA25" s="7">
        <v>3144.58</v>
      </c>
      <c r="FB25" s="7">
        <v>0.54</v>
      </c>
      <c r="FC25" s="7">
        <v>25731.309999999998</v>
      </c>
      <c r="FD25" s="7">
        <v>30643.43</v>
      </c>
      <c r="FE25" s="7">
        <v>11852.13</v>
      </c>
      <c r="FF25" s="7">
        <v>10097.490000000002</v>
      </c>
      <c r="FG25" s="7">
        <v>16193</v>
      </c>
      <c r="FH25" s="7">
        <v>3633.1500000000005</v>
      </c>
      <c r="FI25" s="7">
        <v>1411.69</v>
      </c>
      <c r="FJ25" s="7">
        <v>5031.4899999999989</v>
      </c>
      <c r="FK25" s="7">
        <v>18366.57</v>
      </c>
      <c r="FL25" s="7">
        <v>32221.709999999992</v>
      </c>
      <c r="FM25" s="7">
        <v>6982.0599999999995</v>
      </c>
      <c r="FN25" s="7">
        <v>12001.2</v>
      </c>
      <c r="FO25" s="7">
        <v>14337.16</v>
      </c>
      <c r="FP25" s="7">
        <v>3696.04</v>
      </c>
      <c r="FQ25" s="7">
        <v>2532.8200000000002</v>
      </c>
      <c r="FR25" s="7">
        <v>1035.42</v>
      </c>
      <c r="FS25" s="7">
        <v>3057.48</v>
      </c>
      <c r="FT25" s="7">
        <v>14124.090000000002</v>
      </c>
      <c r="FU25" s="7">
        <v>8002.0699999999988</v>
      </c>
      <c r="FV25" s="7">
        <v>18716.230000000003</v>
      </c>
      <c r="FW25" s="7">
        <v>5568.71</v>
      </c>
      <c r="FX25" s="9" t="s">
        <v>202</v>
      </c>
      <c r="FY25" s="10" t="s">
        <v>208</v>
      </c>
      <c r="FZ25" s="21" t="s">
        <v>203</v>
      </c>
    </row>
    <row r="26" spans="1:182" x14ac:dyDescent="0.35">
      <c r="A26" s="6" t="s">
        <v>209</v>
      </c>
      <c r="B26" s="7">
        <v>19864747.560799986</v>
      </c>
      <c r="C26" s="7">
        <v>21003176.701599989</v>
      </c>
      <c r="D26" s="7">
        <v>21781815.788399994</v>
      </c>
      <c r="E26" s="7">
        <v>23008823.34159999</v>
      </c>
      <c r="F26" s="7">
        <v>23172710.466399997</v>
      </c>
      <c r="G26" s="7">
        <v>24871577.224399988</v>
      </c>
      <c r="H26" s="7">
        <v>25090152.018800005</v>
      </c>
      <c r="I26" s="7">
        <v>25911533.435199976</v>
      </c>
      <c r="J26" s="7">
        <v>26506044.780799977</v>
      </c>
      <c r="K26" s="7">
        <v>27558072.496399991</v>
      </c>
      <c r="L26" s="7">
        <v>28559265.912799969</v>
      </c>
      <c r="M26" s="7">
        <v>29445149.64479997</v>
      </c>
      <c r="N26" s="7">
        <v>31440345.704799991</v>
      </c>
      <c r="O26" s="7">
        <v>1468134.8120000004</v>
      </c>
      <c r="P26" s="7">
        <v>1479603.4636000001</v>
      </c>
      <c r="Q26" s="7">
        <v>1193321.2376000001</v>
      </c>
      <c r="R26" s="7">
        <v>1751047.1952</v>
      </c>
      <c r="S26" s="7">
        <v>1579303.0344</v>
      </c>
      <c r="T26" s="7">
        <v>1531926.0379999999</v>
      </c>
      <c r="U26" s="7">
        <v>1667200.6467999998</v>
      </c>
      <c r="V26" s="7">
        <v>1756439.3008000001</v>
      </c>
      <c r="W26" s="7">
        <v>1569087.0712000001</v>
      </c>
      <c r="X26" s="7">
        <v>1511810.5859999997</v>
      </c>
      <c r="Y26" s="7">
        <v>1345307.2603999998</v>
      </c>
      <c r="Z26" s="7">
        <v>1452115.446</v>
      </c>
      <c r="AA26" s="7">
        <v>1367831.7848</v>
      </c>
      <c r="AB26" s="7">
        <v>953100.6719999999</v>
      </c>
      <c r="AC26" s="7">
        <v>1236217.1924000001</v>
      </c>
      <c r="AD26" s="7">
        <v>1318857.3116000001</v>
      </c>
      <c r="AE26" s="7">
        <v>1047849.6295999999</v>
      </c>
      <c r="AF26" s="7">
        <v>738995.03319999995</v>
      </c>
      <c r="AG26" s="7">
        <v>1157239.4284000001</v>
      </c>
      <c r="AH26" s="7">
        <v>848422.14320000005</v>
      </c>
      <c r="AI26" s="7">
        <v>1091088.5408000001</v>
      </c>
      <c r="AJ26" s="7">
        <v>1181960.3303999999</v>
      </c>
      <c r="AK26" s="7">
        <v>814657.35759999999</v>
      </c>
      <c r="AL26" s="7">
        <v>1000146.0016000001</v>
      </c>
      <c r="AM26" s="7">
        <v>1056934.4539999999</v>
      </c>
      <c r="AN26" s="7">
        <v>1789517.2387999999</v>
      </c>
      <c r="AO26" s="7">
        <v>0</v>
      </c>
      <c r="AP26" s="7">
        <v>37599.004399999998</v>
      </c>
      <c r="AQ26" s="7">
        <v>85500.535600000003</v>
      </c>
      <c r="AR26" s="7">
        <v>60450.926800000001</v>
      </c>
      <c r="AS26" s="7">
        <v>0</v>
      </c>
      <c r="AT26" s="7">
        <v>124385.322</v>
      </c>
      <c r="AU26" s="7">
        <v>0</v>
      </c>
      <c r="AV26" s="7">
        <v>179686.29119999998</v>
      </c>
      <c r="AW26" s="7">
        <v>133299.8168</v>
      </c>
      <c r="AX26" s="7">
        <v>127865.6544</v>
      </c>
      <c r="AY26" s="7">
        <v>77025.91</v>
      </c>
      <c r="AZ26" s="7">
        <v>152052.7292</v>
      </c>
      <c r="BA26" s="7">
        <v>0</v>
      </c>
      <c r="BB26" s="7">
        <v>165822.62000000002</v>
      </c>
      <c r="BC26" s="7">
        <v>357337.70999999996</v>
      </c>
      <c r="BD26" s="7">
        <v>592593.62</v>
      </c>
      <c r="BE26" s="7">
        <v>151284.65</v>
      </c>
      <c r="BF26" s="7">
        <v>134286.21</v>
      </c>
      <c r="BG26" s="7">
        <v>58488.92</v>
      </c>
      <c r="BH26" s="7">
        <v>230624.22000000003</v>
      </c>
      <c r="BI26" s="7">
        <v>228787.51000000004</v>
      </c>
      <c r="BJ26" s="7">
        <v>248231.69</v>
      </c>
      <c r="BK26" s="7">
        <v>136150.59999999998</v>
      </c>
      <c r="BL26" s="7">
        <v>227959.76</v>
      </c>
      <c r="BM26" s="7">
        <v>71519.799999999988</v>
      </c>
      <c r="BN26" s="7">
        <v>140292.44999999998</v>
      </c>
      <c r="BO26" s="7">
        <v>458544.06</v>
      </c>
      <c r="BP26" s="7">
        <v>131093.53</v>
      </c>
      <c r="BQ26" s="7">
        <v>385225.37999999995</v>
      </c>
      <c r="BR26" s="7">
        <v>83330.55</v>
      </c>
      <c r="BS26" s="7">
        <v>101023.20999999999</v>
      </c>
      <c r="BT26" s="7">
        <v>135945.4</v>
      </c>
      <c r="BU26" s="7">
        <v>510090.62</v>
      </c>
      <c r="BV26" s="7">
        <v>255461.37</v>
      </c>
      <c r="BW26" s="7">
        <v>183558.06</v>
      </c>
      <c r="BX26" s="7">
        <v>219692.25000000003</v>
      </c>
      <c r="BY26" s="7">
        <v>294754.74000000005</v>
      </c>
      <c r="BZ26" s="7">
        <v>51648.82</v>
      </c>
      <c r="CA26" s="7">
        <v>0</v>
      </c>
      <c r="CB26" s="7">
        <v>60894.1</v>
      </c>
      <c r="CC26" s="7">
        <v>3578.77</v>
      </c>
      <c r="CD26" s="7">
        <v>103045.75999999999</v>
      </c>
      <c r="CE26" s="7">
        <v>0</v>
      </c>
      <c r="CF26" s="7">
        <v>14758.17</v>
      </c>
      <c r="CG26" s="7">
        <v>44206.53</v>
      </c>
      <c r="CH26" s="7">
        <v>18209.38</v>
      </c>
      <c r="CI26" s="7">
        <v>47153.919999999998</v>
      </c>
      <c r="CJ26" s="7">
        <v>117934.95</v>
      </c>
      <c r="CK26" s="7">
        <v>39723.94</v>
      </c>
      <c r="CL26" s="7">
        <v>49343.429999999993</v>
      </c>
      <c r="CM26" s="8">
        <v>4.8087837267189848E-2</v>
      </c>
      <c r="CN26" s="8">
        <v>0</v>
      </c>
      <c r="CO26" s="8">
        <v>3.7533711188755411E-2</v>
      </c>
      <c r="CP26" s="8">
        <v>2.2830192949792579E-3</v>
      </c>
      <c r="CQ26" s="8">
        <v>8.4110131816488409E-2</v>
      </c>
      <c r="CR26" s="8">
        <v>0</v>
      </c>
      <c r="CS26" s="8">
        <v>1.1123848424922136E-2</v>
      </c>
      <c r="CT26" s="8">
        <v>2.8887495291282327E-2</v>
      </c>
      <c r="CU26" s="8">
        <v>1.1594487231497537E-2</v>
      </c>
      <c r="CV26" s="8">
        <v>2.5791337714517137E-2</v>
      </c>
      <c r="CW26" s="8">
        <v>6.3392573293101509E-2</v>
      </c>
      <c r="CX26" s="8">
        <v>2.1926142315019853E-2</v>
      </c>
      <c r="CY26" s="8">
        <v>2.1178370252791508E-2</v>
      </c>
      <c r="CZ26" s="7">
        <v>1074051.6299999999</v>
      </c>
      <c r="DA26" s="7">
        <v>1511151.2999999998</v>
      </c>
      <c r="DB26" s="7">
        <v>1622384.2</v>
      </c>
      <c r="DC26" s="7">
        <v>1567560.1199999996</v>
      </c>
      <c r="DD26" s="7">
        <v>1225128.98</v>
      </c>
      <c r="DE26" s="7">
        <v>1349080.14</v>
      </c>
      <c r="DF26" s="7">
        <v>1326714.4099999999</v>
      </c>
      <c r="DG26" s="7">
        <v>1530299.8599999999</v>
      </c>
      <c r="DH26" s="7">
        <v>1570520.51</v>
      </c>
      <c r="DI26" s="7">
        <v>1828285.16</v>
      </c>
      <c r="DJ26" s="7">
        <v>1860390.6399999997</v>
      </c>
      <c r="DK26" s="7">
        <v>1811715.8699999999</v>
      </c>
      <c r="DL26" s="7">
        <v>2329897.4100000006</v>
      </c>
      <c r="DM26" s="8">
        <v>1.6129032258064516E-2</v>
      </c>
      <c r="DN26" s="8">
        <v>0</v>
      </c>
      <c r="DO26" s="8">
        <v>4.3010752688172046E-2</v>
      </c>
      <c r="DP26" s="8">
        <v>2.1505376344086023E-2</v>
      </c>
      <c r="DQ26" s="8">
        <v>4.8192771084337352E-2</v>
      </c>
      <c r="DR26" s="8">
        <v>1.5384615384615385E-2</v>
      </c>
      <c r="DS26" s="8">
        <v>0</v>
      </c>
      <c r="DT26" s="8">
        <v>1.9607843137254902E-2</v>
      </c>
      <c r="DU26" s="8">
        <v>0</v>
      </c>
      <c r="DV26" s="8">
        <v>6.3291139240506333E-2</v>
      </c>
      <c r="DW26" s="8">
        <v>1.5873015873015872E-2</v>
      </c>
      <c r="DX26" s="8">
        <v>1.098901098901099E-2</v>
      </c>
      <c r="DY26" s="8">
        <v>1.9801980198019802E-2</v>
      </c>
      <c r="DZ26" s="8">
        <v>0</v>
      </c>
      <c r="EA26" s="8">
        <v>0</v>
      </c>
      <c r="EB26" s="8">
        <v>0</v>
      </c>
      <c r="EC26" s="8">
        <v>2.3255813953488372E-2</v>
      </c>
      <c r="ED26" s="8">
        <v>0.01</v>
      </c>
      <c r="EE26" s="8">
        <v>3.9473684210526314E-2</v>
      </c>
      <c r="EF26" s="8">
        <v>1.5873015873015872E-2</v>
      </c>
      <c r="EG26" s="8">
        <v>0</v>
      </c>
      <c r="EH26" s="8">
        <v>0.02</v>
      </c>
      <c r="EI26" s="8">
        <v>0</v>
      </c>
      <c r="EJ26" s="8">
        <v>3.614457831325301E-2</v>
      </c>
      <c r="EK26" s="8">
        <v>1.5625E-2</v>
      </c>
      <c r="EL26" s="8">
        <v>1.1764705882352941E-2</v>
      </c>
      <c r="EM26" s="8">
        <v>1.5873015873015872E-2</v>
      </c>
      <c r="EN26" s="8">
        <v>0</v>
      </c>
      <c r="EO26" s="8">
        <v>0</v>
      </c>
      <c r="EP26" s="8">
        <v>0</v>
      </c>
      <c r="EQ26" s="8">
        <v>0</v>
      </c>
      <c r="ER26" s="8">
        <v>0.01</v>
      </c>
      <c r="ES26" s="8">
        <v>0.04</v>
      </c>
      <c r="ET26" s="8">
        <v>1.5873015873015872E-2</v>
      </c>
      <c r="EU26" s="8">
        <v>0</v>
      </c>
      <c r="EV26" s="8">
        <v>1.9230769230769232E-2</v>
      </c>
      <c r="EW26" s="8">
        <v>1.3888888888888888E-2</v>
      </c>
      <c r="EX26" s="8">
        <v>1.1904761904761904E-2</v>
      </c>
      <c r="EY26" s="8">
        <v>1.5503875968992248E-2</v>
      </c>
      <c r="EZ26" s="7">
        <v>28878.19</v>
      </c>
      <c r="FA26" s="7">
        <v>1293.0899999999999</v>
      </c>
      <c r="FB26" s="7">
        <v>-292.18</v>
      </c>
      <c r="FC26" s="7">
        <v>65240.000000000007</v>
      </c>
      <c r="FD26" s="7">
        <v>3963.3799999999997</v>
      </c>
      <c r="FE26" s="7">
        <v>23331.480000000003</v>
      </c>
      <c r="FF26" s="7">
        <v>76690.429999999993</v>
      </c>
      <c r="FG26" s="7">
        <v>1897.76</v>
      </c>
      <c r="FH26" s="7">
        <v>1744.6200000000001</v>
      </c>
      <c r="FI26" s="7">
        <v>132886.28999999998</v>
      </c>
      <c r="FJ26" s="7">
        <v>4199.54</v>
      </c>
      <c r="FK26" s="7">
        <v>3167.85</v>
      </c>
      <c r="FL26" s="7">
        <v>35041.299999999996</v>
      </c>
      <c r="FM26" s="7">
        <v>37537.15</v>
      </c>
      <c r="FN26" s="7">
        <v>13040.470000000003</v>
      </c>
      <c r="FO26" s="7">
        <v>40110</v>
      </c>
      <c r="FP26" s="7">
        <v>32664.79</v>
      </c>
      <c r="FQ26" s="7">
        <v>13923</v>
      </c>
      <c r="FR26" s="7">
        <v>517.04</v>
      </c>
      <c r="FS26" s="7">
        <v>13345.89</v>
      </c>
      <c r="FT26" s="7">
        <v>32086.520000000004</v>
      </c>
      <c r="FU26" s="7">
        <v>111275.54</v>
      </c>
      <c r="FV26" s="7">
        <v>13584.240000000002</v>
      </c>
      <c r="FW26" s="7">
        <v>2962.84</v>
      </c>
      <c r="FX26" s="9" t="s">
        <v>202</v>
      </c>
      <c r="FY26" s="10" t="s">
        <v>209</v>
      </c>
      <c r="FZ26" s="21" t="s">
        <v>203</v>
      </c>
    </row>
    <row r="27" spans="1:182" x14ac:dyDescent="0.35">
      <c r="A27" s="17" t="s">
        <v>202</v>
      </c>
      <c r="B27" s="18">
        <v>170144922.06360003</v>
      </c>
      <c r="C27" s="18">
        <v>177277226.09359995</v>
      </c>
      <c r="D27" s="18">
        <v>182511652.94639972</v>
      </c>
      <c r="E27" s="18">
        <v>184850185.2415998</v>
      </c>
      <c r="F27" s="18">
        <v>183714302.14519987</v>
      </c>
      <c r="G27" s="18">
        <v>194051903.61679989</v>
      </c>
      <c r="H27" s="18">
        <v>184800958.62199968</v>
      </c>
      <c r="I27" s="18">
        <v>183540580.33639997</v>
      </c>
      <c r="J27" s="18">
        <v>186756308.03559998</v>
      </c>
      <c r="K27" s="18">
        <v>190713715.68439978</v>
      </c>
      <c r="L27" s="18">
        <v>194127843.80799991</v>
      </c>
      <c r="M27" s="18">
        <v>195523656.93639982</v>
      </c>
      <c r="N27" s="18">
        <v>200999946.00039989</v>
      </c>
      <c r="O27" s="18">
        <v>12644176.128000006</v>
      </c>
      <c r="P27" s="18">
        <v>12899820.9044</v>
      </c>
      <c r="Q27" s="18">
        <v>14438838.408799997</v>
      </c>
      <c r="R27" s="18">
        <v>12686021.402000001</v>
      </c>
      <c r="S27" s="18">
        <v>12977597.793200003</v>
      </c>
      <c r="T27" s="18">
        <v>13405175.392800003</v>
      </c>
      <c r="U27" s="18">
        <v>12928736.153199997</v>
      </c>
      <c r="V27" s="18">
        <v>12431475.071200002</v>
      </c>
      <c r="W27" s="18">
        <v>12709316.247999994</v>
      </c>
      <c r="X27" s="18">
        <v>11820597.427999999</v>
      </c>
      <c r="Y27" s="18">
        <v>12161583.616400002</v>
      </c>
      <c r="Z27" s="18">
        <v>11197686.014399992</v>
      </c>
      <c r="AA27" s="18">
        <v>11348816.869599991</v>
      </c>
      <c r="AB27" s="18">
        <v>10121344.653199999</v>
      </c>
      <c r="AC27" s="18">
        <v>8926136.5248000007</v>
      </c>
      <c r="AD27" s="18">
        <v>7701163.3303999994</v>
      </c>
      <c r="AE27" s="18">
        <v>8843177.7332000043</v>
      </c>
      <c r="AF27" s="18">
        <v>7708591.3516000025</v>
      </c>
      <c r="AG27" s="18">
        <v>7885115.5923999986</v>
      </c>
      <c r="AH27" s="18">
        <v>7689508.7547999993</v>
      </c>
      <c r="AI27" s="18">
        <v>6406099.0379999978</v>
      </c>
      <c r="AJ27" s="18">
        <v>7098299.017599999</v>
      </c>
      <c r="AK27" s="18">
        <v>6996690.2315999996</v>
      </c>
      <c r="AL27" s="18">
        <v>6319082.5608000001</v>
      </c>
      <c r="AM27" s="18">
        <v>7060733.9144000001</v>
      </c>
      <c r="AN27" s="18">
        <v>8773634.4384000003</v>
      </c>
      <c r="AO27" s="18">
        <v>59936.773200000003</v>
      </c>
      <c r="AP27" s="18">
        <v>780385.86040000001</v>
      </c>
      <c r="AQ27" s="18">
        <v>1325296.1936000001</v>
      </c>
      <c r="AR27" s="18">
        <v>743177.96959999984</v>
      </c>
      <c r="AS27" s="18">
        <v>821061.64240000001</v>
      </c>
      <c r="AT27" s="18">
        <v>637119.23479999986</v>
      </c>
      <c r="AU27" s="18">
        <v>1282764.6908</v>
      </c>
      <c r="AV27" s="18">
        <v>951135.49399999995</v>
      </c>
      <c r="AW27" s="18">
        <v>442923.40639999998</v>
      </c>
      <c r="AX27" s="18">
        <v>676120.9611999999</v>
      </c>
      <c r="AY27" s="18">
        <v>401729.00359999994</v>
      </c>
      <c r="AZ27" s="18">
        <v>304911.44680000003</v>
      </c>
      <c r="BA27" s="18">
        <v>189544.736</v>
      </c>
      <c r="BB27" s="18">
        <v>1321914.0900000001</v>
      </c>
      <c r="BC27" s="18">
        <v>2128378.6799999997</v>
      </c>
      <c r="BD27" s="18">
        <v>1668626.68</v>
      </c>
      <c r="BE27" s="18">
        <v>1125071.8900000001</v>
      </c>
      <c r="BF27" s="18">
        <v>1226330.48</v>
      </c>
      <c r="BG27" s="18">
        <v>853469.22</v>
      </c>
      <c r="BH27" s="18">
        <v>1985575.7599999998</v>
      </c>
      <c r="BI27" s="18">
        <v>1561108.0900000003</v>
      </c>
      <c r="BJ27" s="18">
        <v>1390991.87</v>
      </c>
      <c r="BK27" s="18">
        <v>2216030.6999999993</v>
      </c>
      <c r="BL27" s="18">
        <v>2202091.5099999993</v>
      </c>
      <c r="BM27" s="18">
        <v>1983315.5000000002</v>
      </c>
      <c r="BN27" s="18">
        <v>1885698.2200000007</v>
      </c>
      <c r="BO27" s="18">
        <v>1939526.6300000004</v>
      </c>
      <c r="BP27" s="18">
        <v>3353618.93</v>
      </c>
      <c r="BQ27" s="18">
        <v>2046803.94</v>
      </c>
      <c r="BR27" s="18">
        <v>2084527.45</v>
      </c>
      <c r="BS27" s="18">
        <v>1732115.8299999996</v>
      </c>
      <c r="BT27" s="18">
        <v>2963806.83</v>
      </c>
      <c r="BU27" s="18">
        <v>2403083.41</v>
      </c>
      <c r="BV27" s="18">
        <v>1867054.2399999998</v>
      </c>
      <c r="BW27" s="18">
        <v>1924780.4000000004</v>
      </c>
      <c r="BX27" s="18">
        <v>2695925.16</v>
      </c>
      <c r="BY27" s="18">
        <v>2190263.5200000005</v>
      </c>
      <c r="BZ27" s="18">
        <v>144738.08000000002</v>
      </c>
      <c r="CA27" s="18">
        <v>260560.41999999998</v>
      </c>
      <c r="CB27" s="18">
        <v>344820.35000000003</v>
      </c>
      <c r="CC27" s="18">
        <v>113415.18999999999</v>
      </c>
      <c r="CD27" s="18">
        <v>168801.82</v>
      </c>
      <c r="CE27" s="18">
        <v>62509.270000000004</v>
      </c>
      <c r="CF27" s="18">
        <v>239908.69999999998</v>
      </c>
      <c r="CG27" s="18">
        <v>176427.56999999998</v>
      </c>
      <c r="CH27" s="18">
        <v>142476.81</v>
      </c>
      <c r="CI27" s="18">
        <v>372496.46000000008</v>
      </c>
      <c r="CJ27" s="18">
        <v>158713.29</v>
      </c>
      <c r="CK27" s="18">
        <v>179280.5</v>
      </c>
      <c r="CL27" s="18">
        <v>244160.07</v>
      </c>
      <c r="CM27" s="19">
        <v>1.6231473072204822E-2</v>
      </c>
      <c r="CN27" s="19">
        <v>2.2363480929829427E-2</v>
      </c>
      <c r="CO27" s="19">
        <v>3.1123210947346987E-2</v>
      </c>
      <c r="CP27" s="19">
        <v>1.1665643791530031E-2</v>
      </c>
      <c r="CQ27" s="19">
        <v>3.5214319002425477E-2</v>
      </c>
      <c r="CR27" s="19">
        <v>9.9362645799218226E-3</v>
      </c>
      <c r="CS27" s="19">
        <v>4.4322899044496135E-2</v>
      </c>
      <c r="CT27" s="19">
        <v>2.7504843440003545E-2</v>
      </c>
      <c r="CU27" s="19">
        <v>1.4634706165929986E-2</v>
      </c>
      <c r="CV27" s="19">
        <v>3.5498165823789098E-2</v>
      </c>
      <c r="CW27" s="19">
        <v>1.610403314861528E-2</v>
      </c>
      <c r="CX27" s="19">
        <v>1.7931486892229662E-2</v>
      </c>
      <c r="CY27" s="19">
        <v>2.2732291289471115E-2</v>
      </c>
      <c r="CZ27" s="18">
        <v>8917125.3500000015</v>
      </c>
      <c r="DA27" s="18">
        <v>11651156.670000002</v>
      </c>
      <c r="DB27" s="18">
        <v>11079202.290000007</v>
      </c>
      <c r="DC27" s="18">
        <v>9722154.3900000043</v>
      </c>
      <c r="DD27" s="18">
        <v>4793556.28</v>
      </c>
      <c r="DE27" s="18">
        <v>6291023.1000000024</v>
      </c>
      <c r="DF27" s="18">
        <v>5412748.3799999999</v>
      </c>
      <c r="DG27" s="18">
        <v>6414418.2600000007</v>
      </c>
      <c r="DH27" s="18">
        <v>9735542.9199999981</v>
      </c>
      <c r="DI27" s="18">
        <v>10493400.190000001</v>
      </c>
      <c r="DJ27" s="18">
        <v>9855499.4600000009</v>
      </c>
      <c r="DK27" s="18">
        <v>9998083.3199999984</v>
      </c>
      <c r="DL27" s="18">
        <v>10740671.360000005</v>
      </c>
      <c r="DM27" s="19">
        <v>4.6468401486988845E-2</v>
      </c>
      <c r="DN27" s="19">
        <v>2.528735632183908E-2</v>
      </c>
      <c r="DO27" s="19">
        <v>1.4240506329113924E-2</v>
      </c>
      <c r="DP27" s="19">
        <v>1.3179571663920923E-2</v>
      </c>
      <c r="DQ27" s="19">
        <v>2.1479713603818614E-2</v>
      </c>
      <c r="DR27" s="19">
        <v>1.7985611510791366E-2</v>
      </c>
      <c r="DS27" s="19">
        <v>9.9601593625498006E-3</v>
      </c>
      <c r="DT27" s="19">
        <v>1.6835016835016835E-2</v>
      </c>
      <c r="DU27" s="19">
        <v>5.9523809523809521E-3</v>
      </c>
      <c r="DV27" s="19">
        <v>3.5123966942148761E-2</v>
      </c>
      <c r="DW27" s="19">
        <v>1.1058451816745656E-2</v>
      </c>
      <c r="DX27" s="19">
        <v>8.5910652920962206E-3</v>
      </c>
      <c r="DY27" s="19">
        <v>2.0036429872495445E-2</v>
      </c>
      <c r="DZ27" s="19">
        <v>1.9417475728155338E-2</v>
      </c>
      <c r="EA27" s="19">
        <v>2.6923076923076925E-2</v>
      </c>
      <c r="EB27" s="19">
        <v>2.178649237472767E-2</v>
      </c>
      <c r="EC27" s="19">
        <v>1.12E-2</v>
      </c>
      <c r="ED27" s="19">
        <v>2.2831050228310501E-3</v>
      </c>
      <c r="EE27" s="19">
        <v>1.7369727047146403E-2</v>
      </c>
      <c r="EF27" s="19">
        <v>1.1961722488038277E-2</v>
      </c>
      <c r="EG27" s="19">
        <v>5.7803468208092483E-3</v>
      </c>
      <c r="EH27" s="19">
        <v>1.6778523489932886E-2</v>
      </c>
      <c r="EI27" s="19">
        <v>5.7971014492753624E-3</v>
      </c>
      <c r="EJ27" s="19">
        <v>2.2177419354838711E-2</v>
      </c>
      <c r="EK27" s="19">
        <v>1.1146496815286623E-2</v>
      </c>
      <c r="EL27" s="19">
        <v>8.6206896551724137E-3</v>
      </c>
      <c r="EM27" s="19">
        <v>7.5614366729678641E-3</v>
      </c>
      <c r="EN27" s="19">
        <v>2.34375E-2</v>
      </c>
      <c r="EO27" s="19">
        <v>2.3668639053254437E-2</v>
      </c>
      <c r="EP27" s="19">
        <v>1.7278617710583154E-2</v>
      </c>
      <c r="EQ27" s="19">
        <v>8.6956521739130436E-3</v>
      </c>
      <c r="ER27" s="19">
        <v>2.2624434389140274E-3</v>
      </c>
      <c r="ES27" s="19">
        <v>1.2455516014234875E-2</v>
      </c>
      <c r="ET27" s="19">
        <v>9.6385542168674707E-3</v>
      </c>
      <c r="EU27" s="19">
        <v>7.6923076923076927E-3</v>
      </c>
      <c r="EV27" s="19">
        <v>9.9337748344370865E-3</v>
      </c>
      <c r="EW27" s="19">
        <v>1.0899182561307902E-2</v>
      </c>
      <c r="EX27" s="19">
        <v>1.6949152542372881E-2</v>
      </c>
      <c r="EY27" s="19">
        <v>7.8003120124804995E-3</v>
      </c>
      <c r="EZ27" s="18">
        <v>132787.84999999998</v>
      </c>
      <c r="FA27" s="18">
        <v>31561.759999999998</v>
      </c>
      <c r="FB27" s="18">
        <v>4140.6300000000056</v>
      </c>
      <c r="FC27" s="18">
        <v>433078.16</v>
      </c>
      <c r="FD27" s="18">
        <v>155000.39000000001</v>
      </c>
      <c r="FE27" s="18">
        <v>148608.89000000001</v>
      </c>
      <c r="FF27" s="18">
        <v>160153.32</v>
      </c>
      <c r="FG27" s="18">
        <v>73614.800000000017</v>
      </c>
      <c r="FH27" s="18">
        <v>50461.79</v>
      </c>
      <c r="FI27" s="18">
        <v>202504.38999999998</v>
      </c>
      <c r="FJ27" s="18">
        <v>26689.450000000004</v>
      </c>
      <c r="FK27" s="18">
        <v>51195.66</v>
      </c>
      <c r="FL27" s="18">
        <v>92884.059999999983</v>
      </c>
      <c r="FM27" s="18">
        <v>127258.04999999997</v>
      </c>
      <c r="FN27" s="18">
        <v>146140.62</v>
      </c>
      <c r="FO27" s="18">
        <v>174669.88999999998</v>
      </c>
      <c r="FP27" s="18">
        <v>295788.55999999994</v>
      </c>
      <c r="FQ27" s="18">
        <v>165411.03000000003</v>
      </c>
      <c r="FR27" s="18">
        <v>75452.14999999998</v>
      </c>
      <c r="FS27" s="18">
        <v>46052.49</v>
      </c>
      <c r="FT27" s="18">
        <v>66002.399999999994</v>
      </c>
      <c r="FU27" s="18">
        <v>227813.58000000002</v>
      </c>
      <c r="FV27" s="18">
        <v>66980.350000000006</v>
      </c>
      <c r="FW27" s="18">
        <v>53884.10000000002</v>
      </c>
      <c r="FX27" s="4"/>
      <c r="FY27" s="4"/>
      <c r="FZ27" s="5"/>
    </row>
    <row r="28" spans="1:182" x14ac:dyDescent="0.35">
      <c r="A28" s="6" t="s">
        <v>210</v>
      </c>
      <c r="B28" s="7">
        <v>19121265.603599988</v>
      </c>
      <c r="C28" s="7">
        <v>19531234.9212</v>
      </c>
      <c r="D28" s="7">
        <v>19668806.493199985</v>
      </c>
      <c r="E28" s="7">
        <v>19976613.512799967</v>
      </c>
      <c r="F28" s="7">
        <v>20275439.860399991</v>
      </c>
      <c r="G28" s="7">
        <v>20952838.817600004</v>
      </c>
      <c r="H28" s="7">
        <v>20478791.486799978</v>
      </c>
      <c r="I28" s="7">
        <v>20341331.495599978</v>
      </c>
      <c r="J28" s="7">
        <v>20442199.053199988</v>
      </c>
      <c r="K28" s="7">
        <v>20842255.736400001</v>
      </c>
      <c r="L28" s="7">
        <v>20903596.226799987</v>
      </c>
      <c r="M28" s="7">
        <v>21233524.304400001</v>
      </c>
      <c r="N28" s="7">
        <v>21465834.081199985</v>
      </c>
      <c r="O28" s="7">
        <v>1953931.8844000001</v>
      </c>
      <c r="P28" s="7">
        <v>2326625.4396000002</v>
      </c>
      <c r="Q28" s="7">
        <v>1905310.1195999999</v>
      </c>
      <c r="R28" s="7">
        <v>1980204.8136000002</v>
      </c>
      <c r="S28" s="7">
        <v>1759160.9652</v>
      </c>
      <c r="T28" s="7">
        <v>1819053.9683999999</v>
      </c>
      <c r="U28" s="7">
        <v>1660020.4852000002</v>
      </c>
      <c r="V28" s="7">
        <v>1784857.57</v>
      </c>
      <c r="W28" s="7">
        <v>1884389.3555999999</v>
      </c>
      <c r="X28" s="7">
        <v>1723474.5859999999</v>
      </c>
      <c r="Y28" s="7">
        <v>1648023.1828000001</v>
      </c>
      <c r="Z28" s="7">
        <v>1868920.0459999999</v>
      </c>
      <c r="AA28" s="7">
        <v>2036916.7992000002</v>
      </c>
      <c r="AB28" s="7">
        <v>1673186.6832000001</v>
      </c>
      <c r="AC28" s="7">
        <v>1214324.2467999998</v>
      </c>
      <c r="AD28" s="7">
        <v>1090483.2915999999</v>
      </c>
      <c r="AE28" s="7">
        <v>1063262.8603999999</v>
      </c>
      <c r="AF28" s="7">
        <v>973785.99879999994</v>
      </c>
      <c r="AG28" s="7">
        <v>1059961.9643999999</v>
      </c>
      <c r="AH28" s="7">
        <v>1120681.0104</v>
      </c>
      <c r="AI28" s="7">
        <v>1304652.2328000001</v>
      </c>
      <c r="AJ28" s="7">
        <v>1312349.7608000003</v>
      </c>
      <c r="AK28" s="7">
        <v>1113344.9524000001</v>
      </c>
      <c r="AL28" s="7">
        <v>1211903.9111999997</v>
      </c>
      <c r="AM28" s="7">
        <v>1242820.706</v>
      </c>
      <c r="AN28" s="7">
        <v>1009896.4732</v>
      </c>
      <c r="AO28" s="7">
        <v>35784.026400000002</v>
      </c>
      <c r="AP28" s="7">
        <v>204354.50520000001</v>
      </c>
      <c r="AQ28" s="7">
        <v>225186.13440000001</v>
      </c>
      <c r="AR28" s="7">
        <v>230250.31400000001</v>
      </c>
      <c r="AS28" s="7">
        <v>213437.55</v>
      </c>
      <c r="AT28" s="7">
        <v>47844.8652</v>
      </c>
      <c r="AU28" s="7">
        <v>104229.52280000001</v>
      </c>
      <c r="AV28" s="7">
        <v>48503.218800000002</v>
      </c>
      <c r="AW28" s="7">
        <v>18862.858400000001</v>
      </c>
      <c r="AX28" s="7">
        <v>101322.132</v>
      </c>
      <c r="AY28" s="7">
        <v>241114.2016</v>
      </c>
      <c r="AZ28" s="7">
        <v>166810.72639999999</v>
      </c>
      <c r="BA28" s="7">
        <v>36559.748399999997</v>
      </c>
      <c r="BB28" s="7">
        <v>121707.49</v>
      </c>
      <c r="BC28" s="7">
        <v>340731.62</v>
      </c>
      <c r="BD28" s="7">
        <v>479633.7</v>
      </c>
      <c r="BE28" s="7">
        <v>203415.2</v>
      </c>
      <c r="BF28" s="7">
        <v>229392.37</v>
      </c>
      <c r="BG28" s="7">
        <v>496415.80999999994</v>
      </c>
      <c r="BH28" s="7">
        <v>379377.19</v>
      </c>
      <c r="BI28" s="7">
        <v>171453.88999999998</v>
      </c>
      <c r="BJ28" s="7">
        <v>161067.85999999999</v>
      </c>
      <c r="BK28" s="7">
        <v>449665.79999999993</v>
      </c>
      <c r="BL28" s="7">
        <v>211052.25</v>
      </c>
      <c r="BM28" s="7">
        <v>193093.84999999998</v>
      </c>
      <c r="BN28" s="7">
        <v>376897.48</v>
      </c>
      <c r="BO28" s="7">
        <v>517481.27</v>
      </c>
      <c r="BP28" s="7">
        <v>337556.81000000006</v>
      </c>
      <c r="BQ28" s="7">
        <v>332466.73</v>
      </c>
      <c r="BR28" s="7">
        <v>303641.07999999996</v>
      </c>
      <c r="BS28" s="7">
        <v>279422.40999999997</v>
      </c>
      <c r="BT28" s="7">
        <v>295764.73000000004</v>
      </c>
      <c r="BU28" s="7">
        <v>328464.91000000003</v>
      </c>
      <c r="BV28" s="7">
        <v>377630.20999999996</v>
      </c>
      <c r="BW28" s="7">
        <v>443955.17000000004</v>
      </c>
      <c r="BX28" s="7">
        <v>151087.70000000001</v>
      </c>
      <c r="BY28" s="7">
        <v>167145.08000000002</v>
      </c>
      <c r="BZ28" s="7">
        <v>0</v>
      </c>
      <c r="CA28" s="7">
        <v>19867.189999999999</v>
      </c>
      <c r="CB28" s="7">
        <v>0</v>
      </c>
      <c r="CC28" s="7">
        <v>10181</v>
      </c>
      <c r="CD28" s="7">
        <v>26572.37</v>
      </c>
      <c r="CE28" s="7">
        <v>26149.27</v>
      </c>
      <c r="CF28" s="7">
        <v>11063.69</v>
      </c>
      <c r="CG28" s="7">
        <v>71685.179999999993</v>
      </c>
      <c r="CH28" s="7">
        <v>44655.27</v>
      </c>
      <c r="CI28" s="7">
        <v>18829.68</v>
      </c>
      <c r="CJ28" s="7">
        <v>0</v>
      </c>
      <c r="CK28" s="7">
        <v>0</v>
      </c>
      <c r="CL28" s="7">
        <v>76664.78</v>
      </c>
      <c r="CM28" s="8">
        <v>0</v>
      </c>
      <c r="CN28" s="8">
        <v>1.7744465228044654E-2</v>
      </c>
      <c r="CO28" s="8">
        <v>0</v>
      </c>
      <c r="CP28" s="8">
        <v>9.6258123120521386E-3</v>
      </c>
      <c r="CQ28" s="8">
        <v>2.4809116848164912E-2</v>
      </c>
      <c r="CR28" s="8">
        <v>3.104568342539259E-2</v>
      </c>
      <c r="CS28" s="8">
        <v>1.4168658763251714E-2</v>
      </c>
      <c r="CT28" s="8">
        <v>9.4737797399912907E-2</v>
      </c>
      <c r="CU28" s="8">
        <v>5.0804280772053831E-2</v>
      </c>
      <c r="CV28" s="8">
        <v>1.4586059761210139E-2</v>
      </c>
      <c r="CW28" s="8">
        <v>0</v>
      </c>
      <c r="CX28" s="8">
        <v>0</v>
      </c>
      <c r="CY28" s="8">
        <v>9.3745920423602427E-2</v>
      </c>
      <c r="CZ28" s="7">
        <v>964251.10000000009</v>
      </c>
      <c r="DA28" s="7">
        <v>1119627.43</v>
      </c>
      <c r="DB28" s="7">
        <v>1102816.3900000001</v>
      </c>
      <c r="DC28" s="7">
        <v>1057676.97</v>
      </c>
      <c r="DD28" s="7">
        <v>1071072.79</v>
      </c>
      <c r="DE28" s="7">
        <v>842283.6</v>
      </c>
      <c r="DF28" s="7">
        <v>780856.55</v>
      </c>
      <c r="DG28" s="7">
        <v>756669.2699999999</v>
      </c>
      <c r="DH28" s="7">
        <v>878966.68</v>
      </c>
      <c r="DI28" s="7">
        <v>1290936.71</v>
      </c>
      <c r="DJ28" s="7">
        <v>1116608.1800000002</v>
      </c>
      <c r="DK28" s="7">
        <v>1080681.83</v>
      </c>
      <c r="DL28" s="7">
        <v>817793.24</v>
      </c>
      <c r="DM28" s="8">
        <v>0.10526315789473684</v>
      </c>
      <c r="DN28" s="8">
        <v>0</v>
      </c>
      <c r="DO28" s="8">
        <v>0</v>
      </c>
      <c r="DP28" s="8">
        <v>1.8181818181818181E-2</v>
      </c>
      <c r="DQ28" s="8">
        <v>3.7735849056603772E-2</v>
      </c>
      <c r="DR28" s="8">
        <v>2.564102564102564E-2</v>
      </c>
      <c r="DS28" s="8">
        <v>0.08</v>
      </c>
      <c r="DT28" s="8">
        <v>0</v>
      </c>
      <c r="DU28" s="8">
        <v>0</v>
      </c>
      <c r="DV28" s="8">
        <v>1.7857142857142856E-2</v>
      </c>
      <c r="DW28" s="8">
        <v>7.6923076923076927E-2</v>
      </c>
      <c r="DX28" s="8">
        <v>0</v>
      </c>
      <c r="DY28" s="8">
        <v>4.6875E-2</v>
      </c>
      <c r="DZ28" s="8">
        <v>4.6875E-2</v>
      </c>
      <c r="EA28" s="8">
        <v>4.8387096774193547E-2</v>
      </c>
      <c r="EB28" s="8">
        <v>0</v>
      </c>
      <c r="EC28" s="8">
        <v>0</v>
      </c>
      <c r="ED28" s="8">
        <v>1.7543859649122806E-2</v>
      </c>
      <c r="EE28" s="8">
        <v>3.9215686274509803E-2</v>
      </c>
      <c r="EF28" s="8">
        <v>2.7027027027027029E-2</v>
      </c>
      <c r="EG28" s="8">
        <v>5.8823529411764705E-2</v>
      </c>
      <c r="EH28" s="8">
        <v>0</v>
      </c>
      <c r="EI28" s="8">
        <v>2.0833333333333332E-2</v>
      </c>
      <c r="EJ28" s="8">
        <v>0</v>
      </c>
      <c r="EK28" s="8">
        <v>8.0645161290322578E-2</v>
      </c>
      <c r="EL28" s="8">
        <v>1.9230769230769232E-2</v>
      </c>
      <c r="EM28" s="8">
        <v>4.9180327868852458E-2</v>
      </c>
      <c r="EN28" s="8">
        <v>3.0769230769230771E-2</v>
      </c>
      <c r="EO28" s="8">
        <v>4.4117647058823532E-2</v>
      </c>
      <c r="EP28" s="8">
        <v>0</v>
      </c>
      <c r="EQ28" s="8">
        <v>0</v>
      </c>
      <c r="ER28" s="8">
        <v>1.7241379310344827E-2</v>
      </c>
      <c r="ES28" s="8">
        <v>3.9215686274509803E-2</v>
      </c>
      <c r="ET28" s="8">
        <v>2.7777777777777776E-2</v>
      </c>
      <c r="EU28" s="8">
        <v>0.06</v>
      </c>
      <c r="EV28" s="8">
        <v>0</v>
      </c>
      <c r="EW28" s="8">
        <v>0.02</v>
      </c>
      <c r="EX28" s="8">
        <v>0</v>
      </c>
      <c r="EY28" s="8">
        <v>6.5573770491803282E-2</v>
      </c>
      <c r="EZ28" s="7">
        <v>53965.11</v>
      </c>
      <c r="FA28" s="7">
        <v>5494.6799999999994</v>
      </c>
      <c r="FB28" s="7">
        <v>2852.4300000000007</v>
      </c>
      <c r="FC28" s="7">
        <v>30831.379999999994</v>
      </c>
      <c r="FD28" s="7">
        <v>1801.04</v>
      </c>
      <c r="FE28" s="7">
        <v>11665.91</v>
      </c>
      <c r="FF28" s="7">
        <v>4002.0099999999998</v>
      </c>
      <c r="FG28" s="7">
        <v>39160.020000000011</v>
      </c>
      <c r="FH28" s="7">
        <v>3523.7700000000013</v>
      </c>
      <c r="FI28" s="7">
        <v>13834.89</v>
      </c>
      <c r="FJ28" s="7">
        <v>22374.45</v>
      </c>
      <c r="FK28" s="7">
        <v>1805.56</v>
      </c>
      <c r="FL28" s="7">
        <v>10598.12</v>
      </c>
      <c r="FM28" s="7">
        <v>23763.61</v>
      </c>
      <c r="FN28" s="7">
        <v>19023.839999999997</v>
      </c>
      <c r="FO28" s="7">
        <v>14277.59</v>
      </c>
      <c r="FP28" s="7">
        <v>4314.92</v>
      </c>
      <c r="FQ28" s="7">
        <v>18410.769999999997</v>
      </c>
      <c r="FR28" s="7">
        <v>4872.3999999999996</v>
      </c>
      <c r="FS28" s="7">
        <v>22108.11</v>
      </c>
      <c r="FT28" s="7">
        <v>34089.18</v>
      </c>
      <c r="FU28" s="7">
        <v>24746.79</v>
      </c>
      <c r="FV28" s="7">
        <v>18998.639999999996</v>
      </c>
      <c r="FW28" s="7">
        <v>3258.76</v>
      </c>
      <c r="FX28" s="9" t="s">
        <v>211</v>
      </c>
      <c r="FY28" s="10" t="s">
        <v>210</v>
      </c>
      <c r="FZ28" s="5" t="s">
        <v>212</v>
      </c>
    </row>
    <row r="29" spans="1:182" x14ac:dyDescent="0.35">
      <c r="A29" s="6" t="s">
        <v>213</v>
      </c>
      <c r="B29" s="7">
        <v>1538843.3827999996</v>
      </c>
      <c r="C29" s="7">
        <v>2019578.3180000002</v>
      </c>
      <c r="D29" s="7">
        <v>2753918.4991999995</v>
      </c>
      <c r="E29" s="7">
        <v>3280284.4512000005</v>
      </c>
      <c r="F29" s="7">
        <v>3649833.8888000003</v>
      </c>
      <c r="G29" s="7">
        <v>4048964.5092000002</v>
      </c>
      <c r="H29" s="7">
        <v>4492915.4287999906</v>
      </c>
      <c r="I29" s="7">
        <v>4626279.8291999986</v>
      </c>
      <c r="J29" s="7">
        <v>5530922.7859999994</v>
      </c>
      <c r="K29" s="7">
        <v>6297155.0031999992</v>
      </c>
      <c r="L29" s="7">
        <v>6831649.0467999997</v>
      </c>
      <c r="M29" s="7">
        <v>7147378.5695999889</v>
      </c>
      <c r="N29" s="7">
        <v>7612179.9891999997</v>
      </c>
      <c r="O29" s="7">
        <v>48983.998800000001</v>
      </c>
      <c r="P29" s="7">
        <v>86423.439599999998</v>
      </c>
      <c r="Q29" s="7">
        <v>86423.439599999998</v>
      </c>
      <c r="R29" s="7">
        <v>169936.89079999999</v>
      </c>
      <c r="S29" s="7">
        <v>270967.40360000002</v>
      </c>
      <c r="T29" s="7">
        <v>359227.72479999997</v>
      </c>
      <c r="U29" s="7">
        <v>326423.24680000002</v>
      </c>
      <c r="V29" s="7">
        <v>279101.02720000001</v>
      </c>
      <c r="W29" s="7">
        <v>215974.59919999997</v>
      </c>
      <c r="X29" s="7">
        <v>180950.6636</v>
      </c>
      <c r="Y29" s="7">
        <v>254945.15480000002</v>
      </c>
      <c r="Z29" s="7">
        <v>333496.38639999996</v>
      </c>
      <c r="AA29" s="7">
        <v>444189.74519999995</v>
      </c>
      <c r="AB29" s="7">
        <v>60053.660400000001</v>
      </c>
      <c r="AC29" s="7">
        <v>135829.8296</v>
      </c>
      <c r="AD29" s="7">
        <v>280145.66719999997</v>
      </c>
      <c r="AE29" s="7">
        <v>316119.4988</v>
      </c>
      <c r="AF29" s="7">
        <v>125371.6692</v>
      </c>
      <c r="AG29" s="7">
        <v>138232.46519999998</v>
      </c>
      <c r="AH29" s="7">
        <v>177788.70600000001</v>
      </c>
      <c r="AI29" s="7">
        <v>48302.6564</v>
      </c>
      <c r="AJ29" s="7">
        <v>395227.5392</v>
      </c>
      <c r="AK29" s="7">
        <v>422452.18160000001</v>
      </c>
      <c r="AL29" s="7">
        <v>262314.03039999999</v>
      </c>
      <c r="AM29" s="7">
        <v>412927.33360000001</v>
      </c>
      <c r="AN29" s="7">
        <v>704984.58199999994</v>
      </c>
      <c r="AO29" s="7">
        <v>0</v>
      </c>
      <c r="AP29" s="7">
        <v>45831.569199999998</v>
      </c>
      <c r="AQ29" s="7">
        <v>0</v>
      </c>
      <c r="AR29" s="7">
        <v>0</v>
      </c>
      <c r="AS29" s="7">
        <v>0</v>
      </c>
      <c r="AT29" s="7">
        <v>20353.213199999998</v>
      </c>
      <c r="AU29" s="7">
        <v>206754.42559999999</v>
      </c>
      <c r="AV29" s="7">
        <v>57574.529599999994</v>
      </c>
      <c r="AW29" s="7">
        <v>19938.332399999999</v>
      </c>
      <c r="AX29" s="7">
        <v>46335.252399999998</v>
      </c>
      <c r="AY29" s="7">
        <v>21347.8688</v>
      </c>
      <c r="AZ29" s="7">
        <v>145212.6648</v>
      </c>
      <c r="BA29" s="7">
        <v>81004.407199999987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27137.17</v>
      </c>
      <c r="BR29" s="7">
        <v>20145.439999999999</v>
      </c>
      <c r="BS29" s="7">
        <v>18368.05</v>
      </c>
      <c r="BT29" s="7">
        <v>129968.56</v>
      </c>
      <c r="BU29" s="7">
        <v>12167.01</v>
      </c>
      <c r="BV29" s="7">
        <v>11420.96</v>
      </c>
      <c r="BW29" s="7">
        <v>19666.45</v>
      </c>
      <c r="BX29" s="7">
        <v>0</v>
      </c>
      <c r="BY29" s="7">
        <v>58290.66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26852.86</v>
      </c>
      <c r="CF29" s="7">
        <v>0</v>
      </c>
      <c r="CG29" s="7">
        <v>0</v>
      </c>
      <c r="CH29" s="7">
        <v>0</v>
      </c>
      <c r="CI29" s="7">
        <v>12356.28</v>
      </c>
      <c r="CJ29" s="7">
        <v>0</v>
      </c>
      <c r="CK29" s="7">
        <v>0</v>
      </c>
      <c r="CL29" s="7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7.7868907722296904E-2</v>
      </c>
      <c r="CS29" s="8">
        <v>0</v>
      </c>
      <c r="CT29" s="8">
        <v>0</v>
      </c>
      <c r="CU29" s="8">
        <v>0</v>
      </c>
      <c r="CV29" s="8">
        <v>1.7048099593193495E-2</v>
      </c>
      <c r="CW29" s="8">
        <v>0</v>
      </c>
      <c r="CX29" s="8">
        <v>0</v>
      </c>
      <c r="CY29" s="8">
        <v>0</v>
      </c>
      <c r="CZ29" s="7">
        <v>440999.2</v>
      </c>
      <c r="DA29" s="7">
        <v>405168.97</v>
      </c>
      <c r="DB29" s="7">
        <v>617022.78999999992</v>
      </c>
      <c r="DC29" s="7">
        <v>519579.23</v>
      </c>
      <c r="DD29" s="7">
        <v>390166.41</v>
      </c>
      <c r="DE29" s="7">
        <v>344847.01</v>
      </c>
      <c r="DF29" s="7">
        <v>522080.29</v>
      </c>
      <c r="DG29" s="7">
        <v>242045.41999999998</v>
      </c>
      <c r="DH29" s="7">
        <v>852704.15</v>
      </c>
      <c r="DI29" s="7">
        <v>724789.28999999992</v>
      </c>
      <c r="DJ29" s="7">
        <v>456603.33000000007</v>
      </c>
      <c r="DK29" s="7">
        <v>371842.49000000005</v>
      </c>
      <c r="DL29" s="7">
        <v>401826.87</v>
      </c>
      <c r="DM29" s="8">
        <v>0</v>
      </c>
      <c r="DN29" s="8">
        <v>7.6923076923076927E-2</v>
      </c>
      <c r="DO29" s="8">
        <v>6.6666666666666666E-2</v>
      </c>
      <c r="DP29" s="8">
        <v>0</v>
      </c>
      <c r="DQ29" s="8">
        <v>4.3478260869565216E-2</v>
      </c>
      <c r="DR29" s="8">
        <v>0</v>
      </c>
      <c r="DS29" s="8">
        <v>5.2631578947368418E-2</v>
      </c>
      <c r="DT29" s="8">
        <v>4.1666666666666664E-2</v>
      </c>
      <c r="DU29" s="8">
        <v>0</v>
      </c>
      <c r="DV29" s="8">
        <v>6.6666666666666666E-2</v>
      </c>
      <c r="DW29" s="8">
        <v>0</v>
      </c>
      <c r="DX29" s="8">
        <v>3.0303030303030304E-2</v>
      </c>
      <c r="DY29" s="8">
        <v>0.05</v>
      </c>
      <c r="DZ29" s="8">
        <v>0</v>
      </c>
      <c r="EA29" s="8">
        <v>0</v>
      </c>
      <c r="EB29" s="8">
        <v>6.25E-2</v>
      </c>
      <c r="EC29" s="8">
        <v>8.3333333333333329E-2</v>
      </c>
      <c r="ED29" s="8">
        <v>0</v>
      </c>
      <c r="EE29" s="8">
        <v>0.05</v>
      </c>
      <c r="EF29" s="8">
        <v>0</v>
      </c>
      <c r="EG29" s="8">
        <v>5.2631578947368418E-2</v>
      </c>
      <c r="EH29" s="8">
        <v>4.1666666666666664E-2</v>
      </c>
      <c r="EI29" s="8">
        <v>0</v>
      </c>
      <c r="EJ29" s="8">
        <v>3.125E-2</v>
      </c>
      <c r="EK29" s="8">
        <v>0</v>
      </c>
      <c r="EL29" s="8">
        <v>3.125E-2</v>
      </c>
      <c r="EM29" s="8">
        <v>0</v>
      </c>
      <c r="EN29" s="8">
        <v>0</v>
      </c>
      <c r="EO29" s="8">
        <v>0</v>
      </c>
      <c r="EP29" s="8">
        <v>6.6666666666666666E-2</v>
      </c>
      <c r="EQ29" s="8">
        <v>7.6923076923076927E-2</v>
      </c>
      <c r="ER29" s="8">
        <v>0</v>
      </c>
      <c r="ES29" s="8">
        <v>4.7619047619047616E-2</v>
      </c>
      <c r="ET29" s="8">
        <v>0</v>
      </c>
      <c r="EU29" s="8">
        <v>5.5555555555555552E-2</v>
      </c>
      <c r="EV29" s="8">
        <v>4.1666666666666664E-2</v>
      </c>
      <c r="EW29" s="8">
        <v>0</v>
      </c>
      <c r="EX29" s="8">
        <v>3.2258064516129031E-2</v>
      </c>
      <c r="EY29" s="8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0.01</v>
      </c>
      <c r="FI29" s="7">
        <v>268.29000000000002</v>
      </c>
      <c r="FJ29" s="7">
        <v>0</v>
      </c>
      <c r="FK29" s="7">
        <v>68.760000000000005</v>
      </c>
      <c r="FL29" s="7">
        <v>-28.890000000000008</v>
      </c>
      <c r="FM29" s="7">
        <v>43.19</v>
      </c>
      <c r="FN29" s="7">
        <v>2672.7200000000003</v>
      </c>
      <c r="FO29" s="7">
        <v>1385.98</v>
      </c>
      <c r="FP29" s="7">
        <v>3384.18</v>
      </c>
      <c r="FQ29" s="7">
        <v>5087.03</v>
      </c>
      <c r="FR29" s="7">
        <v>3283.55</v>
      </c>
      <c r="FS29" s="7">
        <v>0</v>
      </c>
      <c r="FT29" s="7">
        <v>147.75</v>
      </c>
      <c r="FU29" s="7">
        <v>128.24</v>
      </c>
      <c r="FV29" s="7">
        <v>48.730000000000004</v>
      </c>
      <c r="FW29" s="7">
        <v>126.67</v>
      </c>
      <c r="FX29" s="9" t="s">
        <v>211</v>
      </c>
      <c r="FY29" s="10" t="s">
        <v>213</v>
      </c>
      <c r="FZ29" s="5" t="s">
        <v>212</v>
      </c>
    </row>
    <row r="30" spans="1:182" x14ac:dyDescent="0.35">
      <c r="A30" s="6" t="s">
        <v>214</v>
      </c>
      <c r="B30" s="7">
        <v>20261603.588399976</v>
      </c>
      <c r="C30" s="7">
        <v>20983139.565999988</v>
      </c>
      <c r="D30" s="7">
        <v>21670092.053599976</v>
      </c>
      <c r="E30" s="7">
        <v>21980241.370799966</v>
      </c>
      <c r="F30" s="7">
        <v>22571811.110799979</v>
      </c>
      <c r="G30" s="7">
        <v>23503084.582399994</v>
      </c>
      <c r="H30" s="7">
        <v>23057638.330399998</v>
      </c>
      <c r="I30" s="7">
        <v>22612769.173200004</v>
      </c>
      <c r="J30" s="7">
        <v>22907214.316399988</v>
      </c>
      <c r="K30" s="7">
        <v>23602160.039599977</v>
      </c>
      <c r="L30" s="7">
        <v>24296040.989199981</v>
      </c>
      <c r="M30" s="7">
        <v>24155325.193999983</v>
      </c>
      <c r="N30" s="7">
        <v>24804391.452800006</v>
      </c>
      <c r="O30" s="7">
        <v>2025586.8299999998</v>
      </c>
      <c r="P30" s="7">
        <v>2153369.3992000003</v>
      </c>
      <c r="Q30" s="7">
        <v>2330611.2916000006</v>
      </c>
      <c r="R30" s="7">
        <v>2113100.3575999998</v>
      </c>
      <c r="S30" s="7">
        <v>2515313.0463999999</v>
      </c>
      <c r="T30" s="7">
        <v>2805177.2024000003</v>
      </c>
      <c r="U30" s="7">
        <v>2758674.4952000002</v>
      </c>
      <c r="V30" s="7">
        <v>2823320.5059999991</v>
      </c>
      <c r="W30" s="7">
        <v>2988980.3591999998</v>
      </c>
      <c r="X30" s="7">
        <v>2876066.1667999993</v>
      </c>
      <c r="Y30" s="7">
        <v>2897625.804</v>
      </c>
      <c r="Z30" s="7">
        <v>2575219.5696</v>
      </c>
      <c r="AA30" s="7">
        <v>2804804.7368000001</v>
      </c>
      <c r="AB30" s="7">
        <v>1535890.5920000002</v>
      </c>
      <c r="AC30" s="7">
        <v>1316610.3044</v>
      </c>
      <c r="AD30" s="7">
        <v>1261042.3563999999</v>
      </c>
      <c r="AE30" s="7">
        <v>1715804.7351999998</v>
      </c>
      <c r="AF30" s="7">
        <v>1689709.1828000003</v>
      </c>
      <c r="AG30" s="7">
        <v>1817384.8528000002</v>
      </c>
      <c r="AH30" s="7">
        <v>1660085.1040000001</v>
      </c>
      <c r="AI30" s="7">
        <v>1290946.1848000002</v>
      </c>
      <c r="AJ30" s="7">
        <v>1176418.2236000001</v>
      </c>
      <c r="AK30" s="7">
        <v>1410014.7715999999</v>
      </c>
      <c r="AL30" s="7">
        <v>1585001.6460000002</v>
      </c>
      <c r="AM30" s="7">
        <v>1551288.8255999999</v>
      </c>
      <c r="AN30" s="7">
        <v>1251916.8104000001</v>
      </c>
      <c r="AO30" s="7">
        <v>0</v>
      </c>
      <c r="AP30" s="7">
        <v>270132.402</v>
      </c>
      <c r="AQ30" s="7">
        <v>190058.01520000002</v>
      </c>
      <c r="AR30" s="7">
        <v>114820.3116</v>
      </c>
      <c r="AS30" s="7">
        <v>153819.52639999997</v>
      </c>
      <c r="AT30" s="7">
        <v>34371.258000000002</v>
      </c>
      <c r="AU30" s="7">
        <v>348155.446</v>
      </c>
      <c r="AV30" s="7">
        <v>196848.8124</v>
      </c>
      <c r="AW30" s="7">
        <v>264957.71759999997</v>
      </c>
      <c r="AX30" s="7">
        <v>228062.80840000001</v>
      </c>
      <c r="AY30" s="7">
        <v>218952.3144</v>
      </c>
      <c r="AZ30" s="7">
        <v>374306.23920000001</v>
      </c>
      <c r="BA30" s="7">
        <v>28896.425600000002</v>
      </c>
      <c r="BB30" s="7">
        <v>71685.78</v>
      </c>
      <c r="BC30" s="7">
        <v>81229.61</v>
      </c>
      <c r="BD30" s="7">
        <v>176790.76</v>
      </c>
      <c r="BE30" s="7">
        <v>219109.57</v>
      </c>
      <c r="BF30" s="7">
        <v>472885.43000000005</v>
      </c>
      <c r="BG30" s="7">
        <v>115321.80000000002</v>
      </c>
      <c r="BH30" s="7">
        <v>392315.68000000005</v>
      </c>
      <c r="BI30" s="7">
        <v>373527.68999999994</v>
      </c>
      <c r="BJ30" s="7">
        <v>222468.81999999998</v>
      </c>
      <c r="BK30" s="7">
        <v>337523.44</v>
      </c>
      <c r="BL30" s="7">
        <v>480285.86000000004</v>
      </c>
      <c r="BM30" s="7">
        <v>303572.28999999998</v>
      </c>
      <c r="BN30" s="7">
        <v>199165.12</v>
      </c>
      <c r="BO30" s="7">
        <v>276280.37</v>
      </c>
      <c r="BP30" s="7">
        <v>499374.62</v>
      </c>
      <c r="BQ30" s="7">
        <v>72744.929999999993</v>
      </c>
      <c r="BR30" s="7">
        <v>531073.61</v>
      </c>
      <c r="BS30" s="7">
        <v>431767.19</v>
      </c>
      <c r="BT30" s="7">
        <v>724089.94</v>
      </c>
      <c r="BU30" s="7">
        <v>300690.77999999997</v>
      </c>
      <c r="BV30" s="7">
        <v>380269.49999999994</v>
      </c>
      <c r="BW30" s="7">
        <v>398107.14000000007</v>
      </c>
      <c r="BX30" s="7">
        <v>798044.09000000032</v>
      </c>
      <c r="BY30" s="7">
        <v>381629.29</v>
      </c>
      <c r="BZ30" s="7">
        <v>0</v>
      </c>
      <c r="CA30" s="7">
        <v>88513.75</v>
      </c>
      <c r="CB30" s="7">
        <v>32265.03</v>
      </c>
      <c r="CC30" s="7">
        <v>16357.73</v>
      </c>
      <c r="CD30" s="7">
        <v>0</v>
      </c>
      <c r="CE30" s="7">
        <v>0</v>
      </c>
      <c r="CF30" s="7">
        <v>19305.8</v>
      </c>
      <c r="CG30" s="7">
        <v>0</v>
      </c>
      <c r="CH30" s="7">
        <v>0</v>
      </c>
      <c r="CI30" s="7">
        <v>145188.38</v>
      </c>
      <c r="CJ30" s="7">
        <v>94593.84</v>
      </c>
      <c r="CK30" s="7">
        <v>0</v>
      </c>
      <c r="CL30" s="7">
        <v>0</v>
      </c>
      <c r="CM30" s="8">
        <v>0</v>
      </c>
      <c r="CN30" s="8">
        <v>6.1542377282634605E-2</v>
      </c>
      <c r="CO30" s="8">
        <v>2.0296853648397412E-2</v>
      </c>
      <c r="CP30" s="8">
        <v>1.271498150751163E-2</v>
      </c>
      <c r="CQ30" s="8">
        <v>0</v>
      </c>
      <c r="CR30" s="8">
        <v>0</v>
      </c>
      <c r="CS30" s="8">
        <v>1.7419585035308004E-2</v>
      </c>
      <c r="CT30" s="8">
        <v>0</v>
      </c>
      <c r="CU30" s="8">
        <v>0</v>
      </c>
      <c r="CV30" s="8">
        <v>8.9162762755887609E-2</v>
      </c>
      <c r="CW30" s="8">
        <v>6.2761219535745469E-2</v>
      </c>
      <c r="CX30" s="8">
        <v>0</v>
      </c>
      <c r="CY30" s="8">
        <v>0</v>
      </c>
      <c r="CZ30" s="7">
        <v>1308872.2600000002</v>
      </c>
      <c r="DA30" s="7">
        <v>1438256.9199999997</v>
      </c>
      <c r="DB30" s="7">
        <v>1589656.73</v>
      </c>
      <c r="DC30" s="7">
        <v>1286492.6299999999</v>
      </c>
      <c r="DD30" s="7">
        <v>1135031.9100000001</v>
      </c>
      <c r="DE30" s="7">
        <v>1103651.24</v>
      </c>
      <c r="DF30" s="7">
        <v>1108281.28</v>
      </c>
      <c r="DG30" s="7">
        <v>837499.8899999999</v>
      </c>
      <c r="DH30" s="7">
        <v>1067099.05</v>
      </c>
      <c r="DI30" s="7">
        <v>1628352.1899999997</v>
      </c>
      <c r="DJ30" s="7">
        <v>1507202.0699999998</v>
      </c>
      <c r="DK30" s="7">
        <v>1130269.02</v>
      </c>
      <c r="DL30" s="7">
        <v>1183692.22</v>
      </c>
      <c r="DM30" s="8">
        <v>4.2553191489361701E-2</v>
      </c>
      <c r="DN30" s="8">
        <v>6.8181818181818177E-2</v>
      </c>
      <c r="DO30" s="8">
        <v>0.10344827586206896</v>
      </c>
      <c r="DP30" s="8">
        <v>6.9444444444444448E-2</v>
      </c>
      <c r="DQ30" s="8">
        <v>6.25E-2</v>
      </c>
      <c r="DR30" s="8">
        <v>4.3478260869565216E-2</v>
      </c>
      <c r="DS30" s="8">
        <v>3.2258064516129031E-2</v>
      </c>
      <c r="DT30" s="8">
        <v>1.7857142857142856E-2</v>
      </c>
      <c r="DU30" s="8">
        <v>4.4444444444444446E-2</v>
      </c>
      <c r="DV30" s="8">
        <v>9.2592592592592587E-2</v>
      </c>
      <c r="DW30" s="8">
        <v>3.896103896103896E-2</v>
      </c>
      <c r="DX30" s="8">
        <v>0.15</v>
      </c>
      <c r="DY30" s="8">
        <v>0.15625</v>
      </c>
      <c r="DZ30" s="8">
        <v>5.0847457627118647E-2</v>
      </c>
      <c r="EA30" s="8">
        <v>2.2222222222222223E-2</v>
      </c>
      <c r="EB30" s="8">
        <v>8.6956521739130432E-2</v>
      </c>
      <c r="EC30" s="8">
        <v>7.0175438596491224E-2</v>
      </c>
      <c r="ED30" s="8">
        <v>6.8493150684931503E-2</v>
      </c>
      <c r="EE30" s="8">
        <v>3.1746031746031744E-2</v>
      </c>
      <c r="EF30" s="8">
        <v>4.6511627906976744E-2</v>
      </c>
      <c r="EG30" s="8">
        <v>3.125E-2</v>
      </c>
      <c r="EH30" s="8">
        <v>1.7857142857142856E-2</v>
      </c>
      <c r="EI30" s="8">
        <v>2.1739130434782608E-2</v>
      </c>
      <c r="EJ30" s="8">
        <v>9.4339622641509441E-2</v>
      </c>
      <c r="EK30" s="8">
        <v>6.3291139240506333E-2</v>
      </c>
      <c r="EL30" s="8">
        <v>7.8125E-2</v>
      </c>
      <c r="EM30" s="8">
        <v>1.5151515151515152E-2</v>
      </c>
      <c r="EN30" s="8">
        <v>5.2631578947368418E-2</v>
      </c>
      <c r="EO30" s="8">
        <v>2.2222222222222223E-2</v>
      </c>
      <c r="EP30" s="8">
        <v>8.1632653061224483E-2</v>
      </c>
      <c r="EQ30" s="8">
        <v>5.7692307692307696E-2</v>
      </c>
      <c r="ER30" s="8">
        <v>6.6666666666666666E-2</v>
      </c>
      <c r="ES30" s="8">
        <v>3.3333333333333333E-2</v>
      </c>
      <c r="ET30" s="8">
        <v>6.5217391304347824E-2</v>
      </c>
      <c r="EU30" s="8">
        <v>3.2786885245901641E-2</v>
      </c>
      <c r="EV30" s="8">
        <v>0</v>
      </c>
      <c r="EW30" s="8">
        <v>2.0833333333333332E-2</v>
      </c>
      <c r="EX30" s="8">
        <v>9.6153846153846159E-2</v>
      </c>
      <c r="EY30" s="8">
        <v>6.3291139240506333E-2</v>
      </c>
      <c r="EZ30" s="7">
        <v>147429.71</v>
      </c>
      <c r="FA30" s="7">
        <v>21998.720000000001</v>
      </c>
      <c r="FB30" s="7">
        <v>155.29</v>
      </c>
      <c r="FC30" s="7">
        <v>41833.82</v>
      </c>
      <c r="FD30" s="7">
        <v>8245.0499999999993</v>
      </c>
      <c r="FE30" s="7">
        <v>46102.15</v>
      </c>
      <c r="FF30" s="7">
        <v>130887.56999999999</v>
      </c>
      <c r="FG30" s="7">
        <v>38032.589999999997</v>
      </c>
      <c r="FH30" s="7">
        <v>2580.5699999999997</v>
      </c>
      <c r="FI30" s="7">
        <v>64318.150000000009</v>
      </c>
      <c r="FJ30" s="7">
        <v>11496.050000000001</v>
      </c>
      <c r="FK30" s="7">
        <v>9650.3599999999988</v>
      </c>
      <c r="FL30" s="7">
        <v>31665.71</v>
      </c>
      <c r="FM30" s="7">
        <v>18711.820000000003</v>
      </c>
      <c r="FN30" s="7">
        <v>1933.0900000000001</v>
      </c>
      <c r="FO30" s="7">
        <v>10867.05</v>
      </c>
      <c r="FP30" s="7">
        <v>7371.29</v>
      </c>
      <c r="FQ30" s="7">
        <v>43345.34</v>
      </c>
      <c r="FR30" s="7">
        <v>40198.01</v>
      </c>
      <c r="FS30" s="7">
        <v>10442.120000000001</v>
      </c>
      <c r="FT30" s="7">
        <v>1218.49</v>
      </c>
      <c r="FU30" s="7">
        <v>15340.379999999997</v>
      </c>
      <c r="FV30" s="7">
        <v>15567.009999999995</v>
      </c>
      <c r="FW30" s="7">
        <v>4276.0599999999995</v>
      </c>
      <c r="FX30" s="9" t="s">
        <v>211</v>
      </c>
      <c r="FY30" s="10" t="s">
        <v>214</v>
      </c>
      <c r="FZ30" s="5" t="s">
        <v>212</v>
      </c>
    </row>
    <row r="31" spans="1:182" x14ac:dyDescent="0.35">
      <c r="A31" s="6" t="s">
        <v>215</v>
      </c>
      <c r="B31" s="7">
        <v>24657759.578399979</v>
      </c>
      <c r="C31" s="7">
        <v>25691641.008799993</v>
      </c>
      <c r="D31" s="7">
        <v>25820550.38319999</v>
      </c>
      <c r="E31" s="7">
        <v>26365270.973599996</v>
      </c>
      <c r="F31" s="7">
        <v>26570856.921199996</v>
      </c>
      <c r="G31" s="7">
        <v>27158054.019199982</v>
      </c>
      <c r="H31" s="7">
        <v>26845267.671599973</v>
      </c>
      <c r="I31" s="7">
        <v>26692476.411999997</v>
      </c>
      <c r="J31" s="7">
        <v>26948703.751999982</v>
      </c>
      <c r="K31" s="7">
        <v>26718744.268800002</v>
      </c>
      <c r="L31" s="7">
        <v>26854647.093999993</v>
      </c>
      <c r="M31" s="7">
        <v>26696955.443599992</v>
      </c>
      <c r="N31" s="7">
        <v>27196394.731199991</v>
      </c>
      <c r="O31" s="7">
        <v>3112627.0431999997</v>
      </c>
      <c r="P31" s="7">
        <v>3042333.3811999997</v>
      </c>
      <c r="Q31" s="7">
        <v>2494791.5092000002</v>
      </c>
      <c r="R31" s="7">
        <v>2631190.8612000002</v>
      </c>
      <c r="S31" s="7">
        <v>3191894.7879999992</v>
      </c>
      <c r="T31" s="7">
        <v>3876610.8032000004</v>
      </c>
      <c r="U31" s="7">
        <v>4104765.69</v>
      </c>
      <c r="V31" s="7">
        <v>3860642.2387999999</v>
      </c>
      <c r="W31" s="7">
        <v>3568831.8591999994</v>
      </c>
      <c r="X31" s="7">
        <v>2805952.1159999999</v>
      </c>
      <c r="Y31" s="7">
        <v>2904279.7251999998</v>
      </c>
      <c r="Z31" s="7">
        <v>3146045.3876000005</v>
      </c>
      <c r="AA31" s="7">
        <v>3178499.4840000002</v>
      </c>
      <c r="AB31" s="7">
        <v>2084203.7544</v>
      </c>
      <c r="AC31" s="7">
        <v>1693768.054</v>
      </c>
      <c r="AD31" s="7">
        <v>2005055.4108</v>
      </c>
      <c r="AE31" s="7">
        <v>2738747.804</v>
      </c>
      <c r="AF31" s="7">
        <v>2351600.8223999999</v>
      </c>
      <c r="AG31" s="7">
        <v>1869811.1343999999</v>
      </c>
      <c r="AH31" s="7">
        <v>1309367.2179999999</v>
      </c>
      <c r="AI31" s="7">
        <v>1207023.2392</v>
      </c>
      <c r="AJ31" s="7">
        <v>1967101.4304</v>
      </c>
      <c r="AK31" s="7">
        <v>2195735.0564000001</v>
      </c>
      <c r="AL31" s="7">
        <v>1962890.4556</v>
      </c>
      <c r="AM31" s="7">
        <v>2297937.9347999999</v>
      </c>
      <c r="AN31" s="7">
        <v>2615954.1507999999</v>
      </c>
      <c r="AO31" s="7">
        <v>30607.74</v>
      </c>
      <c r="AP31" s="7">
        <v>185808.53639999998</v>
      </c>
      <c r="AQ31" s="7">
        <v>150028.72519999999</v>
      </c>
      <c r="AR31" s="7">
        <v>275554.22880000004</v>
      </c>
      <c r="AS31" s="7">
        <v>156403.74360000002</v>
      </c>
      <c r="AT31" s="7">
        <v>526619.80960000004</v>
      </c>
      <c r="AU31" s="7">
        <v>665593.42680000002</v>
      </c>
      <c r="AV31" s="7">
        <v>280970.13400000002</v>
      </c>
      <c r="AW31" s="7">
        <v>225715.59639999998</v>
      </c>
      <c r="AX31" s="7">
        <v>257995.09</v>
      </c>
      <c r="AY31" s="7">
        <v>146953.96160000001</v>
      </c>
      <c r="AZ31" s="7">
        <v>199391.83040000001</v>
      </c>
      <c r="BA31" s="7">
        <v>195611.96119999999</v>
      </c>
      <c r="BB31" s="7">
        <v>325082.02</v>
      </c>
      <c r="BC31" s="7">
        <v>532621.62999999989</v>
      </c>
      <c r="BD31" s="7">
        <v>173480.56000000003</v>
      </c>
      <c r="BE31" s="7">
        <v>198441.34999999998</v>
      </c>
      <c r="BF31" s="7">
        <v>71844.91</v>
      </c>
      <c r="BG31" s="7">
        <v>321653.33999999997</v>
      </c>
      <c r="BH31" s="7">
        <v>472414.87</v>
      </c>
      <c r="BI31" s="7">
        <v>358557.42</v>
      </c>
      <c r="BJ31" s="7">
        <v>243612.21</v>
      </c>
      <c r="BK31" s="7">
        <v>431870.4599999999</v>
      </c>
      <c r="BL31" s="7">
        <v>191241.8</v>
      </c>
      <c r="BM31" s="7">
        <v>185502.88999999996</v>
      </c>
      <c r="BN31" s="7">
        <v>564147.1399999999</v>
      </c>
      <c r="BO31" s="7">
        <v>1040830.54</v>
      </c>
      <c r="BP31" s="7">
        <v>171563.25</v>
      </c>
      <c r="BQ31" s="7">
        <v>359462.18</v>
      </c>
      <c r="BR31" s="7">
        <v>497726.44</v>
      </c>
      <c r="BS31" s="7">
        <v>364468.45999999996</v>
      </c>
      <c r="BT31" s="7">
        <v>614429.46</v>
      </c>
      <c r="BU31" s="7">
        <v>586941.11</v>
      </c>
      <c r="BV31" s="7">
        <v>984802.9</v>
      </c>
      <c r="BW31" s="7">
        <v>733897.24999999988</v>
      </c>
      <c r="BX31" s="7">
        <v>612406.38000000012</v>
      </c>
      <c r="BY31" s="7">
        <v>448797.97000000003</v>
      </c>
      <c r="BZ31" s="7">
        <v>0</v>
      </c>
      <c r="CA31" s="7">
        <v>0</v>
      </c>
      <c r="CB31" s="7">
        <v>10820.88</v>
      </c>
      <c r="CC31" s="7">
        <v>54625.84</v>
      </c>
      <c r="CD31" s="7">
        <v>0</v>
      </c>
      <c r="CE31" s="7">
        <v>0</v>
      </c>
      <c r="CF31" s="7">
        <v>18408.38</v>
      </c>
      <c r="CG31" s="7">
        <v>91150.26999999999</v>
      </c>
      <c r="CH31" s="7">
        <v>51810.09</v>
      </c>
      <c r="CI31" s="7">
        <v>0</v>
      </c>
      <c r="CJ31" s="7">
        <v>159385.76</v>
      </c>
      <c r="CK31" s="7">
        <v>0</v>
      </c>
      <c r="CL31" s="7">
        <v>0</v>
      </c>
      <c r="CM31" s="8">
        <v>0</v>
      </c>
      <c r="CN31" s="8">
        <v>0</v>
      </c>
      <c r="CO31" s="8">
        <v>6.951849501897125E-3</v>
      </c>
      <c r="CP31" s="8">
        <v>3.9399837437868936E-2</v>
      </c>
      <c r="CQ31" s="8">
        <v>0</v>
      </c>
      <c r="CR31" s="8">
        <v>0</v>
      </c>
      <c r="CS31" s="8">
        <v>1.7632159444763189E-2</v>
      </c>
      <c r="CT31" s="8">
        <v>7.96140257085374E-2</v>
      </c>
      <c r="CU31" s="8">
        <v>3.6755951075040885E-2</v>
      </c>
      <c r="CV31" s="8">
        <v>0</v>
      </c>
      <c r="CW31" s="8">
        <v>0.11631515067799328</v>
      </c>
      <c r="CX31" s="8">
        <v>0</v>
      </c>
      <c r="CY31" s="8">
        <v>0</v>
      </c>
      <c r="CZ31" s="7">
        <v>1352398.1400000001</v>
      </c>
      <c r="DA31" s="7">
        <v>1860743.5300000003</v>
      </c>
      <c r="DB31" s="7">
        <v>1556546.93</v>
      </c>
      <c r="DC31" s="7">
        <v>1386448.36</v>
      </c>
      <c r="DD31" s="7">
        <v>1179781.9100000001</v>
      </c>
      <c r="DE31" s="7">
        <v>929961.69000000006</v>
      </c>
      <c r="DF31" s="7">
        <v>1044023</v>
      </c>
      <c r="DG31" s="7">
        <v>1144902.1599999999</v>
      </c>
      <c r="DH31" s="7">
        <v>1409570.1099999999</v>
      </c>
      <c r="DI31" s="7">
        <v>1284581.1000000003</v>
      </c>
      <c r="DJ31" s="7">
        <v>1370292.34</v>
      </c>
      <c r="DK31" s="7">
        <v>1118969.47</v>
      </c>
      <c r="DL31" s="7">
        <v>1341307.0499999998</v>
      </c>
      <c r="DM31" s="8">
        <v>8.1967213114754092E-2</v>
      </c>
      <c r="DN31" s="8">
        <v>0.10204081632653061</v>
      </c>
      <c r="DO31" s="8">
        <v>5.4054054054054057E-2</v>
      </c>
      <c r="DP31" s="8">
        <v>0</v>
      </c>
      <c r="DQ31" s="8">
        <v>5.4054054054054057E-2</v>
      </c>
      <c r="DR31" s="8">
        <v>1.8518518518518517E-2</v>
      </c>
      <c r="DS31" s="8">
        <v>1.9230769230769232E-2</v>
      </c>
      <c r="DT31" s="8">
        <v>2.1276595744680851E-2</v>
      </c>
      <c r="DU31" s="8">
        <v>0.04</v>
      </c>
      <c r="DV31" s="8">
        <v>0</v>
      </c>
      <c r="DW31" s="8">
        <v>7.1428571428571425E-2</v>
      </c>
      <c r="DX31" s="8">
        <v>4.6875E-2</v>
      </c>
      <c r="DY31" s="8">
        <v>6.6666666666666666E-2</v>
      </c>
      <c r="DZ31" s="8">
        <v>1.3513513513513514E-2</v>
      </c>
      <c r="EA31" s="8">
        <v>3.5714285714285712E-2</v>
      </c>
      <c r="EB31" s="8">
        <v>8.3333333333333329E-2</v>
      </c>
      <c r="EC31" s="8">
        <v>5.4794520547945202E-2</v>
      </c>
      <c r="ED31" s="8">
        <v>0</v>
      </c>
      <c r="EE31" s="8">
        <v>5.7142857142857141E-2</v>
      </c>
      <c r="EF31" s="8">
        <v>1.8518518518518517E-2</v>
      </c>
      <c r="EG31" s="8">
        <v>0</v>
      </c>
      <c r="EH31" s="8">
        <v>2.0833333333333332E-2</v>
      </c>
      <c r="EI31" s="8">
        <v>4.0816326530612242E-2</v>
      </c>
      <c r="EJ31" s="8">
        <v>0</v>
      </c>
      <c r="EK31" s="8">
        <v>7.1428571428571425E-2</v>
      </c>
      <c r="EL31" s="8">
        <v>4.7619047619047616E-2</v>
      </c>
      <c r="EM31" s="8">
        <v>3.3333333333333333E-2</v>
      </c>
      <c r="EN31" s="8">
        <v>2.7397260273972601E-2</v>
      </c>
      <c r="EO31" s="8">
        <v>3.3898305084745763E-2</v>
      </c>
      <c r="EP31" s="8">
        <v>6.8181818181818177E-2</v>
      </c>
      <c r="EQ31" s="8">
        <v>5.6338028169014086E-2</v>
      </c>
      <c r="ER31" s="8">
        <v>0</v>
      </c>
      <c r="ES31" s="8">
        <v>5.6338028169014086E-2</v>
      </c>
      <c r="ET31" s="8">
        <v>1.9607843137254902E-2</v>
      </c>
      <c r="EU31" s="8">
        <v>0</v>
      </c>
      <c r="EV31" s="8">
        <v>2.1739130434782608E-2</v>
      </c>
      <c r="EW31" s="8">
        <v>0.04</v>
      </c>
      <c r="EX31" s="8">
        <v>0</v>
      </c>
      <c r="EY31" s="8">
        <v>4.4117647058823532E-2</v>
      </c>
      <c r="EZ31" s="7">
        <v>23724.53</v>
      </c>
      <c r="FA31" s="7">
        <v>138.18</v>
      </c>
      <c r="FB31" s="7">
        <v>1739.3500000000001</v>
      </c>
      <c r="FC31" s="7">
        <v>34201.56</v>
      </c>
      <c r="FD31" s="7">
        <v>14986.2</v>
      </c>
      <c r="FE31" s="7">
        <v>25374.560000000001</v>
      </c>
      <c r="FF31" s="7">
        <v>8986.35</v>
      </c>
      <c r="FG31" s="7">
        <v>11169.589999999998</v>
      </c>
      <c r="FH31" s="7">
        <v>13116.840000000002</v>
      </c>
      <c r="FI31" s="7">
        <v>11736.889999999998</v>
      </c>
      <c r="FJ31" s="7">
        <v>22397.32</v>
      </c>
      <c r="FK31" s="7">
        <v>14583.710000000001</v>
      </c>
      <c r="FL31" s="7">
        <v>31408.410000000003</v>
      </c>
      <c r="FM31" s="7">
        <v>25093.47</v>
      </c>
      <c r="FN31" s="7">
        <v>27406.690000000002</v>
      </c>
      <c r="FO31" s="7">
        <v>8032.9</v>
      </c>
      <c r="FP31" s="7">
        <v>1895.6299999999999</v>
      </c>
      <c r="FQ31" s="7">
        <v>6767.42</v>
      </c>
      <c r="FR31" s="7">
        <v>17347.620000000003</v>
      </c>
      <c r="FS31" s="7">
        <v>36250.629999999997</v>
      </c>
      <c r="FT31" s="7">
        <v>97151.07</v>
      </c>
      <c r="FU31" s="7">
        <v>5901.5399999999991</v>
      </c>
      <c r="FV31" s="7">
        <v>48896.44</v>
      </c>
      <c r="FW31" s="7">
        <v>17596.46</v>
      </c>
      <c r="FX31" s="9" t="s">
        <v>211</v>
      </c>
      <c r="FY31" s="10" t="s">
        <v>215</v>
      </c>
      <c r="FZ31" s="5" t="s">
        <v>212</v>
      </c>
    </row>
    <row r="32" spans="1:182" x14ac:dyDescent="0.35">
      <c r="A32" s="6" t="s">
        <v>216</v>
      </c>
      <c r="B32" s="7">
        <v>0</v>
      </c>
      <c r="C32" s="7">
        <v>0</v>
      </c>
      <c r="D32" s="7">
        <v>0</v>
      </c>
      <c r="E32" s="7">
        <v>0</v>
      </c>
      <c r="F32" s="7">
        <v>212636.55839999998</v>
      </c>
      <c r="G32" s="7">
        <v>999639.7328</v>
      </c>
      <c r="H32" s="7">
        <v>1673439.2031999999</v>
      </c>
      <c r="I32" s="7">
        <v>2172197.2131999987</v>
      </c>
      <c r="J32" s="7">
        <v>3040337.9823999996</v>
      </c>
      <c r="K32" s="7">
        <v>3991269.9363999991</v>
      </c>
      <c r="L32" s="7">
        <v>5067022.331599989</v>
      </c>
      <c r="M32" s="7">
        <v>5754962.6223999998</v>
      </c>
      <c r="N32" s="7">
        <v>6988111.1291999891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52125.073600000003</v>
      </c>
      <c r="X32" s="7">
        <v>94095.972000000009</v>
      </c>
      <c r="Y32" s="7">
        <v>182890.3964</v>
      </c>
      <c r="Z32" s="7">
        <v>375908.38</v>
      </c>
      <c r="AA32" s="7">
        <v>492767.10840000003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48281.042399999998</v>
      </c>
      <c r="AI32" s="7">
        <v>91168.4568</v>
      </c>
      <c r="AJ32" s="7">
        <v>58604.9948</v>
      </c>
      <c r="AK32" s="7">
        <v>284273.55479999998</v>
      </c>
      <c r="AL32" s="7">
        <v>367163.57759999996</v>
      </c>
      <c r="AM32" s="7">
        <v>680890.28200000001</v>
      </c>
      <c r="AN32" s="7">
        <v>1077026.5856000001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124697.9232</v>
      </c>
      <c r="AZ32" s="7">
        <v>180259.3688</v>
      </c>
      <c r="BA32" s="7">
        <v>148798.0564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10016.84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8" t="s">
        <v>182</v>
      </c>
      <c r="CN32" s="8" t="s">
        <v>182</v>
      </c>
      <c r="CO32" s="8" t="s">
        <v>182</v>
      </c>
      <c r="CP32" s="8" t="s">
        <v>182</v>
      </c>
      <c r="CQ32" s="8">
        <v>0</v>
      </c>
      <c r="CR32" s="8">
        <v>0</v>
      </c>
      <c r="CS32" s="8">
        <v>0</v>
      </c>
      <c r="CT32" s="8">
        <v>2.1914437031610258E-2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7">
        <v>0</v>
      </c>
      <c r="DA32" s="7">
        <v>0</v>
      </c>
      <c r="DB32" s="7">
        <v>0</v>
      </c>
      <c r="DC32" s="7">
        <v>0</v>
      </c>
      <c r="DD32" s="7">
        <v>142212.11000000002</v>
      </c>
      <c r="DE32" s="7">
        <v>629264.15999999992</v>
      </c>
      <c r="DF32" s="7">
        <v>570087.48</v>
      </c>
      <c r="DG32" s="7">
        <v>457088.63</v>
      </c>
      <c r="DH32" s="7">
        <v>694684.1100000001</v>
      </c>
      <c r="DI32" s="7">
        <v>808698.5299999998</v>
      </c>
      <c r="DJ32" s="7">
        <v>883243.57</v>
      </c>
      <c r="DK32" s="7">
        <v>542900.39</v>
      </c>
      <c r="DL32" s="7">
        <v>981955.32</v>
      </c>
      <c r="DM32" s="8" t="s">
        <v>182</v>
      </c>
      <c r="DN32" s="8" t="s">
        <v>182</v>
      </c>
      <c r="DO32" s="8" t="s">
        <v>182</v>
      </c>
      <c r="DP32" s="8" t="s">
        <v>182</v>
      </c>
      <c r="DQ32" s="8" t="s">
        <v>182</v>
      </c>
      <c r="DR32" s="8">
        <v>0</v>
      </c>
      <c r="DS32" s="8">
        <v>5.2631578947368418E-2</v>
      </c>
      <c r="DT32" s="8">
        <v>3.5714285714285712E-2</v>
      </c>
      <c r="DU32" s="8">
        <v>0</v>
      </c>
      <c r="DV32" s="8">
        <v>0.15384615384615385</v>
      </c>
      <c r="DW32" s="8">
        <v>0.13793103448275862</v>
      </c>
      <c r="DX32" s="8">
        <v>7.1428571428571425E-2</v>
      </c>
      <c r="DY32" s="8">
        <v>3.7037037037037035E-2</v>
      </c>
      <c r="DZ32" s="8" t="s">
        <v>182</v>
      </c>
      <c r="EA32" s="8" t="s">
        <v>182</v>
      </c>
      <c r="EB32" s="8" t="s">
        <v>182</v>
      </c>
      <c r="EC32" s="8" t="s">
        <v>182</v>
      </c>
      <c r="ED32" s="8" t="s">
        <v>182</v>
      </c>
      <c r="EE32" s="8" t="s">
        <v>182</v>
      </c>
      <c r="EF32" s="8">
        <v>0</v>
      </c>
      <c r="EG32" s="8">
        <v>5.8823529411764705E-2</v>
      </c>
      <c r="EH32" s="8">
        <v>3.5714285714285712E-2</v>
      </c>
      <c r="EI32" s="8">
        <v>0</v>
      </c>
      <c r="EJ32" s="8">
        <v>0.14814814814814814</v>
      </c>
      <c r="EK32" s="8">
        <v>0.1</v>
      </c>
      <c r="EL32" s="8">
        <v>7.6923076923076927E-2</v>
      </c>
      <c r="EM32" s="8" t="s">
        <v>182</v>
      </c>
      <c r="EN32" s="8" t="s">
        <v>182</v>
      </c>
      <c r="EO32" s="8" t="s">
        <v>182</v>
      </c>
      <c r="EP32" s="8" t="s">
        <v>182</v>
      </c>
      <c r="EQ32" s="8" t="s">
        <v>182</v>
      </c>
      <c r="ER32" s="8" t="s">
        <v>182</v>
      </c>
      <c r="ES32" s="8" t="s">
        <v>182</v>
      </c>
      <c r="ET32" s="8">
        <v>0</v>
      </c>
      <c r="EU32" s="8">
        <v>5.8823529411764705E-2</v>
      </c>
      <c r="EV32" s="8">
        <v>3.5714285714285712E-2</v>
      </c>
      <c r="EW32" s="8">
        <v>0</v>
      </c>
      <c r="EX32" s="8">
        <v>0.14285714285714285</v>
      </c>
      <c r="EY32" s="8">
        <v>0.1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4900.25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728.94</v>
      </c>
      <c r="FW32" s="7">
        <v>677.62</v>
      </c>
      <c r="FX32" s="9" t="s">
        <v>211</v>
      </c>
      <c r="FY32" s="10" t="s">
        <v>216</v>
      </c>
      <c r="FZ32" s="5" t="s">
        <v>212</v>
      </c>
    </row>
    <row r="33" spans="1:182" x14ac:dyDescent="0.35">
      <c r="A33" s="6" t="s">
        <v>217</v>
      </c>
      <c r="B33" s="7">
        <v>34987523.505199976</v>
      </c>
      <c r="C33" s="7">
        <v>36516371.73399999</v>
      </c>
      <c r="D33" s="7">
        <v>37675165.750800006</v>
      </c>
      <c r="E33" s="7">
        <v>38438851.048799977</v>
      </c>
      <c r="F33" s="7">
        <v>39164757.875999987</v>
      </c>
      <c r="G33" s="7">
        <v>41005622.306399874</v>
      </c>
      <c r="H33" s="7">
        <v>40231255.794399992</v>
      </c>
      <c r="I33" s="7">
        <v>40498949.912799992</v>
      </c>
      <c r="J33" s="7">
        <v>41308773.043600008</v>
      </c>
      <c r="K33" s="7">
        <v>43035966.791999884</v>
      </c>
      <c r="L33" s="7">
        <v>44082064.95319999</v>
      </c>
      <c r="M33" s="7">
        <v>45124383.115199879</v>
      </c>
      <c r="N33" s="7">
        <v>47452300.56039989</v>
      </c>
      <c r="O33" s="7">
        <v>3228587.9007999999</v>
      </c>
      <c r="P33" s="7">
        <v>3820287.5199999986</v>
      </c>
      <c r="Q33" s="7">
        <v>4001898.9528000001</v>
      </c>
      <c r="R33" s="7">
        <v>4027033.6155999992</v>
      </c>
      <c r="S33" s="7">
        <v>3943316.1627999991</v>
      </c>
      <c r="T33" s="7">
        <v>3788000.2635999997</v>
      </c>
      <c r="U33" s="7">
        <v>3376721.5151999993</v>
      </c>
      <c r="V33" s="7">
        <v>3676731.8800000004</v>
      </c>
      <c r="W33" s="7">
        <v>3620235.2360000005</v>
      </c>
      <c r="X33" s="7">
        <v>3776104.2160000005</v>
      </c>
      <c r="Y33" s="7">
        <v>3900479.6020000004</v>
      </c>
      <c r="Z33" s="7">
        <v>3839724.667200001</v>
      </c>
      <c r="AA33" s="7">
        <v>3618367.8976000007</v>
      </c>
      <c r="AB33" s="7">
        <v>2753413.2476000008</v>
      </c>
      <c r="AC33" s="7">
        <v>2024416.1303999999</v>
      </c>
      <c r="AD33" s="7">
        <v>2150476.2284000004</v>
      </c>
      <c r="AE33" s="7">
        <v>2277234.9655999998</v>
      </c>
      <c r="AF33" s="7">
        <v>2182802.7152000004</v>
      </c>
      <c r="AG33" s="7">
        <v>2251386.7228000001</v>
      </c>
      <c r="AH33" s="7">
        <v>2113100.4164</v>
      </c>
      <c r="AI33" s="7">
        <v>2360630.6264</v>
      </c>
      <c r="AJ33" s="7">
        <v>2542894.9752000002</v>
      </c>
      <c r="AK33" s="7">
        <v>1746191.7403999998</v>
      </c>
      <c r="AL33" s="7">
        <v>1753369.7055999998</v>
      </c>
      <c r="AM33" s="7">
        <v>3510209.8279999997</v>
      </c>
      <c r="AN33" s="7">
        <v>3687462.7371999999</v>
      </c>
      <c r="AO33" s="7">
        <v>0</v>
      </c>
      <c r="AP33" s="7">
        <v>211486.4008</v>
      </c>
      <c r="AQ33" s="7">
        <v>140982.66320000001</v>
      </c>
      <c r="AR33" s="7">
        <v>259752.85919999998</v>
      </c>
      <c r="AS33" s="7">
        <v>308708.86479999998</v>
      </c>
      <c r="AT33" s="7">
        <v>314297.0368</v>
      </c>
      <c r="AU33" s="7">
        <v>463787.99280000001</v>
      </c>
      <c r="AV33" s="7">
        <v>84252.432799999995</v>
      </c>
      <c r="AW33" s="7">
        <v>316627.83680000005</v>
      </c>
      <c r="AX33" s="7">
        <v>251915.24040000001</v>
      </c>
      <c r="AY33" s="7">
        <v>237676.8628</v>
      </c>
      <c r="AZ33" s="7">
        <v>261791.58960000001</v>
      </c>
      <c r="BA33" s="7">
        <v>309166.22240000003</v>
      </c>
      <c r="BB33" s="7">
        <v>528647.84</v>
      </c>
      <c r="BC33" s="7">
        <v>668206.55999999994</v>
      </c>
      <c r="BD33" s="7">
        <v>430516.81000000006</v>
      </c>
      <c r="BE33" s="7">
        <v>696784.29</v>
      </c>
      <c r="BF33" s="7">
        <v>231521.03999999998</v>
      </c>
      <c r="BG33" s="7">
        <v>497857.27999999997</v>
      </c>
      <c r="BH33" s="7">
        <v>339979.78999999992</v>
      </c>
      <c r="BI33" s="7">
        <v>550715.96000000008</v>
      </c>
      <c r="BJ33" s="7">
        <v>387469.38</v>
      </c>
      <c r="BK33" s="7">
        <v>526485.47</v>
      </c>
      <c r="BL33" s="7">
        <v>513495.1399999999</v>
      </c>
      <c r="BM33" s="7">
        <v>527614.41999999993</v>
      </c>
      <c r="BN33" s="7">
        <v>520935.25</v>
      </c>
      <c r="BO33" s="7">
        <v>534210.46</v>
      </c>
      <c r="BP33" s="7">
        <v>569784.71</v>
      </c>
      <c r="BQ33" s="7">
        <v>478144.52</v>
      </c>
      <c r="BR33" s="7">
        <v>969006.28999999992</v>
      </c>
      <c r="BS33" s="7">
        <v>918568.28000000014</v>
      </c>
      <c r="BT33" s="7">
        <v>511515.72</v>
      </c>
      <c r="BU33" s="7">
        <v>599108.30000000005</v>
      </c>
      <c r="BV33" s="7">
        <v>360681.72</v>
      </c>
      <c r="BW33" s="7">
        <v>776210.18</v>
      </c>
      <c r="BX33" s="7">
        <v>268390.55000000005</v>
      </c>
      <c r="BY33" s="7">
        <v>675059.35</v>
      </c>
      <c r="BZ33" s="7">
        <v>0</v>
      </c>
      <c r="CA33" s="7">
        <v>0</v>
      </c>
      <c r="CB33" s="7">
        <v>18979.669999999998</v>
      </c>
      <c r="CC33" s="7">
        <v>0</v>
      </c>
      <c r="CD33" s="7">
        <v>0</v>
      </c>
      <c r="CE33" s="7">
        <v>0</v>
      </c>
      <c r="CF33" s="7">
        <v>21352.92</v>
      </c>
      <c r="CG33" s="7">
        <v>34038.720000000001</v>
      </c>
      <c r="CH33" s="7">
        <v>0</v>
      </c>
      <c r="CI33" s="7">
        <v>66616.680000000008</v>
      </c>
      <c r="CJ33" s="7">
        <v>51637.19</v>
      </c>
      <c r="CK33" s="7">
        <v>34582.54</v>
      </c>
      <c r="CL33" s="7">
        <v>14764.44</v>
      </c>
      <c r="CM33" s="20">
        <v>0</v>
      </c>
      <c r="CN33" s="20">
        <v>0</v>
      </c>
      <c r="CO33" s="20">
        <v>8.2692478357013228E-3</v>
      </c>
      <c r="CP33" s="20">
        <v>0</v>
      </c>
      <c r="CQ33" s="20">
        <v>0</v>
      </c>
      <c r="CR33" s="20">
        <v>0</v>
      </c>
      <c r="CS33" s="20">
        <v>1.5406793137625708E-2</v>
      </c>
      <c r="CT33" s="20">
        <v>2.2252387413361965E-2</v>
      </c>
      <c r="CU33" s="20">
        <v>0</v>
      </c>
      <c r="CV33" s="20">
        <v>2.6199092158967378E-2</v>
      </c>
      <c r="CW33" s="20">
        <v>2.6280612637878044E-2</v>
      </c>
      <c r="CX33" s="20">
        <v>1.8413807074822226E-2</v>
      </c>
      <c r="CY33" s="20">
        <v>5.5455376314569029E-3</v>
      </c>
      <c r="CZ33" s="7">
        <v>2129787.71</v>
      </c>
      <c r="DA33" s="7">
        <v>2618447.6500000004</v>
      </c>
      <c r="DB33" s="7">
        <v>2295211.17</v>
      </c>
      <c r="DC33" s="7">
        <v>2080996.4300000002</v>
      </c>
      <c r="DD33" s="7">
        <v>2054998.8499999999</v>
      </c>
      <c r="DE33" s="7">
        <v>2588725.7999999998</v>
      </c>
      <c r="DF33" s="7">
        <v>1385941.8899999997</v>
      </c>
      <c r="DG33" s="7">
        <v>1575665.9800000002</v>
      </c>
      <c r="DH33" s="7">
        <v>2217455</v>
      </c>
      <c r="DI33" s="7">
        <v>2947358.6899999995</v>
      </c>
      <c r="DJ33" s="7">
        <v>2283502.8400000003</v>
      </c>
      <c r="DK33" s="7">
        <v>2385056.14</v>
      </c>
      <c r="DL33" s="7">
        <v>3184411.7</v>
      </c>
      <c r="DM33" s="20">
        <v>4.8543689320388349E-2</v>
      </c>
      <c r="DN33" s="20">
        <v>3.7735849056603772E-2</v>
      </c>
      <c r="DO33" s="20">
        <v>3.7735849056603772E-2</v>
      </c>
      <c r="DP33" s="20">
        <v>2.5210084033613446E-2</v>
      </c>
      <c r="DQ33" s="20">
        <v>4.5045045045045043E-2</v>
      </c>
      <c r="DR33" s="20">
        <v>2.6086956521739129E-2</v>
      </c>
      <c r="DS33" s="20">
        <v>9.1743119266055051E-3</v>
      </c>
      <c r="DT33" s="20">
        <v>4.4444444444444446E-2</v>
      </c>
      <c r="DU33" s="20">
        <v>0</v>
      </c>
      <c r="DV33" s="20">
        <v>1.4492753623188406E-2</v>
      </c>
      <c r="DW33" s="20">
        <v>3.5971223021582732E-2</v>
      </c>
      <c r="DX33" s="20">
        <v>2.9702970297029702E-2</v>
      </c>
      <c r="DY33" s="20">
        <v>7.6923076923076927E-2</v>
      </c>
      <c r="DZ33" s="20">
        <v>5.9701492537313432E-2</v>
      </c>
      <c r="EA33" s="20">
        <v>2.9702970297029702E-2</v>
      </c>
      <c r="EB33" s="20">
        <v>0.03</v>
      </c>
      <c r="EC33" s="20">
        <v>3.7037037037037035E-2</v>
      </c>
      <c r="ED33" s="20">
        <v>1.7543859649122806E-2</v>
      </c>
      <c r="EE33" s="20">
        <v>4.4642857142857144E-2</v>
      </c>
      <c r="EF33" s="20">
        <v>2.6315789473684209E-2</v>
      </c>
      <c r="EG33" s="20">
        <v>0</v>
      </c>
      <c r="EH33" s="20">
        <v>2.247191011235955E-2</v>
      </c>
      <c r="EI33" s="20">
        <v>0</v>
      </c>
      <c r="EJ33" s="20">
        <v>2.8571428571428571E-2</v>
      </c>
      <c r="EK33" s="20">
        <v>2.1897810218978103E-2</v>
      </c>
      <c r="EL33" s="20">
        <v>2.9126213592233011E-2</v>
      </c>
      <c r="EM33" s="20">
        <v>6.6666666666666666E-2</v>
      </c>
      <c r="EN33" s="20">
        <v>6.0606060606060608E-2</v>
      </c>
      <c r="EO33" s="20">
        <v>5.9405940594059403E-2</v>
      </c>
      <c r="EP33" s="20">
        <v>0</v>
      </c>
      <c r="EQ33" s="20">
        <v>1.834862385321101E-2</v>
      </c>
      <c r="ER33" s="20">
        <v>1.7543859649122806E-2</v>
      </c>
      <c r="ES33" s="20">
        <v>4.4642857142857144E-2</v>
      </c>
      <c r="ET33" s="20">
        <v>2.6548672566371681E-2</v>
      </c>
      <c r="EU33" s="20">
        <v>0</v>
      </c>
      <c r="EV33" s="20">
        <v>1.1235955056179775E-2</v>
      </c>
      <c r="EW33" s="20">
        <v>0</v>
      </c>
      <c r="EX33" s="20">
        <v>2.8169014084507043E-2</v>
      </c>
      <c r="EY33" s="20">
        <v>2.1428571428571429E-2</v>
      </c>
      <c r="EZ33" s="7">
        <v>79633.52</v>
      </c>
      <c r="FA33" s="7">
        <v>6060.59</v>
      </c>
      <c r="FB33" s="7">
        <v>44553.01</v>
      </c>
      <c r="FC33" s="7">
        <v>85958.62</v>
      </c>
      <c r="FD33" s="7">
        <v>12531.27</v>
      </c>
      <c r="FE33" s="7">
        <v>38066.349999999991</v>
      </c>
      <c r="FF33" s="7">
        <v>23979.86</v>
      </c>
      <c r="FG33" s="7">
        <v>19929.259999999998</v>
      </c>
      <c r="FH33" s="7">
        <v>21142.19</v>
      </c>
      <c r="FI33" s="7">
        <v>77167.85000000002</v>
      </c>
      <c r="FJ33" s="7">
        <v>26701.37</v>
      </c>
      <c r="FK33" s="7">
        <v>281376.86000000004</v>
      </c>
      <c r="FL33" s="7">
        <v>10980.08</v>
      </c>
      <c r="FM33" s="7">
        <v>9323.19</v>
      </c>
      <c r="FN33" s="7">
        <v>63427.12</v>
      </c>
      <c r="FO33" s="7">
        <v>53116.639999999999</v>
      </c>
      <c r="FP33" s="7">
        <v>24933.030000000002</v>
      </c>
      <c r="FQ33" s="7">
        <v>30010.160000000003</v>
      </c>
      <c r="FR33" s="7">
        <v>7052.4100000000008</v>
      </c>
      <c r="FS33" s="7">
        <v>6139.07</v>
      </c>
      <c r="FT33" s="7">
        <v>6926.42</v>
      </c>
      <c r="FU33" s="7">
        <v>40472.589999999997</v>
      </c>
      <c r="FV33" s="7">
        <v>63495.990000000005</v>
      </c>
      <c r="FW33" s="7">
        <v>15124.73</v>
      </c>
      <c r="FX33" s="9" t="s">
        <v>211</v>
      </c>
      <c r="FY33" s="10" t="s">
        <v>217</v>
      </c>
      <c r="FZ33" s="5" t="s">
        <v>212</v>
      </c>
    </row>
    <row r="34" spans="1:182" x14ac:dyDescent="0.35">
      <c r="A34" s="6" t="s">
        <v>218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21160</v>
      </c>
      <c r="K34" s="7">
        <v>110781.8276</v>
      </c>
      <c r="L34" s="7">
        <v>170635.54440000001</v>
      </c>
      <c r="M34" s="7">
        <v>213656.924</v>
      </c>
      <c r="N34" s="7">
        <v>449096.31680000003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8" t="s">
        <v>182</v>
      </c>
      <c r="CN34" s="8" t="s">
        <v>182</v>
      </c>
      <c r="CO34" s="8" t="s">
        <v>182</v>
      </c>
      <c r="CP34" s="8" t="s">
        <v>182</v>
      </c>
      <c r="CQ34" s="8" t="s">
        <v>182</v>
      </c>
      <c r="CR34" s="8" t="s">
        <v>182</v>
      </c>
      <c r="CS34" s="8" t="s">
        <v>182</v>
      </c>
      <c r="CT34" s="8" t="s">
        <v>182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20000</v>
      </c>
      <c r="DI34" s="7">
        <v>74621.08</v>
      </c>
      <c r="DJ34" s="7">
        <v>40010.379999999997</v>
      </c>
      <c r="DK34" s="7">
        <v>50000</v>
      </c>
      <c r="DL34" s="7">
        <v>216140.47</v>
      </c>
      <c r="DM34" s="8" t="s">
        <v>182</v>
      </c>
      <c r="DN34" s="8" t="s">
        <v>182</v>
      </c>
      <c r="DO34" s="8" t="s">
        <v>182</v>
      </c>
      <c r="DP34" s="8" t="s">
        <v>182</v>
      </c>
      <c r="DQ34" s="8" t="s">
        <v>182</v>
      </c>
      <c r="DR34" s="8" t="s">
        <v>182</v>
      </c>
      <c r="DS34" s="8" t="s">
        <v>182</v>
      </c>
      <c r="DT34" s="8" t="s">
        <v>182</v>
      </c>
      <c r="DU34" s="8" t="s">
        <v>182</v>
      </c>
      <c r="DV34" s="8" t="s">
        <v>182</v>
      </c>
      <c r="DW34" s="8">
        <v>0</v>
      </c>
      <c r="DX34" s="8">
        <v>0</v>
      </c>
      <c r="DY34" s="8" t="s">
        <v>182</v>
      </c>
      <c r="DZ34" s="8" t="s">
        <v>182</v>
      </c>
      <c r="EA34" s="8" t="s">
        <v>182</v>
      </c>
      <c r="EB34" s="8" t="s">
        <v>182</v>
      </c>
      <c r="EC34" s="8" t="s">
        <v>182</v>
      </c>
      <c r="ED34" s="8" t="s">
        <v>182</v>
      </c>
      <c r="EE34" s="8" t="s">
        <v>182</v>
      </c>
      <c r="EF34" s="8" t="s">
        <v>182</v>
      </c>
      <c r="EG34" s="8" t="s">
        <v>182</v>
      </c>
      <c r="EH34" s="8" t="s">
        <v>182</v>
      </c>
      <c r="EI34" s="8" t="s">
        <v>182</v>
      </c>
      <c r="EJ34" s="8" t="s">
        <v>182</v>
      </c>
      <c r="EK34" s="8">
        <v>0</v>
      </c>
      <c r="EL34" s="8">
        <v>0</v>
      </c>
      <c r="EM34" s="8" t="s">
        <v>182</v>
      </c>
      <c r="EN34" s="8" t="s">
        <v>182</v>
      </c>
      <c r="EO34" s="8" t="s">
        <v>182</v>
      </c>
      <c r="EP34" s="8" t="s">
        <v>182</v>
      </c>
      <c r="EQ34" s="8" t="s">
        <v>182</v>
      </c>
      <c r="ER34" s="8" t="s">
        <v>182</v>
      </c>
      <c r="ES34" s="8" t="s">
        <v>182</v>
      </c>
      <c r="ET34" s="8" t="s">
        <v>182</v>
      </c>
      <c r="EU34" s="8" t="s">
        <v>182</v>
      </c>
      <c r="EV34" s="8" t="s">
        <v>182</v>
      </c>
      <c r="EW34" s="8" t="s">
        <v>182</v>
      </c>
      <c r="EX34" s="8" t="s">
        <v>182</v>
      </c>
      <c r="EY34" s="8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9" t="s">
        <v>211</v>
      </c>
      <c r="FY34" s="10" t="s">
        <v>218</v>
      </c>
      <c r="FZ34" s="5" t="s">
        <v>212</v>
      </c>
    </row>
    <row r="35" spans="1:182" x14ac:dyDescent="0.35">
      <c r="A35" s="17" t="s">
        <v>211</v>
      </c>
      <c r="B35" s="18">
        <v>100566995.65839992</v>
      </c>
      <c r="C35" s="18">
        <v>104741965.54799996</v>
      </c>
      <c r="D35" s="18">
        <v>107588533.17999993</v>
      </c>
      <c r="E35" s="18">
        <v>110041261.35719989</v>
      </c>
      <c r="F35" s="18">
        <v>112445336.21559997</v>
      </c>
      <c r="G35" s="18">
        <v>117668203.96759985</v>
      </c>
      <c r="H35" s="18">
        <v>116779307.91519994</v>
      </c>
      <c r="I35" s="18">
        <v>116944004.03599998</v>
      </c>
      <c r="J35" s="18">
        <v>120199310.9335999</v>
      </c>
      <c r="K35" s="18">
        <v>124598333.60399981</v>
      </c>
      <c r="L35" s="18">
        <v>128205656.18599993</v>
      </c>
      <c r="M35" s="18">
        <v>130326186.17319983</v>
      </c>
      <c r="N35" s="18">
        <v>135968308.26079988</v>
      </c>
      <c r="O35" s="18">
        <v>10369717.657200001</v>
      </c>
      <c r="P35" s="18">
        <v>11429039.179599999</v>
      </c>
      <c r="Q35" s="18">
        <v>10819035.312799999</v>
      </c>
      <c r="R35" s="18">
        <v>10921466.538799996</v>
      </c>
      <c r="S35" s="18">
        <v>11680652.365999995</v>
      </c>
      <c r="T35" s="18">
        <v>12648069.962399997</v>
      </c>
      <c r="U35" s="18">
        <v>12226605.432399999</v>
      </c>
      <c r="V35" s="18">
        <v>12424653.221999999</v>
      </c>
      <c r="W35" s="18">
        <v>12330536.482799998</v>
      </c>
      <c r="X35" s="18">
        <v>11456643.720399998</v>
      </c>
      <c r="Y35" s="18">
        <v>11788243.865199998</v>
      </c>
      <c r="Z35" s="18">
        <v>12139314.436800001</v>
      </c>
      <c r="AA35" s="18">
        <v>12575545.771200005</v>
      </c>
      <c r="AB35" s="18">
        <v>8106747.9375999989</v>
      </c>
      <c r="AC35" s="18">
        <v>6384948.5652000019</v>
      </c>
      <c r="AD35" s="18">
        <v>6787202.9544000011</v>
      </c>
      <c r="AE35" s="18">
        <v>8111169.8639999991</v>
      </c>
      <c r="AF35" s="18">
        <v>7323270.3884000005</v>
      </c>
      <c r="AG35" s="18">
        <v>7136777.1395999994</v>
      </c>
      <c r="AH35" s="18">
        <v>6429303.4971999982</v>
      </c>
      <c r="AI35" s="18">
        <v>6302723.3964000009</v>
      </c>
      <c r="AJ35" s="18">
        <v>7452596.9240000024</v>
      </c>
      <c r="AK35" s="18">
        <v>7172012.257199998</v>
      </c>
      <c r="AL35" s="18">
        <v>7142643.3263999997</v>
      </c>
      <c r="AM35" s="18">
        <v>9696074.9099999983</v>
      </c>
      <c r="AN35" s="18">
        <v>10347241.339199997</v>
      </c>
      <c r="AO35" s="18">
        <v>66391.766400000008</v>
      </c>
      <c r="AP35" s="18">
        <v>917613.41360000009</v>
      </c>
      <c r="AQ35" s="18">
        <v>706255.53800000018</v>
      </c>
      <c r="AR35" s="18">
        <v>880377.7135999999</v>
      </c>
      <c r="AS35" s="18">
        <v>832369.68480000005</v>
      </c>
      <c r="AT35" s="18">
        <v>943486.18279999995</v>
      </c>
      <c r="AU35" s="18">
        <v>1788520.814</v>
      </c>
      <c r="AV35" s="18">
        <v>668149.12759999989</v>
      </c>
      <c r="AW35" s="18">
        <v>846102.34159999993</v>
      </c>
      <c r="AX35" s="18">
        <v>885630.52319999994</v>
      </c>
      <c r="AY35" s="18">
        <v>990743.1324</v>
      </c>
      <c r="AZ35" s="18">
        <v>1327772.4192000001</v>
      </c>
      <c r="BA35" s="18">
        <v>800036.82120000001</v>
      </c>
      <c r="BB35" s="18">
        <v>1047123.1300000001</v>
      </c>
      <c r="BC35" s="18">
        <v>1622789.4200000002</v>
      </c>
      <c r="BD35" s="18">
        <v>1260421.83</v>
      </c>
      <c r="BE35" s="18">
        <v>1317750.4100000001</v>
      </c>
      <c r="BF35" s="18">
        <v>1005643.7500000002</v>
      </c>
      <c r="BG35" s="18">
        <v>1431248.23</v>
      </c>
      <c r="BH35" s="18">
        <v>1584087.53</v>
      </c>
      <c r="BI35" s="18">
        <v>1454254.9599999997</v>
      </c>
      <c r="BJ35" s="18">
        <v>1014618.2699999998</v>
      </c>
      <c r="BK35" s="18">
        <v>1745545.1699999995</v>
      </c>
      <c r="BL35" s="18">
        <v>1396075.05</v>
      </c>
      <c r="BM35" s="18">
        <v>1209783.45</v>
      </c>
      <c r="BN35" s="18">
        <v>1661144.99</v>
      </c>
      <c r="BO35" s="18">
        <v>2368802.6400000006</v>
      </c>
      <c r="BP35" s="18">
        <v>1578279.3900000001</v>
      </c>
      <c r="BQ35" s="18">
        <v>1269955.5299999998</v>
      </c>
      <c r="BR35" s="18">
        <v>2321592.8599999994</v>
      </c>
      <c r="BS35" s="18">
        <v>2012594.3899999997</v>
      </c>
      <c r="BT35" s="18">
        <v>2275768.41</v>
      </c>
      <c r="BU35" s="18">
        <v>1827372.1100000003</v>
      </c>
      <c r="BV35" s="18">
        <v>2114805.29</v>
      </c>
      <c r="BW35" s="18">
        <v>2371836.1900000009</v>
      </c>
      <c r="BX35" s="18">
        <v>1829928.7200000004</v>
      </c>
      <c r="BY35" s="18">
        <v>1730922.3499999999</v>
      </c>
      <c r="BZ35" s="18">
        <v>0</v>
      </c>
      <c r="CA35" s="18">
        <v>108380.94</v>
      </c>
      <c r="CB35" s="18">
        <v>62065.579999999994</v>
      </c>
      <c r="CC35" s="18">
        <v>81164.569999999992</v>
      </c>
      <c r="CD35" s="18">
        <v>26572.37</v>
      </c>
      <c r="CE35" s="18">
        <v>53002.130000000005</v>
      </c>
      <c r="CF35" s="18">
        <v>70130.789999999994</v>
      </c>
      <c r="CG35" s="18">
        <v>206891.00999999998</v>
      </c>
      <c r="CH35" s="18">
        <v>96465.359999999986</v>
      </c>
      <c r="CI35" s="18">
        <v>242991.02000000002</v>
      </c>
      <c r="CJ35" s="18">
        <v>305616.79000000004</v>
      </c>
      <c r="CK35" s="18">
        <v>34582.54</v>
      </c>
      <c r="CL35" s="18">
        <v>91429.22</v>
      </c>
      <c r="CM35" s="19">
        <v>0</v>
      </c>
      <c r="CN35" s="19">
        <v>1.4562937296671727E-2</v>
      </c>
      <c r="CO35" s="19">
        <v>8.6668591720572112E-3</v>
      </c>
      <c r="CP35" s="19">
        <v>1.2819789580215048E-2</v>
      </c>
      <c r="CQ35" s="19">
        <v>4.4485510918270185E-3</v>
      </c>
      <c r="CR35" s="19">
        <v>8.2317632807756384E-3</v>
      </c>
      <c r="CS35" s="19">
        <v>1.2960133877913019E-2</v>
      </c>
      <c r="CT35" s="19">
        <v>4.1263725284853975E-2</v>
      </c>
      <c r="CU35" s="19">
        <v>1.3509648113107699E-2</v>
      </c>
      <c r="CV35" s="19">
        <v>2.7740798605297268E-2</v>
      </c>
      <c r="CW35" s="19">
        <v>3.991097333074705E-2</v>
      </c>
      <c r="CX35" s="19">
        <v>5.177244467879095E-3</v>
      </c>
      <c r="CY35" s="19">
        <v>1.1249882210833504E-2</v>
      </c>
      <c r="CZ35" s="18">
        <v>6196308.4100000011</v>
      </c>
      <c r="DA35" s="18">
        <v>7442244.4999999981</v>
      </c>
      <c r="DB35" s="18">
        <v>7161254.0100000007</v>
      </c>
      <c r="DC35" s="18">
        <v>6331193.6200000001</v>
      </c>
      <c r="DD35" s="18">
        <v>5973263.9799999995</v>
      </c>
      <c r="DE35" s="18">
        <v>6438733.5</v>
      </c>
      <c r="DF35" s="18">
        <v>5411270.4900000012</v>
      </c>
      <c r="DG35" s="18">
        <v>5013871.3500000015</v>
      </c>
      <c r="DH35" s="18">
        <v>7140479.1000000015</v>
      </c>
      <c r="DI35" s="18">
        <v>8759337.5900000036</v>
      </c>
      <c r="DJ35" s="18">
        <v>7657462.71</v>
      </c>
      <c r="DK35" s="18">
        <v>6679719.3399999999</v>
      </c>
      <c r="DL35" s="18">
        <v>8127126.870000002</v>
      </c>
      <c r="DM35" s="19">
        <v>6.4981949458483748E-2</v>
      </c>
      <c r="DN35" s="19">
        <v>4.7272727272727272E-2</v>
      </c>
      <c r="DO35" s="19">
        <v>5.1724137931034482E-2</v>
      </c>
      <c r="DP35" s="19">
        <v>2.5787965616045846E-2</v>
      </c>
      <c r="DQ35" s="19">
        <v>4.9230769230769231E-2</v>
      </c>
      <c r="DR35" s="19">
        <v>2.5270758122743681E-2</v>
      </c>
      <c r="DS35" s="19">
        <v>3.215434083601286E-2</v>
      </c>
      <c r="DT35" s="19">
        <v>2.7397260273972601E-2</v>
      </c>
      <c r="DU35" s="19">
        <v>1.680672268907563E-2</v>
      </c>
      <c r="DV35" s="19">
        <v>4.1666666666666664E-2</v>
      </c>
      <c r="DW35" s="19">
        <v>4.9438202247191011E-2</v>
      </c>
      <c r="DX35" s="19">
        <v>4.9180327868852458E-2</v>
      </c>
      <c r="DY35" s="19">
        <v>7.4498567335243557E-2</v>
      </c>
      <c r="DZ35" s="19">
        <v>4.4247787610619468E-2</v>
      </c>
      <c r="EA35" s="19">
        <v>3.3210332103321034E-2</v>
      </c>
      <c r="EB35" s="19">
        <v>4.6153846153846156E-2</v>
      </c>
      <c r="EC35" s="19">
        <v>4.5454545454545456E-2</v>
      </c>
      <c r="ED35" s="19">
        <v>2.2792022792022793E-2</v>
      </c>
      <c r="EE35" s="19">
        <v>4.4303797468354431E-2</v>
      </c>
      <c r="EF35" s="19">
        <v>2.5547445255474453E-2</v>
      </c>
      <c r="EG35" s="19">
        <v>2.2364217252396165E-2</v>
      </c>
      <c r="EH35" s="19">
        <v>2.0547945205479451E-2</v>
      </c>
      <c r="EI35" s="19">
        <v>1.646090534979424E-2</v>
      </c>
      <c r="EJ35" s="19">
        <v>3.7617554858934171E-2</v>
      </c>
      <c r="EK35" s="19">
        <v>4.7835990888382689E-2</v>
      </c>
      <c r="EL35" s="19">
        <v>4.0431266846361183E-2</v>
      </c>
      <c r="EM35" s="19">
        <v>4.2553191489361701E-2</v>
      </c>
      <c r="EN35" s="19">
        <v>4.4776119402985072E-2</v>
      </c>
      <c r="EO35" s="19">
        <v>4.2704626334519574E-2</v>
      </c>
      <c r="EP35" s="19">
        <v>3.3195020746887967E-2</v>
      </c>
      <c r="EQ35" s="19">
        <v>3.5587188612099648E-2</v>
      </c>
      <c r="ER35" s="19">
        <v>2.2662889518413599E-2</v>
      </c>
      <c r="ES35" s="19">
        <v>4.4444444444444446E-2</v>
      </c>
      <c r="ET35" s="19">
        <v>2.9411764705882353E-2</v>
      </c>
      <c r="EU35" s="19">
        <v>2.2435897435897436E-2</v>
      </c>
      <c r="EV35" s="19">
        <v>1.3698630136986301E-2</v>
      </c>
      <c r="EW35" s="19">
        <v>1.6129032258064516E-2</v>
      </c>
      <c r="EX35" s="19">
        <v>3.7735849056603772E-2</v>
      </c>
      <c r="EY35" s="19">
        <v>4.0816326530612242E-2</v>
      </c>
      <c r="EZ35" s="18">
        <v>304752.87000000005</v>
      </c>
      <c r="FA35" s="18">
        <v>33692.17</v>
      </c>
      <c r="FB35" s="18">
        <v>49300.08</v>
      </c>
      <c r="FC35" s="18">
        <v>192825.38</v>
      </c>
      <c r="FD35" s="18">
        <v>37563.56</v>
      </c>
      <c r="FE35" s="18">
        <v>121208.96999999996</v>
      </c>
      <c r="FF35" s="18">
        <v>167855.78999999995</v>
      </c>
      <c r="FG35" s="18">
        <v>108291.46000000002</v>
      </c>
      <c r="FH35" s="18">
        <v>40363.380000000005</v>
      </c>
      <c r="FI35" s="18">
        <v>167326.06999999998</v>
      </c>
      <c r="FJ35" s="18">
        <v>82969.19</v>
      </c>
      <c r="FK35" s="18">
        <v>307485.25</v>
      </c>
      <c r="FL35" s="18">
        <v>84623.43</v>
      </c>
      <c r="FM35" s="18">
        <v>76935.28</v>
      </c>
      <c r="FN35" s="18">
        <v>114463.46</v>
      </c>
      <c r="FO35" s="18">
        <v>92580.41</v>
      </c>
      <c r="FP35" s="18">
        <v>41899.049999999996</v>
      </c>
      <c r="FQ35" s="18">
        <v>103620.72000000002</v>
      </c>
      <c r="FR35" s="18">
        <v>72753.990000000005</v>
      </c>
      <c r="FS35" s="18">
        <v>74939.929999999993</v>
      </c>
      <c r="FT35" s="18">
        <v>139532.91</v>
      </c>
      <c r="FU35" s="18">
        <v>86589.540000000008</v>
      </c>
      <c r="FV35" s="18">
        <v>147735.75</v>
      </c>
      <c r="FW35" s="18">
        <v>41060.300000000003</v>
      </c>
      <c r="FX35" s="4"/>
      <c r="FY35" s="4"/>
      <c r="FZ35" s="5"/>
    </row>
    <row r="36" spans="1:182" x14ac:dyDescent="0.35">
      <c r="A36" s="6" t="s">
        <v>219</v>
      </c>
      <c r="B36" s="7">
        <v>13691304.376800003</v>
      </c>
      <c r="C36" s="7">
        <v>14536539.759199992</v>
      </c>
      <c r="D36" s="7">
        <v>14744931.255199999</v>
      </c>
      <c r="E36" s="7">
        <v>15377123.84119997</v>
      </c>
      <c r="F36" s="7">
        <v>15678127.591199981</v>
      </c>
      <c r="G36" s="7">
        <v>16453095.736399991</v>
      </c>
      <c r="H36" s="7">
        <v>16509075.88359998</v>
      </c>
      <c r="I36" s="7">
        <v>16853818.735599991</v>
      </c>
      <c r="J36" s="7">
        <v>17227641.202399988</v>
      </c>
      <c r="K36" s="7">
        <v>17679968.381199982</v>
      </c>
      <c r="L36" s="7">
        <v>18476651.997599982</v>
      </c>
      <c r="M36" s="7">
        <v>18864063.678399988</v>
      </c>
      <c r="N36" s="7">
        <v>19642968.145599972</v>
      </c>
      <c r="O36" s="7">
        <v>1055815.4128</v>
      </c>
      <c r="P36" s="7">
        <v>968993.70200000005</v>
      </c>
      <c r="Q36" s="7">
        <v>701935.29999999993</v>
      </c>
      <c r="R36" s="7">
        <v>1071272.7336000002</v>
      </c>
      <c r="S36" s="7">
        <v>1262742.3559999999</v>
      </c>
      <c r="T36" s="7">
        <v>1021597.5292</v>
      </c>
      <c r="U36" s="7">
        <v>900434.5959999999</v>
      </c>
      <c r="V36" s="7">
        <v>1070662.8939999999</v>
      </c>
      <c r="W36" s="7">
        <v>1199024.6235999998</v>
      </c>
      <c r="X36" s="7">
        <v>956950.40800000005</v>
      </c>
      <c r="Y36" s="7">
        <v>1179034.2439999999</v>
      </c>
      <c r="Z36" s="7">
        <v>1219818.2660000001</v>
      </c>
      <c r="AA36" s="7">
        <v>1234220.1440000001</v>
      </c>
      <c r="AB36" s="7">
        <v>654232.11440000008</v>
      </c>
      <c r="AC36" s="7">
        <v>1021530.9984</v>
      </c>
      <c r="AD36" s="7">
        <v>1215103.7331999999</v>
      </c>
      <c r="AE36" s="7">
        <v>858064.34919999994</v>
      </c>
      <c r="AF36" s="7">
        <v>533130.92760000005</v>
      </c>
      <c r="AG36" s="7">
        <v>692811.95160000003</v>
      </c>
      <c r="AH36" s="7">
        <v>956037.05240000004</v>
      </c>
      <c r="AI36" s="7">
        <v>947266.28319999995</v>
      </c>
      <c r="AJ36" s="7">
        <v>857314.00080000004</v>
      </c>
      <c r="AK36" s="7">
        <v>687669.26080000005</v>
      </c>
      <c r="AL36" s="7">
        <v>580728.94400000002</v>
      </c>
      <c r="AM36" s="7">
        <v>911293.56400000001</v>
      </c>
      <c r="AN36" s="7">
        <v>692912.07119999989</v>
      </c>
      <c r="AO36" s="7">
        <v>0</v>
      </c>
      <c r="AP36" s="7">
        <v>26091.749199999998</v>
      </c>
      <c r="AQ36" s="7">
        <v>31473.682799999999</v>
      </c>
      <c r="AR36" s="7">
        <v>24261.146000000001</v>
      </c>
      <c r="AS36" s="7">
        <v>0</v>
      </c>
      <c r="AT36" s="7">
        <v>139002.20679999999</v>
      </c>
      <c r="AU36" s="7">
        <v>120530.0772</v>
      </c>
      <c r="AV36" s="7">
        <v>176364.43800000002</v>
      </c>
      <c r="AW36" s="7">
        <v>21480.171200000001</v>
      </c>
      <c r="AX36" s="7">
        <v>103917.3088</v>
      </c>
      <c r="AY36" s="7">
        <v>224935.39799999999</v>
      </c>
      <c r="AZ36" s="7">
        <v>106340.5128</v>
      </c>
      <c r="BA36" s="7">
        <v>112725.13639999999</v>
      </c>
      <c r="BB36" s="7">
        <v>346333.4</v>
      </c>
      <c r="BC36" s="7">
        <v>244918.44999999998</v>
      </c>
      <c r="BD36" s="7">
        <v>185383.3</v>
      </c>
      <c r="BE36" s="7">
        <v>139177.76</v>
      </c>
      <c r="BF36" s="7">
        <v>39452.43</v>
      </c>
      <c r="BG36" s="7">
        <v>187540.77000000002</v>
      </c>
      <c r="BH36" s="7">
        <v>88536.29</v>
      </c>
      <c r="BI36" s="7">
        <v>59892.13</v>
      </c>
      <c r="BJ36" s="7">
        <v>270255.87999999995</v>
      </c>
      <c r="BK36" s="7">
        <v>344005.80999999994</v>
      </c>
      <c r="BL36" s="7">
        <v>126796.24</v>
      </c>
      <c r="BM36" s="7">
        <v>108502.03</v>
      </c>
      <c r="BN36" s="7">
        <v>136709.32</v>
      </c>
      <c r="BO36" s="7">
        <v>339950.68</v>
      </c>
      <c r="BP36" s="7">
        <v>125226.28</v>
      </c>
      <c r="BQ36" s="7">
        <v>86618.86</v>
      </c>
      <c r="BR36" s="7">
        <v>367285.11000000004</v>
      </c>
      <c r="BS36" s="7">
        <v>282873.47000000003</v>
      </c>
      <c r="BT36" s="7">
        <v>133987.96</v>
      </c>
      <c r="BU36" s="7">
        <v>140829.90000000002</v>
      </c>
      <c r="BV36" s="7">
        <v>462334.24</v>
      </c>
      <c r="BW36" s="7">
        <v>46693.47</v>
      </c>
      <c r="BX36" s="7">
        <v>178943.18</v>
      </c>
      <c r="BY36" s="7">
        <v>248479.64999999997</v>
      </c>
      <c r="BZ36" s="7">
        <v>0</v>
      </c>
      <c r="CA36" s="7">
        <v>11766.57</v>
      </c>
      <c r="CB36" s="7">
        <v>0</v>
      </c>
      <c r="CC36" s="7">
        <v>0</v>
      </c>
      <c r="CD36" s="7">
        <v>18952.23</v>
      </c>
      <c r="CE36" s="7">
        <v>0</v>
      </c>
      <c r="CF36" s="7">
        <v>45142.99</v>
      </c>
      <c r="CG36" s="7">
        <v>127931.56</v>
      </c>
      <c r="CH36" s="7">
        <v>6933.6</v>
      </c>
      <c r="CI36" s="7">
        <v>54653.49</v>
      </c>
      <c r="CJ36" s="7">
        <v>0</v>
      </c>
      <c r="CK36" s="7">
        <v>0</v>
      </c>
      <c r="CL36" s="7">
        <v>0</v>
      </c>
      <c r="CM36" s="8">
        <v>0</v>
      </c>
      <c r="CN36" s="8">
        <v>1.0460936163802607E-2</v>
      </c>
      <c r="CO36" s="8">
        <v>0</v>
      </c>
      <c r="CP36" s="8">
        <v>0</v>
      </c>
      <c r="CQ36" s="8">
        <v>3.05278048759587E-2</v>
      </c>
      <c r="CR36" s="8">
        <v>0</v>
      </c>
      <c r="CS36" s="8">
        <v>5.4710747535640397E-2</v>
      </c>
      <c r="CT36" s="8">
        <v>0.16148617679151694</v>
      </c>
      <c r="CU36" s="8">
        <v>8.3633796294531656E-3</v>
      </c>
      <c r="CV36" s="8">
        <v>4.3293587341120203E-2</v>
      </c>
      <c r="CW36" s="8">
        <v>0</v>
      </c>
      <c r="CX36" s="8">
        <v>0</v>
      </c>
      <c r="CY36" s="8">
        <v>0</v>
      </c>
      <c r="CZ36" s="7">
        <v>1046345.1799999999</v>
      </c>
      <c r="DA36" s="7">
        <v>1124810.42</v>
      </c>
      <c r="DB36" s="7">
        <v>828583.46</v>
      </c>
      <c r="DC36" s="7">
        <v>895745.32</v>
      </c>
      <c r="DD36" s="7">
        <v>620818.63</v>
      </c>
      <c r="DE36" s="7">
        <v>1129818.5499999998</v>
      </c>
      <c r="DF36" s="7">
        <v>825121.06</v>
      </c>
      <c r="DG36" s="7">
        <v>792213.69</v>
      </c>
      <c r="DH36" s="7">
        <v>829042.84</v>
      </c>
      <c r="DI36" s="7">
        <v>1262392.27</v>
      </c>
      <c r="DJ36" s="7">
        <v>1226314.5900000001</v>
      </c>
      <c r="DK36" s="7">
        <v>1132400.06</v>
      </c>
      <c r="DL36" s="7">
        <v>1207272.06</v>
      </c>
      <c r="DM36" s="8">
        <v>0.10204081632653061</v>
      </c>
      <c r="DN36" s="8">
        <v>0.11904761904761904</v>
      </c>
      <c r="DO36" s="8">
        <v>0</v>
      </c>
      <c r="DP36" s="8">
        <v>0</v>
      </c>
      <c r="DQ36" s="8">
        <v>0</v>
      </c>
      <c r="DR36" s="8">
        <v>0</v>
      </c>
      <c r="DS36" s="8">
        <v>0.10810810810810811</v>
      </c>
      <c r="DT36" s="8">
        <v>5.2631578947368418E-2</v>
      </c>
      <c r="DU36" s="8">
        <v>0</v>
      </c>
      <c r="DV36" s="8">
        <v>4.7619047619047616E-2</v>
      </c>
      <c r="DW36" s="8">
        <v>0</v>
      </c>
      <c r="DX36" s="8">
        <v>2.2222222222222223E-2</v>
      </c>
      <c r="DY36" s="8">
        <v>3.8461538461538464E-2</v>
      </c>
      <c r="DZ36" s="8">
        <v>2.2222222222222223E-2</v>
      </c>
      <c r="EA36" s="8">
        <v>0.11538461538461539</v>
      </c>
      <c r="EB36" s="8">
        <v>5.5555555555555552E-2</v>
      </c>
      <c r="EC36" s="8">
        <v>0</v>
      </c>
      <c r="ED36" s="8">
        <v>0</v>
      </c>
      <c r="EE36" s="8">
        <v>0</v>
      </c>
      <c r="EF36" s="8">
        <v>2.564102564102564E-2</v>
      </c>
      <c r="EG36" s="8">
        <v>5.7142857142857141E-2</v>
      </c>
      <c r="EH36" s="8">
        <v>5.2631578947368418E-2</v>
      </c>
      <c r="EI36" s="8">
        <v>0</v>
      </c>
      <c r="EJ36" s="8">
        <v>4.7619047619047616E-2</v>
      </c>
      <c r="EK36" s="8">
        <v>0</v>
      </c>
      <c r="EL36" s="8">
        <v>0</v>
      </c>
      <c r="EM36" s="8">
        <v>1.8518518518518517E-2</v>
      </c>
      <c r="EN36" s="8">
        <v>8.3333333333333329E-2</v>
      </c>
      <c r="EO36" s="8">
        <v>0.06</v>
      </c>
      <c r="EP36" s="8">
        <v>5.8823529411764705E-2</v>
      </c>
      <c r="EQ36" s="8">
        <v>0</v>
      </c>
      <c r="ER36" s="8">
        <v>0</v>
      </c>
      <c r="ES36" s="8">
        <v>0</v>
      </c>
      <c r="ET36" s="8">
        <v>2.5000000000000001E-2</v>
      </c>
      <c r="EU36" s="8">
        <v>5.8823529411764705E-2</v>
      </c>
      <c r="EV36" s="8">
        <v>2.6315789473684209E-2</v>
      </c>
      <c r="EW36" s="8">
        <v>0</v>
      </c>
      <c r="EX36" s="8">
        <v>4.7619047619047616E-2</v>
      </c>
      <c r="EY36" s="8">
        <v>0</v>
      </c>
      <c r="EZ36" s="7">
        <v>0.99</v>
      </c>
      <c r="FA36" s="7">
        <v>23078.28</v>
      </c>
      <c r="FB36" s="7">
        <v>23701.24</v>
      </c>
      <c r="FC36" s="7">
        <v>11828.699999999999</v>
      </c>
      <c r="FD36" s="7">
        <v>6142.66</v>
      </c>
      <c r="FE36" s="7">
        <v>4804.3200000000006</v>
      </c>
      <c r="FF36" s="7">
        <v>361.43</v>
      </c>
      <c r="FG36" s="7">
        <v>860.07</v>
      </c>
      <c r="FH36" s="7">
        <v>1309.8499999999997</v>
      </c>
      <c r="FI36" s="7">
        <v>16357.92</v>
      </c>
      <c r="FJ36" s="7">
        <v>3578.49</v>
      </c>
      <c r="FK36" s="7">
        <v>37147.480000000003</v>
      </c>
      <c r="FL36" s="7">
        <v>4468.93</v>
      </c>
      <c r="FM36" s="7">
        <v>51685.62</v>
      </c>
      <c r="FN36" s="7">
        <v>18509.979999999996</v>
      </c>
      <c r="FO36" s="7">
        <v>230.09</v>
      </c>
      <c r="FP36" s="7">
        <v>31399.4</v>
      </c>
      <c r="FQ36" s="7">
        <v>15936.02</v>
      </c>
      <c r="FR36" s="7">
        <v>6947.9100000000008</v>
      </c>
      <c r="FS36" s="7">
        <v>19541.479999999996</v>
      </c>
      <c r="FT36" s="7">
        <v>1356</v>
      </c>
      <c r="FU36" s="7">
        <v>1083.58</v>
      </c>
      <c r="FV36" s="7">
        <v>2094.69</v>
      </c>
      <c r="FW36" s="7">
        <v>14770.45</v>
      </c>
      <c r="FX36" s="9" t="s">
        <v>220</v>
      </c>
      <c r="FY36" s="10" t="s">
        <v>219</v>
      </c>
      <c r="FZ36" s="5" t="s">
        <v>212</v>
      </c>
    </row>
    <row r="37" spans="1:182" x14ac:dyDescent="0.35">
      <c r="A37" s="6" t="s">
        <v>221</v>
      </c>
      <c r="B37" s="7">
        <v>28777375.945600003</v>
      </c>
      <c r="C37" s="7">
        <v>29367949.308400005</v>
      </c>
      <c r="D37" s="7">
        <v>28553469.648000006</v>
      </c>
      <c r="E37" s="7">
        <v>29129612.8444</v>
      </c>
      <c r="F37" s="7">
        <v>28612496.163599983</v>
      </c>
      <c r="G37" s="7">
        <v>29118714.097199984</v>
      </c>
      <c r="H37" s="7">
        <v>28347875.732399974</v>
      </c>
      <c r="I37" s="7">
        <v>28117720.645999957</v>
      </c>
      <c r="J37" s="7">
        <v>28285065.80399999</v>
      </c>
      <c r="K37" s="7">
        <v>28604106.973199967</v>
      </c>
      <c r="L37" s="7">
        <v>28899572.755999971</v>
      </c>
      <c r="M37" s="7">
        <v>28850419.263999984</v>
      </c>
      <c r="N37" s="7">
        <v>29890350.279599983</v>
      </c>
      <c r="O37" s="7">
        <v>3718219.7403999995</v>
      </c>
      <c r="P37" s="7">
        <v>3905856.9671999998</v>
      </c>
      <c r="Q37" s="7">
        <v>3360226.4568000003</v>
      </c>
      <c r="R37" s="7">
        <v>3373278.3415999999</v>
      </c>
      <c r="S37" s="7">
        <v>2626711.7192000002</v>
      </c>
      <c r="T37" s="7">
        <v>2272887.8944000001</v>
      </c>
      <c r="U37" s="7">
        <v>2118657.1311999997</v>
      </c>
      <c r="V37" s="7">
        <v>2227458.4268</v>
      </c>
      <c r="W37" s="7">
        <v>2239457.0307999998</v>
      </c>
      <c r="X37" s="7">
        <v>2116421.9992</v>
      </c>
      <c r="Y37" s="7">
        <v>1940649.1672</v>
      </c>
      <c r="Z37" s="7">
        <v>1794560.5547999998</v>
      </c>
      <c r="AA37" s="7">
        <v>1498616.7367999998</v>
      </c>
      <c r="AB37" s="7">
        <v>2315787.9051999999</v>
      </c>
      <c r="AC37" s="7">
        <v>1464085.4736000001</v>
      </c>
      <c r="AD37" s="7">
        <v>1459146.1044000001</v>
      </c>
      <c r="AE37" s="7">
        <v>1496935.2483999999</v>
      </c>
      <c r="AF37" s="7">
        <v>1338055.5584000002</v>
      </c>
      <c r="AG37" s="7">
        <v>1647871.1656000002</v>
      </c>
      <c r="AH37" s="7">
        <v>1477311.4635999999</v>
      </c>
      <c r="AI37" s="7">
        <v>1306538.2963999999</v>
      </c>
      <c r="AJ37" s="7">
        <v>946642.68080000009</v>
      </c>
      <c r="AK37" s="7">
        <v>735271.93320000009</v>
      </c>
      <c r="AL37" s="7">
        <v>702074.92920000001</v>
      </c>
      <c r="AM37" s="7">
        <v>953595.04240000015</v>
      </c>
      <c r="AN37" s="7">
        <v>1058947.0379999999</v>
      </c>
      <c r="AO37" s="7">
        <v>12435.808800000001</v>
      </c>
      <c r="AP37" s="7">
        <v>205183.40159999998</v>
      </c>
      <c r="AQ37" s="7">
        <v>213377.98120000001</v>
      </c>
      <c r="AR37" s="7">
        <v>108524.9068</v>
      </c>
      <c r="AS37" s="7">
        <v>146100.2236</v>
      </c>
      <c r="AT37" s="7">
        <v>54109.713600000003</v>
      </c>
      <c r="AU37" s="7">
        <v>12614.811600000001</v>
      </c>
      <c r="AV37" s="7">
        <v>90404.09599999999</v>
      </c>
      <c r="AW37" s="7">
        <v>105787.8484</v>
      </c>
      <c r="AX37" s="7">
        <v>64020.138800000001</v>
      </c>
      <c r="AY37" s="7">
        <v>171785.37479999999</v>
      </c>
      <c r="AZ37" s="7">
        <v>71820.748800000001</v>
      </c>
      <c r="BA37" s="7">
        <v>61494.141600000003</v>
      </c>
      <c r="BB37" s="7">
        <v>541708.80999999994</v>
      </c>
      <c r="BC37" s="7">
        <v>93270.25</v>
      </c>
      <c r="BD37" s="7">
        <v>362648.15</v>
      </c>
      <c r="BE37" s="7">
        <v>192591.83000000002</v>
      </c>
      <c r="BF37" s="7">
        <v>342216.24</v>
      </c>
      <c r="BG37" s="7">
        <v>319073.76999999996</v>
      </c>
      <c r="BH37" s="7">
        <v>628685.65</v>
      </c>
      <c r="BI37" s="7">
        <v>344139.06999999995</v>
      </c>
      <c r="BJ37" s="7">
        <v>333770.96000000008</v>
      </c>
      <c r="BK37" s="7">
        <v>353554.61</v>
      </c>
      <c r="BL37" s="7">
        <v>179318.05</v>
      </c>
      <c r="BM37" s="7">
        <v>694528.39</v>
      </c>
      <c r="BN37" s="7">
        <v>515171.48</v>
      </c>
      <c r="BO37" s="7">
        <v>1072224.07</v>
      </c>
      <c r="BP37" s="7">
        <v>240355.04</v>
      </c>
      <c r="BQ37" s="7">
        <v>907859.59</v>
      </c>
      <c r="BR37" s="7">
        <v>608988.99</v>
      </c>
      <c r="BS37" s="7">
        <v>647793.42000000004</v>
      </c>
      <c r="BT37" s="7">
        <v>467865.76</v>
      </c>
      <c r="BU37" s="7">
        <v>340278.48000000004</v>
      </c>
      <c r="BV37" s="7">
        <v>351977.81</v>
      </c>
      <c r="BW37" s="7">
        <v>323031.20999999996</v>
      </c>
      <c r="BX37" s="7">
        <v>378968.4</v>
      </c>
      <c r="BY37" s="7">
        <v>421171.28000000009</v>
      </c>
      <c r="BZ37" s="7">
        <v>118959.69</v>
      </c>
      <c r="CA37" s="7">
        <v>37392.340000000004</v>
      </c>
      <c r="CB37" s="7">
        <v>0</v>
      </c>
      <c r="CC37" s="7">
        <v>0</v>
      </c>
      <c r="CD37" s="7">
        <v>127755.52</v>
      </c>
      <c r="CE37" s="7">
        <v>0</v>
      </c>
      <c r="CF37" s="7">
        <v>40155.57</v>
      </c>
      <c r="CG37" s="7">
        <v>97493.49</v>
      </c>
      <c r="CH37" s="7">
        <v>61968.97</v>
      </c>
      <c r="CI37" s="7">
        <v>128423.89000000001</v>
      </c>
      <c r="CJ37" s="7">
        <v>105114.7</v>
      </c>
      <c r="CK37" s="7">
        <v>19351.259999999998</v>
      </c>
      <c r="CL37" s="7">
        <v>23703.599999999999</v>
      </c>
      <c r="CM37" s="8">
        <v>8.3210922863861059E-2</v>
      </c>
      <c r="CN37" s="8">
        <v>2.3760475941288065E-2</v>
      </c>
      <c r="CO37" s="8">
        <v>0</v>
      </c>
      <c r="CP37" s="8">
        <v>0</v>
      </c>
      <c r="CQ37" s="8">
        <v>0.10186772442710712</v>
      </c>
      <c r="CR37" s="8">
        <v>0</v>
      </c>
      <c r="CS37" s="8">
        <v>3.5806703684860101E-2</v>
      </c>
      <c r="CT37" s="8">
        <v>8.4814526561494685E-2</v>
      </c>
      <c r="CU37" s="8">
        <v>5.4516779715866701E-2</v>
      </c>
      <c r="CV37" s="8">
        <v>9.7418589499684988E-2</v>
      </c>
      <c r="CW37" s="8">
        <v>6.9300883518737269E-2</v>
      </c>
      <c r="CX37" s="8">
        <v>1.558525477683332E-2</v>
      </c>
      <c r="CY37" s="8">
        <v>1.4540574294285787E-2</v>
      </c>
      <c r="CZ37" s="7">
        <v>1429616.28</v>
      </c>
      <c r="DA37" s="7">
        <v>1573720.16</v>
      </c>
      <c r="DB37" s="7">
        <v>816610</v>
      </c>
      <c r="DC37" s="7">
        <v>1450530.7599999998</v>
      </c>
      <c r="DD37" s="7">
        <v>1254131.48</v>
      </c>
      <c r="DE37" s="7">
        <v>974550.44</v>
      </c>
      <c r="DF37" s="7">
        <v>1121453.9700000002</v>
      </c>
      <c r="DG37" s="7">
        <v>1149490.47</v>
      </c>
      <c r="DH37" s="7">
        <v>1136695.3500000001</v>
      </c>
      <c r="DI37" s="7">
        <v>1318268.83</v>
      </c>
      <c r="DJ37" s="7">
        <v>1516787.3</v>
      </c>
      <c r="DK37" s="7">
        <v>1241638.99</v>
      </c>
      <c r="DL37" s="7">
        <v>1630169.45</v>
      </c>
      <c r="DM37" s="8">
        <v>1.7857142857142856E-2</v>
      </c>
      <c r="DN37" s="8">
        <v>0</v>
      </c>
      <c r="DO37" s="8">
        <v>0</v>
      </c>
      <c r="DP37" s="8">
        <v>4.8387096774193547E-2</v>
      </c>
      <c r="DQ37" s="8">
        <v>1.6666666666666666E-2</v>
      </c>
      <c r="DR37" s="8">
        <v>0</v>
      </c>
      <c r="DS37" s="8">
        <v>0</v>
      </c>
      <c r="DT37" s="8">
        <v>1.8181818181818181E-2</v>
      </c>
      <c r="DU37" s="8">
        <v>2.0833333333333332E-2</v>
      </c>
      <c r="DV37" s="8">
        <v>3.4482758620689655E-2</v>
      </c>
      <c r="DW37" s="8">
        <v>2.3529411764705882E-2</v>
      </c>
      <c r="DX37" s="8">
        <v>3.0303030303030304E-2</v>
      </c>
      <c r="DY37" s="8">
        <v>4.4117647058823532E-2</v>
      </c>
      <c r="DZ37" s="8">
        <v>0</v>
      </c>
      <c r="EA37" s="8">
        <v>0</v>
      </c>
      <c r="EB37" s="8">
        <v>0</v>
      </c>
      <c r="EC37" s="8">
        <v>2.6666666666666668E-2</v>
      </c>
      <c r="ED37" s="8">
        <v>0</v>
      </c>
      <c r="EE37" s="8">
        <v>1.7543859649122806E-2</v>
      </c>
      <c r="EF37" s="8">
        <v>0</v>
      </c>
      <c r="EG37" s="8">
        <v>0</v>
      </c>
      <c r="EH37" s="8">
        <v>1.8181818181818181E-2</v>
      </c>
      <c r="EI37" s="8">
        <v>2.1739130434782608E-2</v>
      </c>
      <c r="EJ37" s="8">
        <v>3.2786885245901641E-2</v>
      </c>
      <c r="EK37" s="8">
        <v>2.4096385542168676E-2</v>
      </c>
      <c r="EL37" s="8">
        <v>3.0769230769230771E-2</v>
      </c>
      <c r="EM37" s="8">
        <v>0</v>
      </c>
      <c r="EN37" s="8">
        <v>0</v>
      </c>
      <c r="EO37" s="8">
        <v>0</v>
      </c>
      <c r="EP37" s="8">
        <v>0</v>
      </c>
      <c r="EQ37" s="8">
        <v>2.7777777777777776E-2</v>
      </c>
      <c r="ER37" s="8">
        <v>1.5384615384615385E-2</v>
      </c>
      <c r="ES37" s="8">
        <v>0</v>
      </c>
      <c r="ET37" s="8">
        <v>0</v>
      </c>
      <c r="EU37" s="8">
        <v>0</v>
      </c>
      <c r="EV37" s="8">
        <v>1.8518518518518517E-2</v>
      </c>
      <c r="EW37" s="8">
        <v>2.1276595744680851E-2</v>
      </c>
      <c r="EX37" s="8">
        <v>3.2786885245901641E-2</v>
      </c>
      <c r="EY37" s="8">
        <v>2.4096385542168676E-2</v>
      </c>
      <c r="EZ37" s="7">
        <v>21758.41</v>
      </c>
      <c r="FA37" s="7">
        <v>2415.6799999999998</v>
      </c>
      <c r="FB37" s="7">
        <v>28556.229999999992</v>
      </c>
      <c r="FC37" s="7">
        <v>49762.63</v>
      </c>
      <c r="FD37" s="7">
        <v>16457.089999999997</v>
      </c>
      <c r="FE37" s="7">
        <v>14164.710000000001</v>
      </c>
      <c r="FF37" s="7">
        <v>11380.56</v>
      </c>
      <c r="FG37" s="7">
        <v>25169.629999999997</v>
      </c>
      <c r="FH37" s="7">
        <v>11044.580000000002</v>
      </c>
      <c r="FI37" s="7">
        <v>30844.670000000006</v>
      </c>
      <c r="FJ37" s="7">
        <v>5118.4299999999994</v>
      </c>
      <c r="FK37" s="7">
        <v>16170.37</v>
      </c>
      <c r="FL37" s="7">
        <v>6440.32</v>
      </c>
      <c r="FM37" s="7">
        <v>21620.19</v>
      </c>
      <c r="FN37" s="7">
        <v>48154.33</v>
      </c>
      <c r="FO37" s="7">
        <v>85905.26</v>
      </c>
      <c r="FP37" s="7">
        <v>2130.71</v>
      </c>
      <c r="FQ37" s="7">
        <v>28644</v>
      </c>
      <c r="FR37" s="7">
        <v>44071.409999999996</v>
      </c>
      <c r="FS37" s="7">
        <v>24087.199999999997</v>
      </c>
      <c r="FT37" s="7">
        <v>31586.44</v>
      </c>
      <c r="FU37" s="7">
        <v>13106.380000000001</v>
      </c>
      <c r="FV37" s="7">
        <v>17689.5</v>
      </c>
      <c r="FW37" s="7">
        <v>4337.7999999999993</v>
      </c>
      <c r="FX37" s="9" t="s">
        <v>220</v>
      </c>
      <c r="FY37" s="10" t="s">
        <v>221</v>
      </c>
      <c r="FZ37" s="5" t="s">
        <v>212</v>
      </c>
    </row>
    <row r="38" spans="1:182" x14ac:dyDescent="0.35">
      <c r="A38" s="6" t="s">
        <v>222</v>
      </c>
      <c r="B38" s="7">
        <v>15411485.8224</v>
      </c>
      <c r="C38" s="7">
        <v>15749079.347599979</v>
      </c>
      <c r="D38" s="7">
        <v>16317368.506000001</v>
      </c>
      <c r="E38" s="7">
        <v>16658557.08199998</v>
      </c>
      <c r="F38" s="7">
        <v>16824141.277599983</v>
      </c>
      <c r="G38" s="7">
        <v>16900828.467599969</v>
      </c>
      <c r="H38" s="7">
        <v>16824550.82439997</v>
      </c>
      <c r="I38" s="7">
        <v>16617925.599199977</v>
      </c>
      <c r="J38" s="7">
        <v>17077000.881599978</v>
      </c>
      <c r="K38" s="7">
        <v>17186504.9388</v>
      </c>
      <c r="L38" s="7">
        <v>17289525.038799994</v>
      </c>
      <c r="M38" s="7">
        <v>16868899.413999978</v>
      </c>
      <c r="N38" s="7">
        <v>17175069.035999991</v>
      </c>
      <c r="O38" s="7">
        <v>997152.6819999998</v>
      </c>
      <c r="P38" s="7">
        <v>1058963.8112000001</v>
      </c>
      <c r="Q38" s="7">
        <v>1359647.8344000001</v>
      </c>
      <c r="R38" s="7">
        <v>1517816.5272000001</v>
      </c>
      <c r="S38" s="7">
        <v>1687639.9192000001</v>
      </c>
      <c r="T38" s="7">
        <v>1529703.4179999996</v>
      </c>
      <c r="U38" s="7">
        <v>1438017.8052000003</v>
      </c>
      <c r="V38" s="7">
        <v>1552643.5876000002</v>
      </c>
      <c r="W38" s="7">
        <v>1558160.5044</v>
      </c>
      <c r="X38" s="7">
        <v>1263321.6252000001</v>
      </c>
      <c r="Y38" s="7">
        <v>890695.65840000007</v>
      </c>
      <c r="Z38" s="7">
        <v>823125.08920000005</v>
      </c>
      <c r="AA38" s="7">
        <v>962568.16040000005</v>
      </c>
      <c r="AB38" s="7">
        <v>1366353.0879999998</v>
      </c>
      <c r="AC38" s="7">
        <v>1496327.0951999999</v>
      </c>
      <c r="AD38" s="7">
        <v>1245504.9512</v>
      </c>
      <c r="AE38" s="7">
        <v>1078513.9080000001</v>
      </c>
      <c r="AF38" s="7">
        <v>839388.15960000001</v>
      </c>
      <c r="AG38" s="7">
        <v>1072601.2111999998</v>
      </c>
      <c r="AH38" s="7">
        <v>1090621.2768000001</v>
      </c>
      <c r="AI38" s="7">
        <v>807860.3084000001</v>
      </c>
      <c r="AJ38" s="7">
        <v>845448.20520000008</v>
      </c>
      <c r="AK38" s="7">
        <v>1047439.5420000001</v>
      </c>
      <c r="AL38" s="7">
        <v>1354627.6236</v>
      </c>
      <c r="AM38" s="7">
        <v>1452710.2195999997</v>
      </c>
      <c r="AN38" s="7">
        <v>1918485.1000000003</v>
      </c>
      <c r="AO38" s="7">
        <v>42976.171199999997</v>
      </c>
      <c r="AP38" s="7">
        <v>145197.39799999999</v>
      </c>
      <c r="AQ38" s="7">
        <v>88479.718399999998</v>
      </c>
      <c r="AR38" s="7">
        <v>0</v>
      </c>
      <c r="AS38" s="7">
        <v>40912.832399999999</v>
      </c>
      <c r="AT38" s="7">
        <v>142299.492</v>
      </c>
      <c r="AU38" s="7">
        <v>127451.8104</v>
      </c>
      <c r="AV38" s="7">
        <v>178987.65479999999</v>
      </c>
      <c r="AW38" s="7">
        <v>213396.60759999999</v>
      </c>
      <c r="AX38" s="7">
        <v>21314.618399999999</v>
      </c>
      <c r="AY38" s="7">
        <v>22868.4588</v>
      </c>
      <c r="AZ38" s="7">
        <v>0</v>
      </c>
      <c r="BA38" s="7">
        <v>29481.89</v>
      </c>
      <c r="BB38" s="7">
        <v>201675.24000000002</v>
      </c>
      <c r="BC38" s="7">
        <v>38078.71</v>
      </c>
      <c r="BD38" s="7">
        <v>248146.56</v>
      </c>
      <c r="BE38" s="7">
        <v>81286.12</v>
      </c>
      <c r="BF38" s="7">
        <v>22729.56</v>
      </c>
      <c r="BG38" s="7">
        <v>243851.81999999998</v>
      </c>
      <c r="BH38" s="7">
        <v>174058.09</v>
      </c>
      <c r="BI38" s="7">
        <v>177311.9</v>
      </c>
      <c r="BJ38" s="7">
        <v>273662.3</v>
      </c>
      <c r="BK38" s="7">
        <v>298004.52999999991</v>
      </c>
      <c r="BL38" s="7">
        <v>100525.98999999999</v>
      </c>
      <c r="BM38" s="7">
        <v>285652.57</v>
      </c>
      <c r="BN38" s="7">
        <v>120478.42</v>
      </c>
      <c r="BO38" s="7">
        <v>156257.59</v>
      </c>
      <c r="BP38" s="7">
        <v>125803.01000000001</v>
      </c>
      <c r="BQ38" s="7">
        <v>153911.93</v>
      </c>
      <c r="BR38" s="7">
        <v>388586.32999999996</v>
      </c>
      <c r="BS38" s="7">
        <v>220349.38999999998</v>
      </c>
      <c r="BT38" s="7">
        <v>294617.65999999997</v>
      </c>
      <c r="BU38" s="7">
        <v>109132.59</v>
      </c>
      <c r="BV38" s="7">
        <v>176709.44</v>
      </c>
      <c r="BW38" s="7">
        <v>392874.33</v>
      </c>
      <c r="BX38" s="7">
        <v>398957.80000000005</v>
      </c>
      <c r="BY38" s="7">
        <v>116025.44</v>
      </c>
      <c r="BZ38" s="7">
        <v>28315.45</v>
      </c>
      <c r="CA38" s="7">
        <v>35909.26</v>
      </c>
      <c r="CB38" s="7">
        <v>23213.22</v>
      </c>
      <c r="CC38" s="7">
        <v>34607.730000000003</v>
      </c>
      <c r="CD38" s="7">
        <v>0</v>
      </c>
      <c r="CE38" s="7">
        <v>27125.919999999998</v>
      </c>
      <c r="CF38" s="7">
        <v>0</v>
      </c>
      <c r="CG38" s="7">
        <v>0</v>
      </c>
      <c r="CH38" s="7">
        <v>14890.9</v>
      </c>
      <c r="CI38" s="7">
        <v>15811.44</v>
      </c>
      <c r="CJ38" s="7">
        <v>49741.79</v>
      </c>
      <c r="CK38" s="7">
        <v>0</v>
      </c>
      <c r="CL38" s="7">
        <v>24929.63</v>
      </c>
      <c r="CM38" s="8">
        <v>3.1769715577768511E-2</v>
      </c>
      <c r="CN38" s="8">
        <v>4.5312800798147611E-2</v>
      </c>
      <c r="CO38" s="8">
        <v>2.6888773343306787E-2</v>
      </c>
      <c r="CP38" s="8">
        <v>5.1728101715268988E-2</v>
      </c>
      <c r="CQ38" s="8">
        <v>0</v>
      </c>
      <c r="CR38" s="8">
        <v>4.7071087268970357E-2</v>
      </c>
      <c r="CS38" s="8">
        <v>0</v>
      </c>
      <c r="CT38" s="8">
        <v>0</v>
      </c>
      <c r="CU38" s="8">
        <v>1.5868078826828003E-2</v>
      </c>
      <c r="CV38" s="8">
        <v>1.9144312168340016E-2</v>
      </c>
      <c r="CW38" s="8">
        <v>6.2567011209733278E-2</v>
      </c>
      <c r="CX38" s="8">
        <v>0</v>
      </c>
      <c r="CY38" s="8">
        <v>3.3947382464771511E-2</v>
      </c>
      <c r="CZ38" s="7">
        <v>891271.75</v>
      </c>
      <c r="DA38" s="7">
        <v>792474.96000000008</v>
      </c>
      <c r="DB38" s="7">
        <v>863305.28</v>
      </c>
      <c r="DC38" s="7">
        <v>669031.51</v>
      </c>
      <c r="DD38" s="7">
        <v>693311.49</v>
      </c>
      <c r="DE38" s="7">
        <v>576275.62</v>
      </c>
      <c r="DF38" s="7">
        <v>567246.27</v>
      </c>
      <c r="DG38" s="7">
        <v>448933.2</v>
      </c>
      <c r="DH38" s="7">
        <v>938418.58</v>
      </c>
      <c r="DI38" s="7">
        <v>825907.97</v>
      </c>
      <c r="DJ38" s="7">
        <v>795016.24</v>
      </c>
      <c r="DK38" s="7">
        <v>899418.79</v>
      </c>
      <c r="DL38" s="7">
        <v>734360.89</v>
      </c>
      <c r="DM38" s="8">
        <v>4.5454545454545456E-2</v>
      </c>
      <c r="DN38" s="8">
        <v>0.1</v>
      </c>
      <c r="DO38" s="8">
        <v>0</v>
      </c>
      <c r="DP38" s="8">
        <v>1.9230769230769232E-2</v>
      </c>
      <c r="DQ38" s="8">
        <v>0</v>
      </c>
      <c r="DR38" s="8">
        <v>0</v>
      </c>
      <c r="DS38" s="8">
        <v>0</v>
      </c>
      <c r="DT38" s="8">
        <v>0.08</v>
      </c>
      <c r="DU38" s="8">
        <v>0</v>
      </c>
      <c r="DV38" s="8">
        <v>3.0303030303030304E-2</v>
      </c>
      <c r="DW38" s="8">
        <v>3.7735849056603772E-2</v>
      </c>
      <c r="DX38" s="8">
        <v>0</v>
      </c>
      <c r="DY38" s="8">
        <v>4.7619047619047616E-2</v>
      </c>
      <c r="DZ38" s="8">
        <v>5.5555555555555552E-2</v>
      </c>
      <c r="EA38" s="8">
        <v>4.7619047619047616E-2</v>
      </c>
      <c r="EB38" s="8">
        <v>7.1428571428571425E-2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3.5714285714285712E-2</v>
      </c>
      <c r="EI38" s="8">
        <v>0</v>
      </c>
      <c r="EJ38" s="8">
        <v>2.9411764705882353E-2</v>
      </c>
      <c r="EK38" s="8">
        <v>3.7735849056603772E-2</v>
      </c>
      <c r="EL38" s="8">
        <v>0</v>
      </c>
      <c r="EM38" s="8">
        <v>2.5000000000000001E-2</v>
      </c>
      <c r="EN38" s="8">
        <v>5.5555555555555552E-2</v>
      </c>
      <c r="EO38" s="8">
        <v>5.128205128205128E-2</v>
      </c>
      <c r="EP38" s="8">
        <v>3.8461538461538464E-2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5.5555555555555552E-2</v>
      </c>
      <c r="EX38" s="8">
        <v>0</v>
      </c>
      <c r="EY38" s="8">
        <v>1.8867924528301886E-2</v>
      </c>
      <c r="EZ38" s="7">
        <v>8013.51</v>
      </c>
      <c r="FA38" s="7">
        <v>2334.2400000000002</v>
      </c>
      <c r="FB38" s="7">
        <v>9083.8900000000012</v>
      </c>
      <c r="FC38" s="7">
        <v>35606.15</v>
      </c>
      <c r="FD38" s="7">
        <v>36302.200000000004</v>
      </c>
      <c r="FE38" s="7">
        <v>20439.800000000003</v>
      </c>
      <c r="FF38" s="7">
        <v>25399.79</v>
      </c>
      <c r="FG38" s="7">
        <v>21211.200000000004</v>
      </c>
      <c r="FH38" s="7">
        <v>10852.890000000001</v>
      </c>
      <c r="FI38" s="7">
        <v>15988.77</v>
      </c>
      <c r="FJ38" s="7">
        <v>1254.98</v>
      </c>
      <c r="FK38" s="7">
        <v>3599.36</v>
      </c>
      <c r="FL38" s="7">
        <v>19839.240000000002</v>
      </c>
      <c r="FM38" s="7">
        <v>8358.36</v>
      </c>
      <c r="FN38" s="7">
        <v>5881.4499999999989</v>
      </c>
      <c r="FO38" s="7">
        <v>2428.8000000000002</v>
      </c>
      <c r="FP38" s="7">
        <v>5985.2199999999993</v>
      </c>
      <c r="FQ38" s="7">
        <v>36466.06</v>
      </c>
      <c r="FR38" s="7">
        <v>2276.7100000000005</v>
      </c>
      <c r="FS38" s="7">
        <v>47608.1</v>
      </c>
      <c r="FT38" s="7">
        <v>93124.270000000019</v>
      </c>
      <c r="FU38" s="7">
        <v>27262.2</v>
      </c>
      <c r="FV38" s="7">
        <v>7061.9800000000005</v>
      </c>
      <c r="FW38" s="7">
        <v>17527.66</v>
      </c>
      <c r="FX38" s="9" t="s">
        <v>220</v>
      </c>
      <c r="FY38" s="10" t="s">
        <v>222</v>
      </c>
      <c r="FZ38" s="5" t="s">
        <v>212</v>
      </c>
    </row>
    <row r="39" spans="1:182" x14ac:dyDescent="0.35">
      <c r="A39" s="6" t="s">
        <v>223</v>
      </c>
      <c r="B39" s="7">
        <v>21997576.286399975</v>
      </c>
      <c r="C39" s="7">
        <v>22402450.955599986</v>
      </c>
      <c r="D39" s="7">
        <v>22422222.742399994</v>
      </c>
      <c r="E39" s="7">
        <v>23090302.327199992</v>
      </c>
      <c r="F39" s="7">
        <v>22921718.846799966</v>
      </c>
      <c r="G39" s="7">
        <v>22798597.694799997</v>
      </c>
      <c r="H39" s="7">
        <v>21868094.340799954</v>
      </c>
      <c r="I39" s="7">
        <v>21702182.156399969</v>
      </c>
      <c r="J39" s="7">
        <v>22117555.399199981</v>
      </c>
      <c r="K39" s="7">
        <v>22351365.091999993</v>
      </c>
      <c r="L39" s="7">
        <v>22556139.151199989</v>
      </c>
      <c r="M39" s="7">
        <v>22828127.498799995</v>
      </c>
      <c r="N39" s="7">
        <v>23238388.448799994</v>
      </c>
      <c r="O39" s="7">
        <v>2639885.7475999999</v>
      </c>
      <c r="P39" s="7">
        <v>3100212.5872</v>
      </c>
      <c r="Q39" s="7">
        <v>2821966.5139999995</v>
      </c>
      <c r="R39" s="7">
        <v>3174796.4356000004</v>
      </c>
      <c r="S39" s="7">
        <v>2907003.9787999997</v>
      </c>
      <c r="T39" s="7">
        <v>2613679.1504000002</v>
      </c>
      <c r="U39" s="7">
        <v>2362011.6848000004</v>
      </c>
      <c r="V39" s="7">
        <v>1959616.0464000003</v>
      </c>
      <c r="W39" s="7">
        <v>1927272.9168000002</v>
      </c>
      <c r="X39" s="7">
        <v>1894809.7871999997</v>
      </c>
      <c r="Y39" s="7">
        <v>2260817.8827999998</v>
      </c>
      <c r="Z39" s="7">
        <v>2306265.5575999995</v>
      </c>
      <c r="AA39" s="7">
        <v>2685621.5519999997</v>
      </c>
      <c r="AB39" s="7">
        <v>2118884.4460000005</v>
      </c>
      <c r="AC39" s="7">
        <v>2212551.5552000003</v>
      </c>
      <c r="AD39" s="7">
        <v>1936698.9140000001</v>
      </c>
      <c r="AE39" s="7">
        <v>1593180.4591999999</v>
      </c>
      <c r="AF39" s="7">
        <v>1365911.8676</v>
      </c>
      <c r="AG39" s="7">
        <v>1439067.8256000001</v>
      </c>
      <c r="AH39" s="7">
        <v>1235048.6203999999</v>
      </c>
      <c r="AI39" s="7">
        <v>1233339.5484000002</v>
      </c>
      <c r="AJ39" s="7">
        <v>1307092.0275999999</v>
      </c>
      <c r="AK39" s="7">
        <v>1653294.0524000002</v>
      </c>
      <c r="AL39" s="7">
        <v>1627760.0135999997</v>
      </c>
      <c r="AM39" s="7">
        <v>1747238.13</v>
      </c>
      <c r="AN39" s="7">
        <v>1600036.1943999999</v>
      </c>
      <c r="AO39" s="7">
        <v>43046.845200000003</v>
      </c>
      <c r="AP39" s="7">
        <v>339981.46279999998</v>
      </c>
      <c r="AQ39" s="7">
        <v>234602.91879999998</v>
      </c>
      <c r="AR39" s="7">
        <v>414290.91959999996</v>
      </c>
      <c r="AS39" s="7">
        <v>569109.85600000003</v>
      </c>
      <c r="AT39" s="7">
        <v>313889.7488</v>
      </c>
      <c r="AU39" s="7">
        <v>401430.23639999999</v>
      </c>
      <c r="AV39" s="7">
        <v>87428.755999999994</v>
      </c>
      <c r="AW39" s="7">
        <v>174238.97279999999</v>
      </c>
      <c r="AX39" s="7">
        <v>78401.171999999991</v>
      </c>
      <c r="AY39" s="7">
        <v>68959.452400000009</v>
      </c>
      <c r="AZ39" s="7">
        <v>50021.842400000001</v>
      </c>
      <c r="BA39" s="7">
        <v>139363.00079999998</v>
      </c>
      <c r="BB39" s="7">
        <v>206093.91999999998</v>
      </c>
      <c r="BC39" s="7">
        <v>118050.18</v>
      </c>
      <c r="BD39" s="7">
        <v>313990.89999999997</v>
      </c>
      <c r="BE39" s="7">
        <v>120063.5</v>
      </c>
      <c r="BF39" s="7">
        <v>267338.23999999999</v>
      </c>
      <c r="BG39" s="7">
        <v>329018.35000000003</v>
      </c>
      <c r="BH39" s="7">
        <v>395279.25</v>
      </c>
      <c r="BI39" s="7">
        <v>332010.93000000005</v>
      </c>
      <c r="BJ39" s="7">
        <v>261323.51</v>
      </c>
      <c r="BK39" s="7">
        <v>423694.49000000005</v>
      </c>
      <c r="BL39" s="7">
        <v>546209.88</v>
      </c>
      <c r="BM39" s="7">
        <v>401103.00999999995</v>
      </c>
      <c r="BN39" s="7">
        <v>547657.64</v>
      </c>
      <c r="BO39" s="7">
        <v>931757.54000000015</v>
      </c>
      <c r="BP39" s="7">
        <v>299010.45999999996</v>
      </c>
      <c r="BQ39" s="7">
        <v>644099.42999999993</v>
      </c>
      <c r="BR39" s="7">
        <v>748566.35000000009</v>
      </c>
      <c r="BS39" s="7">
        <v>383111.95</v>
      </c>
      <c r="BT39" s="7">
        <v>427175.59</v>
      </c>
      <c r="BU39" s="7">
        <v>530577.27</v>
      </c>
      <c r="BV39" s="7">
        <v>426742.04</v>
      </c>
      <c r="BW39" s="7">
        <v>360478.16000000009</v>
      </c>
      <c r="BX39" s="7">
        <v>386362.79000000004</v>
      </c>
      <c r="BY39" s="7">
        <v>253531.5</v>
      </c>
      <c r="BZ39" s="7">
        <v>0</v>
      </c>
      <c r="CA39" s="7">
        <v>0</v>
      </c>
      <c r="CB39" s="7">
        <v>19281.11</v>
      </c>
      <c r="CC39" s="7">
        <v>0</v>
      </c>
      <c r="CD39" s="7">
        <v>0</v>
      </c>
      <c r="CE39" s="7">
        <v>122499.8</v>
      </c>
      <c r="CF39" s="7">
        <v>92591.430000000008</v>
      </c>
      <c r="CG39" s="7">
        <v>7225.37</v>
      </c>
      <c r="CH39" s="7">
        <v>0</v>
      </c>
      <c r="CI39" s="7">
        <v>24297.96</v>
      </c>
      <c r="CJ39" s="7">
        <v>35782.6</v>
      </c>
      <c r="CK39" s="7">
        <v>0</v>
      </c>
      <c r="CL39" s="7">
        <v>51810.09</v>
      </c>
      <c r="CM39" s="8">
        <v>0</v>
      </c>
      <c r="CN39" s="8">
        <v>0</v>
      </c>
      <c r="CO39" s="8">
        <v>1.571193371640647E-2</v>
      </c>
      <c r="CP39" s="8">
        <v>0</v>
      </c>
      <c r="CQ39" s="8">
        <v>0</v>
      </c>
      <c r="CR39" s="8">
        <v>0.15669572812210672</v>
      </c>
      <c r="CS39" s="8">
        <v>0.298756885313814</v>
      </c>
      <c r="CT39" s="8">
        <v>1.0516822903719173E-2</v>
      </c>
      <c r="CU39" s="8">
        <v>0</v>
      </c>
      <c r="CV39" s="8">
        <v>2.6203532222115387E-2</v>
      </c>
      <c r="CW39" s="8">
        <v>5.4594200719867897E-2</v>
      </c>
      <c r="CX39" s="8">
        <v>0</v>
      </c>
      <c r="CY39" s="8">
        <v>6.6527685125128841E-2</v>
      </c>
      <c r="CZ39" s="7">
        <v>1381204.03</v>
      </c>
      <c r="DA39" s="7">
        <v>1062867.2000000002</v>
      </c>
      <c r="DB39" s="7">
        <v>1227163.4000000001</v>
      </c>
      <c r="DC39" s="7">
        <v>1219812.9300000002</v>
      </c>
      <c r="DD39" s="7">
        <v>950505.13000000012</v>
      </c>
      <c r="DE39" s="7">
        <v>781768.6</v>
      </c>
      <c r="DF39" s="7">
        <v>309922.32999999996</v>
      </c>
      <c r="DG39" s="7">
        <v>687029.7300000001</v>
      </c>
      <c r="DH39" s="7">
        <v>1305957.0000000002</v>
      </c>
      <c r="DI39" s="7">
        <v>927278.03999999992</v>
      </c>
      <c r="DJ39" s="7">
        <v>655428.59</v>
      </c>
      <c r="DK39" s="7">
        <v>1146384.8799999999</v>
      </c>
      <c r="DL39" s="7">
        <v>778774.88</v>
      </c>
      <c r="DM39" s="8">
        <v>0.11538461538461539</v>
      </c>
      <c r="DN39" s="8">
        <v>5.7692307692307696E-2</v>
      </c>
      <c r="DO39" s="8">
        <v>3.7037037037037035E-2</v>
      </c>
      <c r="DP39" s="8">
        <v>6.25E-2</v>
      </c>
      <c r="DQ39" s="8">
        <v>0</v>
      </c>
      <c r="DR39" s="8">
        <v>4.6511627906976744E-2</v>
      </c>
      <c r="DS39" s="8">
        <v>0</v>
      </c>
      <c r="DT39" s="8">
        <v>3.4482758620689655E-2</v>
      </c>
      <c r="DU39" s="8">
        <v>0.04</v>
      </c>
      <c r="DV39" s="8">
        <v>8.6956521739130432E-2</v>
      </c>
      <c r="DW39" s="8">
        <v>5.9701492537313432E-2</v>
      </c>
      <c r="DX39" s="8">
        <v>5.8823529411764705E-2</v>
      </c>
      <c r="DY39" s="8">
        <v>6.25E-2</v>
      </c>
      <c r="DZ39" s="8">
        <v>8.9552238805970144E-2</v>
      </c>
      <c r="EA39" s="8">
        <v>0.04</v>
      </c>
      <c r="EB39" s="8">
        <v>7.1428571428571425E-2</v>
      </c>
      <c r="EC39" s="8">
        <v>4.6875E-2</v>
      </c>
      <c r="ED39" s="8">
        <v>1.7857142857142856E-2</v>
      </c>
      <c r="EE39" s="8">
        <v>0</v>
      </c>
      <c r="EF39" s="8">
        <v>4.878048780487805E-2</v>
      </c>
      <c r="EG39" s="8">
        <v>0</v>
      </c>
      <c r="EH39" s="8">
        <v>3.5714285714285712E-2</v>
      </c>
      <c r="EI39" s="8">
        <v>7.1428571428571425E-2</v>
      </c>
      <c r="EJ39" s="8">
        <v>2.1276595744680851E-2</v>
      </c>
      <c r="EK39" s="8">
        <v>3.125E-2</v>
      </c>
      <c r="EL39" s="8">
        <v>0.06</v>
      </c>
      <c r="EM39" s="8">
        <v>0.15714285714285714</v>
      </c>
      <c r="EN39" s="8">
        <v>8.9285714285714288E-2</v>
      </c>
      <c r="EO39" s="8">
        <v>3.8461538461538464E-2</v>
      </c>
      <c r="EP39" s="8">
        <v>5.128205128205128E-2</v>
      </c>
      <c r="EQ39" s="8">
        <v>4.6875E-2</v>
      </c>
      <c r="ER39" s="8">
        <v>1.7241379310344827E-2</v>
      </c>
      <c r="ES39" s="8">
        <v>0</v>
      </c>
      <c r="ET39" s="8">
        <v>2.5000000000000001E-2</v>
      </c>
      <c r="EU39" s="8">
        <v>0</v>
      </c>
      <c r="EV39" s="8">
        <v>6.6666666666666666E-2</v>
      </c>
      <c r="EW39" s="8">
        <v>3.7037037037037035E-2</v>
      </c>
      <c r="EX39" s="8">
        <v>2.0833333333333332E-2</v>
      </c>
      <c r="EY39" s="8">
        <v>1.5384615384615385E-2</v>
      </c>
      <c r="EZ39" s="7">
        <v>957.2299999999999</v>
      </c>
      <c r="FA39" s="7">
        <v>0.16</v>
      </c>
      <c r="FB39" s="7">
        <v>30810.219999999994</v>
      </c>
      <c r="FC39" s="7">
        <v>23670.489999999998</v>
      </c>
      <c r="FD39" s="7">
        <v>12618.62</v>
      </c>
      <c r="FE39" s="7">
        <v>9237.41</v>
      </c>
      <c r="FF39" s="7">
        <v>20740.72</v>
      </c>
      <c r="FG39" s="7">
        <v>3266.5699999999997</v>
      </c>
      <c r="FH39" s="7">
        <v>10923.840000000002</v>
      </c>
      <c r="FI39" s="7">
        <v>49885.919999999998</v>
      </c>
      <c r="FJ39" s="7">
        <v>6339.72</v>
      </c>
      <c r="FK39" s="7">
        <v>1351.43</v>
      </c>
      <c r="FL39" s="7">
        <v>10223.560000000001</v>
      </c>
      <c r="FM39" s="7">
        <v>7636.51</v>
      </c>
      <c r="FN39" s="7">
        <v>26613.17</v>
      </c>
      <c r="FO39" s="7">
        <v>9424.4600000000009</v>
      </c>
      <c r="FP39" s="7">
        <v>37954.400000000001</v>
      </c>
      <c r="FQ39" s="7">
        <v>57825.01</v>
      </c>
      <c r="FR39" s="7">
        <v>23352.500000000004</v>
      </c>
      <c r="FS39" s="7">
        <v>69716.090000000011</v>
      </c>
      <c r="FT39" s="7">
        <v>100533.42000000001</v>
      </c>
      <c r="FU39" s="7">
        <v>11618.639999999998</v>
      </c>
      <c r="FV39" s="7">
        <v>12488.949999999999</v>
      </c>
      <c r="FW39" s="7">
        <v>15985.539999999997</v>
      </c>
      <c r="FX39" s="9" t="s">
        <v>220</v>
      </c>
      <c r="FY39" s="10" t="s">
        <v>223</v>
      </c>
      <c r="FZ39" s="5" t="s">
        <v>212</v>
      </c>
    </row>
    <row r="40" spans="1:182" x14ac:dyDescent="0.35">
      <c r="A40" s="6" t="s">
        <v>224</v>
      </c>
      <c r="B40" s="7">
        <v>28488789.332399987</v>
      </c>
      <c r="C40" s="7">
        <v>29196161.829999987</v>
      </c>
      <c r="D40" s="7">
        <v>29723748.574799985</v>
      </c>
      <c r="E40" s="7">
        <v>30160726.126799971</v>
      </c>
      <c r="F40" s="7">
        <v>29755739.944399979</v>
      </c>
      <c r="G40" s="7">
        <v>30991727.487999994</v>
      </c>
      <c r="H40" s="7">
        <v>30608742.996399976</v>
      </c>
      <c r="I40" s="7">
        <v>31004931.535199955</v>
      </c>
      <c r="J40" s="7">
        <v>31630241.030399963</v>
      </c>
      <c r="K40" s="7">
        <v>31385416.267199971</v>
      </c>
      <c r="L40" s="7">
        <v>32053167.751599986</v>
      </c>
      <c r="M40" s="7">
        <v>32270234.400399975</v>
      </c>
      <c r="N40" s="7">
        <v>32998269.615199976</v>
      </c>
      <c r="O40" s="7">
        <v>4668611.7300000004</v>
      </c>
      <c r="P40" s="7">
        <v>4936309.109600001</v>
      </c>
      <c r="Q40" s="7">
        <v>4654298.2376000006</v>
      </c>
      <c r="R40" s="7">
        <v>3566725.9047999997</v>
      </c>
      <c r="S40" s="7">
        <v>2851552.7796000005</v>
      </c>
      <c r="T40" s="7">
        <v>2490538.3544000001</v>
      </c>
      <c r="U40" s="7">
        <v>2201669.2867999999</v>
      </c>
      <c r="V40" s="7">
        <v>2197068.8284</v>
      </c>
      <c r="W40" s="7">
        <v>2822518.2108000005</v>
      </c>
      <c r="X40" s="7">
        <v>2376248.7392000002</v>
      </c>
      <c r="Y40" s="7">
        <v>2565709.3232000005</v>
      </c>
      <c r="Z40" s="7">
        <v>2632360.0588000002</v>
      </c>
      <c r="AA40" s="7">
        <v>3411916.8620000002</v>
      </c>
      <c r="AB40" s="7">
        <v>2386553.3755999994</v>
      </c>
      <c r="AC40" s="7">
        <v>2005646.9256</v>
      </c>
      <c r="AD40" s="7">
        <v>1926679.3000000003</v>
      </c>
      <c r="AE40" s="7">
        <v>1925154.0659999999</v>
      </c>
      <c r="AF40" s="7">
        <v>1567211.5331999999</v>
      </c>
      <c r="AG40" s="7">
        <v>1964914.4199999997</v>
      </c>
      <c r="AH40" s="7">
        <v>2082826.0536000002</v>
      </c>
      <c r="AI40" s="7">
        <v>2034969.3067999999</v>
      </c>
      <c r="AJ40" s="7">
        <v>1847935.0967999997</v>
      </c>
      <c r="AK40" s="7">
        <v>1697858.4791999999</v>
      </c>
      <c r="AL40" s="7">
        <v>2028875.8347999998</v>
      </c>
      <c r="AM40" s="7">
        <v>2266674.0567999999</v>
      </c>
      <c r="AN40" s="7">
        <v>1728020.5116000001</v>
      </c>
      <c r="AO40" s="7">
        <v>40555.17</v>
      </c>
      <c r="AP40" s="7">
        <v>73149.684399999998</v>
      </c>
      <c r="AQ40" s="7">
        <v>449016.01879999996</v>
      </c>
      <c r="AR40" s="7">
        <v>240902.34880000001</v>
      </c>
      <c r="AS40" s="7">
        <v>158985.72320000001</v>
      </c>
      <c r="AT40" s="7">
        <v>101582.6012</v>
      </c>
      <c r="AU40" s="7">
        <v>75463.787199999992</v>
      </c>
      <c r="AV40" s="7">
        <v>52296.301999999996</v>
      </c>
      <c r="AW40" s="7">
        <v>171205.34679999997</v>
      </c>
      <c r="AX40" s="7">
        <v>240971.29240000003</v>
      </c>
      <c r="AY40" s="7">
        <v>170422.16560000001</v>
      </c>
      <c r="AZ40" s="7">
        <v>253712.02880000003</v>
      </c>
      <c r="BA40" s="7">
        <v>173863.84239999999</v>
      </c>
      <c r="BB40" s="7">
        <v>181046.96</v>
      </c>
      <c r="BC40" s="7">
        <v>469492.51999999996</v>
      </c>
      <c r="BD40" s="7">
        <v>692993.28</v>
      </c>
      <c r="BE40" s="7">
        <v>298936.55999999994</v>
      </c>
      <c r="BF40" s="7">
        <v>537385.04</v>
      </c>
      <c r="BG40" s="7">
        <v>169644</v>
      </c>
      <c r="BH40" s="7">
        <v>258737.48999999996</v>
      </c>
      <c r="BI40" s="7">
        <v>218246.77000000002</v>
      </c>
      <c r="BJ40" s="7">
        <v>279943.74</v>
      </c>
      <c r="BK40" s="7">
        <v>360710.93</v>
      </c>
      <c r="BL40" s="7">
        <v>411370.64999999997</v>
      </c>
      <c r="BM40" s="7">
        <v>515006.42</v>
      </c>
      <c r="BN40" s="7">
        <v>421341.81000000006</v>
      </c>
      <c r="BO40" s="7">
        <v>784960.32000000007</v>
      </c>
      <c r="BP40" s="7">
        <v>961968.71000000008</v>
      </c>
      <c r="BQ40" s="7">
        <v>1080407.6400000001</v>
      </c>
      <c r="BR40" s="7">
        <v>817506.77</v>
      </c>
      <c r="BS40" s="7">
        <v>569906.36999999988</v>
      </c>
      <c r="BT40" s="7">
        <v>489850.04999999993</v>
      </c>
      <c r="BU40" s="7">
        <v>160968.42000000001</v>
      </c>
      <c r="BV40" s="7">
        <v>586507.89</v>
      </c>
      <c r="BW40" s="7">
        <v>350835.4</v>
      </c>
      <c r="BX40" s="7">
        <v>289848.05</v>
      </c>
      <c r="BY40" s="7">
        <v>245220.16</v>
      </c>
      <c r="BZ40" s="7">
        <v>0</v>
      </c>
      <c r="CA40" s="7">
        <v>9426.27</v>
      </c>
      <c r="CB40" s="7">
        <v>0</v>
      </c>
      <c r="CC40" s="7">
        <v>0</v>
      </c>
      <c r="CD40" s="7">
        <v>38946.239999999998</v>
      </c>
      <c r="CE40" s="7">
        <v>33846.35</v>
      </c>
      <c r="CF40" s="7">
        <v>62746.099999999991</v>
      </c>
      <c r="CG40" s="7">
        <v>11133.06</v>
      </c>
      <c r="CH40" s="7">
        <v>117815.82999999999</v>
      </c>
      <c r="CI40" s="7">
        <v>51569.08</v>
      </c>
      <c r="CJ40" s="7">
        <v>58776.369999999995</v>
      </c>
      <c r="CK40" s="7">
        <v>101911.18</v>
      </c>
      <c r="CL40" s="7">
        <v>69204.66</v>
      </c>
      <c r="CM40" s="8">
        <v>0</v>
      </c>
      <c r="CN40" s="8">
        <v>6.1042830349983387E-3</v>
      </c>
      <c r="CO40" s="8">
        <v>0</v>
      </c>
      <c r="CP40" s="8">
        <v>0</v>
      </c>
      <c r="CQ40" s="8">
        <v>2.8547581369341324E-2</v>
      </c>
      <c r="CR40" s="8">
        <v>1.8025527197281371E-2</v>
      </c>
      <c r="CS40" s="8">
        <v>5.9292570438069479E-2</v>
      </c>
      <c r="CT40" s="8">
        <v>9.51220516231846E-3</v>
      </c>
      <c r="CU40" s="8">
        <v>9.4047839842945555E-2</v>
      </c>
      <c r="CV40" s="8">
        <v>4.3675476224690209E-2</v>
      </c>
      <c r="CW40" s="8">
        <v>4.0832849556684037E-2</v>
      </c>
      <c r="CX40" s="8">
        <v>6.8395464209761253E-2</v>
      </c>
      <c r="CY40" s="8">
        <v>5.5897235813386716E-2</v>
      </c>
      <c r="CZ40" s="7">
        <v>1311578.8899999999</v>
      </c>
      <c r="DA40" s="7">
        <v>1544205.9199999997</v>
      </c>
      <c r="DB40" s="7">
        <v>1721342.6600000001</v>
      </c>
      <c r="DC40" s="7">
        <v>1731988.1899999997</v>
      </c>
      <c r="DD40" s="7">
        <v>1364257.08</v>
      </c>
      <c r="DE40" s="7">
        <v>1877689.8800000001</v>
      </c>
      <c r="DF40" s="7">
        <v>1058245.57</v>
      </c>
      <c r="DG40" s="7">
        <v>1170397.3799999999</v>
      </c>
      <c r="DH40" s="7">
        <v>1252722.3400000001</v>
      </c>
      <c r="DI40" s="7">
        <v>1180733.0899999999</v>
      </c>
      <c r="DJ40" s="7">
        <v>1439438.3599999999</v>
      </c>
      <c r="DK40" s="7">
        <v>1490028.3400000003</v>
      </c>
      <c r="DL40" s="7">
        <v>1238069.4500000002</v>
      </c>
      <c r="DM40" s="8">
        <v>8.8235294117647065E-2</v>
      </c>
      <c r="DN40" s="8">
        <v>0</v>
      </c>
      <c r="DO40" s="8">
        <v>2.7397260273972601E-2</v>
      </c>
      <c r="DP40" s="8">
        <v>1.1627906976744186E-2</v>
      </c>
      <c r="DQ40" s="8">
        <v>8.4337349397590355E-2</v>
      </c>
      <c r="DR40" s="8">
        <v>4.0816326530612242E-2</v>
      </c>
      <c r="DS40" s="8">
        <v>3.7037037037037035E-2</v>
      </c>
      <c r="DT40" s="8">
        <v>4.6875E-2</v>
      </c>
      <c r="DU40" s="8">
        <v>1.6393442622950821E-2</v>
      </c>
      <c r="DV40" s="8">
        <v>4.7619047619047616E-2</v>
      </c>
      <c r="DW40" s="8">
        <v>2.5000000000000001E-2</v>
      </c>
      <c r="DX40" s="8">
        <v>7.1428571428571425E-2</v>
      </c>
      <c r="DY40" s="8">
        <v>2.8169014084507043E-2</v>
      </c>
      <c r="DZ40" s="8">
        <v>9.8591549295774641E-2</v>
      </c>
      <c r="EA40" s="8">
        <v>3.2258064516129031E-2</v>
      </c>
      <c r="EB40" s="8">
        <v>1.8518518518518517E-2</v>
      </c>
      <c r="EC40" s="8">
        <v>1.3513513513513514E-2</v>
      </c>
      <c r="ED40" s="8">
        <v>1.1627906976744186E-2</v>
      </c>
      <c r="EE40" s="8">
        <v>6.1728395061728392E-2</v>
      </c>
      <c r="EF40" s="8">
        <v>4.1666666666666664E-2</v>
      </c>
      <c r="EG40" s="8">
        <v>2.4691358024691357E-2</v>
      </c>
      <c r="EH40" s="8">
        <v>4.6153846153846156E-2</v>
      </c>
      <c r="EI40" s="8">
        <v>1.6129032258064516E-2</v>
      </c>
      <c r="EJ40" s="8">
        <v>3.1746031746031744E-2</v>
      </c>
      <c r="EK40" s="8">
        <v>2.4691358024691357E-2</v>
      </c>
      <c r="EL40" s="8">
        <v>4.3478260869565216E-2</v>
      </c>
      <c r="EM40" s="8">
        <v>6.6666666666666666E-2</v>
      </c>
      <c r="EN40" s="8">
        <v>8.6956521739130432E-2</v>
      </c>
      <c r="EO40" s="8">
        <v>1.6393442622950821E-2</v>
      </c>
      <c r="EP40" s="8">
        <v>1.9230769230769232E-2</v>
      </c>
      <c r="EQ40" s="8">
        <v>1.3888888888888888E-2</v>
      </c>
      <c r="ER40" s="8">
        <v>1.1627906976744186E-2</v>
      </c>
      <c r="ES40" s="8">
        <v>6.25E-2</v>
      </c>
      <c r="ET40" s="8">
        <v>2.0833333333333332E-2</v>
      </c>
      <c r="EU40" s="8">
        <v>2.4691358024691357E-2</v>
      </c>
      <c r="EV40" s="8">
        <v>4.4776119402985072E-2</v>
      </c>
      <c r="EW40" s="8">
        <v>1.6666666666666666E-2</v>
      </c>
      <c r="EX40" s="8">
        <v>3.1746031746031744E-2</v>
      </c>
      <c r="EY40" s="8">
        <v>1.2345679012345678E-2</v>
      </c>
      <c r="EZ40" s="7">
        <v>30994.409999999996</v>
      </c>
      <c r="FA40" s="7">
        <v>243.73000000000002</v>
      </c>
      <c r="FB40" s="7">
        <v>5388.9700000000021</v>
      </c>
      <c r="FC40" s="7">
        <v>41132.929999999993</v>
      </c>
      <c r="FD40" s="7">
        <v>55281.71</v>
      </c>
      <c r="FE40" s="7">
        <v>116390.98</v>
      </c>
      <c r="FF40" s="7">
        <v>7118.6900000000014</v>
      </c>
      <c r="FG40" s="7">
        <v>63210.539999999994</v>
      </c>
      <c r="FH40" s="7">
        <v>8123.6600000000026</v>
      </c>
      <c r="FI40" s="7">
        <v>18379.89</v>
      </c>
      <c r="FJ40" s="7">
        <v>38790.089999999997</v>
      </c>
      <c r="FK40" s="7">
        <v>10477.250000000002</v>
      </c>
      <c r="FL40" s="7">
        <v>78865.759999999995</v>
      </c>
      <c r="FM40" s="7">
        <v>17047.979999999996</v>
      </c>
      <c r="FN40" s="7">
        <v>31938.35</v>
      </c>
      <c r="FO40" s="7">
        <v>7207.49</v>
      </c>
      <c r="FP40" s="7">
        <v>12415.19</v>
      </c>
      <c r="FQ40" s="7">
        <v>16135.259999999998</v>
      </c>
      <c r="FR40" s="7">
        <v>8587.5500000000011</v>
      </c>
      <c r="FS40" s="7">
        <v>17612.3</v>
      </c>
      <c r="FT40" s="7">
        <v>5794.9</v>
      </c>
      <c r="FU40" s="7">
        <v>7902.0100000000011</v>
      </c>
      <c r="FV40" s="7">
        <v>10162.449999999999</v>
      </c>
      <c r="FW40" s="7">
        <v>10018.640000000001</v>
      </c>
      <c r="FX40" s="9" t="s">
        <v>220</v>
      </c>
      <c r="FY40" s="10" t="s">
        <v>224</v>
      </c>
      <c r="FZ40" s="5" t="s">
        <v>212</v>
      </c>
    </row>
    <row r="41" spans="1:182" x14ac:dyDescent="0.35">
      <c r="A41" s="6" t="s">
        <v>225</v>
      </c>
      <c r="B41" s="7">
        <v>40427583.347999997</v>
      </c>
      <c r="C41" s="7">
        <v>40285859.06159997</v>
      </c>
      <c r="D41" s="7">
        <v>38289998.223199993</v>
      </c>
      <c r="E41" s="7">
        <v>37917551.80719997</v>
      </c>
      <c r="F41" s="7">
        <v>37124784.223199978</v>
      </c>
      <c r="G41" s="7">
        <v>38029659.960399985</v>
      </c>
      <c r="H41" s="7">
        <v>36432449.644399986</v>
      </c>
      <c r="I41" s="7">
        <v>35780516.097199962</v>
      </c>
      <c r="J41" s="7">
        <v>35104477.334799983</v>
      </c>
      <c r="K41" s="7">
        <v>35315073.48119998</v>
      </c>
      <c r="L41" s="7">
        <v>35043281.212799959</v>
      </c>
      <c r="M41" s="7">
        <v>35114846.445599981</v>
      </c>
      <c r="N41" s="7">
        <v>36059550.431199983</v>
      </c>
      <c r="O41" s="7">
        <v>5317147.4491999997</v>
      </c>
      <c r="P41" s="7">
        <v>5736863.1276000012</v>
      </c>
      <c r="Q41" s="7">
        <v>4149274.4187999996</v>
      </c>
      <c r="R41" s="7">
        <v>4589601.7635999992</v>
      </c>
      <c r="S41" s="7">
        <v>4163373.2308000005</v>
      </c>
      <c r="T41" s="7">
        <v>4366818.3352000006</v>
      </c>
      <c r="U41" s="7">
        <v>3880682.3183999998</v>
      </c>
      <c r="V41" s="7">
        <v>3557448.6920000003</v>
      </c>
      <c r="W41" s="7">
        <v>3332748.1583999987</v>
      </c>
      <c r="X41" s="7">
        <v>3001525.5507999994</v>
      </c>
      <c r="Y41" s="7">
        <v>2948996.2200000007</v>
      </c>
      <c r="Z41" s="7">
        <v>3177769.5035999995</v>
      </c>
      <c r="AA41" s="7">
        <v>2982285.5948000001</v>
      </c>
      <c r="AB41" s="7">
        <v>3861422.7799999993</v>
      </c>
      <c r="AC41" s="7">
        <v>2888648.7548000002</v>
      </c>
      <c r="AD41" s="7">
        <v>2872442.1776000001</v>
      </c>
      <c r="AE41" s="7">
        <v>2489567.2028000001</v>
      </c>
      <c r="AF41" s="7">
        <v>2192616.8764000004</v>
      </c>
      <c r="AG41" s="7">
        <v>2104084.9588000001</v>
      </c>
      <c r="AH41" s="7">
        <v>2333192.2552</v>
      </c>
      <c r="AI41" s="7">
        <v>2146410.8079999997</v>
      </c>
      <c r="AJ41" s="7">
        <v>1876891.9055999997</v>
      </c>
      <c r="AK41" s="7">
        <v>1988636.1840000001</v>
      </c>
      <c r="AL41" s="7">
        <v>1676895.8576</v>
      </c>
      <c r="AM41" s="7">
        <v>1559938.0059999998</v>
      </c>
      <c r="AN41" s="7">
        <v>1674617.8428</v>
      </c>
      <c r="AO41" s="7">
        <v>127223.9944</v>
      </c>
      <c r="AP41" s="7">
        <v>251781.18919999999</v>
      </c>
      <c r="AQ41" s="7">
        <v>214268.88880000002</v>
      </c>
      <c r="AR41" s="7">
        <v>556649.36359999992</v>
      </c>
      <c r="AS41" s="7">
        <v>137677.11520000003</v>
      </c>
      <c r="AT41" s="7">
        <v>69505.161200000002</v>
      </c>
      <c r="AU41" s="7">
        <v>218306.56599999999</v>
      </c>
      <c r="AV41" s="7">
        <v>160293.99559999999</v>
      </c>
      <c r="AW41" s="7">
        <v>228233.51680000001</v>
      </c>
      <c r="AX41" s="7">
        <v>61842.168799999999</v>
      </c>
      <c r="AY41" s="7">
        <v>132416.9644</v>
      </c>
      <c r="AZ41" s="7">
        <v>112440.8536</v>
      </c>
      <c r="BA41" s="7">
        <v>0</v>
      </c>
      <c r="BB41" s="7">
        <v>157684.38</v>
      </c>
      <c r="BC41" s="7">
        <v>433903.07</v>
      </c>
      <c r="BD41" s="7">
        <v>381699.97000000003</v>
      </c>
      <c r="BE41" s="7">
        <v>460261.05</v>
      </c>
      <c r="BF41" s="7">
        <v>912084.53</v>
      </c>
      <c r="BG41" s="7">
        <v>474787.58</v>
      </c>
      <c r="BH41" s="7">
        <v>470858.68</v>
      </c>
      <c r="BI41" s="7">
        <v>302494.92000000004</v>
      </c>
      <c r="BJ41" s="7">
        <v>564977.06000000006</v>
      </c>
      <c r="BK41" s="7">
        <v>479452.90999999986</v>
      </c>
      <c r="BL41" s="7">
        <v>453971.30999999994</v>
      </c>
      <c r="BM41" s="7">
        <v>641855.80000000005</v>
      </c>
      <c r="BN41" s="7">
        <v>832717.12999999977</v>
      </c>
      <c r="BO41" s="7">
        <v>2397965.1999999993</v>
      </c>
      <c r="BP41" s="7">
        <v>474067.79000000004</v>
      </c>
      <c r="BQ41" s="7">
        <v>914329.91</v>
      </c>
      <c r="BR41" s="7">
        <v>425704.97999999992</v>
      </c>
      <c r="BS41" s="7">
        <v>876871.42999999993</v>
      </c>
      <c r="BT41" s="7">
        <v>704766.55999999994</v>
      </c>
      <c r="BU41" s="7">
        <v>853963.02000000014</v>
      </c>
      <c r="BV41" s="7">
        <v>802926.27000000025</v>
      </c>
      <c r="BW41" s="7">
        <v>574970.63000000012</v>
      </c>
      <c r="BX41" s="7">
        <v>311567.00000000006</v>
      </c>
      <c r="BY41" s="7">
        <v>513617.93</v>
      </c>
      <c r="BZ41" s="7">
        <v>52043.71</v>
      </c>
      <c r="CA41" s="7">
        <v>63672.649999999994</v>
      </c>
      <c r="CB41" s="7">
        <v>74631.87</v>
      </c>
      <c r="CC41" s="7">
        <v>40183.64</v>
      </c>
      <c r="CD41" s="7">
        <v>32737.760000000002</v>
      </c>
      <c r="CE41" s="7">
        <v>135907.63</v>
      </c>
      <c r="CF41" s="7">
        <v>53162.28</v>
      </c>
      <c r="CG41" s="7">
        <v>70765.39</v>
      </c>
      <c r="CH41" s="7">
        <v>0</v>
      </c>
      <c r="CI41" s="7">
        <v>83668.23</v>
      </c>
      <c r="CJ41" s="7">
        <v>23396.6</v>
      </c>
      <c r="CK41" s="7">
        <v>35680.009999999995</v>
      </c>
      <c r="CL41" s="7">
        <v>112951.84</v>
      </c>
      <c r="CM41" s="8">
        <v>2.7948634565673387E-2</v>
      </c>
      <c r="CN41" s="8">
        <v>3.8799925060213701E-2</v>
      </c>
      <c r="CO41" s="8">
        <v>6.2036831698209595E-2</v>
      </c>
      <c r="CP41" s="8">
        <v>3.5123786671816058E-2</v>
      </c>
      <c r="CQ41" s="8">
        <v>2.9426994209424771E-2</v>
      </c>
      <c r="CR41" s="8">
        <v>8.3678147679895606E-2</v>
      </c>
      <c r="CS41" s="8">
        <v>6.6372478735842788E-2</v>
      </c>
      <c r="CT41" s="8">
        <v>6.0368181174691879E-2</v>
      </c>
      <c r="CU41" s="8">
        <v>0</v>
      </c>
      <c r="CV41" s="8">
        <v>4.9456048797194223E-2</v>
      </c>
      <c r="CW41" s="8">
        <v>1.5309160255269579E-2</v>
      </c>
      <c r="CX41" s="8">
        <v>2.2309402691546142E-2</v>
      </c>
      <c r="CY41" s="8">
        <v>5.5802460196770848E-2</v>
      </c>
      <c r="CZ41" s="7">
        <v>1862119.95</v>
      </c>
      <c r="DA41" s="7">
        <v>1641050.8499999999</v>
      </c>
      <c r="DB41" s="7">
        <v>1203025.1700000002</v>
      </c>
      <c r="DC41" s="7">
        <v>1144057.74</v>
      </c>
      <c r="DD41" s="7">
        <v>1112507.7799999998</v>
      </c>
      <c r="DE41" s="7">
        <v>1624171.1100000003</v>
      </c>
      <c r="DF41" s="7">
        <v>800968.72999999986</v>
      </c>
      <c r="DG41" s="7">
        <v>1172229.95</v>
      </c>
      <c r="DH41" s="7">
        <v>1215444.8499999999</v>
      </c>
      <c r="DI41" s="7">
        <v>1691769.4000000001</v>
      </c>
      <c r="DJ41" s="7">
        <v>1528274.5499999998</v>
      </c>
      <c r="DK41" s="7">
        <v>1599326.1</v>
      </c>
      <c r="DL41" s="7">
        <v>2024137.2799999998</v>
      </c>
      <c r="DM41" s="8">
        <v>4.0540540540540543E-2</v>
      </c>
      <c r="DN41" s="8">
        <v>1.2658227848101266E-2</v>
      </c>
      <c r="DO41" s="8">
        <v>2.7397260273972601E-2</v>
      </c>
      <c r="DP41" s="8">
        <v>2.564102564102564E-2</v>
      </c>
      <c r="DQ41" s="8">
        <v>2.8571428571428571E-2</v>
      </c>
      <c r="DR41" s="8">
        <v>7.1428571428571425E-2</v>
      </c>
      <c r="DS41" s="8">
        <v>4.4117647058823532E-2</v>
      </c>
      <c r="DT41" s="8">
        <v>0</v>
      </c>
      <c r="DU41" s="8">
        <v>0</v>
      </c>
      <c r="DV41" s="8">
        <v>0</v>
      </c>
      <c r="DW41" s="8">
        <v>4.0404040404040407E-2</v>
      </c>
      <c r="DX41" s="8">
        <v>3.2967032967032968E-2</v>
      </c>
      <c r="DY41" s="8">
        <v>0.12941176470588237</v>
      </c>
      <c r="DZ41" s="8">
        <v>2.4096385542168676E-2</v>
      </c>
      <c r="EA41" s="8">
        <v>1.4285714285714285E-2</v>
      </c>
      <c r="EB41" s="8">
        <v>0</v>
      </c>
      <c r="EC41" s="8">
        <v>2.9411764705882353E-2</v>
      </c>
      <c r="ED41" s="8">
        <v>2.564102564102564E-2</v>
      </c>
      <c r="EE41" s="8">
        <v>1.4084507042253521E-2</v>
      </c>
      <c r="EF41" s="8">
        <v>3.7037037037037035E-2</v>
      </c>
      <c r="EG41" s="8">
        <v>4.5454545454545456E-2</v>
      </c>
      <c r="EH41" s="8">
        <v>0</v>
      </c>
      <c r="EI41" s="8">
        <v>0</v>
      </c>
      <c r="EJ41" s="8">
        <v>0</v>
      </c>
      <c r="EK41" s="8">
        <v>3.1578947368421054E-2</v>
      </c>
      <c r="EL41" s="8">
        <v>2.2727272727272728E-2</v>
      </c>
      <c r="EM41" s="8">
        <v>5.8823529411764705E-2</v>
      </c>
      <c r="EN41" s="8">
        <v>2.3809523809523808E-2</v>
      </c>
      <c r="EO41" s="8">
        <v>1.2987012987012988E-2</v>
      </c>
      <c r="EP41" s="8">
        <v>0</v>
      </c>
      <c r="EQ41" s="8">
        <v>2.8571428571428571E-2</v>
      </c>
      <c r="ER41" s="8">
        <v>2.6315789473684209E-2</v>
      </c>
      <c r="ES41" s="8">
        <v>1.4285714285714285E-2</v>
      </c>
      <c r="ET41" s="8">
        <v>1.7857142857142856E-2</v>
      </c>
      <c r="EU41" s="8">
        <v>4.6875E-2</v>
      </c>
      <c r="EV41" s="8">
        <v>0</v>
      </c>
      <c r="EW41" s="8">
        <v>1.9230769230769232E-2</v>
      </c>
      <c r="EX41" s="8">
        <v>0</v>
      </c>
      <c r="EY41" s="8">
        <v>3.1914893617021274E-2</v>
      </c>
      <c r="EZ41" s="7">
        <v>1621.09</v>
      </c>
      <c r="FA41" s="7">
        <v>17724.359999999997</v>
      </c>
      <c r="FB41" s="7">
        <v>10906.210000000001</v>
      </c>
      <c r="FC41" s="7">
        <v>67760.090000000011</v>
      </c>
      <c r="FD41" s="7">
        <v>21197.279999999999</v>
      </c>
      <c r="FE41" s="7">
        <v>13242.02</v>
      </c>
      <c r="FF41" s="7">
        <v>12788.740000000002</v>
      </c>
      <c r="FG41" s="7">
        <v>22794.089999999997</v>
      </c>
      <c r="FH41" s="7">
        <v>15809.160000000002</v>
      </c>
      <c r="FI41" s="7">
        <v>35276.389999999992</v>
      </c>
      <c r="FJ41" s="7">
        <v>51347.65</v>
      </c>
      <c r="FK41" s="7">
        <v>25888.360000000004</v>
      </c>
      <c r="FL41" s="7">
        <v>35041.48000000001</v>
      </c>
      <c r="FM41" s="7">
        <v>50605.52</v>
      </c>
      <c r="FN41" s="7">
        <v>60966.819999999992</v>
      </c>
      <c r="FO41" s="7">
        <v>11641.23</v>
      </c>
      <c r="FP41" s="7">
        <v>40972.639999999999</v>
      </c>
      <c r="FQ41" s="7">
        <v>26384.600000000002</v>
      </c>
      <c r="FR41" s="7">
        <v>69394.479999999981</v>
      </c>
      <c r="FS41" s="7">
        <v>17249.5</v>
      </c>
      <c r="FT41" s="7">
        <v>33578.179999999993</v>
      </c>
      <c r="FU41" s="7">
        <v>89493.34</v>
      </c>
      <c r="FV41" s="7">
        <v>18411.7</v>
      </c>
      <c r="FW41" s="7">
        <v>87836.959999999977</v>
      </c>
      <c r="FX41" s="9" t="s">
        <v>220</v>
      </c>
      <c r="FY41" s="10" t="s">
        <v>225</v>
      </c>
      <c r="FZ41" s="5" t="s">
        <v>212</v>
      </c>
    </row>
    <row r="42" spans="1:182" x14ac:dyDescent="0.35">
      <c r="A42" s="6" t="s">
        <v>226</v>
      </c>
      <c r="B42" s="7">
        <v>1904015.9759999998</v>
      </c>
      <c r="C42" s="7">
        <v>2159869.0360000003</v>
      </c>
      <c r="D42" s="7">
        <v>2506766.4411999998</v>
      </c>
      <c r="E42" s="7">
        <v>2636439.7007999998</v>
      </c>
      <c r="F42" s="7">
        <v>2890053.1676000003</v>
      </c>
      <c r="G42" s="7">
        <v>3167215.2727999999</v>
      </c>
      <c r="H42" s="7">
        <v>3173360.0320000006</v>
      </c>
      <c r="I42" s="7">
        <v>3355009.1856</v>
      </c>
      <c r="J42" s="7">
        <v>3311521.7063999996</v>
      </c>
      <c r="K42" s="7">
        <v>3318468.0647999998</v>
      </c>
      <c r="L42" s="7">
        <v>3340740.6139999987</v>
      </c>
      <c r="M42" s="7">
        <v>3302359.9684000006</v>
      </c>
      <c r="N42" s="7">
        <v>3393812.1504000006</v>
      </c>
      <c r="O42" s="7">
        <v>0</v>
      </c>
      <c r="P42" s="7">
        <v>0</v>
      </c>
      <c r="Q42" s="7">
        <v>47997.694799999997</v>
      </c>
      <c r="R42" s="7">
        <v>70786.8652</v>
      </c>
      <c r="S42" s="7">
        <v>97128.6872</v>
      </c>
      <c r="T42" s="7">
        <v>149126.522</v>
      </c>
      <c r="U42" s="7">
        <v>286799.21640000003</v>
      </c>
      <c r="V42" s="7">
        <v>286799.21640000003</v>
      </c>
      <c r="W42" s="7">
        <v>300141.26199999999</v>
      </c>
      <c r="X42" s="7">
        <v>356280.2892</v>
      </c>
      <c r="Y42" s="7">
        <v>306744.78639999998</v>
      </c>
      <c r="Z42" s="7">
        <v>289244.88879999996</v>
      </c>
      <c r="AA42" s="7">
        <v>316270.97039999999</v>
      </c>
      <c r="AB42" s="7">
        <v>80082.089600000007</v>
      </c>
      <c r="AC42" s="7">
        <v>128990.6152</v>
      </c>
      <c r="AD42" s="7">
        <v>108600.05519999999</v>
      </c>
      <c r="AE42" s="7">
        <v>115315.936</v>
      </c>
      <c r="AF42" s="7">
        <v>215227.29080000002</v>
      </c>
      <c r="AG42" s="7">
        <v>153587.86560000002</v>
      </c>
      <c r="AH42" s="7">
        <v>28560.5288</v>
      </c>
      <c r="AI42" s="7">
        <v>122131.7124</v>
      </c>
      <c r="AJ42" s="7">
        <v>120995.3432</v>
      </c>
      <c r="AK42" s="7">
        <v>223154.82480000003</v>
      </c>
      <c r="AL42" s="7">
        <v>287754.38639999996</v>
      </c>
      <c r="AM42" s="7">
        <v>121956.0552</v>
      </c>
      <c r="AN42" s="7">
        <v>270582.60479999997</v>
      </c>
      <c r="AO42" s="7">
        <v>0</v>
      </c>
      <c r="AP42" s="7">
        <v>0</v>
      </c>
      <c r="AQ42" s="7">
        <v>0</v>
      </c>
      <c r="AR42" s="7">
        <v>0</v>
      </c>
      <c r="AS42" s="7">
        <v>70786.8652</v>
      </c>
      <c r="AT42" s="7">
        <v>87835.31</v>
      </c>
      <c r="AU42" s="7">
        <v>117901.962</v>
      </c>
      <c r="AV42" s="7">
        <v>0</v>
      </c>
      <c r="AW42" s="7">
        <v>0</v>
      </c>
      <c r="AX42" s="7">
        <v>0</v>
      </c>
      <c r="AY42" s="7">
        <v>0</v>
      </c>
      <c r="AZ42" s="7">
        <v>48533.817199999998</v>
      </c>
      <c r="BA42" s="7">
        <v>42037.736400000002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39069.379999999997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33722.04</v>
      </c>
      <c r="BV42" s="7">
        <v>25334.03</v>
      </c>
      <c r="BW42" s="7">
        <v>86052.420000000013</v>
      </c>
      <c r="BX42" s="7">
        <v>132442.72</v>
      </c>
      <c r="BY42" s="7">
        <v>0</v>
      </c>
      <c r="BZ42" s="7">
        <v>0</v>
      </c>
      <c r="CA42" s="7">
        <v>0</v>
      </c>
      <c r="CB42" s="7">
        <v>15400.72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46396.36</v>
      </c>
      <c r="CL42" s="7">
        <v>41191.160000000003</v>
      </c>
      <c r="CM42" s="8">
        <v>0</v>
      </c>
      <c r="CN42" s="8">
        <v>0</v>
      </c>
      <c r="CO42" s="8">
        <v>4.5003349524528231E-2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 t="s">
        <v>182</v>
      </c>
      <c r="CV42" s="8">
        <v>0</v>
      </c>
      <c r="CW42" s="8">
        <v>0</v>
      </c>
      <c r="CX42" s="8">
        <v>0.20445218094221335</v>
      </c>
      <c r="CY42" s="8">
        <v>0.30075316869842744</v>
      </c>
      <c r="CZ42" s="7">
        <v>511749.48</v>
      </c>
      <c r="DA42" s="7">
        <v>289280.56</v>
      </c>
      <c r="DB42" s="7">
        <v>342212.75</v>
      </c>
      <c r="DC42" s="7">
        <v>147542.75</v>
      </c>
      <c r="DD42" s="7">
        <v>242624.95</v>
      </c>
      <c r="DE42" s="7">
        <v>212446.49</v>
      </c>
      <c r="DF42" s="7">
        <v>63627.380000000005</v>
      </c>
      <c r="DG42" s="7">
        <v>128329.59999999999</v>
      </c>
      <c r="DH42" s="7">
        <v>0</v>
      </c>
      <c r="DI42" s="7">
        <v>48019.59</v>
      </c>
      <c r="DJ42" s="7">
        <v>175567.55</v>
      </c>
      <c r="DK42" s="7">
        <v>226930.13</v>
      </c>
      <c r="DL42" s="7">
        <v>136960.02000000002</v>
      </c>
      <c r="DM42" s="8">
        <v>3.5714285714285712E-2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0.2</v>
      </c>
      <c r="DU42" s="8">
        <v>0.1</v>
      </c>
      <c r="DV42" s="8" t="s">
        <v>182</v>
      </c>
      <c r="DW42" s="8">
        <v>0</v>
      </c>
      <c r="DX42" s="8">
        <v>0.2</v>
      </c>
      <c r="DY42" s="8">
        <v>0</v>
      </c>
      <c r="DZ42" s="8">
        <v>4.1666666666666664E-2</v>
      </c>
      <c r="EA42" s="8">
        <v>0.04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0.14285714285714285</v>
      </c>
      <c r="EI42" s="8">
        <v>0.125</v>
      </c>
      <c r="EJ42" s="8" t="s">
        <v>182</v>
      </c>
      <c r="EK42" s="8">
        <v>0</v>
      </c>
      <c r="EL42" s="8">
        <v>0.25</v>
      </c>
      <c r="EM42" s="8">
        <v>0</v>
      </c>
      <c r="EN42" s="8">
        <v>4.1666666666666664E-2</v>
      </c>
      <c r="EO42" s="8">
        <v>3.7037037037037035E-2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0.14285714285714285</v>
      </c>
      <c r="EW42" s="8">
        <v>0.125</v>
      </c>
      <c r="EX42" s="8">
        <v>0</v>
      </c>
      <c r="EY42" s="8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320.54000000000002</v>
      </c>
      <c r="FO42" s="7">
        <v>0</v>
      </c>
      <c r="FP42" s="7">
        <v>0</v>
      </c>
      <c r="FQ42" s="7">
        <v>0</v>
      </c>
      <c r="FR42" s="7">
        <v>0</v>
      </c>
      <c r="FS42" s="7">
        <v>437.92</v>
      </c>
      <c r="FT42" s="7">
        <v>175.99</v>
      </c>
      <c r="FU42" s="7">
        <v>323.40000000000003</v>
      </c>
      <c r="FV42" s="7">
        <v>7871.7500000000009</v>
      </c>
      <c r="FW42" s="7">
        <v>0</v>
      </c>
      <c r="FX42" s="9" t="s">
        <v>220</v>
      </c>
      <c r="FY42" s="10" t="s">
        <v>226</v>
      </c>
      <c r="FZ42" s="5" t="s">
        <v>212</v>
      </c>
    </row>
    <row r="43" spans="1:182" x14ac:dyDescent="0.35">
      <c r="A43" s="6" t="s">
        <v>227</v>
      </c>
      <c r="B43" s="7">
        <v>3668597.2991999998</v>
      </c>
      <c r="C43" s="7">
        <v>4267874.9055999983</v>
      </c>
      <c r="D43" s="7">
        <v>4838845.8239999991</v>
      </c>
      <c r="E43" s="7">
        <v>5510867.502799999</v>
      </c>
      <c r="F43" s="7">
        <v>6002048.758799999</v>
      </c>
      <c r="G43" s="7">
        <v>6508168.5992000001</v>
      </c>
      <c r="H43" s="7">
        <v>7117818.0135999992</v>
      </c>
      <c r="I43" s="7">
        <v>7556331.5747999996</v>
      </c>
      <c r="J43" s="7">
        <v>8579732.2203999907</v>
      </c>
      <c r="K43" s="7">
        <v>9021983.9896000009</v>
      </c>
      <c r="L43" s="7">
        <v>9765601.0255999696</v>
      </c>
      <c r="M43" s="7">
        <v>10085215.296800001</v>
      </c>
      <c r="N43" s="7">
        <v>10299957.160799991</v>
      </c>
      <c r="O43" s="7">
        <v>128861.3284</v>
      </c>
      <c r="P43" s="7">
        <v>170183.52160000001</v>
      </c>
      <c r="Q43" s="7">
        <v>169911.35080000004</v>
      </c>
      <c r="R43" s="7">
        <v>279574.36079999997</v>
      </c>
      <c r="S43" s="7">
        <v>249703.59400000001</v>
      </c>
      <c r="T43" s="7">
        <v>195511.5704</v>
      </c>
      <c r="U43" s="7">
        <v>400340.57400000002</v>
      </c>
      <c r="V43" s="7">
        <v>405860.35119999998</v>
      </c>
      <c r="W43" s="7">
        <v>353464.60399999999</v>
      </c>
      <c r="X43" s="7">
        <v>424940.02720000001</v>
      </c>
      <c r="Y43" s="7">
        <v>461847.49</v>
      </c>
      <c r="Z43" s="7">
        <v>371752.09960000002</v>
      </c>
      <c r="AA43" s="7">
        <v>562137.99400000006</v>
      </c>
      <c r="AB43" s="7">
        <v>93983.926399999997</v>
      </c>
      <c r="AC43" s="7">
        <v>197472.9332</v>
      </c>
      <c r="AD43" s="7">
        <v>201411.99840000001</v>
      </c>
      <c r="AE43" s="7">
        <v>134549.372</v>
      </c>
      <c r="AF43" s="7">
        <v>233104.3836</v>
      </c>
      <c r="AG43" s="7">
        <v>380399.96960000001</v>
      </c>
      <c r="AH43" s="7">
        <v>307459.886</v>
      </c>
      <c r="AI43" s="7">
        <v>254871.75319999998</v>
      </c>
      <c r="AJ43" s="7">
        <v>199999.56880000001</v>
      </c>
      <c r="AK43" s="7">
        <v>147788.0724</v>
      </c>
      <c r="AL43" s="7">
        <v>396765.31800000003</v>
      </c>
      <c r="AM43" s="7">
        <v>736403.79039999994</v>
      </c>
      <c r="AN43" s="7">
        <v>640193.16920000012</v>
      </c>
      <c r="AO43" s="7">
        <v>0</v>
      </c>
      <c r="AP43" s="7">
        <v>9485.0807999999997</v>
      </c>
      <c r="AQ43" s="7">
        <v>31837.112400000002</v>
      </c>
      <c r="AR43" s="7">
        <v>0</v>
      </c>
      <c r="AS43" s="7">
        <v>54368.400399999999</v>
      </c>
      <c r="AT43" s="7">
        <v>0</v>
      </c>
      <c r="AU43" s="7">
        <v>112013.81</v>
      </c>
      <c r="AV43" s="7">
        <v>0</v>
      </c>
      <c r="AW43" s="7">
        <v>81924.881200000003</v>
      </c>
      <c r="AX43" s="7">
        <v>6183.4416000000001</v>
      </c>
      <c r="AY43" s="7">
        <v>13246.173199999999</v>
      </c>
      <c r="AZ43" s="7">
        <v>0</v>
      </c>
      <c r="BA43" s="7">
        <v>171780.41159999999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28720.43</v>
      </c>
      <c r="BP43" s="7">
        <v>0</v>
      </c>
      <c r="BQ43" s="7">
        <v>81104.25</v>
      </c>
      <c r="BR43" s="7">
        <v>31318.38</v>
      </c>
      <c r="BS43" s="7">
        <v>30714.65</v>
      </c>
      <c r="BT43" s="7">
        <v>0</v>
      </c>
      <c r="BU43" s="7">
        <v>82598.649999999994</v>
      </c>
      <c r="BV43" s="7">
        <v>132503.95000000001</v>
      </c>
      <c r="BW43" s="7">
        <v>0</v>
      </c>
      <c r="BX43" s="7">
        <v>87025.88</v>
      </c>
      <c r="BY43" s="7">
        <v>187188.09000000003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67084</v>
      </c>
      <c r="CH43" s="7">
        <v>92817.61</v>
      </c>
      <c r="CI43" s="7">
        <v>0</v>
      </c>
      <c r="CJ43" s="7">
        <v>0</v>
      </c>
      <c r="CK43" s="7">
        <v>0</v>
      </c>
      <c r="CL43" s="7">
        <v>13197.04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0.1159776140591617</v>
      </c>
      <c r="CU43" s="8">
        <v>7.7589306550663012E-2</v>
      </c>
      <c r="CV43" s="8">
        <v>0</v>
      </c>
      <c r="CW43" s="8">
        <v>0</v>
      </c>
      <c r="CX43" s="8">
        <v>0</v>
      </c>
      <c r="CY43" s="8">
        <v>3.3043616038802306E-2</v>
      </c>
      <c r="CZ43" s="7">
        <v>445275.19999999995</v>
      </c>
      <c r="DA43" s="7">
        <v>554149.22</v>
      </c>
      <c r="DB43" s="7">
        <v>547622.94999999995</v>
      </c>
      <c r="DC43" s="7">
        <v>659717.92999999993</v>
      </c>
      <c r="DD43" s="7">
        <v>537246.65</v>
      </c>
      <c r="DE43" s="7">
        <v>455700.74</v>
      </c>
      <c r="DF43" s="7">
        <v>561460.9</v>
      </c>
      <c r="DG43" s="7">
        <v>578421.97</v>
      </c>
      <c r="DH43" s="7">
        <v>1196268.07</v>
      </c>
      <c r="DI43" s="7">
        <v>585568.62</v>
      </c>
      <c r="DJ43" s="7">
        <v>710641.74</v>
      </c>
      <c r="DK43" s="7">
        <v>611028.71</v>
      </c>
      <c r="DL43" s="7">
        <v>399382.44</v>
      </c>
      <c r="DM43" s="8">
        <v>0.04</v>
      </c>
      <c r="DN43" s="8">
        <v>0</v>
      </c>
      <c r="DO43" s="8">
        <v>0</v>
      </c>
      <c r="DP43" s="8">
        <v>0.08</v>
      </c>
      <c r="DQ43" s="8">
        <v>3.4482758620689655E-2</v>
      </c>
      <c r="DR43" s="8">
        <v>0</v>
      </c>
      <c r="DS43" s="8">
        <v>0</v>
      </c>
      <c r="DT43" s="8">
        <v>0</v>
      </c>
      <c r="DU43" s="8">
        <v>4.3478260869565216E-2</v>
      </c>
      <c r="DV43" s="8">
        <v>4.4444444444444446E-2</v>
      </c>
      <c r="DW43" s="8">
        <v>5.5555555555555552E-2</v>
      </c>
      <c r="DX43" s="8">
        <v>0</v>
      </c>
      <c r="DY43" s="8">
        <v>2.9411764705882353E-2</v>
      </c>
      <c r="DZ43" s="8">
        <v>3.4482758620689655E-2</v>
      </c>
      <c r="EA43" s="8">
        <v>0</v>
      </c>
      <c r="EB43" s="8">
        <v>0</v>
      </c>
      <c r="EC43" s="8">
        <v>0</v>
      </c>
      <c r="ED43" s="8">
        <v>0.08</v>
      </c>
      <c r="EE43" s="8">
        <v>3.4482758620689655E-2</v>
      </c>
      <c r="EF43" s="8">
        <v>0</v>
      </c>
      <c r="EG43" s="8">
        <v>0</v>
      </c>
      <c r="EH43" s="8">
        <v>0</v>
      </c>
      <c r="EI43" s="8">
        <v>4.3478260869565216E-2</v>
      </c>
      <c r="EJ43" s="8">
        <v>2.2222222222222223E-2</v>
      </c>
      <c r="EK43" s="8">
        <v>5.5555555555555552E-2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7.6923076923076927E-2</v>
      </c>
      <c r="ES43" s="8">
        <v>3.5714285714285712E-2</v>
      </c>
      <c r="ET43" s="8">
        <v>0</v>
      </c>
      <c r="EU43" s="8">
        <v>0</v>
      </c>
      <c r="EV43" s="8">
        <v>0</v>
      </c>
      <c r="EW43" s="8">
        <v>4.3478260869565216E-2</v>
      </c>
      <c r="EX43" s="8">
        <v>2.2222222222222223E-2</v>
      </c>
      <c r="EY43" s="8">
        <v>5.5555555555555552E-2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0.01</v>
      </c>
      <c r="FH43" s="7">
        <v>49.94</v>
      </c>
      <c r="FI43" s="7">
        <v>449.42</v>
      </c>
      <c r="FJ43" s="7">
        <v>0</v>
      </c>
      <c r="FK43" s="7">
        <v>0</v>
      </c>
      <c r="FL43" s="7">
        <v>430.01</v>
      </c>
      <c r="FM43" s="7">
        <v>-342</v>
      </c>
      <c r="FN43" s="7">
        <v>0</v>
      </c>
      <c r="FO43" s="7">
        <v>565.66999999999996</v>
      </c>
      <c r="FP43" s="7">
        <v>23.67</v>
      </c>
      <c r="FQ43" s="7">
        <v>113.6</v>
      </c>
      <c r="FR43" s="7">
        <v>123.05000000000001</v>
      </c>
      <c r="FS43" s="7">
        <v>26444.77</v>
      </c>
      <c r="FT43" s="7">
        <v>10146.69</v>
      </c>
      <c r="FU43" s="7">
        <v>8724.5800000000017</v>
      </c>
      <c r="FV43" s="7">
        <v>5981.3499999999995</v>
      </c>
      <c r="FW43" s="7">
        <v>399.29</v>
      </c>
      <c r="FX43" s="9" t="s">
        <v>220</v>
      </c>
      <c r="FY43" s="10" t="s">
        <v>227</v>
      </c>
      <c r="FZ43" s="5" t="s">
        <v>212</v>
      </c>
    </row>
    <row r="44" spans="1:182" x14ac:dyDescent="0.35">
      <c r="A44" s="17" t="s">
        <v>220</v>
      </c>
      <c r="B44" s="18">
        <v>154366728.3867999</v>
      </c>
      <c r="C44" s="18">
        <v>157965784.20399982</v>
      </c>
      <c r="D44" s="18">
        <v>157397351.21479997</v>
      </c>
      <c r="E44" s="18">
        <v>160481181.23239982</v>
      </c>
      <c r="F44" s="18">
        <v>159809109.97319978</v>
      </c>
      <c r="G44" s="18">
        <v>163968007.31640002</v>
      </c>
      <c r="H44" s="18">
        <v>160881967.46759966</v>
      </c>
      <c r="I44" s="18">
        <v>160988435.52999994</v>
      </c>
      <c r="J44" s="18">
        <v>163333235.57919988</v>
      </c>
      <c r="K44" s="18">
        <v>164862887.18799993</v>
      </c>
      <c r="L44" s="18">
        <v>167424679.54759973</v>
      </c>
      <c r="M44" s="18">
        <v>168184165.96639988</v>
      </c>
      <c r="N44" s="18">
        <v>172698365.26759985</v>
      </c>
      <c r="O44" s="18">
        <v>18525694.090399988</v>
      </c>
      <c r="P44" s="18">
        <v>19877382.826399993</v>
      </c>
      <c r="Q44" s="18">
        <v>17265257.807199996</v>
      </c>
      <c r="R44" s="18">
        <v>17643852.932399988</v>
      </c>
      <c r="S44" s="18">
        <v>15845856.264799995</v>
      </c>
      <c r="T44" s="18">
        <v>14639862.773999995</v>
      </c>
      <c r="U44" s="18">
        <v>13588612.612799991</v>
      </c>
      <c r="V44" s="18">
        <v>13257558.042799991</v>
      </c>
      <c r="W44" s="18">
        <v>13732787.310799986</v>
      </c>
      <c r="X44" s="18">
        <v>12390498.425999999</v>
      </c>
      <c r="Y44" s="18">
        <v>12554494.771999998</v>
      </c>
      <c r="Z44" s="18">
        <v>12614896.018400002</v>
      </c>
      <c r="AA44" s="18">
        <v>13653638.014400002</v>
      </c>
      <c r="AB44" s="18">
        <v>12877299.725200005</v>
      </c>
      <c r="AC44" s="18">
        <v>11415254.351199998</v>
      </c>
      <c r="AD44" s="18">
        <v>10965587.234000001</v>
      </c>
      <c r="AE44" s="18">
        <v>9691280.5415999983</v>
      </c>
      <c r="AF44" s="18">
        <v>8284646.5971999979</v>
      </c>
      <c r="AG44" s="18">
        <v>9455339.3680000007</v>
      </c>
      <c r="AH44" s="18">
        <v>9511057.1368000042</v>
      </c>
      <c r="AI44" s="18">
        <v>8853388.0167999938</v>
      </c>
      <c r="AJ44" s="18">
        <v>8002318.8288000021</v>
      </c>
      <c r="AK44" s="18">
        <v>8181112.3487999989</v>
      </c>
      <c r="AL44" s="18">
        <v>8655482.9072000012</v>
      </c>
      <c r="AM44" s="18">
        <v>9749808.8644000012</v>
      </c>
      <c r="AN44" s="18">
        <v>9583794.5320000034</v>
      </c>
      <c r="AO44" s="18">
        <v>266237.98959999997</v>
      </c>
      <c r="AP44" s="18">
        <v>1050869.9659999998</v>
      </c>
      <c r="AQ44" s="18">
        <v>1263056.3212000001</v>
      </c>
      <c r="AR44" s="18">
        <v>1344628.6847999999</v>
      </c>
      <c r="AS44" s="18">
        <v>1177941.0160000001</v>
      </c>
      <c r="AT44" s="18">
        <v>908224.2335999998</v>
      </c>
      <c r="AU44" s="18">
        <v>1185713.0607999999</v>
      </c>
      <c r="AV44" s="18">
        <v>745775.24240000022</v>
      </c>
      <c r="AW44" s="18">
        <v>996267.34479999985</v>
      </c>
      <c r="AX44" s="18">
        <v>576650.14079999994</v>
      </c>
      <c r="AY44" s="18">
        <v>804633.98719999997</v>
      </c>
      <c r="AZ44" s="18">
        <v>642869.80359999998</v>
      </c>
      <c r="BA44" s="18">
        <v>730746.15919999988</v>
      </c>
      <c r="BB44" s="18">
        <v>1634542.7099999995</v>
      </c>
      <c r="BC44" s="18">
        <v>1397713.1800000002</v>
      </c>
      <c r="BD44" s="18">
        <v>2184862.1599999992</v>
      </c>
      <c r="BE44" s="18">
        <v>1292316.8200000003</v>
      </c>
      <c r="BF44" s="18">
        <v>2121206.04</v>
      </c>
      <c r="BG44" s="18">
        <v>1723916.29</v>
      </c>
      <c r="BH44" s="18">
        <v>2016155.4500000002</v>
      </c>
      <c r="BI44" s="18">
        <v>1434095.7199999997</v>
      </c>
      <c r="BJ44" s="18">
        <v>1983933.4500000007</v>
      </c>
      <c r="BK44" s="18">
        <v>2259423.2800000003</v>
      </c>
      <c r="BL44" s="18">
        <v>1818192.1199999994</v>
      </c>
      <c r="BM44" s="18">
        <v>2646648.2200000007</v>
      </c>
      <c r="BN44" s="18">
        <v>2613145.1800000011</v>
      </c>
      <c r="BO44" s="18">
        <v>5711835.8300000047</v>
      </c>
      <c r="BP44" s="18">
        <v>2226431.2899999996</v>
      </c>
      <c r="BQ44" s="18">
        <v>3868331.61</v>
      </c>
      <c r="BR44" s="18">
        <v>3387956.91</v>
      </c>
      <c r="BS44" s="18">
        <v>3011620.68</v>
      </c>
      <c r="BT44" s="18">
        <v>2518263.5800000005</v>
      </c>
      <c r="BU44" s="18">
        <v>2252070.3699999996</v>
      </c>
      <c r="BV44" s="18">
        <v>2965035.67</v>
      </c>
      <c r="BW44" s="18">
        <v>2134935.6199999996</v>
      </c>
      <c r="BX44" s="18">
        <v>2164115.8199999994</v>
      </c>
      <c r="BY44" s="18">
        <v>1985234.0499999996</v>
      </c>
      <c r="BZ44" s="18">
        <v>199318.85</v>
      </c>
      <c r="CA44" s="18">
        <v>158167.09000000003</v>
      </c>
      <c r="CB44" s="18">
        <v>132526.91999999998</v>
      </c>
      <c r="CC44" s="18">
        <v>74791.37</v>
      </c>
      <c r="CD44" s="18">
        <v>218391.74999999997</v>
      </c>
      <c r="CE44" s="18">
        <v>319379.7</v>
      </c>
      <c r="CF44" s="18">
        <v>293798.37</v>
      </c>
      <c r="CG44" s="18">
        <v>381632.86999999994</v>
      </c>
      <c r="CH44" s="18">
        <v>294426.90999999997</v>
      </c>
      <c r="CI44" s="18">
        <v>358424.08999999997</v>
      </c>
      <c r="CJ44" s="18">
        <v>272812.06</v>
      </c>
      <c r="CK44" s="18">
        <v>203338.81</v>
      </c>
      <c r="CL44" s="18">
        <v>336988.01999999996</v>
      </c>
      <c r="CM44" s="19">
        <v>2.2447937973813642E-2</v>
      </c>
      <c r="CN44" s="19">
        <v>1.8428895700643631E-2</v>
      </c>
      <c r="CO44" s="19">
        <v>1.7553546750719871E-2</v>
      </c>
      <c r="CP44" s="19">
        <v>9.4452305706827916E-3</v>
      </c>
      <c r="CQ44" s="19">
        <v>3.2233026415657486E-2</v>
      </c>
      <c r="CR44" s="19">
        <v>4.1845134329800762E-2</v>
      </c>
      <c r="CS44" s="19">
        <v>5.5349625526338438E-2</v>
      </c>
      <c r="CT44" s="19">
        <v>6.2286601181526291E-2</v>
      </c>
      <c r="CU44" s="19">
        <v>3.7389685285888694E-2</v>
      </c>
      <c r="CV44" s="19">
        <v>4.5717721069524667E-2</v>
      </c>
      <c r="CW44" s="19">
        <v>3.3900355840081955E-2</v>
      </c>
      <c r="CX44" s="19">
        <v>2.4360250365513706E-2</v>
      </c>
      <c r="CY44" s="19">
        <v>4.1352655556467256E-2</v>
      </c>
      <c r="CZ44" s="18">
        <v>8879160.7599999998</v>
      </c>
      <c r="DA44" s="18">
        <v>8582559.2899999991</v>
      </c>
      <c r="DB44" s="18">
        <v>7549865.669999999</v>
      </c>
      <c r="DC44" s="18">
        <v>7918427.129999999</v>
      </c>
      <c r="DD44" s="18">
        <v>6775403.1899999995</v>
      </c>
      <c r="DE44" s="18">
        <v>7632421.4299999997</v>
      </c>
      <c r="DF44" s="18">
        <v>5308046.21</v>
      </c>
      <c r="DG44" s="18">
        <v>6127045.9900000002</v>
      </c>
      <c r="DH44" s="18">
        <v>7874549.0299999975</v>
      </c>
      <c r="DI44" s="18">
        <v>7839937.8099999977</v>
      </c>
      <c r="DJ44" s="18">
        <v>8047468.9199999999</v>
      </c>
      <c r="DK44" s="18">
        <v>8347156.0000000028</v>
      </c>
      <c r="DL44" s="18">
        <v>8149126.4700000016</v>
      </c>
      <c r="DM44" s="19">
        <v>6.3131313131313135E-2</v>
      </c>
      <c r="DN44" s="19">
        <v>3.3057851239669422E-2</v>
      </c>
      <c r="DO44" s="19">
        <v>1.5306122448979591E-2</v>
      </c>
      <c r="DP44" s="19">
        <v>3.0660377358490566E-2</v>
      </c>
      <c r="DQ44" s="19">
        <v>2.7707808564231738E-2</v>
      </c>
      <c r="DR44" s="19">
        <v>2.5723472668810289E-2</v>
      </c>
      <c r="DS44" s="19">
        <v>2.976190476190476E-2</v>
      </c>
      <c r="DT44" s="19">
        <v>3.4013605442176874E-2</v>
      </c>
      <c r="DU44" s="19">
        <v>1.9011406844106463E-2</v>
      </c>
      <c r="DV44" s="19">
        <v>3.9660056657223795E-2</v>
      </c>
      <c r="DW44" s="19">
        <v>3.382663847780127E-2</v>
      </c>
      <c r="DX44" s="19">
        <v>3.8071065989847719E-2</v>
      </c>
      <c r="DY44" s="19">
        <v>5.8679706601466992E-2</v>
      </c>
      <c r="DZ44" s="19">
        <v>4.7393364928909949E-2</v>
      </c>
      <c r="EA44" s="19">
        <v>3.7037037037037035E-2</v>
      </c>
      <c r="EB44" s="19">
        <v>2.5316455696202531E-2</v>
      </c>
      <c r="EC44" s="19">
        <v>0.02</v>
      </c>
      <c r="ED44" s="19">
        <v>1.4319809069212411E-2</v>
      </c>
      <c r="EE44" s="19">
        <v>2.0512820512820513E-2</v>
      </c>
      <c r="EF44" s="19">
        <v>2.3333333333333334E-2</v>
      </c>
      <c r="EG44" s="19">
        <v>2.0833333333333332E-2</v>
      </c>
      <c r="EH44" s="19">
        <v>2.9702970297029702E-2</v>
      </c>
      <c r="EI44" s="19">
        <v>2.2988505747126436E-2</v>
      </c>
      <c r="EJ44" s="19">
        <v>2.4793388429752067E-2</v>
      </c>
      <c r="EK44" s="19">
        <v>2.7718550106609809E-2</v>
      </c>
      <c r="EL44" s="19">
        <v>2.8350515463917526E-2</v>
      </c>
      <c r="EM44" s="19">
        <v>5.1724137931034482E-2</v>
      </c>
      <c r="EN44" s="19">
        <v>4.8661800486618008E-2</v>
      </c>
      <c r="EO44" s="19">
        <v>2.5839793281653745E-2</v>
      </c>
      <c r="EP44" s="19">
        <v>2.1582733812949641E-2</v>
      </c>
      <c r="EQ44" s="19">
        <v>2.0151133501259445E-2</v>
      </c>
      <c r="ER44" s="19">
        <v>1.6587677725118485E-2</v>
      </c>
      <c r="ES44" s="19">
        <v>1.8229166666666668E-2</v>
      </c>
      <c r="ET44" s="19">
        <v>1.3114754098360656E-2</v>
      </c>
      <c r="EU44" s="19">
        <v>2.1276595744680851E-2</v>
      </c>
      <c r="EV44" s="19">
        <v>2.6229508196721311E-2</v>
      </c>
      <c r="EW44" s="19">
        <v>2.6515151515151516E-2</v>
      </c>
      <c r="EX44" s="19">
        <v>2.185792349726776E-2</v>
      </c>
      <c r="EY44" s="19">
        <v>2.1367521367521368E-2</v>
      </c>
      <c r="EZ44" s="18">
        <v>63345.64</v>
      </c>
      <c r="FA44" s="18">
        <v>45796.450000000012</v>
      </c>
      <c r="FB44" s="18">
        <v>108446.75999999997</v>
      </c>
      <c r="FC44" s="18">
        <v>229760.99000000005</v>
      </c>
      <c r="FD44" s="18">
        <v>147999.56</v>
      </c>
      <c r="FE44" s="18">
        <v>178279.23999999996</v>
      </c>
      <c r="FF44" s="18">
        <v>77789.929999999978</v>
      </c>
      <c r="FG44" s="18">
        <v>136512.10999999999</v>
      </c>
      <c r="FH44" s="18">
        <v>58113.92000000002</v>
      </c>
      <c r="FI44" s="18">
        <v>167182.98000000013</v>
      </c>
      <c r="FJ44" s="18">
        <v>106429.35999999999</v>
      </c>
      <c r="FK44" s="18">
        <v>94634.250000000015</v>
      </c>
      <c r="FL44" s="18">
        <v>155309.29999999996</v>
      </c>
      <c r="FM44" s="18">
        <v>156612.17999999996</v>
      </c>
      <c r="FN44" s="18">
        <v>192384.64000000004</v>
      </c>
      <c r="FO44" s="18">
        <v>117403.00000000001</v>
      </c>
      <c r="FP44" s="18">
        <v>130881.23000000001</v>
      </c>
      <c r="FQ44" s="18">
        <v>181504.54999999996</v>
      </c>
      <c r="FR44" s="18">
        <v>154753.60999999999</v>
      </c>
      <c r="FS44" s="18">
        <v>222697.36000000004</v>
      </c>
      <c r="FT44" s="18">
        <v>276295.88999999996</v>
      </c>
      <c r="FU44" s="18">
        <v>159514.13000000003</v>
      </c>
      <c r="FV44" s="18">
        <v>81762.37000000001</v>
      </c>
      <c r="FW44" s="18">
        <v>150876.34000000005</v>
      </c>
      <c r="FX44" s="4"/>
      <c r="FY44" s="4"/>
      <c r="FZ44" s="5"/>
    </row>
    <row r="45" spans="1:182" x14ac:dyDescent="0.35">
      <c r="A45" s="12" t="s">
        <v>189</v>
      </c>
      <c r="B45" s="13">
        <v>561509044.99359965</v>
      </c>
      <c r="C45" s="13">
        <v>582323925.77680016</v>
      </c>
      <c r="D45" s="13">
        <v>594673157.49840033</v>
      </c>
      <c r="E45" s="13">
        <v>607406774.43199885</v>
      </c>
      <c r="F45" s="13">
        <v>610883056.96879935</v>
      </c>
      <c r="G45" s="13">
        <v>638253393.12280047</v>
      </c>
      <c r="H45" s="13">
        <v>623451484.68919945</v>
      </c>
      <c r="I45" s="13">
        <v>624919526.64919901</v>
      </c>
      <c r="J45" s="13">
        <v>636441525.57639956</v>
      </c>
      <c r="K45" s="13">
        <v>654707264.99879909</v>
      </c>
      <c r="L45" s="13">
        <v>670303452.65279996</v>
      </c>
      <c r="M45" s="13">
        <v>679186266.82159972</v>
      </c>
      <c r="N45" s="13">
        <v>702987275.38599861</v>
      </c>
      <c r="O45" s="13">
        <v>52091121.985599957</v>
      </c>
      <c r="P45" s="13">
        <v>55279368.3116</v>
      </c>
      <c r="Q45" s="13">
        <v>53699976.535999954</v>
      </c>
      <c r="R45" s="13">
        <v>52126770.551599979</v>
      </c>
      <c r="S45" s="13">
        <v>51736799.365199938</v>
      </c>
      <c r="T45" s="13">
        <v>52452240.122399971</v>
      </c>
      <c r="U45" s="13">
        <v>50862142.764799975</v>
      </c>
      <c r="V45" s="13">
        <v>50166690.940800011</v>
      </c>
      <c r="W45" s="13">
        <v>50296236.060800023</v>
      </c>
      <c r="X45" s="13">
        <v>47016316.456000037</v>
      </c>
      <c r="Y45" s="13">
        <v>48275263.931200013</v>
      </c>
      <c r="Z45" s="13">
        <v>48339624.843599997</v>
      </c>
      <c r="AA45" s="13">
        <v>50645166.648800008</v>
      </c>
      <c r="AB45" s="13">
        <v>39966063.059999987</v>
      </c>
      <c r="AC45" s="13">
        <v>34827352.921600021</v>
      </c>
      <c r="AD45" s="13">
        <v>33190918.515600026</v>
      </c>
      <c r="AE45" s="13">
        <v>35549893.102399997</v>
      </c>
      <c r="AF45" s="13">
        <v>30947981.243999992</v>
      </c>
      <c r="AG45" s="13">
        <v>32096783.4388</v>
      </c>
      <c r="AH45" s="13">
        <v>30168085.333199989</v>
      </c>
      <c r="AI45" s="13">
        <v>29629115.931200009</v>
      </c>
      <c r="AJ45" s="13">
        <v>31030325.978000008</v>
      </c>
      <c r="AK45" s="13">
        <v>30619743.075200025</v>
      </c>
      <c r="AL45" s="13">
        <v>31102228.968399983</v>
      </c>
      <c r="AM45" s="13">
        <v>36604532.014000013</v>
      </c>
      <c r="AN45" s="13">
        <v>40199613.837999955</v>
      </c>
      <c r="AO45" s="13">
        <v>492055.82999999996</v>
      </c>
      <c r="AP45" s="13">
        <v>3322933.4716000007</v>
      </c>
      <c r="AQ45" s="13">
        <v>4343870.7136000013</v>
      </c>
      <c r="AR45" s="13">
        <v>3978260.1372000007</v>
      </c>
      <c r="AS45" s="13">
        <v>3673796.230800001</v>
      </c>
      <c r="AT45" s="13">
        <v>3211458.7088000001</v>
      </c>
      <c r="AU45" s="13">
        <v>4849468.2240000013</v>
      </c>
      <c r="AV45" s="13">
        <v>3692438.2960000006</v>
      </c>
      <c r="AW45" s="13">
        <v>2907700.6779999998</v>
      </c>
      <c r="AX45" s="13">
        <v>2691393.8296000008</v>
      </c>
      <c r="AY45" s="13">
        <v>2925469.0587999998</v>
      </c>
      <c r="AZ45" s="13">
        <v>3159110.2743999995</v>
      </c>
      <c r="BA45" s="13">
        <v>2483016.4848000007</v>
      </c>
      <c r="BB45" s="13">
        <v>5033704.4300000006</v>
      </c>
      <c r="BC45" s="13">
        <v>6275701.6100000003</v>
      </c>
      <c r="BD45" s="13">
        <v>6180803.809999994</v>
      </c>
      <c r="BE45" s="13">
        <v>4793293.84</v>
      </c>
      <c r="BF45" s="13">
        <v>5083258.8999999976</v>
      </c>
      <c r="BG45" s="13">
        <v>4717424.2</v>
      </c>
      <c r="BH45" s="13">
        <v>7034314.4400000004</v>
      </c>
      <c r="BI45" s="13">
        <v>6178189.5299999965</v>
      </c>
      <c r="BJ45" s="13">
        <v>5647804.0300000003</v>
      </c>
      <c r="BK45" s="13">
        <v>7793217.3000000166</v>
      </c>
      <c r="BL45" s="13">
        <v>7548546.1500000041</v>
      </c>
      <c r="BM45" s="13">
        <v>7268838.2300000004</v>
      </c>
      <c r="BN45" s="13">
        <v>7682549.2100000009</v>
      </c>
      <c r="BO45" s="13">
        <v>12173652.470000001</v>
      </c>
      <c r="BP45" s="13">
        <v>8761713.0300000031</v>
      </c>
      <c r="BQ45" s="13">
        <v>8657748.150000006</v>
      </c>
      <c r="BR45" s="13">
        <v>10405905.1</v>
      </c>
      <c r="BS45" s="13">
        <v>8302847.7099999981</v>
      </c>
      <c r="BT45" s="13">
        <v>9422884.5099999998</v>
      </c>
      <c r="BU45" s="13">
        <v>8803960.2599999961</v>
      </c>
      <c r="BV45" s="13">
        <v>8840142.4199999999</v>
      </c>
      <c r="BW45" s="13">
        <v>8684021.4600000009</v>
      </c>
      <c r="BX45" s="13">
        <v>8789421.6199999973</v>
      </c>
      <c r="BY45" s="13">
        <v>7507845.299999998</v>
      </c>
      <c r="BZ45" s="13">
        <v>372753.36000000004</v>
      </c>
      <c r="CA45" s="13">
        <v>587362.86</v>
      </c>
      <c r="CB45" s="13">
        <v>759389.76999999979</v>
      </c>
      <c r="CC45" s="13">
        <v>398590.1</v>
      </c>
      <c r="CD45" s="13">
        <v>541432.07999999996</v>
      </c>
      <c r="CE45" s="13">
        <v>716393.24999999988</v>
      </c>
      <c r="CF45" s="13">
        <v>907200.55999999994</v>
      </c>
      <c r="CG45" s="13">
        <v>856017.32000000018</v>
      </c>
      <c r="CH45" s="13">
        <v>876514.6399999999</v>
      </c>
      <c r="CI45" s="13">
        <v>1117826.5800000003</v>
      </c>
      <c r="CJ45" s="13">
        <v>925892.7699999999</v>
      </c>
      <c r="CK45" s="13">
        <v>618216.19999999995</v>
      </c>
      <c r="CL45" s="13">
        <v>1135036.5299999996</v>
      </c>
      <c r="CM45" s="14">
        <v>1.1636322663027986E-2</v>
      </c>
      <c r="CN45" s="14">
        <v>1.5932807269298598E-2</v>
      </c>
      <c r="CO45" s="14">
        <v>2.1361329595627511E-2</v>
      </c>
      <c r="CP45" s="14">
        <v>1.2080076635824503E-2</v>
      </c>
      <c r="CQ45" s="14">
        <v>2.1486677783737838E-2</v>
      </c>
      <c r="CR45" s="14">
        <v>2.463962908850565E-2</v>
      </c>
      <c r="CS45" s="14">
        <v>3.8979329398982569E-2</v>
      </c>
      <c r="CT45" s="14">
        <v>3.363007887002633E-2</v>
      </c>
      <c r="CU45" s="14">
        <v>2.6231120003230118E-2</v>
      </c>
      <c r="CV45" s="14">
        <v>2.8316424291830448E-2</v>
      </c>
      <c r="CW45" s="14">
        <v>2.5098583473355363E-2</v>
      </c>
      <c r="CX45" s="14">
        <v>1.7310367943125959E-2</v>
      </c>
      <c r="CY45" s="14">
        <v>2.9489502163571369E-2</v>
      </c>
      <c r="CZ45" s="13">
        <v>32033604.669999994</v>
      </c>
      <c r="DA45" s="13">
        <v>36864994.979999982</v>
      </c>
      <c r="DB45" s="13">
        <v>35549742.659999996</v>
      </c>
      <c r="DC45" s="13">
        <v>32995659.880000006</v>
      </c>
      <c r="DD45" s="13">
        <v>25198501.389999997</v>
      </c>
      <c r="DE45" s="13">
        <v>29074839.049999997</v>
      </c>
      <c r="DF45" s="13">
        <v>23273888.340000007</v>
      </c>
      <c r="DG45" s="13">
        <v>25453919.489999995</v>
      </c>
      <c r="DH45" s="13">
        <v>33415067.290000018</v>
      </c>
      <c r="DI45" s="13">
        <v>39476261.850000024</v>
      </c>
      <c r="DJ45" s="13">
        <v>36890240.080000013</v>
      </c>
      <c r="DK45" s="13">
        <v>35713637.170000017</v>
      </c>
      <c r="DL45" s="13">
        <v>38489511.409999989</v>
      </c>
      <c r="DM45" s="14">
        <v>5.24390243902439E-2</v>
      </c>
      <c r="DN45" s="14">
        <v>2.8885832187070151E-2</v>
      </c>
      <c r="DO45" s="14">
        <v>2.6169265033407572E-2</v>
      </c>
      <c r="DP45" s="14">
        <v>1.9871106337271752E-2</v>
      </c>
      <c r="DQ45" s="14">
        <v>3.1505986137366097E-2</v>
      </c>
      <c r="DR45" s="14">
        <v>2.3181454836131096E-2</v>
      </c>
      <c r="DS45" s="14">
        <v>2.236024844720497E-2</v>
      </c>
      <c r="DT45" s="14">
        <v>2.9687499999999999E-2</v>
      </c>
      <c r="DU45" s="14">
        <v>1.5463917525773196E-2</v>
      </c>
      <c r="DV45" s="14">
        <v>3.6374845869297165E-2</v>
      </c>
      <c r="DW45" s="14">
        <v>2.6636568848758466E-2</v>
      </c>
      <c r="DX45" s="14">
        <v>2.9162248144220571E-2</v>
      </c>
      <c r="DY45" s="14">
        <v>4.6849757673667204E-2</v>
      </c>
      <c r="DZ45" s="14">
        <v>3.0477285796434734E-2</v>
      </c>
      <c r="EA45" s="14">
        <v>2.8445006321112517E-2</v>
      </c>
      <c r="EB45" s="14">
        <v>2.4199288256227757E-2</v>
      </c>
      <c r="EC45" s="14">
        <v>2.3320377568017768E-2</v>
      </c>
      <c r="ED45" s="14">
        <v>1.3110846245530394E-2</v>
      </c>
      <c r="EE45" s="14">
        <v>2.6520051746442432E-2</v>
      </c>
      <c r="EF45" s="14">
        <v>1.9565217391304349E-2</v>
      </c>
      <c r="EG45" s="14">
        <v>1.7737003058103974E-2</v>
      </c>
      <c r="EH45" s="14">
        <v>2.4313725490196079E-2</v>
      </c>
      <c r="EI45" s="14">
        <v>1.5241320914479255E-2</v>
      </c>
      <c r="EJ45" s="14">
        <v>2.6474127557160047E-2</v>
      </c>
      <c r="EK45" s="14">
        <v>2.3679417122040074E-2</v>
      </c>
      <c r="EL45" s="14">
        <v>2.5898520084566595E-2</v>
      </c>
      <c r="EM45" s="14">
        <v>2.7522935779816515E-2</v>
      </c>
      <c r="EN45" s="14">
        <v>3.1764705882352938E-2</v>
      </c>
      <c r="EO45" s="14">
        <v>2.4860161591050343E-2</v>
      </c>
      <c r="EP45" s="14">
        <v>2.0989505247376312E-2</v>
      </c>
      <c r="EQ45" s="14">
        <v>1.968019680196802E-2</v>
      </c>
      <c r="ER45" s="14">
        <v>1.3682331945270671E-2</v>
      </c>
      <c r="ES45" s="14">
        <v>2.247191011235955E-2</v>
      </c>
      <c r="ET45" s="14">
        <v>2.007168458781362E-2</v>
      </c>
      <c r="EU45" s="14">
        <v>1.73053152039555E-2</v>
      </c>
      <c r="EV45" s="14">
        <v>1.9561815336463225E-2</v>
      </c>
      <c r="EW45" s="14">
        <v>1.8018018018018018E-2</v>
      </c>
      <c r="EX45" s="14">
        <v>2.3751522533495738E-2</v>
      </c>
      <c r="EY45" s="14">
        <v>1.9855595667870037E-2</v>
      </c>
      <c r="EZ45" s="13">
        <v>529777.82999999984</v>
      </c>
      <c r="FA45" s="13">
        <v>125617.13999999997</v>
      </c>
      <c r="FB45" s="13">
        <v>240328.98999999993</v>
      </c>
      <c r="FC45" s="13">
        <v>1081766.0700000005</v>
      </c>
      <c r="FD45" s="13">
        <v>386323.91000000015</v>
      </c>
      <c r="FE45" s="13">
        <v>532774.61999999988</v>
      </c>
      <c r="FF45" s="13">
        <v>486699.23999999987</v>
      </c>
      <c r="FG45" s="13">
        <v>409569.17000000016</v>
      </c>
      <c r="FH45" s="13">
        <v>266106.18000000023</v>
      </c>
      <c r="FI45" s="13">
        <v>697436.35999999836</v>
      </c>
      <c r="FJ45" s="13">
        <v>251779.12999999992</v>
      </c>
      <c r="FK45" s="13">
        <v>530462.91000000015</v>
      </c>
      <c r="FL45" s="13">
        <v>395334.78999999986</v>
      </c>
      <c r="FM45" s="13">
        <v>415162.4700000002</v>
      </c>
      <c r="FN45" s="13">
        <v>600625.65000000014</v>
      </c>
      <c r="FO45" s="13">
        <v>498298.97999999969</v>
      </c>
      <c r="FP45" s="13">
        <v>631224.33000000007</v>
      </c>
      <c r="FQ45" s="13">
        <v>473551.37</v>
      </c>
      <c r="FR45" s="13">
        <v>378109.15000000008</v>
      </c>
      <c r="FS45" s="13">
        <v>543595.9099999998</v>
      </c>
      <c r="FT45" s="13">
        <v>629906.75999999978</v>
      </c>
      <c r="FU45" s="13">
        <v>625733.65000000037</v>
      </c>
      <c r="FV45" s="13">
        <v>350520.54999999929</v>
      </c>
      <c r="FW45" s="13">
        <v>365202.52999999997</v>
      </c>
      <c r="FX45" s="4"/>
      <c r="FY45" s="4"/>
      <c r="FZ45" s="22"/>
    </row>
    <row r="46" spans="1:182" x14ac:dyDescent="0.35">
      <c r="A46" s="6" t="s">
        <v>228</v>
      </c>
      <c r="B46" s="7">
        <v>22640777.213199992</v>
      </c>
      <c r="C46" s="7">
        <v>23753933.228800002</v>
      </c>
      <c r="D46" s="7">
        <v>24600944.207999997</v>
      </c>
      <c r="E46" s="7">
        <v>25076169.669999983</v>
      </c>
      <c r="F46" s="7">
        <v>24984878.305599984</v>
      </c>
      <c r="G46" s="7">
        <v>26008854.369599979</v>
      </c>
      <c r="H46" s="7">
        <v>25943782.271199998</v>
      </c>
      <c r="I46" s="7">
        <v>26331209.945599996</v>
      </c>
      <c r="J46" s="7">
        <v>25924070.817600008</v>
      </c>
      <c r="K46" s="7">
        <v>25968791.825600002</v>
      </c>
      <c r="L46" s="7">
        <v>26290664.862399988</v>
      </c>
      <c r="M46" s="7">
        <v>26279426.65919999</v>
      </c>
      <c r="N46" s="7">
        <v>27722739.989599973</v>
      </c>
      <c r="O46" s="7">
        <v>2786579.7692</v>
      </c>
      <c r="P46" s="7">
        <v>3218249.1084000003</v>
      </c>
      <c r="Q46" s="7">
        <v>3274440.8920000005</v>
      </c>
      <c r="R46" s="7">
        <v>2969664.497599999</v>
      </c>
      <c r="S46" s="7">
        <v>2769260.895599999</v>
      </c>
      <c r="T46" s="7">
        <v>3272117.6139999991</v>
      </c>
      <c r="U46" s="7">
        <v>3122195.1727999994</v>
      </c>
      <c r="V46" s="7">
        <v>3484928.0724000004</v>
      </c>
      <c r="W46" s="7">
        <v>3349749.5995999994</v>
      </c>
      <c r="X46" s="7">
        <v>2910598.6751999999</v>
      </c>
      <c r="Y46" s="7">
        <v>2817758.0987999993</v>
      </c>
      <c r="Z46" s="7">
        <v>2674271.7532000006</v>
      </c>
      <c r="AA46" s="7">
        <v>2536486.2475999999</v>
      </c>
      <c r="AB46" s="7">
        <v>2165549.2176000001</v>
      </c>
      <c r="AC46" s="7">
        <v>1784942.6787999999</v>
      </c>
      <c r="AD46" s="7">
        <v>1512942.3784000003</v>
      </c>
      <c r="AE46" s="7">
        <v>1821155.0688000002</v>
      </c>
      <c r="AF46" s="7">
        <v>1830310.5284000002</v>
      </c>
      <c r="AG46" s="7">
        <v>1905845.0328000002</v>
      </c>
      <c r="AH46" s="7">
        <v>2236366.9040000001</v>
      </c>
      <c r="AI46" s="7">
        <v>2154187.5335999997</v>
      </c>
      <c r="AJ46" s="7">
        <v>1310022.9508</v>
      </c>
      <c r="AK46" s="7">
        <v>1101190.3928</v>
      </c>
      <c r="AL46" s="7">
        <v>1159321.8951999999</v>
      </c>
      <c r="AM46" s="7">
        <v>1425617.1592000001</v>
      </c>
      <c r="AN46" s="7">
        <v>1501203.8436</v>
      </c>
      <c r="AO46" s="7">
        <v>28963.7732</v>
      </c>
      <c r="AP46" s="7">
        <v>369153.35479999997</v>
      </c>
      <c r="AQ46" s="7">
        <v>298580.89679999999</v>
      </c>
      <c r="AR46" s="7">
        <v>179297.9504</v>
      </c>
      <c r="AS46" s="7">
        <v>271312.17600000004</v>
      </c>
      <c r="AT46" s="7">
        <v>302205.45680000004</v>
      </c>
      <c r="AU46" s="7">
        <v>220453.78520000001</v>
      </c>
      <c r="AV46" s="7">
        <v>480051.36160000006</v>
      </c>
      <c r="AW46" s="7">
        <v>350910.35239999997</v>
      </c>
      <c r="AX46" s="7">
        <v>182674.57880000002</v>
      </c>
      <c r="AY46" s="7">
        <v>36235.055200000003</v>
      </c>
      <c r="AZ46" s="7">
        <v>125983.03479999999</v>
      </c>
      <c r="BA46" s="7">
        <v>82236.561600000001</v>
      </c>
      <c r="BB46" s="7">
        <v>288111.39</v>
      </c>
      <c r="BC46" s="7">
        <v>512705.74000000005</v>
      </c>
      <c r="BD46" s="7">
        <v>463462.30000000005</v>
      </c>
      <c r="BE46" s="7">
        <v>306614.09999999998</v>
      </c>
      <c r="BF46" s="7">
        <v>413247.64</v>
      </c>
      <c r="BG46" s="7">
        <v>127726.47</v>
      </c>
      <c r="BH46" s="7">
        <v>333704.82</v>
      </c>
      <c r="BI46" s="7">
        <v>437938.88999999996</v>
      </c>
      <c r="BJ46" s="7">
        <v>424584.59000000008</v>
      </c>
      <c r="BK46" s="7">
        <v>347492.69999999995</v>
      </c>
      <c r="BL46" s="7">
        <v>249482.27</v>
      </c>
      <c r="BM46" s="7">
        <v>361393.56999999995</v>
      </c>
      <c r="BN46" s="7">
        <v>369043.62</v>
      </c>
      <c r="BO46" s="7">
        <v>405079.62000000005</v>
      </c>
      <c r="BP46" s="7">
        <v>631530.1399999999</v>
      </c>
      <c r="BQ46" s="7">
        <v>682887.71000000008</v>
      </c>
      <c r="BR46" s="7">
        <v>445930.02000000008</v>
      </c>
      <c r="BS46" s="7">
        <v>492099.48000000004</v>
      </c>
      <c r="BT46" s="7">
        <v>359752.71</v>
      </c>
      <c r="BU46" s="7">
        <v>798636.22000000009</v>
      </c>
      <c r="BV46" s="7">
        <v>916362.63</v>
      </c>
      <c r="BW46" s="7">
        <v>411671.62</v>
      </c>
      <c r="BX46" s="7">
        <v>554335.18999999994</v>
      </c>
      <c r="BY46" s="7">
        <v>299812.29000000004</v>
      </c>
      <c r="BZ46" s="7">
        <v>0</v>
      </c>
      <c r="CA46" s="7">
        <v>0</v>
      </c>
      <c r="CB46" s="7">
        <v>24231.98</v>
      </c>
      <c r="CC46" s="7">
        <v>45944.53</v>
      </c>
      <c r="CD46" s="7">
        <v>9361.36</v>
      </c>
      <c r="CE46" s="7">
        <v>0</v>
      </c>
      <c r="CF46" s="7">
        <v>0</v>
      </c>
      <c r="CG46" s="7">
        <v>0</v>
      </c>
      <c r="CH46" s="7">
        <v>108521.75</v>
      </c>
      <c r="CI46" s="7">
        <v>118359.51000000001</v>
      </c>
      <c r="CJ46" s="7">
        <v>47201.4</v>
      </c>
      <c r="CK46" s="7">
        <v>0</v>
      </c>
      <c r="CL46" s="7">
        <v>0</v>
      </c>
      <c r="CM46" s="8">
        <v>0</v>
      </c>
      <c r="CN46" s="8">
        <v>0</v>
      </c>
      <c r="CO46" s="8">
        <v>1.5991771279205157E-2</v>
      </c>
      <c r="CP46" s="8">
        <v>3.089795943538275E-2</v>
      </c>
      <c r="CQ46" s="8">
        <v>1.0536372819868731E-2</v>
      </c>
      <c r="CR46" s="8">
        <v>0</v>
      </c>
      <c r="CS46" s="8">
        <v>0</v>
      </c>
      <c r="CT46" s="8">
        <v>0</v>
      </c>
      <c r="CU46" s="8">
        <v>9.6197031532642641E-2</v>
      </c>
      <c r="CV46" s="8">
        <v>7.8357395252756215E-2</v>
      </c>
      <c r="CW46" s="8">
        <v>3.5377237051082359E-2</v>
      </c>
      <c r="CX46" s="8">
        <v>0</v>
      </c>
      <c r="CY46" s="8">
        <v>0</v>
      </c>
      <c r="CZ46" s="7">
        <v>1255084.45</v>
      </c>
      <c r="DA46" s="7">
        <v>1641270.4300000002</v>
      </c>
      <c r="DB46" s="7">
        <v>1515278.05</v>
      </c>
      <c r="DC46" s="7">
        <v>1486976.1900000002</v>
      </c>
      <c r="DD46" s="7">
        <v>888480.33</v>
      </c>
      <c r="DE46" s="7">
        <v>1273866.8399999999</v>
      </c>
      <c r="DF46" s="7">
        <v>1257835.3400000001</v>
      </c>
      <c r="DG46" s="7">
        <v>1203212.6600000001</v>
      </c>
      <c r="DH46" s="7">
        <v>1128119.53</v>
      </c>
      <c r="DI46" s="7">
        <v>1510508.48</v>
      </c>
      <c r="DJ46" s="7">
        <v>1334230.82</v>
      </c>
      <c r="DK46" s="7">
        <v>1328351.6200000001</v>
      </c>
      <c r="DL46" s="7">
        <v>1863295.95</v>
      </c>
      <c r="DM46" s="8">
        <v>6.8965517241379309E-2</v>
      </c>
      <c r="DN46" s="8">
        <v>3.3898305084745763E-2</v>
      </c>
      <c r="DO46" s="8">
        <v>1.5625E-2</v>
      </c>
      <c r="DP46" s="8">
        <v>4.0540540540540543E-2</v>
      </c>
      <c r="DQ46" s="8">
        <v>4.7619047619047616E-2</v>
      </c>
      <c r="DR46" s="8">
        <v>0</v>
      </c>
      <c r="DS46" s="8">
        <v>1.7543859649122806E-2</v>
      </c>
      <c r="DT46" s="8">
        <v>3.9215686274509803E-2</v>
      </c>
      <c r="DU46" s="8">
        <v>2.2727272727272728E-2</v>
      </c>
      <c r="DV46" s="8">
        <v>1.7857142857142856E-2</v>
      </c>
      <c r="DW46" s="8">
        <v>2.9411764705882353E-2</v>
      </c>
      <c r="DX46" s="8">
        <v>1.4705882352941176E-2</v>
      </c>
      <c r="DY46" s="8">
        <v>5.6338028169014086E-2</v>
      </c>
      <c r="DZ46" s="8">
        <v>2.7397260273972601E-2</v>
      </c>
      <c r="EA46" s="8">
        <v>3.5714285714285712E-2</v>
      </c>
      <c r="EB46" s="8">
        <v>1.7857142857142856E-2</v>
      </c>
      <c r="EC46" s="8">
        <v>2.9411764705882353E-2</v>
      </c>
      <c r="ED46" s="8">
        <v>1.5151515151515152E-2</v>
      </c>
      <c r="EE46" s="8">
        <v>1.5873015873015872E-2</v>
      </c>
      <c r="EF46" s="8">
        <v>3.125E-2</v>
      </c>
      <c r="EG46" s="8">
        <v>1.7857142857142856E-2</v>
      </c>
      <c r="EH46" s="8">
        <v>0</v>
      </c>
      <c r="EI46" s="8">
        <v>2.3809523809523808E-2</v>
      </c>
      <c r="EJ46" s="8">
        <v>1.5384615384615385E-2</v>
      </c>
      <c r="EK46" s="8">
        <v>3.2786885245901641E-2</v>
      </c>
      <c r="EL46" s="8">
        <v>1.3888888888888888E-2</v>
      </c>
      <c r="EM46" s="8">
        <v>3.3898305084745763E-2</v>
      </c>
      <c r="EN46" s="8">
        <v>2.9411764705882353E-2</v>
      </c>
      <c r="EO46" s="8">
        <v>1.7241379310344827E-2</v>
      </c>
      <c r="EP46" s="8">
        <v>1.8518518518518517E-2</v>
      </c>
      <c r="EQ46" s="8">
        <v>4.9180327868852458E-2</v>
      </c>
      <c r="ER46" s="8">
        <v>1.4705882352941176E-2</v>
      </c>
      <c r="ES46" s="8">
        <v>0</v>
      </c>
      <c r="ET46" s="8">
        <v>2.8571428571428571E-2</v>
      </c>
      <c r="EU46" s="8">
        <v>1.8181818181818181E-2</v>
      </c>
      <c r="EV46" s="8">
        <v>0</v>
      </c>
      <c r="EW46" s="8">
        <v>2.5000000000000001E-2</v>
      </c>
      <c r="EX46" s="8">
        <v>1.5873015873015872E-2</v>
      </c>
      <c r="EY46" s="8">
        <v>3.2258064516129031E-2</v>
      </c>
      <c r="EZ46" s="7">
        <v>4723.7999999999993</v>
      </c>
      <c r="FA46" s="7">
        <v>63601.93</v>
      </c>
      <c r="FB46" s="7">
        <v>410.10999999999979</v>
      </c>
      <c r="FC46" s="7">
        <v>30305.959999999995</v>
      </c>
      <c r="FD46" s="7">
        <v>-41850.550000000003</v>
      </c>
      <c r="FE46" s="7">
        <v>51421.329999999994</v>
      </c>
      <c r="FF46" s="7">
        <v>26373.190000000002</v>
      </c>
      <c r="FG46" s="7">
        <v>75615.58</v>
      </c>
      <c r="FH46" s="7">
        <v>16049.620000000003</v>
      </c>
      <c r="FI46" s="7">
        <v>36261.949999999997</v>
      </c>
      <c r="FJ46" s="7">
        <v>11555.84</v>
      </c>
      <c r="FK46" s="7">
        <v>5344.22</v>
      </c>
      <c r="FL46" s="7">
        <v>49006.01999999999</v>
      </c>
      <c r="FM46" s="7">
        <v>60365.78</v>
      </c>
      <c r="FN46" s="7">
        <v>6221.1100000000006</v>
      </c>
      <c r="FO46" s="7">
        <v>4638.62</v>
      </c>
      <c r="FP46" s="7">
        <v>9644.7400000000016</v>
      </c>
      <c r="FQ46" s="7">
        <v>9470.7000000000007</v>
      </c>
      <c r="FR46" s="7">
        <v>28591.26</v>
      </c>
      <c r="FS46" s="7">
        <v>33659.339999999997</v>
      </c>
      <c r="FT46" s="7">
        <v>26106.43</v>
      </c>
      <c r="FU46" s="7">
        <v>13250.4</v>
      </c>
      <c r="FV46" s="7">
        <v>3128.7099999999996</v>
      </c>
      <c r="FW46" s="7">
        <v>32400.23</v>
      </c>
      <c r="FX46" s="9" t="s">
        <v>229</v>
      </c>
      <c r="FY46" s="10" t="s">
        <v>228</v>
      </c>
      <c r="FZ46" s="5" t="s">
        <v>230</v>
      </c>
    </row>
    <row r="47" spans="1:182" x14ac:dyDescent="0.35">
      <c r="A47" s="6" t="s">
        <v>231</v>
      </c>
      <c r="B47" s="7">
        <v>28896221.891999993</v>
      </c>
      <c r="C47" s="7">
        <v>30397143.450799983</v>
      </c>
      <c r="D47" s="7">
        <v>30710374.564399987</v>
      </c>
      <c r="E47" s="7">
        <v>31364958.753999975</v>
      </c>
      <c r="F47" s="7">
        <v>32138515.275199987</v>
      </c>
      <c r="G47" s="7">
        <v>33887687.181199968</v>
      </c>
      <c r="H47" s="7">
        <v>33501680.540399965</v>
      </c>
      <c r="I47" s="7">
        <v>33667047.556399956</v>
      </c>
      <c r="J47" s="7">
        <v>34365540.12719997</v>
      </c>
      <c r="K47" s="7">
        <v>34830769.823999994</v>
      </c>
      <c r="L47" s="7">
        <v>36079756.773199968</v>
      </c>
      <c r="M47" s="7">
        <v>36982442.513199992</v>
      </c>
      <c r="N47" s="7">
        <v>37584978.749599971</v>
      </c>
      <c r="O47" s="7">
        <v>2262075.4076000005</v>
      </c>
      <c r="P47" s="7">
        <v>2882069.6915999996</v>
      </c>
      <c r="Q47" s="7">
        <v>2797912.0703999996</v>
      </c>
      <c r="R47" s="7">
        <v>2904149.5016000001</v>
      </c>
      <c r="S47" s="7">
        <v>3032107.3244000003</v>
      </c>
      <c r="T47" s="7">
        <v>2949507.1828000001</v>
      </c>
      <c r="U47" s="7">
        <v>3005435.6763999998</v>
      </c>
      <c r="V47" s="7">
        <v>3218083.2064</v>
      </c>
      <c r="W47" s="7">
        <v>3359195.0199999996</v>
      </c>
      <c r="X47" s="7">
        <v>3085558.74</v>
      </c>
      <c r="Y47" s="7">
        <v>3250747.6379999998</v>
      </c>
      <c r="Z47" s="7">
        <v>3164673.8</v>
      </c>
      <c r="AA47" s="7">
        <v>3476743.4347999999</v>
      </c>
      <c r="AB47" s="7">
        <v>2645193.0684000002</v>
      </c>
      <c r="AC47" s="7">
        <v>2290626.216</v>
      </c>
      <c r="AD47" s="7">
        <v>2189599.5444</v>
      </c>
      <c r="AE47" s="7">
        <v>1782639.128</v>
      </c>
      <c r="AF47" s="7">
        <v>1879681.9568</v>
      </c>
      <c r="AG47" s="7">
        <v>2394058.7080000001</v>
      </c>
      <c r="AH47" s="7">
        <v>2435356.4092000001</v>
      </c>
      <c r="AI47" s="7">
        <v>2147688.9828000003</v>
      </c>
      <c r="AJ47" s="7">
        <v>1904970.1908000004</v>
      </c>
      <c r="AK47" s="7">
        <v>1580855.2427999997</v>
      </c>
      <c r="AL47" s="7">
        <v>2290697.6924000001</v>
      </c>
      <c r="AM47" s="7">
        <v>2137319.6975999996</v>
      </c>
      <c r="AN47" s="7">
        <v>2469507.6852000002</v>
      </c>
      <c r="AO47" s="7">
        <v>0</v>
      </c>
      <c r="AP47" s="7">
        <v>405366.9228</v>
      </c>
      <c r="AQ47" s="7">
        <v>304515.72960000002</v>
      </c>
      <c r="AR47" s="7">
        <v>395962.6372</v>
      </c>
      <c r="AS47" s="7">
        <v>66540.475200000001</v>
      </c>
      <c r="AT47" s="7">
        <v>37492.354399999997</v>
      </c>
      <c r="AU47" s="7">
        <v>318951.38279999996</v>
      </c>
      <c r="AV47" s="7">
        <v>196521.23199999999</v>
      </c>
      <c r="AW47" s="7">
        <v>189203.90000000002</v>
      </c>
      <c r="AX47" s="7">
        <v>328307.92839999998</v>
      </c>
      <c r="AY47" s="7">
        <v>274754.6496</v>
      </c>
      <c r="AZ47" s="7">
        <v>331251.69439999998</v>
      </c>
      <c r="BA47" s="7">
        <v>420952.36639999994</v>
      </c>
      <c r="BB47" s="7">
        <v>464565.08999999997</v>
      </c>
      <c r="BC47" s="7">
        <v>556691.75</v>
      </c>
      <c r="BD47" s="7">
        <v>469378.9</v>
      </c>
      <c r="BE47" s="7">
        <v>471748.80000000005</v>
      </c>
      <c r="BF47" s="7">
        <v>216856.54</v>
      </c>
      <c r="BG47" s="7">
        <v>219105.96</v>
      </c>
      <c r="BH47" s="7">
        <v>230924.93</v>
      </c>
      <c r="BI47" s="7">
        <v>299458.7</v>
      </c>
      <c r="BJ47" s="7">
        <v>632244.98</v>
      </c>
      <c r="BK47" s="7">
        <v>305052.50999999995</v>
      </c>
      <c r="BL47" s="7">
        <v>176885.91999999998</v>
      </c>
      <c r="BM47" s="7">
        <v>117841.34</v>
      </c>
      <c r="BN47" s="7">
        <v>157207.93</v>
      </c>
      <c r="BO47" s="7">
        <v>800125.17000000016</v>
      </c>
      <c r="BP47" s="7">
        <v>456084.18999999994</v>
      </c>
      <c r="BQ47" s="7">
        <v>146622.44</v>
      </c>
      <c r="BR47" s="7">
        <v>372467.75999999989</v>
      </c>
      <c r="BS47" s="7">
        <v>437357.84</v>
      </c>
      <c r="BT47" s="7">
        <v>427539.58</v>
      </c>
      <c r="BU47" s="7">
        <v>732493.21</v>
      </c>
      <c r="BV47" s="7">
        <v>702923.89999999991</v>
      </c>
      <c r="BW47" s="7">
        <v>453060.24000000005</v>
      </c>
      <c r="BX47" s="7">
        <v>429174.48999999993</v>
      </c>
      <c r="BY47" s="7">
        <v>546471.91</v>
      </c>
      <c r="BZ47" s="7">
        <v>0</v>
      </c>
      <c r="CA47" s="7">
        <v>0</v>
      </c>
      <c r="CB47" s="7">
        <v>34337.29</v>
      </c>
      <c r="CC47" s="7">
        <v>0</v>
      </c>
      <c r="CD47" s="7">
        <v>60931.38</v>
      </c>
      <c r="CE47" s="7">
        <v>14160.42</v>
      </c>
      <c r="CF47" s="7">
        <v>54928.69</v>
      </c>
      <c r="CG47" s="7">
        <v>0</v>
      </c>
      <c r="CH47" s="7">
        <v>69241.31</v>
      </c>
      <c r="CI47" s="7">
        <v>134744.84</v>
      </c>
      <c r="CJ47" s="7">
        <v>24887.22</v>
      </c>
      <c r="CK47" s="7">
        <v>38809.599999999999</v>
      </c>
      <c r="CL47" s="7">
        <v>164407.26999999999</v>
      </c>
      <c r="CM47" s="20">
        <v>0</v>
      </c>
      <c r="CN47" s="20">
        <v>0</v>
      </c>
      <c r="CO47" s="20">
        <v>2.2078557102188166E-2</v>
      </c>
      <c r="CP47" s="20">
        <v>0</v>
      </c>
      <c r="CQ47" s="20">
        <v>4.0245988638153547E-2</v>
      </c>
      <c r="CR47" s="20">
        <v>8.8752064340931417E-3</v>
      </c>
      <c r="CS47" s="20">
        <v>4.0597230920487185E-2</v>
      </c>
      <c r="CT47" s="20">
        <v>0</v>
      </c>
      <c r="CU47" s="20">
        <v>4.1660581001645949E-2</v>
      </c>
      <c r="CV47" s="20">
        <v>8.3163663191362244E-2</v>
      </c>
      <c r="CW47" s="20">
        <v>1.2710735382908657E-2</v>
      </c>
      <c r="CX47" s="20">
        <v>2.3449492942237114E-2</v>
      </c>
      <c r="CY47" s="20">
        <v>0.10964982575619069</v>
      </c>
      <c r="CZ47" s="7">
        <v>1468231.02</v>
      </c>
      <c r="DA47" s="7">
        <v>1844906.8800000001</v>
      </c>
      <c r="DB47" s="7">
        <v>1555232.52</v>
      </c>
      <c r="DC47" s="7">
        <v>1776401.2100000002</v>
      </c>
      <c r="DD47" s="7">
        <v>1513973.9900000002</v>
      </c>
      <c r="DE47" s="7">
        <v>1595503.1699999997</v>
      </c>
      <c r="DF47" s="7">
        <v>1353015.6800000002</v>
      </c>
      <c r="DG47" s="7">
        <v>1235979.71</v>
      </c>
      <c r="DH47" s="7">
        <v>1926228.1799999995</v>
      </c>
      <c r="DI47" s="7">
        <v>1885836.9499999997</v>
      </c>
      <c r="DJ47" s="7">
        <v>2138039.02</v>
      </c>
      <c r="DK47" s="7">
        <v>1952580.4100000001</v>
      </c>
      <c r="DL47" s="7">
        <v>1714945.23</v>
      </c>
      <c r="DM47" s="20">
        <v>4.7619047619047616E-2</v>
      </c>
      <c r="DN47" s="20">
        <v>3.9473684210526314E-2</v>
      </c>
      <c r="DO47" s="20">
        <v>4.6875E-2</v>
      </c>
      <c r="DP47" s="20">
        <v>6.741573033707865E-2</v>
      </c>
      <c r="DQ47" s="20">
        <v>4.8192771084337352E-2</v>
      </c>
      <c r="DR47" s="20">
        <v>5.1724137931034482E-2</v>
      </c>
      <c r="DS47" s="20">
        <v>3.9473684210526314E-2</v>
      </c>
      <c r="DT47" s="20">
        <v>1.4925373134328358E-2</v>
      </c>
      <c r="DU47" s="20">
        <v>0</v>
      </c>
      <c r="DV47" s="20">
        <v>3.125E-2</v>
      </c>
      <c r="DW47" s="20">
        <v>0.11038961038961038</v>
      </c>
      <c r="DX47" s="20">
        <v>3.896103896103896E-2</v>
      </c>
      <c r="DY47" s="20">
        <v>5.4794520547945202E-2</v>
      </c>
      <c r="DZ47" s="20">
        <v>4.2857142857142858E-2</v>
      </c>
      <c r="EA47" s="20">
        <v>4.9180327868852458E-2</v>
      </c>
      <c r="EB47" s="20">
        <v>2.6666666666666668E-2</v>
      </c>
      <c r="EC47" s="20">
        <v>6.25E-2</v>
      </c>
      <c r="ED47" s="20">
        <v>5.8823529411764705E-2</v>
      </c>
      <c r="EE47" s="20">
        <v>3.5714285714285712E-2</v>
      </c>
      <c r="EF47" s="20">
        <v>5.1724137931034482E-2</v>
      </c>
      <c r="EG47" s="20">
        <v>3.7499999999999999E-2</v>
      </c>
      <c r="EH47" s="20">
        <v>1.5625E-2</v>
      </c>
      <c r="EI47" s="20">
        <v>0</v>
      </c>
      <c r="EJ47" s="20">
        <v>4.7619047619047616E-2</v>
      </c>
      <c r="EK47" s="20">
        <v>8.4415584415584416E-2</v>
      </c>
      <c r="EL47" s="20">
        <v>2.564102564102564E-2</v>
      </c>
      <c r="EM47" s="20">
        <v>3.8461538461538464E-2</v>
      </c>
      <c r="EN47" s="20">
        <v>4.4117647058823532E-2</v>
      </c>
      <c r="EO47" s="20">
        <v>3.0769230769230771E-2</v>
      </c>
      <c r="EP47" s="20">
        <v>2.9411764705882353E-2</v>
      </c>
      <c r="EQ47" s="20">
        <v>7.3529411764705885E-2</v>
      </c>
      <c r="ER47" s="20">
        <v>4.7058823529411764E-2</v>
      </c>
      <c r="ES47" s="20">
        <v>2.4096385542168676E-2</v>
      </c>
      <c r="ET47" s="20">
        <v>0.05</v>
      </c>
      <c r="EU47" s="20">
        <v>3.8461538461538464E-2</v>
      </c>
      <c r="EV47" s="20">
        <v>1.5873015873015872E-2</v>
      </c>
      <c r="EW47" s="20">
        <v>1.9607843137254902E-2</v>
      </c>
      <c r="EX47" s="20">
        <v>4.9180327868852458E-2</v>
      </c>
      <c r="EY47" s="20">
        <v>1.2658227848101266E-2</v>
      </c>
      <c r="EZ47" s="7">
        <v>890.41000000000008</v>
      </c>
      <c r="FA47" s="7">
        <v>16726.47</v>
      </c>
      <c r="FB47" s="7">
        <v>104239.21999999999</v>
      </c>
      <c r="FC47" s="7">
        <v>80099.38</v>
      </c>
      <c r="FD47" s="7">
        <v>16162.8</v>
      </c>
      <c r="FE47" s="7">
        <v>88366.329999999973</v>
      </c>
      <c r="FF47" s="7">
        <v>1328.95</v>
      </c>
      <c r="FG47" s="7">
        <v>86474.73000000001</v>
      </c>
      <c r="FH47" s="7">
        <v>4864.76</v>
      </c>
      <c r="FI47" s="7">
        <v>7141.7499999999991</v>
      </c>
      <c r="FJ47" s="7">
        <v>28034.380000000005</v>
      </c>
      <c r="FK47" s="7">
        <v>79929.020000000019</v>
      </c>
      <c r="FL47" s="7">
        <v>19717.87</v>
      </c>
      <c r="FM47" s="7">
        <v>63052.62</v>
      </c>
      <c r="FN47" s="7">
        <v>75744.419999999984</v>
      </c>
      <c r="FO47" s="7">
        <v>54359.16</v>
      </c>
      <c r="FP47" s="7">
        <v>5012</v>
      </c>
      <c r="FQ47" s="7">
        <v>86992.06</v>
      </c>
      <c r="FR47" s="7">
        <v>230695.72</v>
      </c>
      <c r="FS47" s="7">
        <v>20684.930000000004</v>
      </c>
      <c r="FT47" s="7">
        <v>61977.26</v>
      </c>
      <c r="FU47" s="7">
        <v>85541.960000000021</v>
      </c>
      <c r="FV47" s="7">
        <v>11918.08</v>
      </c>
      <c r="FW47" s="7">
        <v>31220.739999999998</v>
      </c>
      <c r="FX47" s="9" t="s">
        <v>229</v>
      </c>
      <c r="FY47" s="10" t="s">
        <v>231</v>
      </c>
      <c r="FZ47" s="5" t="s">
        <v>230</v>
      </c>
    </row>
    <row r="48" spans="1:182" x14ac:dyDescent="0.35">
      <c r="A48" s="6" t="s">
        <v>232</v>
      </c>
      <c r="B48" s="7">
        <v>25076733.462799955</v>
      </c>
      <c r="C48" s="7">
        <v>25883293.786799982</v>
      </c>
      <c r="D48" s="7">
        <v>27043058.823199969</v>
      </c>
      <c r="E48" s="7">
        <v>27331007.131199978</v>
      </c>
      <c r="F48" s="7">
        <v>27544192.01159998</v>
      </c>
      <c r="G48" s="7">
        <v>28484424.682799991</v>
      </c>
      <c r="H48" s="7">
        <v>28337444.074399993</v>
      </c>
      <c r="I48" s="7">
        <v>28876254.975999977</v>
      </c>
      <c r="J48" s="7">
        <v>29050323.574000008</v>
      </c>
      <c r="K48" s="7">
        <v>29776664.009599984</v>
      </c>
      <c r="L48" s="7">
        <v>30399028.611999951</v>
      </c>
      <c r="M48" s="7">
        <v>30624592.801199969</v>
      </c>
      <c r="N48" s="7">
        <v>31732423.754799984</v>
      </c>
      <c r="O48" s="7">
        <v>2230362.9267999991</v>
      </c>
      <c r="P48" s="7">
        <v>2287697.5531999995</v>
      </c>
      <c r="Q48" s="7">
        <v>2393317.8675999991</v>
      </c>
      <c r="R48" s="7">
        <v>2639437.0392</v>
      </c>
      <c r="S48" s="7">
        <v>2502925.0184000004</v>
      </c>
      <c r="T48" s="7">
        <v>2447443.7939999998</v>
      </c>
      <c r="U48" s="7">
        <v>2473407.0411999999</v>
      </c>
      <c r="V48" s="7">
        <v>2513075.145599999</v>
      </c>
      <c r="W48" s="7">
        <v>2280147.2504000003</v>
      </c>
      <c r="X48" s="7">
        <v>2528440.0544000003</v>
      </c>
      <c r="Y48" s="7">
        <v>2638506.7940000002</v>
      </c>
      <c r="Z48" s="7">
        <v>2578718.6864000005</v>
      </c>
      <c r="AA48" s="7">
        <v>2353863.25</v>
      </c>
      <c r="AB48" s="7">
        <v>1395764.8264000004</v>
      </c>
      <c r="AC48" s="7">
        <v>1385306.2307999998</v>
      </c>
      <c r="AD48" s="7">
        <v>1563817.7764000001</v>
      </c>
      <c r="AE48" s="7">
        <v>1455273.5359999996</v>
      </c>
      <c r="AF48" s="7">
        <v>1639467.5948000001</v>
      </c>
      <c r="AG48" s="7">
        <v>1776549.2040000001</v>
      </c>
      <c r="AH48" s="7">
        <v>1036698.56</v>
      </c>
      <c r="AI48" s="7">
        <v>1393371.7335999999</v>
      </c>
      <c r="AJ48" s="7">
        <v>2018472.6316</v>
      </c>
      <c r="AK48" s="7">
        <v>1685692.2599999998</v>
      </c>
      <c r="AL48" s="7">
        <v>868858.49119999993</v>
      </c>
      <c r="AM48" s="7">
        <v>898993.10399999993</v>
      </c>
      <c r="AN48" s="7">
        <v>1512925.3576</v>
      </c>
      <c r="AO48" s="7">
        <v>0</v>
      </c>
      <c r="AP48" s="7">
        <v>159695.88279999999</v>
      </c>
      <c r="AQ48" s="7">
        <v>139154.09759999998</v>
      </c>
      <c r="AR48" s="7">
        <v>163625.26280000003</v>
      </c>
      <c r="AS48" s="7">
        <v>301533.0012</v>
      </c>
      <c r="AT48" s="7">
        <v>343480.51</v>
      </c>
      <c r="AU48" s="7">
        <v>113436.85799999999</v>
      </c>
      <c r="AV48" s="7">
        <v>313507.94999999995</v>
      </c>
      <c r="AW48" s="7">
        <v>264069.58640000003</v>
      </c>
      <c r="AX48" s="7">
        <v>14064.785599999999</v>
      </c>
      <c r="AY48" s="7">
        <v>150719.22640000001</v>
      </c>
      <c r="AZ48" s="7">
        <v>291799.96240000002</v>
      </c>
      <c r="BA48" s="7">
        <v>58580.325200000007</v>
      </c>
      <c r="BB48" s="7">
        <v>360592.54</v>
      </c>
      <c r="BC48" s="7">
        <v>339201.88</v>
      </c>
      <c r="BD48" s="7">
        <v>324711.04000000004</v>
      </c>
      <c r="BE48" s="7">
        <v>454522.39</v>
      </c>
      <c r="BF48" s="7">
        <v>148574.94</v>
      </c>
      <c r="BG48" s="7">
        <v>267629.56</v>
      </c>
      <c r="BH48" s="7">
        <v>362449.04</v>
      </c>
      <c r="BI48" s="7">
        <v>354280.9</v>
      </c>
      <c r="BJ48" s="7">
        <v>587773.5</v>
      </c>
      <c r="BK48" s="7">
        <v>509782.19</v>
      </c>
      <c r="BL48" s="7">
        <v>308103.61</v>
      </c>
      <c r="BM48" s="7">
        <v>888962.77</v>
      </c>
      <c r="BN48" s="7">
        <v>416922.85</v>
      </c>
      <c r="BO48" s="7">
        <v>338972.19</v>
      </c>
      <c r="BP48" s="7">
        <v>572179.43999999983</v>
      </c>
      <c r="BQ48" s="7">
        <v>399554.42</v>
      </c>
      <c r="BR48" s="7">
        <v>468723.49000000005</v>
      </c>
      <c r="BS48" s="7">
        <v>336489.35</v>
      </c>
      <c r="BT48" s="7">
        <v>220440.12000000002</v>
      </c>
      <c r="BU48" s="7">
        <v>564933.02</v>
      </c>
      <c r="BV48" s="7">
        <v>451285.87000000005</v>
      </c>
      <c r="BW48" s="7">
        <v>451421.55</v>
      </c>
      <c r="BX48" s="7">
        <v>372387.31</v>
      </c>
      <c r="BY48" s="7">
        <v>287133.49</v>
      </c>
      <c r="BZ48" s="7">
        <v>42293.18</v>
      </c>
      <c r="CA48" s="7">
        <v>0</v>
      </c>
      <c r="CB48" s="7">
        <v>0</v>
      </c>
      <c r="CC48" s="7">
        <v>0</v>
      </c>
      <c r="CD48" s="7">
        <v>165781.41</v>
      </c>
      <c r="CE48" s="7">
        <v>125139.54</v>
      </c>
      <c r="CF48" s="7">
        <v>27814.78</v>
      </c>
      <c r="CG48" s="7">
        <v>28161.279999999999</v>
      </c>
      <c r="CH48" s="7">
        <v>0</v>
      </c>
      <c r="CI48" s="7">
        <v>120162.34999999999</v>
      </c>
      <c r="CJ48" s="7">
        <v>78433.42</v>
      </c>
      <c r="CK48" s="7">
        <v>61052.4</v>
      </c>
      <c r="CL48" s="7">
        <v>0</v>
      </c>
      <c r="CM48" s="8">
        <v>3.8677600249347049E-2</v>
      </c>
      <c r="CN48" s="8">
        <v>0</v>
      </c>
      <c r="CO48" s="8">
        <v>0</v>
      </c>
      <c r="CP48" s="8">
        <v>0</v>
      </c>
      <c r="CQ48" s="8">
        <v>0.12197219279850602</v>
      </c>
      <c r="CR48" s="8">
        <v>0.10248409871140224</v>
      </c>
      <c r="CS48" s="8">
        <v>2.2370973595045099E-2</v>
      </c>
      <c r="CT48" s="8">
        <v>2.2564355990669582E-2</v>
      </c>
      <c r="CU48" s="8">
        <v>0</v>
      </c>
      <c r="CV48" s="8">
        <v>6.8427785909840694E-2</v>
      </c>
      <c r="CW48" s="8">
        <v>4.6138804579287568E-2</v>
      </c>
      <c r="CX48" s="8">
        <v>4.1253693783510723E-2</v>
      </c>
      <c r="CY48" s="8">
        <v>0</v>
      </c>
      <c r="CZ48" s="7">
        <v>1093479.9400000002</v>
      </c>
      <c r="DA48" s="7">
        <v>1539395.83</v>
      </c>
      <c r="DB48" s="7">
        <v>1825915.6899999997</v>
      </c>
      <c r="DC48" s="7">
        <v>1251420.8899999999</v>
      </c>
      <c r="DD48" s="7">
        <v>1359173.81</v>
      </c>
      <c r="DE48" s="7">
        <v>1221062.9900000002</v>
      </c>
      <c r="DF48" s="7">
        <v>1243342.3999999999</v>
      </c>
      <c r="DG48" s="7">
        <v>1248042.71</v>
      </c>
      <c r="DH48" s="7">
        <v>1157694.76</v>
      </c>
      <c r="DI48" s="7">
        <v>1756046.15</v>
      </c>
      <c r="DJ48" s="7">
        <v>1699944.78</v>
      </c>
      <c r="DK48" s="7">
        <v>1479925.66</v>
      </c>
      <c r="DL48" s="7">
        <v>1429419.1699999997</v>
      </c>
      <c r="DM48" s="8">
        <v>0.1044776119402985</v>
      </c>
      <c r="DN48" s="8">
        <v>3.3898305084745763E-2</v>
      </c>
      <c r="DO48" s="8">
        <v>4.8192771084337352E-2</v>
      </c>
      <c r="DP48" s="8">
        <v>5.7142857142857141E-2</v>
      </c>
      <c r="DQ48" s="8">
        <v>1.7543859649122806E-2</v>
      </c>
      <c r="DR48" s="8">
        <v>7.2727272727272724E-2</v>
      </c>
      <c r="DS48" s="8">
        <v>6.5573770491803282E-2</v>
      </c>
      <c r="DT48" s="8">
        <v>1.5873015873015872E-2</v>
      </c>
      <c r="DU48" s="8">
        <v>3.125E-2</v>
      </c>
      <c r="DV48" s="8">
        <v>6.0606060606060608E-2</v>
      </c>
      <c r="DW48" s="8">
        <v>2.0618556701030927E-2</v>
      </c>
      <c r="DX48" s="8">
        <v>4.2253521126760563E-2</v>
      </c>
      <c r="DY48" s="8">
        <v>5.0632911392405063E-2</v>
      </c>
      <c r="DZ48" s="8">
        <v>4.2857142857142858E-2</v>
      </c>
      <c r="EA48" s="8">
        <v>9.5238095238095233E-2</v>
      </c>
      <c r="EB48" s="8">
        <v>3.3898305084745763E-2</v>
      </c>
      <c r="EC48" s="8">
        <v>4.7058823529411764E-2</v>
      </c>
      <c r="ED48" s="8">
        <v>2.9850746268656716E-2</v>
      </c>
      <c r="EE48" s="8">
        <v>1.6393442622950821E-2</v>
      </c>
      <c r="EF48" s="8">
        <v>7.5471698113207544E-2</v>
      </c>
      <c r="EG48" s="8">
        <v>4.6875E-2</v>
      </c>
      <c r="EH48" s="8">
        <v>3.1746031746031744E-2</v>
      </c>
      <c r="EI48" s="8">
        <v>0</v>
      </c>
      <c r="EJ48" s="8">
        <v>2.9411764705882353E-2</v>
      </c>
      <c r="EK48" s="8">
        <v>1.0526315789473684E-2</v>
      </c>
      <c r="EL48" s="8">
        <v>4.1095890410958902E-2</v>
      </c>
      <c r="EM48" s="8">
        <v>1.8518518518518517E-2</v>
      </c>
      <c r="EN48" s="8">
        <v>4.3478260869565216E-2</v>
      </c>
      <c r="EO48" s="8">
        <v>0.109375</v>
      </c>
      <c r="EP48" s="8">
        <v>1.6949152542372881E-2</v>
      </c>
      <c r="EQ48" s="8">
        <v>2.3529411764705882E-2</v>
      </c>
      <c r="ER48" s="8">
        <v>4.4776119402985072E-2</v>
      </c>
      <c r="ES48" s="8">
        <v>1.5625E-2</v>
      </c>
      <c r="ET48" s="8">
        <v>6.1224489795918366E-2</v>
      </c>
      <c r="EU48" s="8">
        <v>3.125E-2</v>
      </c>
      <c r="EV48" s="8">
        <v>3.125E-2</v>
      </c>
      <c r="EW48" s="8">
        <v>0</v>
      </c>
      <c r="EX48" s="8">
        <v>2.8571428571428571E-2</v>
      </c>
      <c r="EY48" s="8">
        <v>1.0526315789473684E-2</v>
      </c>
      <c r="EZ48" s="7">
        <v>38582.369999999995</v>
      </c>
      <c r="FA48" s="7">
        <v>1733.7099999999998</v>
      </c>
      <c r="FB48" s="7">
        <v>23638.529999999995</v>
      </c>
      <c r="FC48" s="7">
        <v>43373.21</v>
      </c>
      <c r="FD48" s="7">
        <v>7445.5300000000007</v>
      </c>
      <c r="FE48" s="7">
        <v>27363.79</v>
      </c>
      <c r="FF48" s="7">
        <v>3667</v>
      </c>
      <c r="FG48" s="7">
        <v>3960.3099999999995</v>
      </c>
      <c r="FH48" s="7">
        <v>16845.079999999994</v>
      </c>
      <c r="FI48" s="7">
        <v>5818.159999999998</v>
      </c>
      <c r="FJ48" s="7">
        <v>-154.71999999999991</v>
      </c>
      <c r="FK48" s="7">
        <v>13947.69</v>
      </c>
      <c r="FL48" s="7">
        <v>19091.560000000001</v>
      </c>
      <c r="FM48" s="7">
        <v>2959.7299999999996</v>
      </c>
      <c r="FN48" s="7">
        <v>23204.900000000005</v>
      </c>
      <c r="FO48" s="7">
        <v>12051.349999999999</v>
      </c>
      <c r="FP48" s="7">
        <v>43606.329999999994</v>
      </c>
      <c r="FQ48" s="7">
        <v>22336.079999999994</v>
      </c>
      <c r="FR48" s="7">
        <v>24265.91</v>
      </c>
      <c r="FS48" s="7">
        <v>49055.259999999995</v>
      </c>
      <c r="FT48" s="7">
        <v>2772.87</v>
      </c>
      <c r="FU48" s="7">
        <v>53736.06</v>
      </c>
      <c r="FV48" s="7">
        <v>16367.289999999997</v>
      </c>
      <c r="FW48" s="7">
        <v>44471.170000000006</v>
      </c>
      <c r="FX48" s="9" t="s">
        <v>229</v>
      </c>
      <c r="FY48" s="10" t="s">
        <v>232</v>
      </c>
      <c r="FZ48" s="5" t="s">
        <v>230</v>
      </c>
    </row>
    <row r="49" spans="1:182" x14ac:dyDescent="0.35">
      <c r="A49" s="6" t="s">
        <v>233</v>
      </c>
      <c r="B49" s="7">
        <v>24812901.448399991</v>
      </c>
      <c r="C49" s="7">
        <v>25420449.708399978</v>
      </c>
      <c r="D49" s="7">
        <v>25686171.372399971</v>
      </c>
      <c r="E49" s="7">
        <v>26258679.033999965</v>
      </c>
      <c r="F49" s="7">
        <v>26028117.397599977</v>
      </c>
      <c r="G49" s="7">
        <v>26404632.148799967</v>
      </c>
      <c r="H49" s="7">
        <v>26002363.506399963</v>
      </c>
      <c r="I49" s="7">
        <v>26084091.238399994</v>
      </c>
      <c r="J49" s="7">
        <v>26802559.331199989</v>
      </c>
      <c r="K49" s="7">
        <v>26970006.891600017</v>
      </c>
      <c r="L49" s="7">
        <v>27579909.870400008</v>
      </c>
      <c r="M49" s="7">
        <v>27766746.847999893</v>
      </c>
      <c r="N49" s="7">
        <v>28592814.517199982</v>
      </c>
      <c r="O49" s="7">
        <v>3224197.2824000004</v>
      </c>
      <c r="P49" s="7">
        <v>3067334.4715999998</v>
      </c>
      <c r="Q49" s="7">
        <v>2665501.5252</v>
      </c>
      <c r="R49" s="7">
        <v>2978028.554</v>
      </c>
      <c r="S49" s="7">
        <v>2867632.7776000001</v>
      </c>
      <c r="T49" s="7">
        <v>2626829.5903999996</v>
      </c>
      <c r="U49" s="7">
        <v>3014433.8887999998</v>
      </c>
      <c r="V49" s="7">
        <v>3095832.3596000001</v>
      </c>
      <c r="W49" s="7">
        <v>2964338.4464000002</v>
      </c>
      <c r="X49" s="7">
        <v>2579326.6800000002</v>
      </c>
      <c r="Y49" s="7">
        <v>2859425.5048000007</v>
      </c>
      <c r="Z49" s="7">
        <v>2630938.8936000005</v>
      </c>
      <c r="AA49" s="7">
        <v>2684201.3943999996</v>
      </c>
      <c r="AB49" s="7">
        <v>2058488.7060000002</v>
      </c>
      <c r="AC49" s="7">
        <v>1883329.5083999997</v>
      </c>
      <c r="AD49" s="7">
        <v>1680592.6152000001</v>
      </c>
      <c r="AE49" s="7">
        <v>1638441.6460000002</v>
      </c>
      <c r="AF49" s="7">
        <v>1742145.9979999999</v>
      </c>
      <c r="AG49" s="7">
        <v>2300889.0684000002</v>
      </c>
      <c r="AH49" s="7">
        <v>1547865.3716000002</v>
      </c>
      <c r="AI49" s="7">
        <v>1470655.8328</v>
      </c>
      <c r="AJ49" s="7">
        <v>1388369.9479999996</v>
      </c>
      <c r="AK49" s="7">
        <v>1602532.2867999999</v>
      </c>
      <c r="AL49" s="7">
        <v>1783872.0035999999</v>
      </c>
      <c r="AM49" s="7">
        <v>1904746.6107999999</v>
      </c>
      <c r="AN49" s="7">
        <v>1471760.4148000004</v>
      </c>
      <c r="AO49" s="7">
        <v>33181.668400000002</v>
      </c>
      <c r="AP49" s="7">
        <v>86015.064799999993</v>
      </c>
      <c r="AQ49" s="7">
        <v>299111.04639999999</v>
      </c>
      <c r="AR49" s="7">
        <v>115319.0224</v>
      </c>
      <c r="AS49" s="7">
        <v>337788.03839999996</v>
      </c>
      <c r="AT49" s="7">
        <v>337199.41559999995</v>
      </c>
      <c r="AU49" s="7">
        <v>108526.2452</v>
      </c>
      <c r="AV49" s="7">
        <v>73723.448399999994</v>
      </c>
      <c r="AW49" s="7">
        <v>276274.0588</v>
      </c>
      <c r="AX49" s="7">
        <v>251945.97679999997</v>
      </c>
      <c r="AY49" s="7">
        <v>100893.4828</v>
      </c>
      <c r="AZ49" s="7">
        <v>117920.2908</v>
      </c>
      <c r="BA49" s="7">
        <v>98990.4568</v>
      </c>
      <c r="BB49" s="7">
        <v>499792.93000000005</v>
      </c>
      <c r="BC49" s="7">
        <v>77779.51999999999</v>
      </c>
      <c r="BD49" s="7">
        <v>312636.54000000004</v>
      </c>
      <c r="BE49" s="7">
        <v>166626.57</v>
      </c>
      <c r="BF49" s="7">
        <v>145145.96000000002</v>
      </c>
      <c r="BG49" s="7">
        <v>248605.1</v>
      </c>
      <c r="BH49" s="7">
        <v>290470.11</v>
      </c>
      <c r="BI49" s="7">
        <v>336150.99000000005</v>
      </c>
      <c r="BJ49" s="7">
        <v>385940.16</v>
      </c>
      <c r="BK49" s="7">
        <v>280372.03000000003</v>
      </c>
      <c r="BL49" s="7">
        <v>51521.11</v>
      </c>
      <c r="BM49" s="7">
        <v>565583.43000000005</v>
      </c>
      <c r="BN49" s="7">
        <v>671112.78</v>
      </c>
      <c r="BO49" s="7">
        <v>488533.74000000005</v>
      </c>
      <c r="BP49" s="7">
        <v>265549.31999999989</v>
      </c>
      <c r="BQ49" s="7">
        <v>422387.35</v>
      </c>
      <c r="BR49" s="7">
        <v>674455.62</v>
      </c>
      <c r="BS49" s="7">
        <v>251218.16000000003</v>
      </c>
      <c r="BT49" s="7">
        <v>448099.77000000008</v>
      </c>
      <c r="BU49" s="7">
        <v>760824.29</v>
      </c>
      <c r="BV49" s="7">
        <v>664207.75</v>
      </c>
      <c r="BW49" s="7">
        <v>154330.39000000001</v>
      </c>
      <c r="BX49" s="7">
        <v>797227.2300000001</v>
      </c>
      <c r="BY49" s="7">
        <v>330974.75</v>
      </c>
      <c r="BZ49" s="7">
        <v>59449.65</v>
      </c>
      <c r="CA49" s="7">
        <v>119227.54000000001</v>
      </c>
      <c r="CB49" s="7">
        <v>16379.96</v>
      </c>
      <c r="CC49" s="7">
        <v>64014.39</v>
      </c>
      <c r="CD49" s="7">
        <v>8072.62</v>
      </c>
      <c r="CE49" s="7">
        <v>192843.37</v>
      </c>
      <c r="CF49" s="7">
        <v>0</v>
      </c>
      <c r="CG49" s="7">
        <v>0</v>
      </c>
      <c r="CH49" s="7">
        <v>0</v>
      </c>
      <c r="CI49" s="7">
        <v>11144.93</v>
      </c>
      <c r="CJ49" s="7">
        <v>0</v>
      </c>
      <c r="CK49" s="7">
        <v>22951.15</v>
      </c>
      <c r="CL49" s="7">
        <v>51513.25</v>
      </c>
      <c r="CM49" s="8">
        <v>5.635260974879916E-2</v>
      </c>
      <c r="CN49" s="8">
        <v>7.3692378315290602E-2</v>
      </c>
      <c r="CO49" s="8">
        <v>1.389603593398111E-2</v>
      </c>
      <c r="CP49" s="8">
        <v>5.2857882382655388E-2</v>
      </c>
      <c r="CQ49" s="8">
        <v>1.2386673404957752E-2</v>
      </c>
      <c r="CR49" s="8">
        <v>0.21362690042532767</v>
      </c>
      <c r="CS49" s="8">
        <v>0</v>
      </c>
      <c r="CT49" s="8">
        <v>0</v>
      </c>
      <c r="CU49" s="8">
        <v>0</v>
      </c>
      <c r="CV49" s="8">
        <v>8.4630680968858125E-3</v>
      </c>
      <c r="CW49" s="8">
        <v>0</v>
      </c>
      <c r="CX49" s="8">
        <v>1.5712049355735228E-2</v>
      </c>
      <c r="CY49" s="8">
        <v>3.3219896682385848E-2</v>
      </c>
      <c r="CZ49" s="7">
        <v>1054958.24</v>
      </c>
      <c r="DA49" s="7">
        <v>1617908.7</v>
      </c>
      <c r="DB49" s="7">
        <v>1178750.55</v>
      </c>
      <c r="DC49" s="7">
        <v>1211066.1100000001</v>
      </c>
      <c r="DD49" s="7">
        <v>651718.15999999992</v>
      </c>
      <c r="DE49" s="7">
        <v>902711.08</v>
      </c>
      <c r="DF49" s="7">
        <v>988310.45</v>
      </c>
      <c r="DG49" s="7">
        <v>935645.60000000009</v>
      </c>
      <c r="DH49" s="7">
        <v>1502347.32</v>
      </c>
      <c r="DI49" s="7">
        <v>1316890.03</v>
      </c>
      <c r="DJ49" s="7">
        <v>1162272.6800000002</v>
      </c>
      <c r="DK49" s="7">
        <v>1460735.6099999999</v>
      </c>
      <c r="DL49" s="7">
        <v>1550674.5999999999</v>
      </c>
      <c r="DM49" s="8">
        <v>5.1724137931034482E-2</v>
      </c>
      <c r="DN49" s="8">
        <v>2.0408163265306121E-2</v>
      </c>
      <c r="DO49" s="8">
        <v>5.6818181818181816E-2</v>
      </c>
      <c r="DP49" s="8">
        <v>6.3492063492063489E-2</v>
      </c>
      <c r="DQ49" s="8">
        <v>3.5714285714285712E-2</v>
      </c>
      <c r="DR49" s="8">
        <v>1.9607843137254902E-2</v>
      </c>
      <c r="DS49" s="8">
        <v>0</v>
      </c>
      <c r="DT49" s="8">
        <v>0.06</v>
      </c>
      <c r="DU49" s="8">
        <v>1.8518518518518517E-2</v>
      </c>
      <c r="DV49" s="8">
        <v>5.2631578947368418E-2</v>
      </c>
      <c r="DW49" s="8">
        <v>1.2048192771084338E-2</v>
      </c>
      <c r="DX49" s="8">
        <v>7.4999999999999997E-2</v>
      </c>
      <c r="DY49" s="8">
        <v>2.7397260273972601E-2</v>
      </c>
      <c r="DZ49" s="8">
        <v>1.6666666666666666E-2</v>
      </c>
      <c r="EA49" s="8">
        <v>3.5714285714285712E-2</v>
      </c>
      <c r="EB49" s="8">
        <v>1.8867924528301886E-2</v>
      </c>
      <c r="EC49" s="8">
        <v>5.9523809523809521E-2</v>
      </c>
      <c r="ED49" s="8">
        <v>3.0769230769230771E-2</v>
      </c>
      <c r="EE49" s="8">
        <v>3.5087719298245612E-2</v>
      </c>
      <c r="EF49" s="8">
        <v>0</v>
      </c>
      <c r="EG49" s="8">
        <v>0</v>
      </c>
      <c r="EH49" s="8">
        <v>0.04</v>
      </c>
      <c r="EI49" s="8">
        <v>1.7857142857142856E-2</v>
      </c>
      <c r="EJ49" s="8">
        <v>0.04</v>
      </c>
      <c r="EK49" s="8">
        <v>1.2345679012345678E-2</v>
      </c>
      <c r="EL49" s="8">
        <v>7.2289156626506021E-2</v>
      </c>
      <c r="EM49" s="8">
        <v>4.1666666666666664E-2</v>
      </c>
      <c r="EN49" s="8">
        <v>1.6949152542372881E-2</v>
      </c>
      <c r="EO49" s="8">
        <v>3.5087719298245612E-2</v>
      </c>
      <c r="EP49" s="8">
        <v>1.8518518518518517E-2</v>
      </c>
      <c r="EQ49" s="8">
        <v>4.7619047619047616E-2</v>
      </c>
      <c r="ER49" s="8">
        <v>3.1746031746031744E-2</v>
      </c>
      <c r="ES49" s="8">
        <v>3.4482758620689655E-2</v>
      </c>
      <c r="ET49" s="8">
        <v>0</v>
      </c>
      <c r="EU49" s="8">
        <v>0</v>
      </c>
      <c r="EV49" s="8">
        <v>3.9215686274509803E-2</v>
      </c>
      <c r="EW49" s="8">
        <v>1.7543859649122806E-2</v>
      </c>
      <c r="EX49" s="8">
        <v>0.04</v>
      </c>
      <c r="EY49" s="8">
        <v>1.2500000000000001E-2</v>
      </c>
      <c r="EZ49" s="7">
        <v>-1094.1599999999999</v>
      </c>
      <c r="FA49" s="7">
        <v>18852.210000000003</v>
      </c>
      <c r="FB49" s="7">
        <v>23172.539999999994</v>
      </c>
      <c r="FC49" s="7">
        <v>46456.039999999994</v>
      </c>
      <c r="FD49" s="7">
        <v>5604.6900000000005</v>
      </c>
      <c r="FE49" s="7">
        <v>12931.2</v>
      </c>
      <c r="FF49" s="7">
        <v>4598.8600000000006</v>
      </c>
      <c r="FG49" s="7">
        <v>14210.380000000001</v>
      </c>
      <c r="FH49" s="7">
        <v>9797.0300000000007</v>
      </c>
      <c r="FI49" s="7">
        <v>69294.180000000008</v>
      </c>
      <c r="FJ49" s="7">
        <v>12226.41</v>
      </c>
      <c r="FK49" s="7">
        <v>7152.9499999999989</v>
      </c>
      <c r="FL49" s="7">
        <v>1821.45</v>
      </c>
      <c r="FM49" s="7">
        <v>55120.46</v>
      </c>
      <c r="FN49" s="7">
        <v>15022.48</v>
      </c>
      <c r="FO49" s="7">
        <v>5252.94</v>
      </c>
      <c r="FP49" s="7">
        <v>28372.980000000003</v>
      </c>
      <c r="FQ49" s="7">
        <v>11610.1</v>
      </c>
      <c r="FR49" s="7">
        <v>17544.43</v>
      </c>
      <c r="FS49" s="7">
        <v>6873.1600000000008</v>
      </c>
      <c r="FT49" s="7">
        <v>26340.98</v>
      </c>
      <c r="FU49" s="7">
        <v>16031.869999999999</v>
      </c>
      <c r="FV49" s="7">
        <v>6033.54</v>
      </c>
      <c r="FW49" s="7">
        <v>27077.949999999997</v>
      </c>
      <c r="FX49" s="9" t="s">
        <v>229</v>
      </c>
      <c r="FY49" s="10" t="s">
        <v>233</v>
      </c>
      <c r="FZ49" s="5" t="s">
        <v>230</v>
      </c>
    </row>
    <row r="50" spans="1:182" x14ac:dyDescent="0.35">
      <c r="A50" s="6" t="s">
        <v>234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112899.9672</v>
      </c>
      <c r="K50" s="7">
        <v>339534.96399999998</v>
      </c>
      <c r="L50" s="7">
        <v>582936.45720000006</v>
      </c>
      <c r="M50" s="7">
        <v>638883.16959999991</v>
      </c>
      <c r="N50" s="7">
        <v>798356.39480000001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241720.27679999999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8" t="s">
        <v>182</v>
      </c>
      <c r="CN50" s="8" t="s">
        <v>182</v>
      </c>
      <c r="CO50" s="8" t="s">
        <v>182</v>
      </c>
      <c r="CP50" s="8" t="s">
        <v>182</v>
      </c>
      <c r="CQ50" s="8" t="s">
        <v>182</v>
      </c>
      <c r="CR50" s="8" t="s">
        <v>182</v>
      </c>
      <c r="CS50" s="8" t="s">
        <v>182</v>
      </c>
      <c r="CT50" s="8" t="s">
        <v>182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106815.6</v>
      </c>
      <c r="DI50" s="7">
        <v>201483.71</v>
      </c>
      <c r="DJ50" s="7">
        <v>218999.74000000002</v>
      </c>
      <c r="DK50" s="7">
        <v>46607.58</v>
      </c>
      <c r="DL50" s="7">
        <v>121292.83</v>
      </c>
      <c r="DM50" s="8" t="s">
        <v>182</v>
      </c>
      <c r="DN50" s="8" t="s">
        <v>182</v>
      </c>
      <c r="DO50" s="8" t="s">
        <v>182</v>
      </c>
      <c r="DP50" s="8" t="s">
        <v>182</v>
      </c>
      <c r="DQ50" s="8" t="s">
        <v>182</v>
      </c>
      <c r="DR50" s="8" t="s">
        <v>182</v>
      </c>
      <c r="DS50" s="8" t="s">
        <v>182</v>
      </c>
      <c r="DT50" s="8" t="s">
        <v>182</v>
      </c>
      <c r="DU50" s="8" t="s">
        <v>182</v>
      </c>
      <c r="DV50" s="8">
        <v>0</v>
      </c>
      <c r="DW50" s="8">
        <v>0</v>
      </c>
      <c r="DX50" s="8">
        <v>0.1</v>
      </c>
      <c r="DY50" s="8">
        <v>0</v>
      </c>
      <c r="DZ50" s="8" t="s">
        <v>182</v>
      </c>
      <c r="EA50" s="8" t="s">
        <v>182</v>
      </c>
      <c r="EB50" s="8" t="s">
        <v>182</v>
      </c>
      <c r="EC50" s="8" t="s">
        <v>182</v>
      </c>
      <c r="ED50" s="8" t="s">
        <v>182</v>
      </c>
      <c r="EE50" s="8" t="s">
        <v>182</v>
      </c>
      <c r="EF50" s="8" t="s">
        <v>182</v>
      </c>
      <c r="EG50" s="8" t="s">
        <v>182</v>
      </c>
      <c r="EH50" s="8" t="s">
        <v>182</v>
      </c>
      <c r="EI50" s="8" t="s">
        <v>182</v>
      </c>
      <c r="EJ50" s="8">
        <v>0</v>
      </c>
      <c r="EK50" s="8">
        <v>0</v>
      </c>
      <c r="EL50" s="8">
        <v>0.1</v>
      </c>
      <c r="EM50" s="8" t="s">
        <v>182</v>
      </c>
      <c r="EN50" s="8" t="s">
        <v>182</v>
      </c>
      <c r="EO50" s="8" t="s">
        <v>182</v>
      </c>
      <c r="EP50" s="8" t="s">
        <v>182</v>
      </c>
      <c r="EQ50" s="8" t="s">
        <v>182</v>
      </c>
      <c r="ER50" s="8" t="s">
        <v>182</v>
      </c>
      <c r="ES50" s="8" t="s">
        <v>182</v>
      </c>
      <c r="ET50" s="8" t="s">
        <v>182</v>
      </c>
      <c r="EU50" s="8" t="s">
        <v>182</v>
      </c>
      <c r="EV50" s="8" t="s">
        <v>182</v>
      </c>
      <c r="EW50" s="8" t="s">
        <v>182</v>
      </c>
      <c r="EX50" s="8">
        <v>0</v>
      </c>
      <c r="EY50" s="8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9" t="s">
        <v>229</v>
      </c>
      <c r="FY50" s="10" t="s">
        <v>234</v>
      </c>
      <c r="FZ50" s="5" t="s">
        <v>230</v>
      </c>
    </row>
    <row r="51" spans="1:182" x14ac:dyDescent="0.35">
      <c r="A51" s="6" t="s">
        <v>235</v>
      </c>
      <c r="B51" s="7">
        <v>4922825.8104000008</v>
      </c>
      <c r="C51" s="7">
        <v>5682313.5151999984</v>
      </c>
      <c r="D51" s="7">
        <v>6404036.4515999919</v>
      </c>
      <c r="E51" s="7">
        <v>7094194.3252000017</v>
      </c>
      <c r="F51" s="7">
        <v>7513128.3187999986</v>
      </c>
      <c r="G51" s="7">
        <v>8256765.0911999987</v>
      </c>
      <c r="H51" s="7">
        <v>8711870.2104000002</v>
      </c>
      <c r="I51" s="7">
        <v>9354318.9255999997</v>
      </c>
      <c r="J51" s="7">
        <v>9687163.3544000033</v>
      </c>
      <c r="K51" s="7">
        <v>10528076.211199999</v>
      </c>
      <c r="L51" s="7">
        <v>11744839.407199994</v>
      </c>
      <c r="M51" s="7">
        <v>12666774.819199981</v>
      </c>
      <c r="N51" s="7">
        <v>13670937.575199991</v>
      </c>
      <c r="O51" s="7">
        <v>464286.67</v>
      </c>
      <c r="P51" s="7">
        <v>401098.08120000002</v>
      </c>
      <c r="Q51" s="7">
        <v>579490.98160000006</v>
      </c>
      <c r="R51" s="7">
        <v>745912.72319999989</v>
      </c>
      <c r="S51" s="7">
        <v>737559.50040000014</v>
      </c>
      <c r="T51" s="7">
        <v>779740.25080000015</v>
      </c>
      <c r="U51" s="7">
        <v>785649.73800000001</v>
      </c>
      <c r="V51" s="7">
        <v>579365.17359999998</v>
      </c>
      <c r="W51" s="7">
        <v>457477.28320000006</v>
      </c>
      <c r="X51" s="7">
        <v>486741.94680000003</v>
      </c>
      <c r="Y51" s="7">
        <v>753663.18960000004</v>
      </c>
      <c r="Z51" s="7">
        <v>843972.84200000006</v>
      </c>
      <c r="AA51" s="7">
        <v>902991.62079999992</v>
      </c>
      <c r="AB51" s="7">
        <v>481938.74839999998</v>
      </c>
      <c r="AC51" s="7">
        <v>575112.34400000004</v>
      </c>
      <c r="AD51" s="7">
        <v>393110.64720000001</v>
      </c>
      <c r="AE51" s="7">
        <v>403678.10119999998</v>
      </c>
      <c r="AF51" s="7">
        <v>398187.77119999996</v>
      </c>
      <c r="AG51" s="7">
        <v>249163.50639999998</v>
      </c>
      <c r="AH51" s="7">
        <v>222954.7084</v>
      </c>
      <c r="AI51" s="7">
        <v>674247.05680000002</v>
      </c>
      <c r="AJ51" s="7">
        <v>707375.12000000011</v>
      </c>
      <c r="AK51" s="7">
        <v>765914.0732000001</v>
      </c>
      <c r="AL51" s="7">
        <v>625122.25839999993</v>
      </c>
      <c r="AM51" s="7">
        <v>981254.72199999972</v>
      </c>
      <c r="AN51" s="7">
        <v>1227584.4495999997</v>
      </c>
      <c r="AO51" s="7">
        <v>0</v>
      </c>
      <c r="AP51" s="7">
        <v>110919.024</v>
      </c>
      <c r="AQ51" s="7">
        <v>75743.776799999992</v>
      </c>
      <c r="AR51" s="7">
        <v>172141.66880000001</v>
      </c>
      <c r="AS51" s="7">
        <v>247761.50039999999</v>
      </c>
      <c r="AT51" s="7">
        <v>21083.712800000001</v>
      </c>
      <c r="AU51" s="7">
        <v>62384.1348</v>
      </c>
      <c r="AV51" s="7">
        <v>34336.298800000004</v>
      </c>
      <c r="AW51" s="7">
        <v>25890.1888</v>
      </c>
      <c r="AX51" s="7">
        <v>163930.79519999999</v>
      </c>
      <c r="AY51" s="7">
        <v>166518.60600000003</v>
      </c>
      <c r="AZ51" s="7">
        <v>167557.73079999999</v>
      </c>
      <c r="BA51" s="7">
        <v>121848.4356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129154.57</v>
      </c>
      <c r="BL51" s="7">
        <v>245961.39</v>
      </c>
      <c r="BM51" s="7">
        <v>44636.38</v>
      </c>
      <c r="BN51" s="7">
        <v>142226.07</v>
      </c>
      <c r="BO51" s="7">
        <v>87392.47</v>
      </c>
      <c r="BP51" s="7">
        <v>63763.979999999996</v>
      </c>
      <c r="BQ51" s="7">
        <v>133276.56</v>
      </c>
      <c r="BR51" s="7">
        <v>202023.52000000002</v>
      </c>
      <c r="BS51" s="7">
        <v>92723.299999999988</v>
      </c>
      <c r="BT51" s="7">
        <v>200297.63</v>
      </c>
      <c r="BU51" s="7">
        <v>275713.48</v>
      </c>
      <c r="BV51" s="7">
        <v>235789.8</v>
      </c>
      <c r="BW51" s="7">
        <v>30237.07</v>
      </c>
      <c r="BX51" s="7">
        <v>48103.590000000004</v>
      </c>
      <c r="BY51" s="7">
        <v>36989.49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18086.009999999998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84366.98</v>
      </c>
      <c r="CL51" s="7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2.482520347260014E-2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7.3910327890373315E-2</v>
      </c>
      <c r="CY51" s="8">
        <v>0</v>
      </c>
      <c r="CZ51" s="7">
        <v>700702.15999999992</v>
      </c>
      <c r="DA51" s="7">
        <v>871873.20000000007</v>
      </c>
      <c r="DB51" s="7">
        <v>741906.17999999993</v>
      </c>
      <c r="DC51" s="7">
        <v>740755.93</v>
      </c>
      <c r="DD51" s="7">
        <v>552475.56000000006</v>
      </c>
      <c r="DE51" s="7">
        <v>728534.21</v>
      </c>
      <c r="DF51" s="7">
        <v>610514.57999999996</v>
      </c>
      <c r="DG51" s="7">
        <v>800263.71</v>
      </c>
      <c r="DH51" s="7">
        <v>600113.6100000001</v>
      </c>
      <c r="DI51" s="7">
        <v>939884.78</v>
      </c>
      <c r="DJ51" s="7">
        <v>1222808.8999999999</v>
      </c>
      <c r="DK51" s="7">
        <v>1141477.55</v>
      </c>
      <c r="DL51" s="7">
        <v>856439.8400000002</v>
      </c>
      <c r="DM51" s="8">
        <v>2.564102564102564E-2</v>
      </c>
      <c r="DN51" s="8">
        <v>5.5555555555555552E-2</v>
      </c>
      <c r="DO51" s="8">
        <v>9.6774193548387094E-2</v>
      </c>
      <c r="DP51" s="8">
        <v>0</v>
      </c>
      <c r="DQ51" s="8">
        <v>0</v>
      </c>
      <c r="DR51" s="8">
        <v>4.1666666666666664E-2</v>
      </c>
      <c r="DS51" s="8">
        <v>7.6923076923076927E-2</v>
      </c>
      <c r="DT51" s="8">
        <v>7.1428571428571425E-2</v>
      </c>
      <c r="DU51" s="8">
        <v>0</v>
      </c>
      <c r="DV51" s="8">
        <v>0</v>
      </c>
      <c r="DW51" s="8">
        <v>0.1276595744680851</v>
      </c>
      <c r="DX51" s="8">
        <v>3.6363636363636362E-2</v>
      </c>
      <c r="DY51" s="8">
        <v>4.4444444444444446E-2</v>
      </c>
      <c r="DZ51" s="8">
        <v>0.11904761904761904</v>
      </c>
      <c r="EA51" s="8">
        <v>6.0606060606060608E-2</v>
      </c>
      <c r="EB51" s="8">
        <v>6.0606060606060608E-2</v>
      </c>
      <c r="EC51" s="8">
        <v>3.3333333333333333E-2</v>
      </c>
      <c r="ED51" s="8">
        <v>0</v>
      </c>
      <c r="EE51" s="8">
        <v>0</v>
      </c>
      <c r="EF51" s="8">
        <v>4.3478260869565216E-2</v>
      </c>
      <c r="EG51" s="8">
        <v>7.1428571428571425E-2</v>
      </c>
      <c r="EH51" s="8">
        <v>7.1428571428571425E-2</v>
      </c>
      <c r="EI51" s="8">
        <v>0</v>
      </c>
      <c r="EJ51" s="8">
        <v>0</v>
      </c>
      <c r="EK51" s="8">
        <v>0.13043478260869565</v>
      </c>
      <c r="EL51" s="8">
        <v>3.5714285714285712E-2</v>
      </c>
      <c r="EM51" s="8">
        <v>6.6666666666666666E-2</v>
      </c>
      <c r="EN51" s="8">
        <v>0.11904761904761904</v>
      </c>
      <c r="EO51" s="8">
        <v>0</v>
      </c>
      <c r="EP51" s="8">
        <v>7.6923076923076927E-2</v>
      </c>
      <c r="EQ51" s="8">
        <v>3.3333333333333333E-2</v>
      </c>
      <c r="ER51" s="8">
        <v>0</v>
      </c>
      <c r="ES51" s="8">
        <v>0</v>
      </c>
      <c r="ET51" s="8">
        <v>4.5454545454545456E-2</v>
      </c>
      <c r="EU51" s="8">
        <v>7.3170731707317069E-2</v>
      </c>
      <c r="EV51" s="8">
        <v>6.8965517241379309E-2</v>
      </c>
      <c r="EW51" s="8">
        <v>0</v>
      </c>
      <c r="EX51" s="8">
        <v>0</v>
      </c>
      <c r="EY51" s="8">
        <v>0.13725490196078433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77.900000000000006</v>
      </c>
      <c r="FG51" s="7">
        <v>130.25</v>
      </c>
      <c r="FH51" s="7">
        <v>20.030000000000005</v>
      </c>
      <c r="FI51" s="7">
        <v>341.2</v>
      </c>
      <c r="FJ51" s="7">
        <v>54.16</v>
      </c>
      <c r="FK51" s="7">
        <v>216.85</v>
      </c>
      <c r="FL51" s="7">
        <v>1041.18</v>
      </c>
      <c r="FM51" s="7">
        <v>4902.1299999999992</v>
      </c>
      <c r="FN51" s="7">
        <v>513.37</v>
      </c>
      <c r="FO51" s="7">
        <v>415.43</v>
      </c>
      <c r="FP51" s="7">
        <v>14610.19</v>
      </c>
      <c r="FQ51" s="7">
        <v>3675.2200000000003</v>
      </c>
      <c r="FR51" s="7">
        <v>662.61999999999989</v>
      </c>
      <c r="FS51" s="7">
        <v>988.06</v>
      </c>
      <c r="FT51" s="7">
        <v>105.68</v>
      </c>
      <c r="FU51" s="7">
        <v>2603.15</v>
      </c>
      <c r="FV51" s="7">
        <v>1959.24</v>
      </c>
      <c r="FW51" s="7">
        <v>23955.829999999998</v>
      </c>
      <c r="FX51" s="9" t="s">
        <v>229</v>
      </c>
      <c r="FY51" s="10" t="s">
        <v>235</v>
      </c>
      <c r="FZ51" s="5" t="s">
        <v>230</v>
      </c>
    </row>
    <row r="52" spans="1:182" x14ac:dyDescent="0.35">
      <c r="A52" s="6" t="s">
        <v>236</v>
      </c>
      <c r="B52" s="7">
        <v>27971226.908799984</v>
      </c>
      <c r="C52" s="7">
        <v>28830833.603599992</v>
      </c>
      <c r="D52" s="7">
        <v>29217444.058400001</v>
      </c>
      <c r="E52" s="7">
        <v>29033064.051999979</v>
      </c>
      <c r="F52" s="7">
        <v>29428900.589999981</v>
      </c>
      <c r="G52" s="7">
        <v>30943825.949599966</v>
      </c>
      <c r="H52" s="7">
        <v>29598313.852799982</v>
      </c>
      <c r="I52" s="7">
        <v>30017862.711200006</v>
      </c>
      <c r="J52" s="7">
        <v>29513453.80399996</v>
      </c>
      <c r="K52" s="7">
        <v>30126940.519199997</v>
      </c>
      <c r="L52" s="7">
        <v>30659800.449199997</v>
      </c>
      <c r="M52" s="7">
        <v>30854346.148800001</v>
      </c>
      <c r="N52" s="7">
        <v>32298912.244799994</v>
      </c>
      <c r="O52" s="7">
        <v>2668886.0343999998</v>
      </c>
      <c r="P52" s="7">
        <v>2964129.2323999996</v>
      </c>
      <c r="Q52" s="7">
        <v>2866284.8407999999</v>
      </c>
      <c r="R52" s="7">
        <v>2762705.2820000006</v>
      </c>
      <c r="S52" s="7">
        <v>2605496.4947999995</v>
      </c>
      <c r="T52" s="7">
        <v>2794049.4679999994</v>
      </c>
      <c r="U52" s="7">
        <v>2461384.3807999999</v>
      </c>
      <c r="V52" s="7">
        <v>2558384.5876000002</v>
      </c>
      <c r="W52" s="7">
        <v>2401082.5123999994</v>
      </c>
      <c r="X52" s="7">
        <v>2930532.0195999998</v>
      </c>
      <c r="Y52" s="7">
        <v>2737422.0760000004</v>
      </c>
      <c r="Z52" s="7">
        <v>2937797.5787999998</v>
      </c>
      <c r="AA52" s="7">
        <v>3275668.3476</v>
      </c>
      <c r="AB52" s="7">
        <v>1414685.7492000002</v>
      </c>
      <c r="AC52" s="7">
        <v>1513767.7748000002</v>
      </c>
      <c r="AD52" s="7">
        <v>1585269.5888</v>
      </c>
      <c r="AE52" s="7">
        <v>1422003.0984</v>
      </c>
      <c r="AF52" s="7">
        <v>1613287.8404000001</v>
      </c>
      <c r="AG52" s="7">
        <v>1531868.7516000001</v>
      </c>
      <c r="AH52" s="7">
        <v>1234912.6948000002</v>
      </c>
      <c r="AI52" s="7">
        <v>1823377.0019999999</v>
      </c>
      <c r="AJ52" s="7">
        <v>2114256.9315999998</v>
      </c>
      <c r="AK52" s="7">
        <v>1769036.4463999998</v>
      </c>
      <c r="AL52" s="7">
        <v>2137341.9160000002</v>
      </c>
      <c r="AM52" s="7">
        <v>1996011.0248</v>
      </c>
      <c r="AN52" s="7">
        <v>3150496.5335999997</v>
      </c>
      <c r="AO52" s="7">
        <v>0</v>
      </c>
      <c r="AP52" s="7">
        <v>220041.6152</v>
      </c>
      <c r="AQ52" s="7">
        <v>219144.88159999999</v>
      </c>
      <c r="AR52" s="7">
        <v>170992.21840000004</v>
      </c>
      <c r="AS52" s="7">
        <v>326136.92479999998</v>
      </c>
      <c r="AT52" s="7">
        <v>115339.9672</v>
      </c>
      <c r="AU52" s="7">
        <v>108192.6008</v>
      </c>
      <c r="AV52" s="7">
        <v>92566.499200000006</v>
      </c>
      <c r="AW52" s="7">
        <v>178469.0104</v>
      </c>
      <c r="AX52" s="7">
        <v>152246.67240000001</v>
      </c>
      <c r="AY52" s="7">
        <v>330463.13879999996</v>
      </c>
      <c r="AZ52" s="7">
        <v>270394.77480000001</v>
      </c>
      <c r="BA52" s="7">
        <v>191528.11199999999</v>
      </c>
      <c r="BB52" s="7">
        <v>641093.38000000012</v>
      </c>
      <c r="BC52" s="7">
        <v>664913.57999999996</v>
      </c>
      <c r="BD52" s="7">
        <v>311464.04999999993</v>
      </c>
      <c r="BE52" s="7">
        <v>335973.26</v>
      </c>
      <c r="BF52" s="7">
        <v>451050.35000000009</v>
      </c>
      <c r="BG52" s="7">
        <v>230243.3</v>
      </c>
      <c r="BH52" s="7">
        <v>464231.12</v>
      </c>
      <c r="BI52" s="7">
        <v>492202.33</v>
      </c>
      <c r="BJ52" s="7">
        <v>268821.67000000004</v>
      </c>
      <c r="BK52" s="7">
        <v>656498.44999999984</v>
      </c>
      <c r="BL52" s="7">
        <v>336047.23</v>
      </c>
      <c r="BM52" s="7">
        <v>277106.25</v>
      </c>
      <c r="BN52" s="7">
        <v>166314.6</v>
      </c>
      <c r="BO52" s="7">
        <v>424318.95</v>
      </c>
      <c r="BP52" s="7">
        <v>726180.68</v>
      </c>
      <c r="BQ52" s="7">
        <v>155473.12</v>
      </c>
      <c r="BR52" s="7">
        <v>374968.93000000005</v>
      </c>
      <c r="BS52" s="7">
        <v>802714.93</v>
      </c>
      <c r="BT52" s="7">
        <v>437698.78</v>
      </c>
      <c r="BU52" s="7">
        <v>593342.42000000004</v>
      </c>
      <c r="BV52" s="7">
        <v>254299.51000000004</v>
      </c>
      <c r="BW52" s="7">
        <v>718401.61</v>
      </c>
      <c r="BX52" s="7">
        <v>481226.17</v>
      </c>
      <c r="BY52" s="7">
        <v>155501.51</v>
      </c>
      <c r="BZ52" s="7">
        <v>0</v>
      </c>
      <c r="CA52" s="7">
        <v>0</v>
      </c>
      <c r="CB52" s="7">
        <v>14414.91</v>
      </c>
      <c r="CC52" s="7">
        <v>88277.69</v>
      </c>
      <c r="CD52" s="7">
        <v>0</v>
      </c>
      <c r="CE52" s="7">
        <v>0</v>
      </c>
      <c r="CF52" s="7">
        <v>0</v>
      </c>
      <c r="CG52" s="7">
        <v>68248.5</v>
      </c>
      <c r="CH52" s="7">
        <v>187079.48</v>
      </c>
      <c r="CI52" s="7">
        <v>0</v>
      </c>
      <c r="CJ52" s="7">
        <v>17606.22</v>
      </c>
      <c r="CK52" s="7">
        <v>107451.39</v>
      </c>
      <c r="CL52" s="7">
        <v>109015.81</v>
      </c>
      <c r="CM52" s="20">
        <v>0</v>
      </c>
      <c r="CN52" s="20">
        <v>0</v>
      </c>
      <c r="CO52" s="20">
        <v>1.0968840468530611E-2</v>
      </c>
      <c r="CP52" s="20">
        <v>7.4555104965448413E-2</v>
      </c>
      <c r="CQ52" s="20">
        <v>0</v>
      </c>
      <c r="CR52" s="20">
        <v>0</v>
      </c>
      <c r="CS52" s="20">
        <v>0</v>
      </c>
      <c r="CT52" s="20">
        <v>4.5471382198165579E-2</v>
      </c>
      <c r="CU52" s="20">
        <v>0.16471759403452288</v>
      </c>
      <c r="CV52" s="20">
        <v>0</v>
      </c>
      <c r="CW52" s="20">
        <v>9.4691111756085942E-3</v>
      </c>
      <c r="CX52" s="20">
        <v>6.3059378824502577E-2</v>
      </c>
      <c r="CY52" s="20">
        <v>6.0029764828625258E-2</v>
      </c>
      <c r="CZ52" s="7">
        <v>1567438.52</v>
      </c>
      <c r="DA52" s="7">
        <v>1560104.42</v>
      </c>
      <c r="DB52" s="7">
        <v>1314168.99</v>
      </c>
      <c r="DC52" s="7">
        <v>1184059.6299999999</v>
      </c>
      <c r="DD52" s="7">
        <v>1228806.3999999999</v>
      </c>
      <c r="DE52" s="7">
        <v>1718073.05</v>
      </c>
      <c r="DF52" s="7">
        <v>702962.29999999993</v>
      </c>
      <c r="DG52" s="7">
        <v>1500911.0499999998</v>
      </c>
      <c r="DH52" s="7">
        <v>1135758.94</v>
      </c>
      <c r="DI52" s="7">
        <v>1461897.7699999998</v>
      </c>
      <c r="DJ52" s="7">
        <v>1859331.8499999999</v>
      </c>
      <c r="DK52" s="7">
        <v>1703971.59</v>
      </c>
      <c r="DL52" s="7">
        <v>1874067.62</v>
      </c>
      <c r="DM52" s="20">
        <v>4.1095890410958902E-2</v>
      </c>
      <c r="DN52" s="20">
        <v>1.4492753623188406E-2</v>
      </c>
      <c r="DO52" s="20">
        <v>4.3478260869565216E-2</v>
      </c>
      <c r="DP52" s="20">
        <v>3.2608695652173912E-2</v>
      </c>
      <c r="DQ52" s="20">
        <v>3.8461538461538464E-2</v>
      </c>
      <c r="DR52" s="20">
        <v>1.4925373134328358E-2</v>
      </c>
      <c r="DS52" s="20">
        <v>3.5294117647058823E-2</v>
      </c>
      <c r="DT52" s="20">
        <v>3.7037037037037035E-2</v>
      </c>
      <c r="DU52" s="20">
        <v>2.0833333333333332E-2</v>
      </c>
      <c r="DV52" s="20">
        <v>2.7397260273972601E-2</v>
      </c>
      <c r="DW52" s="20">
        <v>2.2222222222222223E-2</v>
      </c>
      <c r="DX52" s="20">
        <v>6.5789473684210523E-2</v>
      </c>
      <c r="DY52" s="20">
        <v>3.3707865168539325E-2</v>
      </c>
      <c r="DZ52" s="20">
        <v>4.8387096774193547E-2</v>
      </c>
      <c r="EA52" s="20">
        <v>1.3888888888888888E-2</v>
      </c>
      <c r="EB52" s="20">
        <v>1.4285714285714285E-2</v>
      </c>
      <c r="EC52" s="20">
        <v>2.8985507246376812E-2</v>
      </c>
      <c r="ED52" s="20">
        <v>2.197802197802198E-2</v>
      </c>
      <c r="EE52" s="20">
        <v>2.5316455696202531E-2</v>
      </c>
      <c r="EF52" s="20">
        <v>0</v>
      </c>
      <c r="EG52" s="20">
        <v>2.3809523809523808E-2</v>
      </c>
      <c r="EH52" s="20">
        <v>3.6363636363636362E-2</v>
      </c>
      <c r="EI52" s="20">
        <v>2.0833333333333332E-2</v>
      </c>
      <c r="EJ52" s="20">
        <v>2.7397260273972601E-2</v>
      </c>
      <c r="EK52" s="20">
        <v>2.2222222222222223E-2</v>
      </c>
      <c r="EL52" s="20">
        <v>6.6666666666666666E-2</v>
      </c>
      <c r="EM52" s="20">
        <v>2.9850746268656716E-2</v>
      </c>
      <c r="EN52" s="20">
        <v>4.6875E-2</v>
      </c>
      <c r="EO52" s="20">
        <v>2.8169014084507043E-2</v>
      </c>
      <c r="EP52" s="20">
        <v>0</v>
      </c>
      <c r="EQ52" s="20">
        <v>3.0303030303030304E-2</v>
      </c>
      <c r="ER52" s="20">
        <v>2.2222222222222223E-2</v>
      </c>
      <c r="ES52" s="20">
        <v>1.2658227848101266E-2</v>
      </c>
      <c r="ET52" s="20">
        <v>0</v>
      </c>
      <c r="EU52" s="20">
        <v>2.3529411764705882E-2</v>
      </c>
      <c r="EV52" s="20">
        <v>3.6363636363636362E-2</v>
      </c>
      <c r="EW52" s="20">
        <v>2.1276595744680851E-2</v>
      </c>
      <c r="EX52" s="20">
        <v>2.7027027027027029E-2</v>
      </c>
      <c r="EY52" s="20">
        <v>2.247191011235955E-2</v>
      </c>
      <c r="EZ52" s="7">
        <v>20990.1</v>
      </c>
      <c r="FA52" s="7">
        <v>70683.180000000008</v>
      </c>
      <c r="FB52" s="7">
        <v>24725.65</v>
      </c>
      <c r="FC52" s="7">
        <v>85956.06</v>
      </c>
      <c r="FD52" s="7">
        <v>45635.79</v>
      </c>
      <c r="FE52" s="7">
        <v>31962.369999999995</v>
      </c>
      <c r="FF52" s="7">
        <v>37424.29</v>
      </c>
      <c r="FG52" s="7">
        <v>17759.349999999999</v>
      </c>
      <c r="FH52" s="7">
        <v>7334.6500000000015</v>
      </c>
      <c r="FI52" s="7">
        <v>12293.979999999998</v>
      </c>
      <c r="FJ52" s="7">
        <v>74277.63</v>
      </c>
      <c r="FK52" s="7">
        <v>23709.94</v>
      </c>
      <c r="FL52" s="7">
        <v>4855.87</v>
      </c>
      <c r="FM52" s="7">
        <v>2835.63</v>
      </c>
      <c r="FN52" s="7">
        <v>10072.58</v>
      </c>
      <c r="FO52" s="7">
        <v>24835.21</v>
      </c>
      <c r="FP52" s="7">
        <v>9880.33</v>
      </c>
      <c r="FQ52" s="7">
        <v>40455.479999999996</v>
      </c>
      <c r="FR52" s="7">
        <v>15677.27</v>
      </c>
      <c r="FS52" s="7">
        <v>1725.1400000000003</v>
      </c>
      <c r="FT52" s="7">
        <v>13966.609999999999</v>
      </c>
      <c r="FU52" s="7">
        <v>-409.53000000000003</v>
      </c>
      <c r="FV52" s="7">
        <v>29611.760000000002</v>
      </c>
      <c r="FW52" s="7">
        <v>11949.84</v>
      </c>
      <c r="FX52" s="9" t="s">
        <v>229</v>
      </c>
      <c r="FY52" s="10" t="s">
        <v>236</v>
      </c>
      <c r="FZ52" s="5" t="s">
        <v>230</v>
      </c>
    </row>
    <row r="53" spans="1:182" x14ac:dyDescent="0.35">
      <c r="A53" s="6" t="s">
        <v>237</v>
      </c>
      <c r="B53" s="7">
        <v>26312114.529599998</v>
      </c>
      <c r="C53" s="7">
        <v>26919438.15919999</v>
      </c>
      <c r="D53" s="7">
        <v>27292428.509199969</v>
      </c>
      <c r="E53" s="7">
        <v>27382284.477999989</v>
      </c>
      <c r="F53" s="7">
        <v>27347990.03159998</v>
      </c>
      <c r="G53" s="7">
        <v>28730343.686399978</v>
      </c>
      <c r="H53" s="7">
        <v>27977375.413199998</v>
      </c>
      <c r="I53" s="7">
        <v>27687904.814799987</v>
      </c>
      <c r="J53" s="7">
        <v>28574413.2148</v>
      </c>
      <c r="K53" s="7">
        <v>28825883.227599993</v>
      </c>
      <c r="L53" s="7">
        <v>29144863.002799965</v>
      </c>
      <c r="M53" s="7">
        <v>29825146.727999993</v>
      </c>
      <c r="N53" s="7">
        <v>30794487.188000005</v>
      </c>
      <c r="O53" s="7">
        <v>4210329.2259999998</v>
      </c>
      <c r="P53" s="7">
        <v>4132277.1084000003</v>
      </c>
      <c r="Q53" s="7">
        <v>3567850.6348000001</v>
      </c>
      <c r="R53" s="7">
        <v>3690849.7967999997</v>
      </c>
      <c r="S53" s="7">
        <v>3373522.3712000004</v>
      </c>
      <c r="T53" s="7">
        <v>3708030.5439999998</v>
      </c>
      <c r="U53" s="7">
        <v>3460804.1320000002</v>
      </c>
      <c r="V53" s="7">
        <v>3688139.4903999995</v>
      </c>
      <c r="W53" s="7">
        <v>3928485.5096</v>
      </c>
      <c r="X53" s="7">
        <v>4039731.6320000002</v>
      </c>
      <c r="Y53" s="7">
        <v>3969162.0904000001</v>
      </c>
      <c r="Z53" s="7">
        <v>4193874.6240000003</v>
      </c>
      <c r="AA53" s="7">
        <v>4255332.845999999</v>
      </c>
      <c r="AB53" s="7">
        <v>2103664.4339999999</v>
      </c>
      <c r="AC53" s="7">
        <v>1766126.5412000001</v>
      </c>
      <c r="AD53" s="7">
        <v>2002681.4367999998</v>
      </c>
      <c r="AE53" s="7">
        <v>2094861.0027999999</v>
      </c>
      <c r="AF53" s="7">
        <v>1966564.7315999998</v>
      </c>
      <c r="AG53" s="7">
        <v>2278276.3144</v>
      </c>
      <c r="AH53" s="7">
        <v>2392737.7655999996</v>
      </c>
      <c r="AI53" s="7">
        <v>2349383.8511999999</v>
      </c>
      <c r="AJ53" s="7">
        <v>2652135.2571999999</v>
      </c>
      <c r="AK53" s="7">
        <v>2030416.1216</v>
      </c>
      <c r="AL53" s="7">
        <v>1962163.014</v>
      </c>
      <c r="AM53" s="7">
        <v>2479446.2851999998</v>
      </c>
      <c r="AN53" s="7">
        <v>2872969.0936000003</v>
      </c>
      <c r="AO53" s="7">
        <v>14236.1692</v>
      </c>
      <c r="AP53" s="7">
        <v>517341.74320000003</v>
      </c>
      <c r="AQ53" s="7">
        <v>314050.46960000001</v>
      </c>
      <c r="AR53" s="7">
        <v>247908.48239999998</v>
      </c>
      <c r="AS53" s="7">
        <v>216931.31280000001</v>
      </c>
      <c r="AT53" s="7">
        <v>159504.32800000001</v>
      </c>
      <c r="AU53" s="7">
        <v>86449.053199999995</v>
      </c>
      <c r="AV53" s="7">
        <v>402200.03639999998</v>
      </c>
      <c r="AW53" s="7">
        <v>289086.08480000001</v>
      </c>
      <c r="AX53" s="7">
        <v>338853.46719999996</v>
      </c>
      <c r="AY53" s="7">
        <v>153372.9276</v>
      </c>
      <c r="AZ53" s="7">
        <v>90434.584399999992</v>
      </c>
      <c r="BA53" s="7">
        <v>399201.43640000001</v>
      </c>
      <c r="BB53" s="7">
        <v>148000.9</v>
      </c>
      <c r="BC53" s="7">
        <v>184928.79000000004</v>
      </c>
      <c r="BD53" s="7">
        <v>366640.03</v>
      </c>
      <c r="BE53" s="7">
        <v>282465.90000000002</v>
      </c>
      <c r="BF53" s="7">
        <v>367299.74</v>
      </c>
      <c r="BG53" s="7">
        <v>162130.29999999999</v>
      </c>
      <c r="BH53" s="7">
        <v>362263.99000000005</v>
      </c>
      <c r="BI53" s="7">
        <v>472577.52999999997</v>
      </c>
      <c r="BJ53" s="7">
        <v>350252.20999999996</v>
      </c>
      <c r="BK53" s="7">
        <v>490016.55</v>
      </c>
      <c r="BL53" s="7">
        <v>404229.24</v>
      </c>
      <c r="BM53" s="7">
        <v>986481.61999999988</v>
      </c>
      <c r="BN53" s="7">
        <v>646343.82999999996</v>
      </c>
      <c r="BO53" s="7">
        <v>710627.40999999992</v>
      </c>
      <c r="BP53" s="7">
        <v>607937.05999999994</v>
      </c>
      <c r="BQ53" s="7">
        <v>796941.03</v>
      </c>
      <c r="BR53" s="7">
        <v>453544.7</v>
      </c>
      <c r="BS53" s="7">
        <v>642815.30000000005</v>
      </c>
      <c r="BT53" s="7">
        <v>514570.36</v>
      </c>
      <c r="BU53" s="7">
        <v>389611.69000000006</v>
      </c>
      <c r="BV53" s="7">
        <v>736431</v>
      </c>
      <c r="BW53" s="7">
        <v>630128.65</v>
      </c>
      <c r="BX53" s="7">
        <v>454572.98</v>
      </c>
      <c r="BY53" s="7">
        <v>740317.44</v>
      </c>
      <c r="BZ53" s="7">
        <v>51404.25</v>
      </c>
      <c r="CA53" s="7">
        <v>51613.97</v>
      </c>
      <c r="CB53" s="7">
        <v>21388.78</v>
      </c>
      <c r="CC53" s="7">
        <v>27618.52</v>
      </c>
      <c r="CD53" s="7">
        <v>0</v>
      </c>
      <c r="CE53" s="7">
        <v>5427.82</v>
      </c>
      <c r="CF53" s="7">
        <v>0</v>
      </c>
      <c r="CG53" s="7">
        <v>0</v>
      </c>
      <c r="CH53" s="7">
        <v>49014.19</v>
      </c>
      <c r="CI53" s="7">
        <v>0</v>
      </c>
      <c r="CJ53" s="7">
        <v>0</v>
      </c>
      <c r="CK53" s="7">
        <v>0</v>
      </c>
      <c r="CL53" s="7">
        <v>0</v>
      </c>
      <c r="CM53" s="20">
        <v>3.7608707431359294E-2</v>
      </c>
      <c r="CN53" s="20">
        <v>2.6503172862555015E-2</v>
      </c>
      <c r="CO53" s="20">
        <v>1.2781028434785241E-2</v>
      </c>
      <c r="CP53" s="20">
        <v>2.0324271480057436E-2</v>
      </c>
      <c r="CQ53" s="20">
        <v>0</v>
      </c>
      <c r="CR53" s="20">
        <v>3.4182722168124026E-3</v>
      </c>
      <c r="CS53" s="20">
        <v>0</v>
      </c>
      <c r="CT53" s="20">
        <v>0</v>
      </c>
      <c r="CU53" s="20">
        <v>2.9373709092096776E-2</v>
      </c>
      <c r="CV53" s="20">
        <v>0</v>
      </c>
      <c r="CW53" s="20">
        <v>0</v>
      </c>
      <c r="CX53" s="20">
        <v>0</v>
      </c>
      <c r="CY53" s="20">
        <v>0</v>
      </c>
      <c r="CZ53" s="7">
        <v>1366817.7799999998</v>
      </c>
      <c r="DA53" s="7">
        <v>1947463.81</v>
      </c>
      <c r="DB53" s="7">
        <v>1673478.79</v>
      </c>
      <c r="DC53" s="7">
        <v>1358893.48</v>
      </c>
      <c r="DD53" s="7">
        <v>1325394.4300000002</v>
      </c>
      <c r="DE53" s="7">
        <v>1587884.0699999998</v>
      </c>
      <c r="DF53" s="7">
        <v>1429908.2799999998</v>
      </c>
      <c r="DG53" s="7">
        <v>860735.95000000007</v>
      </c>
      <c r="DH53" s="7">
        <v>1713623.86</v>
      </c>
      <c r="DI53" s="7">
        <v>1634706.97</v>
      </c>
      <c r="DJ53" s="7">
        <v>1578485.6099999999</v>
      </c>
      <c r="DK53" s="7">
        <v>1892106.9200000002</v>
      </c>
      <c r="DL53" s="7">
        <v>2141278.3199999998</v>
      </c>
      <c r="DM53" s="20">
        <v>1.2345679012345678E-2</v>
      </c>
      <c r="DN53" s="20">
        <v>2.9850746268656716E-2</v>
      </c>
      <c r="DO53" s="20">
        <v>6.9767441860465115E-2</v>
      </c>
      <c r="DP53" s="20">
        <v>4.3478260869565216E-2</v>
      </c>
      <c r="DQ53" s="20">
        <v>2.5316455696202531E-2</v>
      </c>
      <c r="DR53" s="20">
        <v>2.1276595744680851E-2</v>
      </c>
      <c r="DS53" s="20">
        <v>1.2195121951219513E-2</v>
      </c>
      <c r="DT53" s="20">
        <v>1.6949152542372881E-2</v>
      </c>
      <c r="DU53" s="20">
        <v>0</v>
      </c>
      <c r="DV53" s="20">
        <v>0.04</v>
      </c>
      <c r="DW53" s="20">
        <v>0.17551622418879054</v>
      </c>
      <c r="DX53" s="20">
        <v>6.0240963855421686E-2</v>
      </c>
      <c r="DY53" s="20">
        <v>7.2164948453608241E-2</v>
      </c>
      <c r="DZ53" s="20">
        <v>1.4084507042253521E-2</v>
      </c>
      <c r="EA53" s="20">
        <v>0</v>
      </c>
      <c r="EB53" s="20">
        <v>2.5974025974025976E-2</v>
      </c>
      <c r="EC53" s="20">
        <v>4.7619047619047616E-2</v>
      </c>
      <c r="ED53" s="20">
        <v>4.8192771084337352E-2</v>
      </c>
      <c r="EE53" s="20">
        <v>2.5316455696202531E-2</v>
      </c>
      <c r="EF53" s="20">
        <v>2.4390243902439025E-2</v>
      </c>
      <c r="EG53" s="20">
        <v>1.1111111111111112E-2</v>
      </c>
      <c r="EH53" s="20">
        <v>1.7857142857142856E-2</v>
      </c>
      <c r="EI53" s="20">
        <v>0</v>
      </c>
      <c r="EJ53" s="20">
        <v>2.4390243902439025E-2</v>
      </c>
      <c r="EK53" s="20">
        <v>0.17575757575757575</v>
      </c>
      <c r="EL53" s="20">
        <v>5.4945054945054944E-2</v>
      </c>
      <c r="EM53" s="20">
        <v>6.3291139240506333E-2</v>
      </c>
      <c r="EN53" s="20">
        <v>1.4705882352941176E-2</v>
      </c>
      <c r="EO53" s="20">
        <v>0</v>
      </c>
      <c r="EP53" s="20">
        <v>2.2988505747126436E-2</v>
      </c>
      <c r="EQ53" s="20">
        <v>0.05</v>
      </c>
      <c r="ER53" s="20">
        <v>5.1948051948051951E-2</v>
      </c>
      <c r="ES53" s="20">
        <v>2.5974025974025976E-2</v>
      </c>
      <c r="ET53" s="20">
        <v>2.5000000000000001E-2</v>
      </c>
      <c r="EU53" s="20">
        <v>1.0869565217391304E-2</v>
      </c>
      <c r="EV53" s="20">
        <v>1.8181818181818181E-2</v>
      </c>
      <c r="EW53" s="20">
        <v>0</v>
      </c>
      <c r="EX53" s="20">
        <v>1.2195121951219513E-2</v>
      </c>
      <c r="EY53" s="20">
        <v>0.16666666666666666</v>
      </c>
      <c r="EZ53" s="7">
        <v>92.48</v>
      </c>
      <c r="FA53" s="7">
        <v>7529.82</v>
      </c>
      <c r="FB53" s="7">
        <v>118448.43999999999</v>
      </c>
      <c r="FC53" s="7">
        <v>42731.399999999994</v>
      </c>
      <c r="FD53" s="7">
        <v>15974.82</v>
      </c>
      <c r="FE53" s="7">
        <v>8091.34</v>
      </c>
      <c r="FF53" s="7">
        <v>5744.0999999999995</v>
      </c>
      <c r="FG53" s="7">
        <v>6334.7299999999987</v>
      </c>
      <c r="FH53" s="7">
        <v>19811.269999999997</v>
      </c>
      <c r="FI53" s="7">
        <v>46467.240000000027</v>
      </c>
      <c r="FJ53" s="7">
        <v>11505.710000000005</v>
      </c>
      <c r="FK53" s="7">
        <v>87267.73</v>
      </c>
      <c r="FL53" s="7">
        <v>7713.76</v>
      </c>
      <c r="FM53" s="7">
        <v>20009.259999999998</v>
      </c>
      <c r="FN53" s="7">
        <v>92767.309999999983</v>
      </c>
      <c r="FO53" s="7">
        <v>34143.599999999999</v>
      </c>
      <c r="FP53" s="7">
        <v>6568.35</v>
      </c>
      <c r="FQ53" s="7">
        <v>93151.85</v>
      </c>
      <c r="FR53" s="7">
        <v>37364.730000000003</v>
      </c>
      <c r="FS53" s="7">
        <v>4781.5600000000004</v>
      </c>
      <c r="FT53" s="7">
        <v>7592.88</v>
      </c>
      <c r="FU53" s="7">
        <v>74340.27</v>
      </c>
      <c r="FV53" s="7">
        <v>15520.210000000001</v>
      </c>
      <c r="FW53" s="7">
        <v>93744.58</v>
      </c>
      <c r="FX53" s="9" t="s">
        <v>229</v>
      </c>
      <c r="FY53" s="10" t="s">
        <v>237</v>
      </c>
      <c r="FZ53" s="5" t="s">
        <v>230</v>
      </c>
    </row>
    <row r="54" spans="1:182" x14ac:dyDescent="0.35">
      <c r="A54" s="6" t="s">
        <v>238</v>
      </c>
      <c r="B54" s="7">
        <v>5100963.1959999986</v>
      </c>
      <c r="C54" s="7">
        <v>6022057.5771999992</v>
      </c>
      <c r="D54" s="7">
        <v>6587653.6675999993</v>
      </c>
      <c r="E54" s="7">
        <v>7263507.4631999992</v>
      </c>
      <c r="F54" s="7">
        <v>7708712.36719999</v>
      </c>
      <c r="G54" s="7">
        <v>8331781.7023999989</v>
      </c>
      <c r="H54" s="7">
        <v>8747467.6852000002</v>
      </c>
      <c r="I54" s="7">
        <v>9130990.7147999965</v>
      </c>
      <c r="J54" s="7">
        <v>9766678.7047999911</v>
      </c>
      <c r="K54" s="7">
        <v>10343896.471599998</v>
      </c>
      <c r="L54" s="7">
        <v>11118925.631999979</v>
      </c>
      <c r="M54" s="7">
        <v>11672131.494399998</v>
      </c>
      <c r="N54" s="7">
        <v>12291049.228399983</v>
      </c>
      <c r="O54" s="7">
        <v>190967.74119999999</v>
      </c>
      <c r="P54" s="7">
        <v>701745.33160000003</v>
      </c>
      <c r="Q54" s="7">
        <v>579501.56400000001</v>
      </c>
      <c r="R54" s="7">
        <v>624072.0392</v>
      </c>
      <c r="S54" s="7">
        <v>604671.56039999996</v>
      </c>
      <c r="T54" s="7">
        <v>814473.93959999993</v>
      </c>
      <c r="U54" s="7">
        <v>921921.86</v>
      </c>
      <c r="V54" s="7">
        <v>1039312.1036</v>
      </c>
      <c r="W54" s="7">
        <v>1007820.7487999999</v>
      </c>
      <c r="X54" s="7">
        <v>1113476.9268</v>
      </c>
      <c r="Y54" s="7">
        <v>1086295.558</v>
      </c>
      <c r="Z54" s="7">
        <v>1163052.8655999999</v>
      </c>
      <c r="AA54" s="7">
        <v>1010118.6008000001</v>
      </c>
      <c r="AB54" s="7">
        <v>712258.5196</v>
      </c>
      <c r="AC54" s="7">
        <v>199656.9676</v>
      </c>
      <c r="AD54" s="7">
        <v>220619.5912</v>
      </c>
      <c r="AE54" s="7">
        <v>329059.63680000004</v>
      </c>
      <c r="AF54" s="7">
        <v>627883.07280000008</v>
      </c>
      <c r="AG54" s="7">
        <v>653922.91720000003</v>
      </c>
      <c r="AH54" s="7">
        <v>372790.71920000005</v>
      </c>
      <c r="AI54" s="7">
        <v>533483.97560000001</v>
      </c>
      <c r="AJ54" s="7">
        <v>770617.95920000004</v>
      </c>
      <c r="AK54" s="7">
        <v>527996.02319999994</v>
      </c>
      <c r="AL54" s="7">
        <v>580518.61959999998</v>
      </c>
      <c r="AM54" s="7">
        <v>640346.59039999999</v>
      </c>
      <c r="AN54" s="7">
        <v>1004251.4635999999</v>
      </c>
      <c r="AO54" s="7">
        <v>28121.879199999999</v>
      </c>
      <c r="AP54" s="7">
        <v>260204.25839999996</v>
      </c>
      <c r="AQ54" s="7">
        <v>45680.5484</v>
      </c>
      <c r="AR54" s="7">
        <v>280939.80799999996</v>
      </c>
      <c r="AS54" s="7">
        <v>90462.558000000005</v>
      </c>
      <c r="AT54" s="7">
        <v>50993.247600000002</v>
      </c>
      <c r="AU54" s="7">
        <v>29683.295999999998</v>
      </c>
      <c r="AV54" s="7">
        <v>257715.15760000001</v>
      </c>
      <c r="AW54" s="7">
        <v>177176.4308</v>
      </c>
      <c r="AX54" s="7">
        <v>180293.4596</v>
      </c>
      <c r="AY54" s="7">
        <v>218791.67799999999</v>
      </c>
      <c r="AZ54" s="7">
        <v>73462.369600000005</v>
      </c>
      <c r="BA54" s="7">
        <v>132640.2592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68514.52</v>
      </c>
      <c r="BM54" s="7">
        <v>0</v>
      </c>
      <c r="BN54" s="7">
        <v>0</v>
      </c>
      <c r="BO54" s="7">
        <v>129056.47</v>
      </c>
      <c r="BP54" s="7">
        <v>-27161.62</v>
      </c>
      <c r="BQ54" s="7">
        <v>173300.43</v>
      </c>
      <c r="BR54" s="7">
        <v>20960.080000000002</v>
      </c>
      <c r="BS54" s="7">
        <v>262013.34</v>
      </c>
      <c r="BT54" s="7">
        <v>58783.85</v>
      </c>
      <c r="BU54" s="7">
        <v>142381.53999999998</v>
      </c>
      <c r="BV54" s="7">
        <v>253058.18000000002</v>
      </c>
      <c r="BW54" s="7">
        <v>303338.11</v>
      </c>
      <c r="BX54" s="7">
        <v>103944.88</v>
      </c>
      <c r="BY54" s="7">
        <v>239829.01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13195.65</v>
      </c>
      <c r="CF54" s="7">
        <v>0</v>
      </c>
      <c r="CG54" s="7">
        <v>20555.240000000002</v>
      </c>
      <c r="CH54" s="7">
        <v>17992.23</v>
      </c>
      <c r="CI54" s="7">
        <v>42693.07</v>
      </c>
      <c r="CJ54" s="7">
        <v>0</v>
      </c>
      <c r="CK54" s="7">
        <v>0</v>
      </c>
      <c r="CL54" s="7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2.5008572523950612E-2</v>
      </c>
      <c r="CS54" s="8">
        <v>0</v>
      </c>
      <c r="CT54" s="8">
        <v>4.6904717288454779E-2</v>
      </c>
      <c r="CU54" s="8">
        <v>2.2646818060153392E-2</v>
      </c>
      <c r="CV54" s="8">
        <v>5.258295661238864E-2</v>
      </c>
      <c r="CW54" s="8">
        <v>0</v>
      </c>
      <c r="CX54" s="8">
        <v>0</v>
      </c>
      <c r="CY54" s="8">
        <v>0</v>
      </c>
      <c r="CZ54" s="7">
        <v>882287.75</v>
      </c>
      <c r="DA54" s="7">
        <v>876146.17999999993</v>
      </c>
      <c r="DB54" s="7">
        <v>644471.75</v>
      </c>
      <c r="DC54" s="7">
        <v>722156.46</v>
      </c>
      <c r="DD54" s="7">
        <v>535757.04</v>
      </c>
      <c r="DE54" s="7">
        <v>527645.07000000007</v>
      </c>
      <c r="DF54" s="7">
        <v>728979.3</v>
      </c>
      <c r="DG54" s="7">
        <v>438233.96</v>
      </c>
      <c r="DH54" s="7">
        <v>794470.55</v>
      </c>
      <c r="DI54" s="7">
        <v>811918.39999999991</v>
      </c>
      <c r="DJ54" s="7">
        <v>1192308.43</v>
      </c>
      <c r="DK54" s="7">
        <v>834586.46</v>
      </c>
      <c r="DL54" s="7">
        <v>825907.5</v>
      </c>
      <c r="DM54" s="8">
        <v>0</v>
      </c>
      <c r="DN54" s="8">
        <v>3.7735849056603772E-2</v>
      </c>
      <c r="DO54" s="8">
        <v>7.6923076923076927E-2</v>
      </c>
      <c r="DP54" s="8">
        <v>8.6956521739130432E-2</v>
      </c>
      <c r="DQ54" s="8">
        <v>0.13636363636363635</v>
      </c>
      <c r="DR54" s="8">
        <v>0</v>
      </c>
      <c r="DS54" s="8">
        <v>0</v>
      </c>
      <c r="DT54" s="8">
        <v>8.3333333333333329E-2</v>
      </c>
      <c r="DU54" s="8">
        <v>4.1666666666666664E-2</v>
      </c>
      <c r="DV54" s="8">
        <v>9.375E-2</v>
      </c>
      <c r="DW54" s="8">
        <v>2.5000000000000001E-2</v>
      </c>
      <c r="DX54" s="8">
        <v>9.0909090909090912E-2</v>
      </c>
      <c r="DY54" s="8">
        <v>5.5555555555555552E-2</v>
      </c>
      <c r="DZ54" s="8">
        <v>0</v>
      </c>
      <c r="EA54" s="8">
        <v>2.3255813953488372E-2</v>
      </c>
      <c r="EB54" s="8">
        <v>0</v>
      </c>
      <c r="EC54" s="8">
        <v>0.13043478260869565</v>
      </c>
      <c r="ED54" s="8">
        <v>5.5555555555555552E-2</v>
      </c>
      <c r="EE54" s="8">
        <v>0.10526315789473684</v>
      </c>
      <c r="EF54" s="8">
        <v>0</v>
      </c>
      <c r="EG54" s="8">
        <v>0</v>
      </c>
      <c r="EH54" s="8">
        <v>0.05</v>
      </c>
      <c r="EI54" s="8">
        <v>3.7037037037037035E-2</v>
      </c>
      <c r="EJ54" s="8">
        <v>2.8571428571428571E-2</v>
      </c>
      <c r="EK54" s="8">
        <v>4.2553191489361701E-2</v>
      </c>
      <c r="EL54" s="8">
        <v>6.9767441860465115E-2</v>
      </c>
      <c r="EM54" s="8">
        <v>3.3333333333333333E-2</v>
      </c>
      <c r="EN54" s="8">
        <v>0</v>
      </c>
      <c r="EO54" s="8">
        <v>0.02</v>
      </c>
      <c r="EP54" s="8">
        <v>4.7619047619047616E-2</v>
      </c>
      <c r="EQ54" s="8">
        <v>0.10526315789473684</v>
      </c>
      <c r="ER54" s="8">
        <v>5.5555555555555552E-2</v>
      </c>
      <c r="ES54" s="8">
        <v>0.1</v>
      </c>
      <c r="ET54" s="8">
        <v>0</v>
      </c>
      <c r="EU54" s="8">
        <v>0</v>
      </c>
      <c r="EV54" s="8">
        <v>3.0303030303030304E-2</v>
      </c>
      <c r="EW54" s="8">
        <v>7.6923076923076927E-2</v>
      </c>
      <c r="EX54" s="8">
        <v>0</v>
      </c>
      <c r="EY54" s="8">
        <v>6.1224489795918366E-2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178.38</v>
      </c>
      <c r="FH54" s="7">
        <v>0.01</v>
      </c>
      <c r="FI54" s="7">
        <v>2213.41</v>
      </c>
      <c r="FJ54" s="7">
        <v>1.57</v>
      </c>
      <c r="FK54" s="7">
        <v>363.15000000000003</v>
      </c>
      <c r="FL54" s="7">
        <v>1106.1199999999999</v>
      </c>
      <c r="FM54" s="7">
        <v>4527.4000000000005</v>
      </c>
      <c r="FN54" s="7">
        <v>8943.5600000000013</v>
      </c>
      <c r="FO54" s="7">
        <v>-6805.17</v>
      </c>
      <c r="FP54" s="7">
        <v>1009.0899999999999</v>
      </c>
      <c r="FQ54" s="7">
        <v>8973.869999999999</v>
      </c>
      <c r="FR54" s="7">
        <v>297.31</v>
      </c>
      <c r="FS54" s="7">
        <v>0</v>
      </c>
      <c r="FT54" s="7">
        <v>3070.31</v>
      </c>
      <c r="FU54" s="7">
        <v>6603.06</v>
      </c>
      <c r="FV54" s="7">
        <v>877.1400000000001</v>
      </c>
      <c r="FW54" s="7">
        <v>1612.89</v>
      </c>
      <c r="FX54" s="9" t="s">
        <v>229</v>
      </c>
      <c r="FY54" s="10" t="s">
        <v>238</v>
      </c>
      <c r="FZ54" s="5" t="s">
        <v>230</v>
      </c>
    </row>
    <row r="55" spans="1:182" x14ac:dyDescent="0.35">
      <c r="A55" s="17" t="s">
        <v>229</v>
      </c>
      <c r="B55" s="18">
        <v>165733764.46119967</v>
      </c>
      <c r="C55" s="18">
        <v>172909463.02999988</v>
      </c>
      <c r="D55" s="18">
        <v>177542111.65479985</v>
      </c>
      <c r="E55" s="18">
        <v>180803864.90760002</v>
      </c>
      <c r="F55" s="18">
        <v>182694434.29759985</v>
      </c>
      <c r="G55" s="18">
        <v>191048314.81199989</v>
      </c>
      <c r="H55" s="18">
        <v>188820297.55399981</v>
      </c>
      <c r="I55" s="18">
        <v>191149680.88279992</v>
      </c>
      <c r="J55" s="18">
        <v>193797102.89519981</v>
      </c>
      <c r="K55" s="18">
        <v>197710563.94440004</v>
      </c>
      <c r="L55" s="18">
        <v>203600725.06639975</v>
      </c>
      <c r="M55" s="18">
        <v>207310491.1815998</v>
      </c>
      <c r="N55" s="18">
        <v>215486699.64239976</v>
      </c>
      <c r="O55" s="18">
        <v>18037685.057600003</v>
      </c>
      <c r="P55" s="18">
        <v>19654600.578400001</v>
      </c>
      <c r="Q55" s="18">
        <v>18724300.376400001</v>
      </c>
      <c r="R55" s="18">
        <v>19314819.433600001</v>
      </c>
      <c r="S55" s="18">
        <v>18493175.942800004</v>
      </c>
      <c r="T55" s="18">
        <v>19392192.383600004</v>
      </c>
      <c r="U55" s="18">
        <v>19245231.889999997</v>
      </c>
      <c r="V55" s="18">
        <v>20177120.139199998</v>
      </c>
      <c r="W55" s="18">
        <v>19748296.370400008</v>
      </c>
      <c r="X55" s="18">
        <v>19674406.674800016</v>
      </c>
      <c r="Y55" s="18">
        <v>20112980.949600007</v>
      </c>
      <c r="Z55" s="18">
        <v>20187301.043600012</v>
      </c>
      <c r="AA55" s="18">
        <v>20495405.742000002</v>
      </c>
      <c r="AB55" s="18">
        <v>12977543.269599997</v>
      </c>
      <c r="AC55" s="18">
        <v>11398868.261600001</v>
      </c>
      <c r="AD55" s="18">
        <v>11148633.578400001</v>
      </c>
      <c r="AE55" s="18">
        <v>10947111.218000006</v>
      </c>
      <c r="AF55" s="18">
        <v>11697529.494000001</v>
      </c>
      <c r="AG55" s="18">
        <v>13090573.502799993</v>
      </c>
      <c r="AH55" s="18">
        <v>11479683.1328</v>
      </c>
      <c r="AI55" s="18">
        <v>12546395.968400005</v>
      </c>
      <c r="AJ55" s="18">
        <v>12866220.9892</v>
      </c>
      <c r="AK55" s="18">
        <v>11063632.846800005</v>
      </c>
      <c r="AL55" s="18">
        <v>11407895.8904</v>
      </c>
      <c r="AM55" s="18">
        <v>12463735.194000006</v>
      </c>
      <c r="AN55" s="18">
        <v>15452419.118399994</v>
      </c>
      <c r="AO55" s="18">
        <v>104503.49</v>
      </c>
      <c r="AP55" s="18">
        <v>2128737.8660000004</v>
      </c>
      <c r="AQ55" s="18">
        <v>1695981.4467999998</v>
      </c>
      <c r="AR55" s="18">
        <v>1726187.0504000001</v>
      </c>
      <c r="AS55" s="18">
        <v>1858465.9867999998</v>
      </c>
      <c r="AT55" s="18">
        <v>1367298.9924000003</v>
      </c>
      <c r="AU55" s="18">
        <v>1048077.356</v>
      </c>
      <c r="AV55" s="18">
        <v>1850621.9840000002</v>
      </c>
      <c r="AW55" s="18">
        <v>1751079.6124</v>
      </c>
      <c r="AX55" s="18">
        <v>1612317.6639999999</v>
      </c>
      <c r="AY55" s="18">
        <v>1431748.7644</v>
      </c>
      <c r="AZ55" s="18">
        <v>1468804.442</v>
      </c>
      <c r="BA55" s="18">
        <v>1505977.9532000001</v>
      </c>
      <c r="BB55" s="18">
        <v>2402156.23</v>
      </c>
      <c r="BC55" s="18">
        <v>2336221.2600000007</v>
      </c>
      <c r="BD55" s="18">
        <v>2248292.86</v>
      </c>
      <c r="BE55" s="18">
        <v>2017951.0200000003</v>
      </c>
      <c r="BF55" s="18">
        <v>1742175.1700000002</v>
      </c>
      <c r="BG55" s="18">
        <v>1255440.6899999997</v>
      </c>
      <c r="BH55" s="18">
        <v>2044044.01</v>
      </c>
      <c r="BI55" s="18">
        <v>2392609.3400000003</v>
      </c>
      <c r="BJ55" s="18">
        <v>2649617.11</v>
      </c>
      <c r="BK55" s="18">
        <v>2718369</v>
      </c>
      <c r="BL55" s="18">
        <v>1840745.2899999996</v>
      </c>
      <c r="BM55" s="18">
        <v>3242005.3600000008</v>
      </c>
      <c r="BN55" s="18">
        <v>2569171.6800000006</v>
      </c>
      <c r="BO55" s="18">
        <v>3384106.02</v>
      </c>
      <c r="BP55" s="18">
        <v>3296063.1900000004</v>
      </c>
      <c r="BQ55" s="18">
        <v>2910443.0600000005</v>
      </c>
      <c r="BR55" s="18">
        <v>3013074.120000001</v>
      </c>
      <c r="BS55" s="18">
        <v>3317431.6999999997</v>
      </c>
      <c r="BT55" s="18">
        <v>2667182.8000000003</v>
      </c>
      <c r="BU55" s="18">
        <v>4257935.8699999992</v>
      </c>
      <c r="BV55" s="18">
        <v>4214358.6400000006</v>
      </c>
      <c r="BW55" s="18">
        <v>3152589.2399999998</v>
      </c>
      <c r="BX55" s="18">
        <v>3240971.84</v>
      </c>
      <c r="BY55" s="18">
        <v>2637029.8900000006</v>
      </c>
      <c r="BZ55" s="18">
        <v>153147.08000000002</v>
      </c>
      <c r="CA55" s="18">
        <v>170841.51</v>
      </c>
      <c r="CB55" s="18">
        <v>110752.92000000001</v>
      </c>
      <c r="CC55" s="18">
        <v>225855.12999999998</v>
      </c>
      <c r="CD55" s="18">
        <v>244146.77</v>
      </c>
      <c r="CE55" s="18">
        <v>368852.81</v>
      </c>
      <c r="CF55" s="18">
        <v>82743.47</v>
      </c>
      <c r="CG55" s="18">
        <v>116965.02</v>
      </c>
      <c r="CH55" s="18">
        <v>431848.95999999996</v>
      </c>
      <c r="CI55" s="18">
        <v>427104.70000000007</v>
      </c>
      <c r="CJ55" s="18">
        <v>168128.25999999998</v>
      </c>
      <c r="CK55" s="18">
        <v>314631.52</v>
      </c>
      <c r="CL55" s="18">
        <v>324936.32999999996</v>
      </c>
      <c r="CM55" s="19">
        <v>1.6311330523334357E-2</v>
      </c>
      <c r="CN55" s="19">
        <v>1.4357552136146243E-2</v>
      </c>
      <c r="CO55" s="19">
        <v>1.0599174414316931E-2</v>
      </c>
      <c r="CP55" s="19">
        <v>2.3208117397504016E-2</v>
      </c>
      <c r="CQ55" s="19">
        <v>3.0307031533379606E-2</v>
      </c>
      <c r="CR55" s="19">
        <v>3.8601986699609687E-2</v>
      </c>
      <c r="CS55" s="19">
        <v>9.9512664201141954E-3</v>
      </c>
      <c r="CT55" s="19">
        <v>1.4224086029359012E-2</v>
      </c>
      <c r="CU55" s="19">
        <v>4.2905272257955908E-2</v>
      </c>
      <c r="CV55" s="19">
        <v>3.7077721734133769E-2</v>
      </c>
      <c r="CW55" s="19">
        <v>1.3551712355406828E-2</v>
      </c>
      <c r="CX55" s="19">
        <v>2.6572837406050244E-2</v>
      </c>
      <c r="CY55" s="19">
        <v>2.6252557271872198E-2</v>
      </c>
      <c r="CZ55" s="18">
        <v>9388999.8600000013</v>
      </c>
      <c r="DA55" s="18">
        <v>11899069.450000001</v>
      </c>
      <c r="DB55" s="18">
        <v>10449202.520000001</v>
      </c>
      <c r="DC55" s="18">
        <v>9731729.8999999985</v>
      </c>
      <c r="DD55" s="18">
        <v>8055779.7200000016</v>
      </c>
      <c r="DE55" s="18">
        <v>9555280.4799999986</v>
      </c>
      <c r="DF55" s="18">
        <v>8314868.3300000001</v>
      </c>
      <c r="DG55" s="18">
        <v>8223025.3500000006</v>
      </c>
      <c r="DH55" s="18">
        <v>10065172.350000001</v>
      </c>
      <c r="DI55" s="18">
        <v>11519173.239999998</v>
      </c>
      <c r="DJ55" s="18">
        <v>12406421.83</v>
      </c>
      <c r="DK55" s="18">
        <v>11840343.399999997</v>
      </c>
      <c r="DL55" s="18">
        <v>12377321.060000002</v>
      </c>
      <c r="DM55" s="19">
        <v>4.5738045738045741E-2</v>
      </c>
      <c r="DN55" s="19">
        <v>3.2051282051282048E-2</v>
      </c>
      <c r="DO55" s="19">
        <v>5.2837573385518588E-2</v>
      </c>
      <c r="DP55" s="19">
        <v>4.8059149722735672E-2</v>
      </c>
      <c r="DQ55" s="19">
        <v>3.8297872340425532E-2</v>
      </c>
      <c r="DR55" s="19">
        <v>3.1791907514450865E-2</v>
      </c>
      <c r="DS55" s="19">
        <v>3.1380753138075312E-2</v>
      </c>
      <c r="DT55" s="19">
        <v>3.5353535353535352E-2</v>
      </c>
      <c r="DU55" s="19">
        <v>1.7094017094017096E-2</v>
      </c>
      <c r="DV55" s="19">
        <v>3.8696537678207736E-2</v>
      </c>
      <c r="DW55" s="19">
        <v>3.1298904538341159E-2</v>
      </c>
      <c r="DX55" s="19">
        <v>5.2631578947368418E-2</v>
      </c>
      <c r="DY55" s="19">
        <v>4.8359240069084632E-2</v>
      </c>
      <c r="DZ55" s="19">
        <v>3.6290322580645164E-2</v>
      </c>
      <c r="EA55" s="19">
        <v>3.6717062634989202E-2</v>
      </c>
      <c r="EB55" s="19">
        <v>2.4175824175824177E-2</v>
      </c>
      <c r="EC55" s="19">
        <v>4.9309664694280081E-2</v>
      </c>
      <c r="ED55" s="19">
        <v>3.3464566929133861E-2</v>
      </c>
      <c r="EE55" s="19">
        <v>2.748414376321353E-2</v>
      </c>
      <c r="EF55" s="19">
        <v>2.932551319648094E-2</v>
      </c>
      <c r="EG55" s="19">
        <v>2.620967741935484E-2</v>
      </c>
      <c r="EH55" s="19">
        <v>2.8645833333333332E-2</v>
      </c>
      <c r="EI55" s="19">
        <v>1.1363636363636364E-2</v>
      </c>
      <c r="EJ55" s="19">
        <v>2.75049115913556E-2</v>
      </c>
      <c r="EK55" s="19">
        <v>2.8526148969889066E-2</v>
      </c>
      <c r="EL55" s="19">
        <v>4.770017035775128E-2</v>
      </c>
      <c r="EM55" s="19">
        <v>4.0449438202247189E-2</v>
      </c>
      <c r="EN55" s="19">
        <v>3.7267080745341616E-2</v>
      </c>
      <c r="EO55" s="19">
        <v>3.1578947368421054E-2</v>
      </c>
      <c r="EP55" s="19">
        <v>2.2624434389140271E-2</v>
      </c>
      <c r="EQ55" s="19">
        <v>4.665314401622718E-2</v>
      </c>
      <c r="ER55" s="19">
        <v>3.3932135728542916E-2</v>
      </c>
      <c r="ES55" s="19">
        <v>2.1186440677966101E-2</v>
      </c>
      <c r="ET55" s="19">
        <v>2.6470588235294117E-2</v>
      </c>
      <c r="EU55" s="19">
        <v>2.4489795918367346E-2</v>
      </c>
      <c r="EV55" s="19">
        <v>2.7431421446384038E-2</v>
      </c>
      <c r="EW55" s="19">
        <v>1.6666666666666666E-2</v>
      </c>
      <c r="EX55" s="19">
        <v>2.4E-2</v>
      </c>
      <c r="EY55" s="19">
        <v>2.8037383177570093E-2</v>
      </c>
      <c r="EZ55" s="18">
        <v>64185.000000000015</v>
      </c>
      <c r="FA55" s="18">
        <v>179127.31999999998</v>
      </c>
      <c r="FB55" s="18">
        <v>294634.49000000011</v>
      </c>
      <c r="FC55" s="18">
        <v>328922.05000000005</v>
      </c>
      <c r="FD55" s="18">
        <v>48973.08</v>
      </c>
      <c r="FE55" s="18">
        <v>220136.36000000002</v>
      </c>
      <c r="FF55" s="18">
        <v>79214.289999999994</v>
      </c>
      <c r="FG55" s="18">
        <v>204663.71000000005</v>
      </c>
      <c r="FH55" s="18">
        <v>74722.450000000012</v>
      </c>
      <c r="FI55" s="18">
        <v>179831.87000000011</v>
      </c>
      <c r="FJ55" s="18">
        <v>137500.98000000001</v>
      </c>
      <c r="FK55" s="18">
        <v>217931.55</v>
      </c>
      <c r="FL55" s="18">
        <v>104353.82999999997</v>
      </c>
      <c r="FM55" s="18">
        <v>213773.01000000007</v>
      </c>
      <c r="FN55" s="18">
        <v>232489.73000000004</v>
      </c>
      <c r="FO55" s="18">
        <v>128891.13999999997</v>
      </c>
      <c r="FP55" s="18">
        <v>118704.00999999998</v>
      </c>
      <c r="FQ55" s="18">
        <v>276665.36</v>
      </c>
      <c r="FR55" s="18">
        <v>355099.25000000006</v>
      </c>
      <c r="FS55" s="18">
        <v>117767.44999999998</v>
      </c>
      <c r="FT55" s="18">
        <v>141933.01999999999</v>
      </c>
      <c r="FU55" s="18">
        <v>251697.2399999999</v>
      </c>
      <c r="FV55" s="18">
        <v>85415.97</v>
      </c>
      <c r="FW55" s="18">
        <v>266433.23</v>
      </c>
      <c r="FX55" s="4"/>
      <c r="FY55" s="4"/>
      <c r="FZ55" s="5"/>
    </row>
    <row r="56" spans="1:182" x14ac:dyDescent="0.35">
      <c r="A56" s="6" t="s">
        <v>239</v>
      </c>
      <c r="B56" s="7">
        <v>0</v>
      </c>
      <c r="C56" s="7">
        <v>0</v>
      </c>
      <c r="D56" s="7">
        <v>117941.6612</v>
      </c>
      <c r="E56" s="7">
        <v>508793.17680000002</v>
      </c>
      <c r="F56" s="7">
        <v>656600.73360000004</v>
      </c>
      <c r="G56" s="7">
        <v>1220916.2452</v>
      </c>
      <c r="H56" s="7">
        <v>1411361.5864000001</v>
      </c>
      <c r="I56" s="7">
        <v>1731871.838</v>
      </c>
      <c r="J56" s="7">
        <v>1679551.0872</v>
      </c>
      <c r="K56" s="7">
        <v>1669478.1036000003</v>
      </c>
      <c r="L56" s="7">
        <v>2007328.2368000001</v>
      </c>
      <c r="M56" s="7">
        <v>2159945.1811999995</v>
      </c>
      <c r="N56" s="7">
        <v>2835039.9412000002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29402.820800000001</v>
      </c>
      <c r="W56" s="7">
        <v>29402.820800000001</v>
      </c>
      <c r="X56" s="7">
        <v>29402.820800000001</v>
      </c>
      <c r="Y56" s="7">
        <v>44121.443599999999</v>
      </c>
      <c r="Z56" s="7">
        <v>99487.816399999996</v>
      </c>
      <c r="AA56" s="7">
        <v>169192.77600000001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27249.245999999999</v>
      </c>
      <c r="AH56" s="7">
        <v>29333.3832</v>
      </c>
      <c r="AI56" s="7">
        <v>0</v>
      </c>
      <c r="AJ56" s="7">
        <v>13577.5424</v>
      </c>
      <c r="AK56" s="7">
        <v>67000.335999999996</v>
      </c>
      <c r="AL56" s="7">
        <v>148181.0496</v>
      </c>
      <c r="AM56" s="7">
        <v>145714.66279999999</v>
      </c>
      <c r="AN56" s="7">
        <v>108096.98079999999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29402.820800000001</v>
      </c>
      <c r="AY56" s="7">
        <v>0</v>
      </c>
      <c r="AZ56" s="7">
        <v>28648.825599999996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41195.26</v>
      </c>
      <c r="BV56" s="7">
        <v>0</v>
      </c>
      <c r="BW56" s="7">
        <v>0</v>
      </c>
      <c r="BX56" s="7">
        <v>0</v>
      </c>
      <c r="BY56" s="7">
        <v>28265.88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51714.44</v>
      </c>
      <c r="CL56" s="7">
        <v>0</v>
      </c>
      <c r="CM56" s="8" t="s">
        <v>182</v>
      </c>
      <c r="CN56" s="8" t="s">
        <v>182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 t="s">
        <v>182</v>
      </c>
      <c r="CV56" s="8" t="s">
        <v>182</v>
      </c>
      <c r="CW56" s="8">
        <v>0</v>
      </c>
      <c r="CX56" s="8">
        <v>0.23751413721590367</v>
      </c>
      <c r="CY56" s="8">
        <v>0</v>
      </c>
      <c r="CZ56" s="7">
        <v>0</v>
      </c>
      <c r="DA56" s="7">
        <v>0</v>
      </c>
      <c r="DB56" s="7">
        <v>111300</v>
      </c>
      <c r="DC56" s="7">
        <v>329011.58999999997</v>
      </c>
      <c r="DD56" s="7">
        <v>111548.93</v>
      </c>
      <c r="DE56" s="7">
        <v>392224.83</v>
      </c>
      <c r="DF56" s="7">
        <v>201100</v>
      </c>
      <c r="DG56" s="7">
        <v>289002.16000000003</v>
      </c>
      <c r="DH56" s="7">
        <v>0</v>
      </c>
      <c r="DI56" s="7">
        <v>0</v>
      </c>
      <c r="DJ56" s="7">
        <v>274521.82999999996</v>
      </c>
      <c r="DK56" s="7">
        <v>217732.05000000002</v>
      </c>
      <c r="DL56" s="7">
        <v>673134.60000000009</v>
      </c>
      <c r="DM56" s="8" t="s">
        <v>182</v>
      </c>
      <c r="DN56" s="8" t="s">
        <v>182</v>
      </c>
      <c r="DO56" s="8" t="s">
        <v>182</v>
      </c>
      <c r="DP56" s="8">
        <v>0</v>
      </c>
      <c r="DQ56" s="8">
        <v>6.25E-2</v>
      </c>
      <c r="DR56" s="8">
        <v>0</v>
      </c>
      <c r="DS56" s="8">
        <v>0</v>
      </c>
      <c r="DT56" s="8">
        <v>0</v>
      </c>
      <c r="DU56" s="8">
        <v>0.2857142857142857</v>
      </c>
      <c r="DV56" s="8">
        <v>0</v>
      </c>
      <c r="DW56" s="8" t="s">
        <v>182</v>
      </c>
      <c r="DX56" s="8">
        <v>0</v>
      </c>
      <c r="DY56" s="8">
        <v>0</v>
      </c>
      <c r="DZ56" s="8" t="s">
        <v>182</v>
      </c>
      <c r="EA56" s="8" t="s">
        <v>182</v>
      </c>
      <c r="EB56" s="8" t="s">
        <v>182</v>
      </c>
      <c r="EC56" s="8" t="s">
        <v>182</v>
      </c>
      <c r="ED56" s="8">
        <v>0</v>
      </c>
      <c r="EE56" s="8">
        <v>7.1428571428571425E-2</v>
      </c>
      <c r="EF56" s="8">
        <v>0</v>
      </c>
      <c r="EG56" s="8">
        <v>0</v>
      </c>
      <c r="EH56" s="8">
        <v>0</v>
      </c>
      <c r="EI56" s="8">
        <v>0.2857142857142857</v>
      </c>
      <c r="EJ56" s="8">
        <v>0</v>
      </c>
      <c r="EK56" s="8" t="s">
        <v>182</v>
      </c>
      <c r="EL56" s="8">
        <v>0</v>
      </c>
      <c r="EM56" s="8" t="s">
        <v>182</v>
      </c>
      <c r="EN56" s="8" t="s">
        <v>182</v>
      </c>
      <c r="EO56" s="8" t="s">
        <v>182</v>
      </c>
      <c r="EP56" s="8" t="s">
        <v>182</v>
      </c>
      <c r="EQ56" s="8">
        <v>0</v>
      </c>
      <c r="ER56" s="8">
        <v>0</v>
      </c>
      <c r="ES56" s="8">
        <v>7.6923076923076927E-2</v>
      </c>
      <c r="ET56" s="8">
        <v>0</v>
      </c>
      <c r="EU56" s="8">
        <v>0</v>
      </c>
      <c r="EV56" s="8">
        <v>0</v>
      </c>
      <c r="EW56" s="8">
        <v>0.2857142857142857</v>
      </c>
      <c r="EX56" s="8">
        <v>0</v>
      </c>
      <c r="EY56" s="8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9" t="s">
        <v>240</v>
      </c>
      <c r="FY56" s="10" t="s">
        <v>239</v>
      </c>
      <c r="FZ56" s="5" t="s">
        <v>230</v>
      </c>
    </row>
    <row r="57" spans="1:182" x14ac:dyDescent="0.35">
      <c r="A57" s="6" t="s">
        <v>241</v>
      </c>
      <c r="B57" s="7">
        <v>0</v>
      </c>
      <c r="C57" s="7">
        <v>0</v>
      </c>
      <c r="D57" s="7">
        <v>0</v>
      </c>
      <c r="E57" s="7">
        <v>107640.7516</v>
      </c>
      <c r="F57" s="7">
        <v>191342.6752</v>
      </c>
      <c r="G57" s="7">
        <v>553267.0344</v>
      </c>
      <c r="H57" s="7">
        <v>692044.07799999998</v>
      </c>
      <c r="I57" s="7">
        <v>984015.64359999995</v>
      </c>
      <c r="J57" s="7">
        <v>1101892.6728000001</v>
      </c>
      <c r="K57" s="7">
        <v>1427166.6924000001</v>
      </c>
      <c r="L57" s="7">
        <v>1677626.9043999999</v>
      </c>
      <c r="M57" s="7">
        <v>1948189.2755999998</v>
      </c>
      <c r="N57" s="7">
        <v>2391125.4024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31429.4836</v>
      </c>
      <c r="W57" s="7">
        <v>166200.2972</v>
      </c>
      <c r="X57" s="7">
        <v>146008.0128</v>
      </c>
      <c r="Y57" s="7">
        <v>175948.44199999998</v>
      </c>
      <c r="Z57" s="7">
        <v>175948.44199999998</v>
      </c>
      <c r="AA57" s="7">
        <v>232520.01919999998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29026.578399999999</v>
      </c>
      <c r="AH57" s="7">
        <v>157264.20240000001</v>
      </c>
      <c r="AI57" s="7">
        <v>134217.45880000002</v>
      </c>
      <c r="AJ57" s="7">
        <v>82779.025200000004</v>
      </c>
      <c r="AK57" s="7">
        <v>65614.875599999999</v>
      </c>
      <c r="AL57" s="7">
        <v>97478.370400000014</v>
      </c>
      <c r="AM57" s="7">
        <v>195035.44080000001</v>
      </c>
      <c r="AN57" s="7">
        <v>141237.6684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90824.364799999996</v>
      </c>
      <c r="AY57" s="7">
        <v>55183.648000000001</v>
      </c>
      <c r="AZ57" s="7">
        <v>53924.591199999995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29943.45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8" t="s">
        <v>182</v>
      </c>
      <c r="CN57" s="8" t="s">
        <v>182</v>
      </c>
      <c r="CO57" s="8" t="s">
        <v>182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7">
        <v>0</v>
      </c>
      <c r="DA57" s="7">
        <v>0</v>
      </c>
      <c r="DB57" s="7">
        <v>0</v>
      </c>
      <c r="DC57" s="7">
        <v>101300</v>
      </c>
      <c r="DD57" s="7">
        <v>66300</v>
      </c>
      <c r="DE57" s="7">
        <v>245428.5</v>
      </c>
      <c r="DF57" s="7">
        <v>125991.67999999999</v>
      </c>
      <c r="DG57" s="7">
        <v>232621.08000000002</v>
      </c>
      <c r="DH57" s="7">
        <v>95963.44</v>
      </c>
      <c r="DI57" s="7">
        <v>248499.13</v>
      </c>
      <c r="DJ57" s="7">
        <v>173527.05</v>
      </c>
      <c r="DK57" s="7">
        <v>207384.28</v>
      </c>
      <c r="DL57" s="7">
        <v>354424.54</v>
      </c>
      <c r="DM57" s="8" t="s">
        <v>182</v>
      </c>
      <c r="DN57" s="8" t="s">
        <v>182</v>
      </c>
      <c r="DO57" s="8" t="s">
        <v>182</v>
      </c>
      <c r="DP57" s="8" t="s">
        <v>182</v>
      </c>
      <c r="DQ57" s="8">
        <v>0.33333333333333331</v>
      </c>
      <c r="DR57" s="8">
        <v>0.75</v>
      </c>
      <c r="DS57" s="8">
        <v>6.6666666666666666E-2</v>
      </c>
      <c r="DT57" s="8">
        <v>0.125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 t="s">
        <v>182</v>
      </c>
      <c r="EA57" s="8" t="s">
        <v>182</v>
      </c>
      <c r="EB57" s="8" t="s">
        <v>182</v>
      </c>
      <c r="EC57" s="8" t="s">
        <v>182</v>
      </c>
      <c r="ED57" s="8">
        <v>1</v>
      </c>
      <c r="EE57" s="8">
        <v>0</v>
      </c>
      <c r="EF57" s="8">
        <v>0.5</v>
      </c>
      <c r="EG57" s="8">
        <v>5.8823529411764705E-2</v>
      </c>
      <c r="EH57" s="8">
        <v>0.16666666666666666</v>
      </c>
      <c r="EI57" s="8">
        <v>0</v>
      </c>
      <c r="EJ57" s="8">
        <v>0</v>
      </c>
      <c r="EK57" s="8">
        <v>0</v>
      </c>
      <c r="EL57" s="8">
        <v>0</v>
      </c>
      <c r="EM57" s="8" t="s">
        <v>182</v>
      </c>
      <c r="EN57" s="8" t="s">
        <v>182</v>
      </c>
      <c r="EO57" s="8" t="s">
        <v>182</v>
      </c>
      <c r="EP57" s="8" t="s">
        <v>182</v>
      </c>
      <c r="EQ57" s="8" t="s">
        <v>182</v>
      </c>
      <c r="ER57" s="8">
        <v>1</v>
      </c>
      <c r="ES57" s="8">
        <v>0</v>
      </c>
      <c r="ET57" s="8">
        <v>0.6</v>
      </c>
      <c r="EU57" s="8">
        <v>0</v>
      </c>
      <c r="EV57" s="8">
        <v>0.16666666666666666</v>
      </c>
      <c r="EW57" s="8">
        <v>0</v>
      </c>
      <c r="EX57" s="8">
        <v>0</v>
      </c>
      <c r="EY57" s="8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0.01</v>
      </c>
      <c r="FR57" s="7">
        <v>0</v>
      </c>
      <c r="FS57" s="7">
        <v>0</v>
      </c>
      <c r="FT57" s="7">
        <v>179.94</v>
      </c>
      <c r="FU57" s="7">
        <v>57.25</v>
      </c>
      <c r="FV57" s="7">
        <v>34.33</v>
      </c>
      <c r="FW57" s="7">
        <v>474.3</v>
      </c>
      <c r="FX57" s="9" t="s">
        <v>240</v>
      </c>
      <c r="FY57" s="10" t="s">
        <v>241</v>
      </c>
      <c r="FZ57" s="5" t="s">
        <v>230</v>
      </c>
    </row>
    <row r="58" spans="1:182" x14ac:dyDescent="0.35">
      <c r="A58" s="6" t="s">
        <v>242</v>
      </c>
      <c r="B58" s="7">
        <v>0</v>
      </c>
      <c r="C58" s="7">
        <v>0</v>
      </c>
      <c r="D58" s="7">
        <v>0</v>
      </c>
      <c r="E58" s="7">
        <v>79090.709999999992</v>
      </c>
      <c r="F58" s="7">
        <v>304393.66839999997</v>
      </c>
      <c r="G58" s="7">
        <v>670620.98879999993</v>
      </c>
      <c r="H58" s="7">
        <v>978289.34000000008</v>
      </c>
      <c r="I58" s="7">
        <v>1453826.9816000001</v>
      </c>
      <c r="J58" s="7">
        <v>1776403.3784</v>
      </c>
      <c r="K58" s="7">
        <v>2201525.4756000005</v>
      </c>
      <c r="L58" s="7">
        <v>2806709.2375999996</v>
      </c>
      <c r="M58" s="7">
        <v>3074611.7039999994</v>
      </c>
      <c r="N58" s="7">
        <v>3911604.6223999998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140079.72880000001</v>
      </c>
      <c r="Z58" s="7">
        <v>300797.20160000003</v>
      </c>
      <c r="AA58" s="7">
        <v>291384.25040000002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24524.3272</v>
      </c>
      <c r="AJ58" s="7">
        <v>166774.63440000001</v>
      </c>
      <c r="AK58" s="7">
        <v>321425.35440000001</v>
      </c>
      <c r="AL58" s="7">
        <v>254527.9768</v>
      </c>
      <c r="AM58" s="7">
        <v>110313.9008</v>
      </c>
      <c r="AN58" s="7">
        <v>67413.483200000002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54444.179600000003</v>
      </c>
      <c r="AZ58" s="7">
        <v>113435.43240000001</v>
      </c>
      <c r="BA58" s="7">
        <v>63262.576000000001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2432.7399999999998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8" t="s">
        <v>182</v>
      </c>
      <c r="CN58" s="8" t="s">
        <v>182</v>
      </c>
      <c r="CO58" s="8" t="s">
        <v>182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7">
        <v>0</v>
      </c>
      <c r="DA58" s="7">
        <v>0</v>
      </c>
      <c r="DB58" s="7">
        <v>0</v>
      </c>
      <c r="DC58" s="7">
        <v>75000</v>
      </c>
      <c r="DD58" s="7">
        <v>192769.80000000002</v>
      </c>
      <c r="DE58" s="7">
        <v>310451.99</v>
      </c>
      <c r="DF58" s="7">
        <v>342612.43</v>
      </c>
      <c r="DG58" s="7">
        <v>389639.6</v>
      </c>
      <c r="DH58" s="7">
        <v>281276.3</v>
      </c>
      <c r="DI58" s="7">
        <v>361065.25</v>
      </c>
      <c r="DJ58" s="7">
        <v>549176.41999999993</v>
      </c>
      <c r="DK58" s="7">
        <v>353471.16000000003</v>
      </c>
      <c r="DL58" s="7">
        <v>729032.47</v>
      </c>
      <c r="DM58" s="8" t="s">
        <v>182</v>
      </c>
      <c r="DN58" s="8" t="s">
        <v>182</v>
      </c>
      <c r="DO58" s="8" t="s">
        <v>182</v>
      </c>
      <c r="DP58" s="8" t="s">
        <v>182</v>
      </c>
      <c r="DQ58" s="8">
        <v>0</v>
      </c>
      <c r="DR58" s="8">
        <v>0</v>
      </c>
      <c r="DS58" s="8">
        <v>6.6666666666666666E-2</v>
      </c>
      <c r="DT58" s="8">
        <v>0.25</v>
      </c>
      <c r="DU58" s="8">
        <v>0</v>
      </c>
      <c r="DV58" s="8">
        <v>0</v>
      </c>
      <c r="DW58" s="8">
        <v>5.2631578947368418E-2</v>
      </c>
      <c r="DX58" s="8">
        <v>0</v>
      </c>
      <c r="DY58" s="8">
        <v>5.2631578947368418E-2</v>
      </c>
      <c r="DZ58" s="8" t="s">
        <v>182</v>
      </c>
      <c r="EA58" s="8" t="s">
        <v>182</v>
      </c>
      <c r="EB58" s="8" t="s">
        <v>182</v>
      </c>
      <c r="EC58" s="8" t="s">
        <v>182</v>
      </c>
      <c r="ED58" s="8" t="s">
        <v>182</v>
      </c>
      <c r="EE58" s="8">
        <v>0</v>
      </c>
      <c r="EF58" s="8">
        <v>0</v>
      </c>
      <c r="EG58" s="8">
        <v>0.125</v>
      </c>
      <c r="EH58" s="8">
        <v>0.125</v>
      </c>
      <c r="EI58" s="8">
        <v>0</v>
      </c>
      <c r="EJ58" s="8">
        <v>0</v>
      </c>
      <c r="EK58" s="8">
        <v>5.5555555555555552E-2</v>
      </c>
      <c r="EL58" s="8">
        <v>0</v>
      </c>
      <c r="EM58" s="8" t="s">
        <v>182</v>
      </c>
      <c r="EN58" s="8" t="s">
        <v>182</v>
      </c>
      <c r="EO58" s="8" t="s">
        <v>182</v>
      </c>
      <c r="EP58" s="8" t="s">
        <v>182</v>
      </c>
      <c r="EQ58" s="8" t="s">
        <v>182</v>
      </c>
      <c r="ER58" s="8" t="s">
        <v>182</v>
      </c>
      <c r="ES58" s="8">
        <v>0</v>
      </c>
      <c r="ET58" s="8">
        <v>0</v>
      </c>
      <c r="EU58" s="8">
        <v>0.13333333333333333</v>
      </c>
      <c r="EV58" s="8">
        <v>0.1</v>
      </c>
      <c r="EW58" s="8">
        <v>0</v>
      </c>
      <c r="EX58" s="8">
        <v>0</v>
      </c>
      <c r="EY58" s="8">
        <v>5.2631578947368418E-2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148.49</v>
      </c>
      <c r="FV58" s="7">
        <v>11860.65</v>
      </c>
      <c r="FW58" s="7">
        <v>0</v>
      </c>
      <c r="FX58" s="9" t="s">
        <v>240</v>
      </c>
      <c r="FY58" s="10" t="s">
        <v>242</v>
      </c>
      <c r="FZ58" s="5" t="s">
        <v>230</v>
      </c>
    </row>
    <row r="59" spans="1:182" x14ac:dyDescent="0.35">
      <c r="A59" s="6" t="s">
        <v>243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105800</v>
      </c>
      <c r="J59" s="7">
        <v>543241.72919999994</v>
      </c>
      <c r="K59" s="7">
        <v>1032452.4375999999</v>
      </c>
      <c r="L59" s="7">
        <v>1902310.8587999998</v>
      </c>
      <c r="M59" s="7">
        <v>2181269.4372</v>
      </c>
      <c r="N59" s="7">
        <v>3101407.8132000007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34688.783600000002</v>
      </c>
      <c r="AN59" s="7">
        <v>37572.125999999997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8" t="s">
        <v>182</v>
      </c>
      <c r="CN59" s="8" t="s">
        <v>182</v>
      </c>
      <c r="CO59" s="8" t="s">
        <v>182</v>
      </c>
      <c r="CP59" s="8" t="s">
        <v>182</v>
      </c>
      <c r="CQ59" s="8" t="s">
        <v>182</v>
      </c>
      <c r="CR59" s="8" t="s">
        <v>182</v>
      </c>
      <c r="CS59" s="8" t="s">
        <v>182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100000</v>
      </c>
      <c r="DH59" s="7">
        <v>382525.36</v>
      </c>
      <c r="DI59" s="7">
        <v>385522.09</v>
      </c>
      <c r="DJ59" s="7">
        <v>800176.65</v>
      </c>
      <c r="DK59" s="7">
        <v>259421.87</v>
      </c>
      <c r="DL59" s="7">
        <v>797677.45</v>
      </c>
      <c r="DM59" s="8" t="s">
        <v>182</v>
      </c>
      <c r="DN59" s="8" t="s">
        <v>182</v>
      </c>
      <c r="DO59" s="8" t="s">
        <v>182</v>
      </c>
      <c r="DP59" s="8" t="s">
        <v>182</v>
      </c>
      <c r="DQ59" s="8" t="s">
        <v>182</v>
      </c>
      <c r="DR59" s="8" t="s">
        <v>182</v>
      </c>
      <c r="DS59" s="8" t="s">
        <v>182</v>
      </c>
      <c r="DT59" s="8" t="s">
        <v>182</v>
      </c>
      <c r="DU59" s="8" t="s">
        <v>182</v>
      </c>
      <c r="DV59" s="8">
        <v>0</v>
      </c>
      <c r="DW59" s="8">
        <v>6.6666666666666666E-2</v>
      </c>
      <c r="DX59" s="8">
        <v>5.2631578947368418E-2</v>
      </c>
      <c r="DY59" s="8">
        <v>0</v>
      </c>
      <c r="DZ59" s="8" t="s">
        <v>182</v>
      </c>
      <c r="EA59" s="8" t="s">
        <v>182</v>
      </c>
      <c r="EB59" s="8" t="s">
        <v>182</v>
      </c>
      <c r="EC59" s="8" t="s">
        <v>182</v>
      </c>
      <c r="ED59" s="8" t="s">
        <v>182</v>
      </c>
      <c r="EE59" s="8" t="s">
        <v>182</v>
      </c>
      <c r="EF59" s="8" t="s">
        <v>182</v>
      </c>
      <c r="EG59" s="8" t="s">
        <v>182</v>
      </c>
      <c r="EH59" s="8" t="s">
        <v>182</v>
      </c>
      <c r="EI59" s="8" t="s">
        <v>182</v>
      </c>
      <c r="EJ59" s="8">
        <v>0.1</v>
      </c>
      <c r="EK59" s="8">
        <v>0</v>
      </c>
      <c r="EL59" s="8">
        <v>6.25E-2</v>
      </c>
      <c r="EM59" s="8" t="s">
        <v>182</v>
      </c>
      <c r="EN59" s="8" t="s">
        <v>182</v>
      </c>
      <c r="EO59" s="8" t="s">
        <v>182</v>
      </c>
      <c r="EP59" s="8" t="s">
        <v>182</v>
      </c>
      <c r="EQ59" s="8" t="s">
        <v>182</v>
      </c>
      <c r="ER59" s="8" t="s">
        <v>182</v>
      </c>
      <c r="ES59" s="8" t="s">
        <v>182</v>
      </c>
      <c r="ET59" s="8" t="s">
        <v>182</v>
      </c>
      <c r="EU59" s="8" t="s">
        <v>182</v>
      </c>
      <c r="EV59" s="8" t="s">
        <v>182</v>
      </c>
      <c r="EW59" s="8">
        <v>0</v>
      </c>
      <c r="EX59" s="8">
        <v>0.1111111111111111</v>
      </c>
      <c r="EY59" s="8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v>0</v>
      </c>
      <c r="FN59" s="7">
        <v>0</v>
      </c>
      <c r="FO59" s="7">
        <v>0</v>
      </c>
      <c r="FP59" s="7">
        <v>0</v>
      </c>
      <c r="FQ59" s="7">
        <v>0</v>
      </c>
      <c r="FR59" s="7">
        <v>0</v>
      </c>
      <c r="FS59" s="7">
        <v>0</v>
      </c>
      <c r="FT59" s="7">
        <v>0</v>
      </c>
      <c r="FU59" s="7">
        <v>0</v>
      </c>
      <c r="FV59" s="7">
        <v>0</v>
      </c>
      <c r="FW59" s="7">
        <v>0</v>
      </c>
      <c r="FX59" s="9" t="s">
        <v>240</v>
      </c>
      <c r="FY59" s="10" t="s">
        <v>243</v>
      </c>
      <c r="FZ59" s="5" t="s">
        <v>230</v>
      </c>
    </row>
    <row r="60" spans="1:182" x14ac:dyDescent="0.35">
      <c r="A60" s="17" t="s">
        <v>240</v>
      </c>
      <c r="B60" s="18">
        <v>0</v>
      </c>
      <c r="C60" s="18">
        <v>0</v>
      </c>
      <c r="D60" s="18">
        <v>117941.6612</v>
      </c>
      <c r="E60" s="18">
        <v>695524.63839999994</v>
      </c>
      <c r="F60" s="18">
        <v>1152337.0771999999</v>
      </c>
      <c r="G60" s="18">
        <v>2444804.2683999995</v>
      </c>
      <c r="H60" s="18">
        <v>3081695.0044</v>
      </c>
      <c r="I60" s="18">
        <v>4275514.4632000001</v>
      </c>
      <c r="J60" s="18">
        <v>5101088.8676000014</v>
      </c>
      <c r="K60" s="18">
        <v>6330622.7091999995</v>
      </c>
      <c r="L60" s="18">
        <v>8393975.2376000006</v>
      </c>
      <c r="M60" s="18">
        <v>9364015.5979999956</v>
      </c>
      <c r="N60" s="18">
        <v>12239177.779199999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60832.304400000001</v>
      </c>
      <c r="W60" s="18">
        <v>195603.11799999999</v>
      </c>
      <c r="X60" s="18">
        <v>175410.83359999998</v>
      </c>
      <c r="Y60" s="18">
        <v>360149.61439999996</v>
      </c>
      <c r="Z60" s="18">
        <v>576233.46</v>
      </c>
      <c r="AA60" s="18">
        <v>693097.04559999995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56275.824399999998</v>
      </c>
      <c r="AH60" s="18">
        <v>186597.58559999999</v>
      </c>
      <c r="AI60" s="18">
        <v>158741.78600000002</v>
      </c>
      <c r="AJ60" s="18">
        <v>263131.20200000005</v>
      </c>
      <c r="AK60" s="18">
        <v>454040.56599999999</v>
      </c>
      <c r="AL60" s="18">
        <v>500187.39679999999</v>
      </c>
      <c r="AM60" s="18">
        <v>485752.78800000012</v>
      </c>
      <c r="AN60" s="18">
        <v>354320.25839999999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120227.18560000001</v>
      </c>
      <c r="AY60" s="18">
        <v>109627.8276</v>
      </c>
      <c r="AZ60" s="18">
        <v>196008.8492</v>
      </c>
      <c r="BA60" s="18">
        <v>63262.576000000001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0</v>
      </c>
      <c r="BU60" s="18">
        <v>41195.26</v>
      </c>
      <c r="BV60" s="18">
        <v>0</v>
      </c>
      <c r="BW60" s="18">
        <v>0</v>
      </c>
      <c r="BX60" s="18">
        <v>2432.7399999999998</v>
      </c>
      <c r="BY60" s="18">
        <v>58209.33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51714.44</v>
      </c>
      <c r="CL60" s="18">
        <v>0</v>
      </c>
      <c r="CM60" s="19" t="s">
        <v>182</v>
      </c>
      <c r="CN60" s="19" t="s">
        <v>182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  <c r="CU60" s="19">
        <v>0</v>
      </c>
      <c r="CV60" s="19">
        <v>0</v>
      </c>
      <c r="CW60" s="19">
        <v>0</v>
      </c>
      <c r="CX60" s="19">
        <v>4.982078388965587E-2</v>
      </c>
      <c r="CY60" s="19">
        <v>0</v>
      </c>
      <c r="CZ60" s="18">
        <v>0</v>
      </c>
      <c r="DA60" s="18">
        <v>0</v>
      </c>
      <c r="DB60" s="18">
        <v>111300</v>
      </c>
      <c r="DC60" s="18">
        <v>505311.58999999997</v>
      </c>
      <c r="DD60" s="18">
        <v>370618.73</v>
      </c>
      <c r="DE60" s="18">
        <v>948105.32000000007</v>
      </c>
      <c r="DF60" s="18">
        <v>669704.11</v>
      </c>
      <c r="DG60" s="18">
        <v>1011262.84</v>
      </c>
      <c r="DH60" s="18">
        <v>759765.1</v>
      </c>
      <c r="DI60" s="18">
        <v>995086.47000000009</v>
      </c>
      <c r="DJ60" s="18">
        <v>1797401.9499999997</v>
      </c>
      <c r="DK60" s="18">
        <v>1038009.36</v>
      </c>
      <c r="DL60" s="18">
        <v>2554269.06</v>
      </c>
      <c r="DM60" s="19" t="s">
        <v>182</v>
      </c>
      <c r="DN60" s="19" t="s">
        <v>182</v>
      </c>
      <c r="DO60" s="19" t="s">
        <v>182</v>
      </c>
      <c r="DP60" s="19">
        <v>0</v>
      </c>
      <c r="DQ60" s="19">
        <v>9.5238095238095233E-2</v>
      </c>
      <c r="DR60" s="19">
        <v>0.14285714285714285</v>
      </c>
      <c r="DS60" s="19">
        <v>4.4444444444444446E-2</v>
      </c>
      <c r="DT60" s="19">
        <v>0.10714285714285714</v>
      </c>
      <c r="DU60" s="19">
        <v>0.08</v>
      </c>
      <c r="DV60" s="19">
        <v>0</v>
      </c>
      <c r="DW60" s="19">
        <v>4.5454545454545456E-2</v>
      </c>
      <c r="DX60" s="19">
        <v>2.0408163265306121E-2</v>
      </c>
      <c r="DY60" s="19">
        <v>2.2727272727272728E-2</v>
      </c>
      <c r="DZ60" s="19" t="s">
        <v>182</v>
      </c>
      <c r="EA60" s="19" t="s">
        <v>182</v>
      </c>
      <c r="EB60" s="19" t="s">
        <v>182</v>
      </c>
      <c r="EC60" s="19" t="s">
        <v>182</v>
      </c>
      <c r="ED60" s="19">
        <v>0.25</v>
      </c>
      <c r="EE60" s="19">
        <v>0.05</v>
      </c>
      <c r="EF60" s="19">
        <v>9.5238095238095233E-2</v>
      </c>
      <c r="EG60" s="19">
        <v>6.1224489795918366E-2</v>
      </c>
      <c r="EH60" s="19">
        <v>8.3333333333333329E-2</v>
      </c>
      <c r="EI60" s="19">
        <v>7.6923076923076927E-2</v>
      </c>
      <c r="EJ60" s="19">
        <v>2.3809523809523808E-2</v>
      </c>
      <c r="EK60" s="19">
        <v>2.3809523809523808E-2</v>
      </c>
      <c r="EL60" s="19">
        <v>1.9230769230769232E-2</v>
      </c>
      <c r="EM60" s="19" t="s">
        <v>182</v>
      </c>
      <c r="EN60" s="19" t="s">
        <v>182</v>
      </c>
      <c r="EO60" s="19" t="s">
        <v>182</v>
      </c>
      <c r="EP60" s="19" t="s">
        <v>182</v>
      </c>
      <c r="EQ60" s="19">
        <v>0</v>
      </c>
      <c r="ER60" s="19">
        <v>0.25</v>
      </c>
      <c r="ES60" s="19">
        <v>4.7619047619047616E-2</v>
      </c>
      <c r="ET60" s="19">
        <v>0.13043478260869565</v>
      </c>
      <c r="EU60" s="19">
        <v>4.4444444444444446E-2</v>
      </c>
      <c r="EV60" s="19">
        <v>7.6923076923076927E-2</v>
      </c>
      <c r="EW60" s="19">
        <v>7.1428571428571425E-2</v>
      </c>
      <c r="EX60" s="19">
        <v>2.6315789473684209E-2</v>
      </c>
      <c r="EY60" s="19">
        <v>2.0833333333333332E-2</v>
      </c>
      <c r="EZ60" s="18">
        <v>0</v>
      </c>
      <c r="FA60" s="18">
        <v>0</v>
      </c>
      <c r="FB60" s="18">
        <v>0</v>
      </c>
      <c r="FC60" s="18">
        <v>0</v>
      </c>
      <c r="FD60" s="18">
        <v>0</v>
      </c>
      <c r="FE60" s="18">
        <v>0</v>
      </c>
      <c r="FF60" s="18">
        <v>0</v>
      </c>
      <c r="FG60" s="18">
        <v>0</v>
      </c>
      <c r="FH60" s="18">
        <v>0</v>
      </c>
      <c r="FI60" s="18">
        <v>0</v>
      </c>
      <c r="FJ60" s="18">
        <v>0</v>
      </c>
      <c r="FK60" s="18">
        <v>0</v>
      </c>
      <c r="FL60" s="18">
        <v>0</v>
      </c>
      <c r="FM60" s="18">
        <v>0</v>
      </c>
      <c r="FN60" s="18">
        <v>0</v>
      </c>
      <c r="FO60" s="18">
        <v>0</v>
      </c>
      <c r="FP60" s="18">
        <v>0</v>
      </c>
      <c r="FQ60" s="18">
        <v>0.01</v>
      </c>
      <c r="FR60" s="18">
        <v>0</v>
      </c>
      <c r="FS60" s="18">
        <v>0</v>
      </c>
      <c r="FT60" s="18">
        <v>179.94</v>
      </c>
      <c r="FU60" s="18">
        <v>205.74</v>
      </c>
      <c r="FV60" s="18">
        <v>11894.98</v>
      </c>
      <c r="FW60" s="18">
        <v>474.3</v>
      </c>
      <c r="FX60" s="4"/>
      <c r="FY60" s="4"/>
      <c r="FZ60" s="5"/>
    </row>
    <row r="61" spans="1:182" x14ac:dyDescent="0.35">
      <c r="A61" s="6" t="s">
        <v>244</v>
      </c>
      <c r="B61" s="7">
        <v>15939835.232799979</v>
      </c>
      <c r="C61" s="7">
        <v>16106546.359999983</v>
      </c>
      <c r="D61" s="7">
        <v>16678979.356000004</v>
      </c>
      <c r="E61" s="7">
        <v>16622277.918399999</v>
      </c>
      <c r="F61" s="7">
        <v>16304057.147599988</v>
      </c>
      <c r="G61" s="7">
        <v>16255791.516799994</v>
      </c>
      <c r="H61" s="7">
        <v>15817005.689199995</v>
      </c>
      <c r="I61" s="7">
        <v>16053581.227600001</v>
      </c>
      <c r="J61" s="7">
        <v>16539305.408799995</v>
      </c>
      <c r="K61" s="7">
        <v>17805148.634799991</v>
      </c>
      <c r="L61" s="7">
        <v>18308467.886399996</v>
      </c>
      <c r="M61" s="7">
        <v>18525543.977599993</v>
      </c>
      <c r="N61" s="7">
        <v>19228561.424799982</v>
      </c>
      <c r="O61" s="7">
        <v>2078907.9719999998</v>
      </c>
      <c r="P61" s="7">
        <v>2107551.452</v>
      </c>
      <c r="Q61" s="7">
        <v>2430311.4531999999</v>
      </c>
      <c r="R61" s="7">
        <v>2403945.0267999996</v>
      </c>
      <c r="S61" s="7">
        <v>2262164.7659999998</v>
      </c>
      <c r="T61" s="7">
        <v>1924300.5384000004</v>
      </c>
      <c r="U61" s="7">
        <v>1669975.0088</v>
      </c>
      <c r="V61" s="7">
        <v>1687602.8703999997</v>
      </c>
      <c r="W61" s="7">
        <v>1601152.0911999999</v>
      </c>
      <c r="X61" s="7">
        <v>1838406.5111999998</v>
      </c>
      <c r="Y61" s="7">
        <v>1720922.7951999998</v>
      </c>
      <c r="Z61" s="7">
        <v>1958999.4191999997</v>
      </c>
      <c r="AA61" s="7">
        <v>1561699.5932</v>
      </c>
      <c r="AB61" s="7">
        <v>1722891.6572</v>
      </c>
      <c r="AC61" s="7">
        <v>1376720.7376000001</v>
      </c>
      <c r="AD61" s="7">
        <v>886020.5752000002</v>
      </c>
      <c r="AE61" s="7">
        <v>831301.18520000007</v>
      </c>
      <c r="AF61" s="7">
        <v>963499.40639999998</v>
      </c>
      <c r="AG61" s="7">
        <v>987154.45600000001</v>
      </c>
      <c r="AH61" s="7">
        <v>905261.72600000002</v>
      </c>
      <c r="AI61" s="7">
        <v>964049.49239999987</v>
      </c>
      <c r="AJ61" s="7">
        <v>1001653.0772000002</v>
      </c>
      <c r="AK61" s="7">
        <v>1220570.2475999999</v>
      </c>
      <c r="AL61" s="7">
        <v>1148288.2820000001</v>
      </c>
      <c r="AM61" s="7">
        <v>989019.76920000021</v>
      </c>
      <c r="AN61" s="7">
        <v>826576.39000000013</v>
      </c>
      <c r="AO61" s="7">
        <v>0</v>
      </c>
      <c r="AP61" s="7">
        <v>175781.886</v>
      </c>
      <c r="AQ61" s="7">
        <v>42677.2</v>
      </c>
      <c r="AR61" s="7">
        <v>121195.98679999998</v>
      </c>
      <c r="AS61" s="7">
        <v>136121.6936</v>
      </c>
      <c r="AT61" s="7">
        <v>68278.013999999996</v>
      </c>
      <c r="AU61" s="7">
        <v>53650.845600000001</v>
      </c>
      <c r="AV61" s="7">
        <v>38883.832000000002</v>
      </c>
      <c r="AW61" s="7">
        <v>342848.20120000001</v>
      </c>
      <c r="AX61" s="7">
        <v>0</v>
      </c>
      <c r="AY61" s="7">
        <v>33630.275999999998</v>
      </c>
      <c r="AZ61" s="7">
        <v>84440.723200000008</v>
      </c>
      <c r="BA61" s="7">
        <v>82204.309600000008</v>
      </c>
      <c r="BB61" s="7">
        <v>116001.52</v>
      </c>
      <c r="BC61" s="7">
        <v>264859.08999999997</v>
      </c>
      <c r="BD61" s="7">
        <v>409774.91000000009</v>
      </c>
      <c r="BE61" s="7">
        <v>115137.45000000001</v>
      </c>
      <c r="BF61" s="7">
        <v>398498.05999999994</v>
      </c>
      <c r="BG61" s="7">
        <v>73167.510000000009</v>
      </c>
      <c r="BH61" s="7">
        <v>241467.29</v>
      </c>
      <c r="BI61" s="7">
        <v>469751.26999999996</v>
      </c>
      <c r="BJ61" s="7">
        <v>166199.79999999999</v>
      </c>
      <c r="BK61" s="7">
        <v>755725.17999999993</v>
      </c>
      <c r="BL61" s="7">
        <v>254343.89999999997</v>
      </c>
      <c r="BM61" s="7">
        <v>258334.02000000002</v>
      </c>
      <c r="BN61" s="7">
        <v>505630.9</v>
      </c>
      <c r="BO61" s="7">
        <v>376729.2</v>
      </c>
      <c r="BP61" s="7">
        <v>240559.99</v>
      </c>
      <c r="BQ61" s="7">
        <v>222187.93999999997</v>
      </c>
      <c r="BR61" s="7">
        <v>716274.6</v>
      </c>
      <c r="BS61" s="7">
        <v>392234.86</v>
      </c>
      <c r="BT61" s="7">
        <v>368770.23000000004</v>
      </c>
      <c r="BU61" s="7">
        <v>319825.12</v>
      </c>
      <c r="BV61" s="7">
        <v>205351.24</v>
      </c>
      <c r="BW61" s="7">
        <v>291691.09999999998</v>
      </c>
      <c r="BX61" s="7">
        <v>326193.67</v>
      </c>
      <c r="BY61" s="7">
        <v>389343.64999999991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82437.48</v>
      </c>
      <c r="CF61" s="7">
        <v>27199.56</v>
      </c>
      <c r="CG61" s="7">
        <v>0</v>
      </c>
      <c r="CH61" s="7">
        <v>36821.24</v>
      </c>
      <c r="CI61" s="7">
        <v>21002.83</v>
      </c>
      <c r="CJ61" s="7">
        <v>44617.07</v>
      </c>
      <c r="CK61" s="7">
        <v>0</v>
      </c>
      <c r="CL61" s="7">
        <v>6742.75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0.134154750901154</v>
      </c>
      <c r="CS61" s="8">
        <v>4.3254758891608777E-2</v>
      </c>
      <c r="CT61" s="8">
        <v>0</v>
      </c>
      <c r="CU61" s="8">
        <v>3.6138738245000218E-2</v>
      </c>
      <c r="CV61" s="8">
        <v>1.2314705223277329E-2</v>
      </c>
      <c r="CW61" s="8">
        <v>4.1499925519391211E-2</v>
      </c>
      <c r="CX61" s="8">
        <v>0</v>
      </c>
      <c r="CY61" s="8">
        <v>5.4417254616879653E-3</v>
      </c>
      <c r="CZ61" s="7">
        <v>800624.58</v>
      </c>
      <c r="DA61" s="7">
        <v>939374.96999999986</v>
      </c>
      <c r="DB61" s="7">
        <v>1148280.24</v>
      </c>
      <c r="DC61" s="7">
        <v>672044.58000000007</v>
      </c>
      <c r="DD61" s="7">
        <v>366664.88</v>
      </c>
      <c r="DE61" s="7">
        <v>614495.41999999993</v>
      </c>
      <c r="DF61" s="7">
        <v>628822.36999999988</v>
      </c>
      <c r="DG61" s="7">
        <v>964593.50999999989</v>
      </c>
      <c r="DH61" s="7">
        <v>1018885.6000000001</v>
      </c>
      <c r="DI61" s="7">
        <v>1705508.14</v>
      </c>
      <c r="DJ61" s="7">
        <v>1075112.05</v>
      </c>
      <c r="DK61" s="7">
        <v>981337.57000000007</v>
      </c>
      <c r="DL61" s="7">
        <v>1239083.0899999999</v>
      </c>
      <c r="DM61" s="8">
        <v>9.7560975609756101E-2</v>
      </c>
      <c r="DN61" s="8">
        <v>0</v>
      </c>
      <c r="DO61" s="8">
        <v>0</v>
      </c>
      <c r="DP61" s="8">
        <v>1.6666666666666666E-2</v>
      </c>
      <c r="DQ61" s="8">
        <v>0</v>
      </c>
      <c r="DR61" s="8">
        <v>4.3478260869565216E-2</v>
      </c>
      <c r="DS61" s="8">
        <v>5.8823529411764705E-2</v>
      </c>
      <c r="DT61" s="8">
        <v>7.1428571428571425E-2</v>
      </c>
      <c r="DU61" s="8">
        <v>4.4444444444444446E-2</v>
      </c>
      <c r="DV61" s="8">
        <v>3.3898305084745763E-2</v>
      </c>
      <c r="DW61" s="8">
        <v>1.3698630136986301E-2</v>
      </c>
      <c r="DX61" s="8">
        <v>0.02</v>
      </c>
      <c r="DY61" s="8">
        <v>5.1724137931034482E-2</v>
      </c>
      <c r="DZ61" s="8">
        <v>6.0606060606060608E-2</v>
      </c>
      <c r="EA61" s="8">
        <v>6.8181818181818177E-2</v>
      </c>
      <c r="EB61" s="8">
        <v>0</v>
      </c>
      <c r="EC61" s="8">
        <v>0</v>
      </c>
      <c r="ED61" s="8">
        <v>0</v>
      </c>
      <c r="EE61" s="8">
        <v>0</v>
      </c>
      <c r="EF61" s="8">
        <v>0.05</v>
      </c>
      <c r="EG61" s="8">
        <v>5.7142857142857141E-2</v>
      </c>
      <c r="EH61" s="8">
        <v>7.1428571428571425E-2</v>
      </c>
      <c r="EI61" s="8">
        <v>2.3809523809523808E-2</v>
      </c>
      <c r="EJ61" s="8">
        <v>1.5384615384615385E-2</v>
      </c>
      <c r="EK61" s="8">
        <v>0</v>
      </c>
      <c r="EL61" s="8">
        <v>1.8867924528301886E-2</v>
      </c>
      <c r="EM61" s="8">
        <v>4.3478260869565216E-2</v>
      </c>
      <c r="EN61" s="8">
        <v>3.0303030303030304E-2</v>
      </c>
      <c r="EO61" s="8">
        <v>6.6666666666666666E-2</v>
      </c>
      <c r="EP61" s="8">
        <v>0</v>
      </c>
      <c r="EQ61" s="8">
        <v>0</v>
      </c>
      <c r="ER61" s="8">
        <v>0</v>
      </c>
      <c r="ES61" s="8">
        <v>0</v>
      </c>
      <c r="ET61" s="8">
        <v>5.5555555555555552E-2</v>
      </c>
      <c r="EU61" s="8">
        <v>5.7142857142857141E-2</v>
      </c>
      <c r="EV61" s="8">
        <v>6.8965517241379309E-2</v>
      </c>
      <c r="EW61" s="8">
        <v>2.0408163265306121E-2</v>
      </c>
      <c r="EX61" s="8">
        <v>1.6393442622950821E-2</v>
      </c>
      <c r="EY61" s="8">
        <v>0</v>
      </c>
      <c r="EZ61" s="7">
        <v>7457.670000000001</v>
      </c>
      <c r="FA61" s="7">
        <v>170.43</v>
      </c>
      <c r="FB61" s="7">
        <v>26962.95</v>
      </c>
      <c r="FC61" s="7">
        <v>27244.010000000002</v>
      </c>
      <c r="FD61" s="7">
        <v>6407.2400000000007</v>
      </c>
      <c r="FE61" s="7">
        <v>15285.359999999999</v>
      </c>
      <c r="FF61" s="7">
        <v>5928.26</v>
      </c>
      <c r="FG61" s="7">
        <v>26217.230000000003</v>
      </c>
      <c r="FH61" s="7">
        <v>7556.43</v>
      </c>
      <c r="FI61" s="7">
        <v>3637.91</v>
      </c>
      <c r="FJ61" s="7">
        <v>24982.780000000002</v>
      </c>
      <c r="FK61" s="7">
        <v>2355.3900000000003</v>
      </c>
      <c r="FL61" s="7">
        <v>11562.860000000002</v>
      </c>
      <c r="FM61" s="7">
        <v>131433.09</v>
      </c>
      <c r="FN61" s="7">
        <v>5306.88</v>
      </c>
      <c r="FO61" s="7">
        <v>16580.400000000001</v>
      </c>
      <c r="FP61" s="7">
        <v>20684.03</v>
      </c>
      <c r="FQ61" s="7">
        <v>18287.919999999998</v>
      </c>
      <c r="FR61" s="7">
        <v>5138.7</v>
      </c>
      <c r="FS61" s="7">
        <v>6702.41</v>
      </c>
      <c r="FT61" s="7">
        <v>38051.15</v>
      </c>
      <c r="FU61" s="7">
        <v>6471.63</v>
      </c>
      <c r="FV61" s="7">
        <v>8602.31</v>
      </c>
      <c r="FW61" s="7">
        <v>37071.609999999993</v>
      </c>
      <c r="FX61" s="9" t="s">
        <v>245</v>
      </c>
      <c r="FY61" s="10" t="s">
        <v>244</v>
      </c>
      <c r="FZ61" s="5" t="s">
        <v>230</v>
      </c>
    </row>
    <row r="62" spans="1:182" x14ac:dyDescent="0.35">
      <c r="A62" s="6" t="s">
        <v>246</v>
      </c>
      <c r="B62" s="7">
        <v>4816522.8199999984</v>
      </c>
      <c r="C62" s="7">
        <v>5851432.4863999998</v>
      </c>
      <c r="D62" s="7">
        <v>6134292.2812000001</v>
      </c>
      <c r="E62" s="7">
        <v>6687629.9883999899</v>
      </c>
      <c r="F62" s="7">
        <v>7052116.5324000008</v>
      </c>
      <c r="G62" s="7">
        <v>7698884.7312000003</v>
      </c>
      <c r="H62" s="7">
        <v>7993921.93679999</v>
      </c>
      <c r="I62" s="7">
        <v>8280434.8060000008</v>
      </c>
      <c r="J62" s="7">
        <v>8601623.3839999884</v>
      </c>
      <c r="K62" s="7">
        <v>9399366.0963999908</v>
      </c>
      <c r="L62" s="7">
        <v>10118404.791599998</v>
      </c>
      <c r="M62" s="7">
        <v>10406736.888000002</v>
      </c>
      <c r="N62" s="7">
        <v>10614711.930400001</v>
      </c>
      <c r="O62" s="7">
        <v>107426.40159999998</v>
      </c>
      <c r="P62" s="7">
        <v>125212.78879999999</v>
      </c>
      <c r="Q62" s="7">
        <v>308794.73520000005</v>
      </c>
      <c r="R62" s="7">
        <v>382484.13919999998</v>
      </c>
      <c r="S62" s="7">
        <v>436627.89880000002</v>
      </c>
      <c r="T62" s="7">
        <v>540264.05480000004</v>
      </c>
      <c r="U62" s="7">
        <v>880172.25120000017</v>
      </c>
      <c r="V62" s="7">
        <v>1027515.27</v>
      </c>
      <c r="W62" s="7">
        <v>957094.1523999999</v>
      </c>
      <c r="X62" s="7">
        <v>1285758.7688</v>
      </c>
      <c r="Y62" s="7">
        <v>1409726.3855999999</v>
      </c>
      <c r="Z62" s="7">
        <v>1434938.7735999997</v>
      </c>
      <c r="AA62" s="7">
        <v>1418371.8995999999</v>
      </c>
      <c r="AB62" s="7">
        <v>305007.61479999998</v>
      </c>
      <c r="AC62" s="7">
        <v>364523.8124</v>
      </c>
      <c r="AD62" s="7">
        <v>223123.93679999997</v>
      </c>
      <c r="AE62" s="7">
        <v>404059.64599999995</v>
      </c>
      <c r="AF62" s="7">
        <v>638911.22919999994</v>
      </c>
      <c r="AG62" s="7">
        <v>673482.0983999999</v>
      </c>
      <c r="AH62" s="7">
        <v>370225.15480000002</v>
      </c>
      <c r="AI62" s="7">
        <v>690433.04840000009</v>
      </c>
      <c r="AJ62" s="7">
        <v>837320.74279999989</v>
      </c>
      <c r="AK62" s="7">
        <v>850568.80960000004</v>
      </c>
      <c r="AL62" s="7">
        <v>677110.52359999996</v>
      </c>
      <c r="AM62" s="7">
        <v>765827.79839999997</v>
      </c>
      <c r="AN62" s="7">
        <v>880090.78119999997</v>
      </c>
      <c r="AO62" s="7">
        <v>13823.357599999999</v>
      </c>
      <c r="AP62" s="7">
        <v>35337.247199999998</v>
      </c>
      <c r="AQ62" s="7">
        <v>0</v>
      </c>
      <c r="AR62" s="7">
        <v>105001.23759999999</v>
      </c>
      <c r="AS62" s="7">
        <v>139286.2316</v>
      </c>
      <c r="AT62" s="7">
        <v>257778.73639999999</v>
      </c>
      <c r="AU62" s="7">
        <v>298759.30320000002</v>
      </c>
      <c r="AV62" s="7">
        <v>133512.60560000001</v>
      </c>
      <c r="AW62" s="7">
        <v>67032.832800000004</v>
      </c>
      <c r="AX62" s="7">
        <v>254854.58319999999</v>
      </c>
      <c r="AY62" s="7">
        <v>64310.451200000003</v>
      </c>
      <c r="AZ62" s="7">
        <v>256020.1232</v>
      </c>
      <c r="BA62" s="7">
        <v>239968.3884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84107.83</v>
      </c>
      <c r="BP62" s="7">
        <v>0</v>
      </c>
      <c r="BQ62" s="7">
        <v>44034.39</v>
      </c>
      <c r="BR62" s="7">
        <v>112567.69</v>
      </c>
      <c r="BS62" s="7">
        <v>36826.410000000003</v>
      </c>
      <c r="BT62" s="7">
        <v>56171.54</v>
      </c>
      <c r="BU62" s="7">
        <v>158737.20000000001</v>
      </c>
      <c r="BV62" s="7">
        <v>147861.82</v>
      </c>
      <c r="BW62" s="7">
        <v>108926.57</v>
      </c>
      <c r="BX62" s="7">
        <v>242500.53</v>
      </c>
      <c r="BY62" s="7">
        <v>367986.30000000005</v>
      </c>
      <c r="BZ62" s="7">
        <v>0</v>
      </c>
      <c r="CA62" s="7">
        <v>0</v>
      </c>
      <c r="CB62" s="7">
        <v>0</v>
      </c>
      <c r="CC62" s="7">
        <v>31724.51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68176.58</v>
      </c>
      <c r="CJ62" s="7">
        <v>0</v>
      </c>
      <c r="CK62" s="7">
        <v>7463.94</v>
      </c>
      <c r="CL62" s="7">
        <v>0</v>
      </c>
      <c r="CM62" s="8">
        <v>0</v>
      </c>
      <c r="CN62" s="8">
        <v>0</v>
      </c>
      <c r="CO62" s="8">
        <v>0</v>
      </c>
      <c r="CP62" s="8">
        <v>5.13379823419534E-2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6.5207267315662329E-2</v>
      </c>
      <c r="CW62" s="8">
        <v>0</v>
      </c>
      <c r="CX62" s="8">
        <v>1.1295815045462539E-2</v>
      </c>
      <c r="CY62" s="8">
        <v>0</v>
      </c>
      <c r="CZ62" s="7">
        <v>642332.62</v>
      </c>
      <c r="DA62" s="7">
        <v>1004676.2</v>
      </c>
      <c r="DB62" s="7">
        <v>272800.56</v>
      </c>
      <c r="DC62" s="7">
        <v>617953.97</v>
      </c>
      <c r="DD62" s="7">
        <v>411516.42000000004</v>
      </c>
      <c r="DE62" s="7">
        <v>575305.79999999993</v>
      </c>
      <c r="DF62" s="7">
        <v>479262.88</v>
      </c>
      <c r="DG62" s="7">
        <v>401377.85</v>
      </c>
      <c r="DH62" s="7">
        <v>536813.80000000005</v>
      </c>
      <c r="DI62" s="7">
        <v>1045536.53</v>
      </c>
      <c r="DJ62" s="7">
        <v>932673.55999999994</v>
      </c>
      <c r="DK62" s="7">
        <v>660770.38</v>
      </c>
      <c r="DL62" s="7">
        <v>593415.59</v>
      </c>
      <c r="DM62" s="8">
        <v>2.2727272727272728E-2</v>
      </c>
      <c r="DN62" s="8">
        <v>0</v>
      </c>
      <c r="DO62" s="8">
        <v>4.1666666666666664E-2</v>
      </c>
      <c r="DP62" s="8">
        <v>0.15</v>
      </c>
      <c r="DQ62" s="8">
        <v>0</v>
      </c>
      <c r="DR62" s="8">
        <v>5.2631578947368418E-2</v>
      </c>
      <c r="DS62" s="8">
        <v>7.6923076923076927E-2</v>
      </c>
      <c r="DT62" s="8">
        <v>0.17647058823529413</v>
      </c>
      <c r="DU62" s="8">
        <v>0.1875</v>
      </c>
      <c r="DV62" s="8">
        <v>0</v>
      </c>
      <c r="DW62" s="8">
        <v>5.7142857142857141E-2</v>
      </c>
      <c r="DX62" s="8">
        <v>2.9411764705882353E-2</v>
      </c>
      <c r="DY62" s="8">
        <v>0.18518518518518517</v>
      </c>
      <c r="DZ62" s="8">
        <v>2.0408163265306121E-2</v>
      </c>
      <c r="EA62" s="8">
        <v>2.7777777777777776E-2</v>
      </c>
      <c r="EB62" s="8">
        <v>0</v>
      </c>
      <c r="EC62" s="8">
        <v>8.3333333333333329E-2</v>
      </c>
      <c r="ED62" s="8">
        <v>0.13333333333333333</v>
      </c>
      <c r="EE62" s="8">
        <v>0</v>
      </c>
      <c r="EF62" s="8">
        <v>8.6956521739130432E-2</v>
      </c>
      <c r="EG62" s="8">
        <v>8.6956521739130432E-2</v>
      </c>
      <c r="EH62" s="8">
        <v>0.13333333333333333</v>
      </c>
      <c r="EI62" s="8">
        <v>0.15</v>
      </c>
      <c r="EJ62" s="8">
        <v>0</v>
      </c>
      <c r="EK62" s="8">
        <v>2.7027027027027029E-2</v>
      </c>
      <c r="EL62" s="8">
        <v>5.8823529411764705E-2</v>
      </c>
      <c r="EM62" s="8">
        <v>8.5714285714285715E-2</v>
      </c>
      <c r="EN62" s="8">
        <v>2.1276595744680851E-2</v>
      </c>
      <c r="EO62" s="8">
        <v>0</v>
      </c>
      <c r="EP62" s="8">
        <v>0</v>
      </c>
      <c r="EQ62" s="8">
        <v>8.6956521739130432E-2</v>
      </c>
      <c r="ER62" s="8">
        <v>5.5555555555555552E-2</v>
      </c>
      <c r="ES62" s="8">
        <v>5.5555555555555552E-2</v>
      </c>
      <c r="ET62" s="8">
        <v>9.5238095238095233E-2</v>
      </c>
      <c r="EU62" s="8">
        <v>0.13043478260869565</v>
      </c>
      <c r="EV62" s="8">
        <v>4.7619047619047616E-2</v>
      </c>
      <c r="EW62" s="8">
        <v>0.125</v>
      </c>
      <c r="EX62" s="8">
        <v>0</v>
      </c>
      <c r="EY62" s="8">
        <v>2.564102564102564E-2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4083.54</v>
      </c>
      <c r="FF62" s="7">
        <v>0</v>
      </c>
      <c r="FG62" s="7">
        <v>0</v>
      </c>
      <c r="FH62" s="7">
        <v>0</v>
      </c>
      <c r="FI62" s="7">
        <v>51.08</v>
      </c>
      <c r="FJ62" s="7">
        <v>0.08</v>
      </c>
      <c r="FK62" s="7">
        <v>0.05</v>
      </c>
      <c r="FL62" s="7">
        <v>1315.16</v>
      </c>
      <c r="FM62" s="7">
        <v>825</v>
      </c>
      <c r="FN62" s="7">
        <v>438.11</v>
      </c>
      <c r="FO62" s="7">
        <v>730.26</v>
      </c>
      <c r="FP62" s="7">
        <v>205.35</v>
      </c>
      <c r="FQ62" s="7">
        <v>2663.35</v>
      </c>
      <c r="FR62" s="7">
        <v>2346.48</v>
      </c>
      <c r="FS62" s="7">
        <v>33145.06</v>
      </c>
      <c r="FT62" s="7">
        <v>3411.5499999999997</v>
      </c>
      <c r="FU62" s="7">
        <v>13993.75</v>
      </c>
      <c r="FV62" s="7">
        <v>791.36</v>
      </c>
      <c r="FW62" s="7">
        <v>200.07999999999998</v>
      </c>
      <c r="FX62" s="9" t="s">
        <v>245</v>
      </c>
      <c r="FY62" s="10" t="s">
        <v>246</v>
      </c>
      <c r="FZ62" s="5" t="s">
        <v>230</v>
      </c>
    </row>
    <row r="63" spans="1:182" x14ac:dyDescent="0.35">
      <c r="A63" s="6" t="s">
        <v>247</v>
      </c>
      <c r="B63" s="7">
        <v>28182432.203999981</v>
      </c>
      <c r="C63" s="7">
        <v>29292848.050399978</v>
      </c>
      <c r="D63" s="7">
        <v>30275651.540799987</v>
      </c>
      <c r="E63" s="7">
        <v>31142829.182399992</v>
      </c>
      <c r="F63" s="7">
        <v>31391800.67639998</v>
      </c>
      <c r="G63" s="7">
        <v>32570505.804799985</v>
      </c>
      <c r="H63" s="7">
        <v>32430165.16959998</v>
      </c>
      <c r="I63" s="7">
        <v>32488678.437999994</v>
      </c>
      <c r="J63" s="7">
        <v>32760410.253199968</v>
      </c>
      <c r="K63" s="7">
        <v>33579433.696800001</v>
      </c>
      <c r="L63" s="7">
        <v>34416033.69159998</v>
      </c>
      <c r="M63" s="7">
        <v>34199689.881999984</v>
      </c>
      <c r="N63" s="7">
        <v>35482259.939199954</v>
      </c>
      <c r="O63" s="7">
        <v>1924026.6656000004</v>
      </c>
      <c r="P63" s="7">
        <v>1916830.5816000002</v>
      </c>
      <c r="Q63" s="7">
        <v>1886094.6543999999</v>
      </c>
      <c r="R63" s="7">
        <v>2077637.2843999998</v>
      </c>
      <c r="S63" s="7">
        <v>2179178.7799999998</v>
      </c>
      <c r="T63" s="7">
        <v>2389524.3975999998</v>
      </c>
      <c r="U63" s="7">
        <v>2828320.6020000004</v>
      </c>
      <c r="V63" s="7">
        <v>2753820.8655999997</v>
      </c>
      <c r="W63" s="7">
        <v>2520047.1980000008</v>
      </c>
      <c r="X63" s="7">
        <v>2516610.3664000011</v>
      </c>
      <c r="Y63" s="7">
        <v>2647437.6095999996</v>
      </c>
      <c r="Z63" s="7">
        <v>2542973.8291999996</v>
      </c>
      <c r="AA63" s="7">
        <v>2554186.4552000007</v>
      </c>
      <c r="AB63" s="7">
        <v>1272547.9219999998</v>
      </c>
      <c r="AC63" s="7">
        <v>1298814.7304</v>
      </c>
      <c r="AD63" s="7">
        <v>1581383.3715999997</v>
      </c>
      <c r="AE63" s="7">
        <v>1811975.0124000001</v>
      </c>
      <c r="AF63" s="7">
        <v>1950352.5915999999</v>
      </c>
      <c r="AG63" s="7">
        <v>1788532.2800000003</v>
      </c>
      <c r="AH63" s="7">
        <v>1219205.3804000001</v>
      </c>
      <c r="AI63" s="7">
        <v>1354095.0908000001</v>
      </c>
      <c r="AJ63" s="7">
        <v>1694100.8044000003</v>
      </c>
      <c r="AK63" s="7">
        <v>1934061.1439999999</v>
      </c>
      <c r="AL63" s="7">
        <v>1574474.9151999999</v>
      </c>
      <c r="AM63" s="7">
        <v>1307208.2396000002</v>
      </c>
      <c r="AN63" s="7">
        <v>1262174.9824000001</v>
      </c>
      <c r="AO63" s="7">
        <v>0</v>
      </c>
      <c r="AP63" s="7">
        <v>164135.62160000001</v>
      </c>
      <c r="AQ63" s="7">
        <v>123647.54680000001</v>
      </c>
      <c r="AR63" s="7">
        <v>103339.39039999999</v>
      </c>
      <c r="AS63" s="7">
        <v>154804.89799999999</v>
      </c>
      <c r="AT63" s="7">
        <v>224087.43439999997</v>
      </c>
      <c r="AU63" s="7">
        <v>419633.43200000003</v>
      </c>
      <c r="AV63" s="7">
        <v>182271.55559999999</v>
      </c>
      <c r="AW63" s="7">
        <v>228826.66639999999</v>
      </c>
      <c r="AX63" s="7">
        <v>169214.82279999999</v>
      </c>
      <c r="AY63" s="7">
        <v>110092.6188</v>
      </c>
      <c r="AZ63" s="7">
        <v>210691.13039999997</v>
      </c>
      <c r="BA63" s="7">
        <v>113511.1504</v>
      </c>
      <c r="BB63" s="7">
        <v>320011.76</v>
      </c>
      <c r="BC63" s="7">
        <v>125307.21</v>
      </c>
      <c r="BD63" s="7">
        <v>319817.42999999993</v>
      </c>
      <c r="BE63" s="7">
        <v>90875.140000000014</v>
      </c>
      <c r="BF63" s="7">
        <v>288139.88</v>
      </c>
      <c r="BG63" s="7">
        <v>290684.14</v>
      </c>
      <c r="BH63" s="7">
        <v>355058.39</v>
      </c>
      <c r="BI63" s="7">
        <v>675228.21999999986</v>
      </c>
      <c r="BJ63" s="7">
        <v>341207.98000000004</v>
      </c>
      <c r="BK63" s="7">
        <v>549464.99999999977</v>
      </c>
      <c r="BL63" s="7">
        <v>559536.99</v>
      </c>
      <c r="BM63" s="7">
        <v>208044.66</v>
      </c>
      <c r="BN63" s="7">
        <v>381967.07</v>
      </c>
      <c r="BO63" s="7">
        <v>421977.55000000005</v>
      </c>
      <c r="BP63" s="7">
        <v>437535.36</v>
      </c>
      <c r="BQ63" s="7">
        <v>228344.01</v>
      </c>
      <c r="BR63" s="7">
        <v>430324.16000000003</v>
      </c>
      <c r="BS63" s="7">
        <v>243705.25000000003</v>
      </c>
      <c r="BT63" s="7">
        <v>417147.50999999995</v>
      </c>
      <c r="BU63" s="7">
        <v>513763.49999999994</v>
      </c>
      <c r="BV63" s="7">
        <v>377363.19999999995</v>
      </c>
      <c r="BW63" s="7">
        <v>424144.35</v>
      </c>
      <c r="BX63" s="7">
        <v>587318.1100000001</v>
      </c>
      <c r="BY63" s="7">
        <v>383747.05999999994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15087.09</v>
      </c>
      <c r="CF63" s="7">
        <v>25234.57</v>
      </c>
      <c r="CG63" s="7">
        <v>0</v>
      </c>
      <c r="CH63" s="7">
        <v>26176.11</v>
      </c>
      <c r="CI63" s="7">
        <v>60324.95</v>
      </c>
      <c r="CJ63" s="7">
        <v>145814.91</v>
      </c>
      <c r="CK63" s="7">
        <v>11511.07</v>
      </c>
      <c r="CL63" s="7">
        <v>114467.75</v>
      </c>
      <c r="CM63" s="20">
        <v>0</v>
      </c>
      <c r="CN63" s="20">
        <v>0</v>
      </c>
      <c r="CO63" s="20">
        <v>0</v>
      </c>
      <c r="CP63" s="20">
        <v>0</v>
      </c>
      <c r="CQ63" s="20">
        <v>0</v>
      </c>
      <c r="CR63" s="20">
        <v>1.3828799258215422E-2</v>
      </c>
      <c r="CS63" s="20">
        <v>1.913809224711583E-2</v>
      </c>
      <c r="CT63" s="20">
        <v>0</v>
      </c>
      <c r="CU63" s="20">
        <v>2.0690091810710957E-2</v>
      </c>
      <c r="CV63" s="20">
        <v>3.3023271246192649E-2</v>
      </c>
      <c r="CW63" s="20">
        <v>9.7124872209426658E-2</v>
      </c>
      <c r="CX63" s="20">
        <v>7.3770270495178772E-3</v>
      </c>
      <c r="CY63" s="20">
        <v>6.4737550046327808E-2</v>
      </c>
      <c r="CZ63" s="7">
        <v>1554860.11</v>
      </c>
      <c r="DA63" s="7">
        <v>2090224.6399999999</v>
      </c>
      <c r="DB63" s="7">
        <v>2016903.78</v>
      </c>
      <c r="DC63" s="7">
        <v>1958969.08</v>
      </c>
      <c r="DD63" s="7">
        <v>1325331.73</v>
      </c>
      <c r="DE63" s="7">
        <v>1325300.55</v>
      </c>
      <c r="DF63" s="7">
        <v>1617487.9700000002</v>
      </c>
      <c r="DG63" s="7">
        <v>1329361.2699999998</v>
      </c>
      <c r="DH63" s="7">
        <v>1476610.61</v>
      </c>
      <c r="DI63" s="7">
        <v>2011346.7200000002</v>
      </c>
      <c r="DJ63" s="7">
        <v>1974003.1800000002</v>
      </c>
      <c r="DK63" s="7">
        <v>1867220.7100000004</v>
      </c>
      <c r="DL63" s="7">
        <v>2047726.81</v>
      </c>
      <c r="DM63" s="20">
        <v>0.05</v>
      </c>
      <c r="DN63" s="20">
        <v>3.4482758620689655E-2</v>
      </c>
      <c r="DO63" s="20">
        <v>9.3333333333333338E-2</v>
      </c>
      <c r="DP63" s="20">
        <v>2.3529411764705882E-2</v>
      </c>
      <c r="DQ63" s="20">
        <v>4.1666666666666664E-2</v>
      </c>
      <c r="DR63" s="20">
        <v>4.0816326530612242E-2</v>
      </c>
      <c r="DS63" s="20">
        <v>0.12997903563941299</v>
      </c>
      <c r="DT63" s="20">
        <v>1.6393442622950821E-2</v>
      </c>
      <c r="DU63" s="20">
        <v>0.11785714285714285</v>
      </c>
      <c r="DV63" s="20">
        <v>0.11851851851851852</v>
      </c>
      <c r="DW63" s="20">
        <v>2.2222222222222223E-2</v>
      </c>
      <c r="DX63" s="20">
        <v>1.3157894736842105E-2</v>
      </c>
      <c r="DY63" s="20">
        <v>7.1428571428571425E-2</v>
      </c>
      <c r="DZ63" s="20">
        <v>0.1111111111111111</v>
      </c>
      <c r="EA63" s="20">
        <v>3.3898305084745763E-2</v>
      </c>
      <c r="EB63" s="20">
        <v>4.7619047619047616E-2</v>
      </c>
      <c r="EC63" s="20">
        <v>8.1081081081081086E-2</v>
      </c>
      <c r="ED63" s="20">
        <v>2.4390243902439025E-2</v>
      </c>
      <c r="EE63" s="20">
        <v>4.2857142857142858E-2</v>
      </c>
      <c r="EF63" s="20">
        <v>2.0833333333333332E-2</v>
      </c>
      <c r="EG63" s="20">
        <v>4.7619047619047616E-2</v>
      </c>
      <c r="EH63" s="20">
        <v>1.7241379310344827E-2</v>
      </c>
      <c r="EI63" s="20">
        <v>9.0909090909090912E-2</v>
      </c>
      <c r="EJ63" s="20">
        <v>0.1468253968253968</v>
      </c>
      <c r="EK63" s="20">
        <v>0</v>
      </c>
      <c r="EL63" s="20">
        <v>1.3333333333333334E-2</v>
      </c>
      <c r="EM63" s="20">
        <v>0.10087719298245613</v>
      </c>
      <c r="EN63" s="20">
        <v>0.125</v>
      </c>
      <c r="EO63" s="20">
        <v>3.3898305084745763E-2</v>
      </c>
      <c r="EP63" s="20">
        <v>4.6875E-2</v>
      </c>
      <c r="EQ63" s="20">
        <v>0.08</v>
      </c>
      <c r="ER63" s="20">
        <v>2.5000000000000001E-2</v>
      </c>
      <c r="ES63" s="20">
        <v>4.1666666666666664E-2</v>
      </c>
      <c r="ET63" s="20">
        <v>2.1276595744680851E-2</v>
      </c>
      <c r="EU63" s="20">
        <v>4.5454545454545456E-2</v>
      </c>
      <c r="EV63" s="20">
        <v>1.7543859649122806E-2</v>
      </c>
      <c r="EW63" s="20">
        <v>0.1111111111111111</v>
      </c>
      <c r="EX63" s="20">
        <v>0.14619883040935672</v>
      </c>
      <c r="EY63" s="20">
        <v>0</v>
      </c>
      <c r="EZ63" s="7">
        <v>44388.04</v>
      </c>
      <c r="FA63" s="7">
        <v>59446.020000000004</v>
      </c>
      <c r="FB63" s="7">
        <v>32123.909999999996</v>
      </c>
      <c r="FC63" s="7">
        <v>80875.31</v>
      </c>
      <c r="FD63" s="7">
        <v>7825.4600000000009</v>
      </c>
      <c r="FE63" s="7">
        <v>136626.26999999999</v>
      </c>
      <c r="FF63" s="7">
        <v>55753.88</v>
      </c>
      <c r="FG63" s="7">
        <v>40149.75</v>
      </c>
      <c r="FH63" s="7">
        <v>7749.58</v>
      </c>
      <c r="FI63" s="7">
        <v>87952.640000000014</v>
      </c>
      <c r="FJ63" s="7">
        <v>5301.6399999999994</v>
      </c>
      <c r="FK63" s="7">
        <v>3544.2599999999998</v>
      </c>
      <c r="FL63" s="7">
        <v>6017.52</v>
      </c>
      <c r="FM63" s="7">
        <v>95974.35</v>
      </c>
      <c r="FN63" s="7">
        <v>4731.8400000000011</v>
      </c>
      <c r="FO63" s="7">
        <v>93984.190000000017</v>
      </c>
      <c r="FP63" s="7">
        <v>1689.1100000000001</v>
      </c>
      <c r="FQ63" s="7">
        <v>8827.9299999999985</v>
      </c>
      <c r="FR63" s="7">
        <v>4920.33</v>
      </c>
      <c r="FS63" s="7">
        <v>16550.420000000002</v>
      </c>
      <c r="FT63" s="7">
        <v>38412.57</v>
      </c>
      <c r="FU63" s="7">
        <v>50250.61</v>
      </c>
      <c r="FV63" s="7">
        <v>8126.4299999999985</v>
      </c>
      <c r="FW63" s="7">
        <v>6136.72</v>
      </c>
      <c r="FX63" s="9" t="s">
        <v>245</v>
      </c>
      <c r="FY63" s="10" t="s">
        <v>247</v>
      </c>
      <c r="FZ63" s="5" t="s">
        <v>230</v>
      </c>
    </row>
    <row r="64" spans="1:182" x14ac:dyDescent="0.35">
      <c r="A64" s="6" t="s">
        <v>248</v>
      </c>
      <c r="B64" s="7">
        <v>22507139.470799994</v>
      </c>
      <c r="C64" s="7">
        <v>22826194.163199991</v>
      </c>
      <c r="D64" s="7">
        <v>22848202.79119999</v>
      </c>
      <c r="E64" s="7">
        <v>22964301.732399989</v>
      </c>
      <c r="F64" s="7">
        <v>22905731.064799991</v>
      </c>
      <c r="G64" s="7">
        <v>23619526.061999992</v>
      </c>
      <c r="H64" s="7">
        <v>23402087.223199982</v>
      </c>
      <c r="I64" s="7">
        <v>23329262.634799998</v>
      </c>
      <c r="J64" s="7">
        <v>23907000.621199984</v>
      </c>
      <c r="K64" s="7">
        <v>23998671.143999979</v>
      </c>
      <c r="L64" s="7">
        <v>24074108.121999998</v>
      </c>
      <c r="M64" s="7">
        <v>24404617.291599989</v>
      </c>
      <c r="N64" s="7">
        <v>25109228.761199996</v>
      </c>
      <c r="O64" s="7">
        <v>2405823.9243999999</v>
      </c>
      <c r="P64" s="7">
        <v>1980101.2008</v>
      </c>
      <c r="Q64" s="7">
        <v>2065444.6564000002</v>
      </c>
      <c r="R64" s="7">
        <v>1860868.8980000003</v>
      </c>
      <c r="S64" s="7">
        <v>1824865.4356000004</v>
      </c>
      <c r="T64" s="7">
        <v>1717010.1443999999</v>
      </c>
      <c r="U64" s="7">
        <v>1919657.6548000001</v>
      </c>
      <c r="V64" s="7">
        <v>1866944.7295999997</v>
      </c>
      <c r="W64" s="7">
        <v>1910637.4896</v>
      </c>
      <c r="X64" s="7">
        <v>2044467.8536</v>
      </c>
      <c r="Y64" s="7">
        <v>2065340.4204000002</v>
      </c>
      <c r="Z64" s="7">
        <v>2296160.2171999998</v>
      </c>
      <c r="AA64" s="7">
        <v>1957479.6180000002</v>
      </c>
      <c r="AB64" s="7">
        <v>1584616.7815999999</v>
      </c>
      <c r="AC64" s="7">
        <v>1418922.544</v>
      </c>
      <c r="AD64" s="7">
        <v>1266229.8188</v>
      </c>
      <c r="AE64" s="7">
        <v>1327683.0728</v>
      </c>
      <c r="AF64" s="7">
        <v>1433041.6364</v>
      </c>
      <c r="AG64" s="7">
        <v>1206449.7287999999</v>
      </c>
      <c r="AH64" s="7">
        <v>1223500.5348</v>
      </c>
      <c r="AI64" s="7">
        <v>1468289.1871999998</v>
      </c>
      <c r="AJ64" s="7">
        <v>1439960.7644000002</v>
      </c>
      <c r="AK64" s="7">
        <v>1171151.6435999998</v>
      </c>
      <c r="AL64" s="7">
        <v>919907.83079999988</v>
      </c>
      <c r="AM64" s="7">
        <v>983956.78879999998</v>
      </c>
      <c r="AN64" s="7">
        <v>1214768.7396</v>
      </c>
      <c r="AO64" s="7">
        <v>0</v>
      </c>
      <c r="AP64" s="7">
        <v>250813.9804</v>
      </c>
      <c r="AQ64" s="7">
        <v>59386.749200000006</v>
      </c>
      <c r="AR64" s="7">
        <v>39441.812399999995</v>
      </c>
      <c r="AS64" s="7">
        <v>85061.244000000006</v>
      </c>
      <c r="AT64" s="7">
        <v>30419.174800000001</v>
      </c>
      <c r="AU64" s="7">
        <v>227130.7592</v>
      </c>
      <c r="AV64" s="7">
        <v>366015.51679999998</v>
      </c>
      <c r="AW64" s="7">
        <v>162712.83439999999</v>
      </c>
      <c r="AX64" s="7">
        <v>240763.54440000001</v>
      </c>
      <c r="AY64" s="7">
        <v>201437.64320000002</v>
      </c>
      <c r="AZ64" s="7">
        <v>173401.89920000001</v>
      </c>
      <c r="BA64" s="7">
        <v>62208.874800000005</v>
      </c>
      <c r="BB64" s="7">
        <v>241903.77999999997</v>
      </c>
      <c r="BC64" s="7">
        <v>373140.74</v>
      </c>
      <c r="BD64" s="7">
        <v>468424.44</v>
      </c>
      <c r="BE64" s="7">
        <v>112938.95999999999</v>
      </c>
      <c r="BF64" s="7">
        <v>186764.49</v>
      </c>
      <c r="BG64" s="7">
        <v>563836.97000000009</v>
      </c>
      <c r="BH64" s="7">
        <v>150510.57</v>
      </c>
      <c r="BI64" s="7">
        <v>182321.41999999998</v>
      </c>
      <c r="BJ64" s="7">
        <v>162954.70000000001</v>
      </c>
      <c r="BK64" s="7">
        <v>554980.52999999991</v>
      </c>
      <c r="BL64" s="7">
        <v>539123.65999999992</v>
      </c>
      <c r="BM64" s="7">
        <v>391172.69999999995</v>
      </c>
      <c r="BN64" s="7">
        <v>285184.58</v>
      </c>
      <c r="BO64" s="7">
        <v>551634.88</v>
      </c>
      <c r="BP64" s="7">
        <v>547458.5</v>
      </c>
      <c r="BQ64" s="7">
        <v>201886.21</v>
      </c>
      <c r="BR64" s="7">
        <v>364524.51</v>
      </c>
      <c r="BS64" s="7">
        <v>212035.86</v>
      </c>
      <c r="BT64" s="7">
        <v>428034.98</v>
      </c>
      <c r="BU64" s="7">
        <v>394955.83999999991</v>
      </c>
      <c r="BV64" s="7">
        <v>513851.63000000006</v>
      </c>
      <c r="BW64" s="7">
        <v>155676.63999999998</v>
      </c>
      <c r="BX64" s="7">
        <v>173180.29</v>
      </c>
      <c r="BY64" s="7">
        <v>365061.88</v>
      </c>
      <c r="BZ64" s="7">
        <v>25290.400000000001</v>
      </c>
      <c r="CA64" s="7">
        <v>9633.9599999999991</v>
      </c>
      <c r="CB64" s="7">
        <v>12018.44</v>
      </c>
      <c r="CC64" s="7">
        <v>0</v>
      </c>
      <c r="CD64" s="7">
        <v>68919.3</v>
      </c>
      <c r="CE64" s="7">
        <v>0</v>
      </c>
      <c r="CF64" s="7">
        <v>77716.09</v>
      </c>
      <c r="CG64" s="7">
        <v>0</v>
      </c>
      <c r="CH64" s="7">
        <v>0</v>
      </c>
      <c r="CI64" s="7">
        <v>172356.72999999998</v>
      </c>
      <c r="CJ64" s="7">
        <v>104210.6</v>
      </c>
      <c r="CK64" s="7">
        <v>0</v>
      </c>
      <c r="CL64" s="7">
        <v>61031.59</v>
      </c>
      <c r="CM64" s="8">
        <v>3.3173831683414944E-2</v>
      </c>
      <c r="CN64" s="8">
        <v>8.3273807958668365E-3</v>
      </c>
      <c r="CO64" s="8">
        <v>1.1634974284821372E-2</v>
      </c>
      <c r="CP64" s="8">
        <v>0</v>
      </c>
      <c r="CQ64" s="8">
        <v>7.8627379273888395E-2</v>
      </c>
      <c r="CR64" s="8">
        <v>0</v>
      </c>
      <c r="CS64" s="8">
        <v>8.3171664646577284E-2</v>
      </c>
      <c r="CT64" s="8">
        <v>0</v>
      </c>
      <c r="CU64" s="8">
        <v>0</v>
      </c>
      <c r="CV64" s="8">
        <v>0.13442674725602707</v>
      </c>
      <c r="CW64" s="8">
        <v>8.310963404744362E-2</v>
      </c>
      <c r="CX64" s="8">
        <v>0</v>
      </c>
      <c r="CY64" s="8">
        <v>4.6977491301827969E-2</v>
      </c>
      <c r="CZ64" s="7">
        <v>762359.93</v>
      </c>
      <c r="DA64" s="7">
        <v>1156901.5799999998</v>
      </c>
      <c r="DB64" s="7">
        <v>1032958.02</v>
      </c>
      <c r="DC64" s="7">
        <v>1030939.71</v>
      </c>
      <c r="DD64" s="7">
        <v>876530.55</v>
      </c>
      <c r="DE64" s="7">
        <v>785304.09000000008</v>
      </c>
      <c r="DF64" s="7">
        <v>934405.85</v>
      </c>
      <c r="DG64" s="7">
        <v>925799.76</v>
      </c>
      <c r="DH64" s="7">
        <v>1331194.4900000002</v>
      </c>
      <c r="DI64" s="7">
        <v>1282160.98</v>
      </c>
      <c r="DJ64" s="7">
        <v>1253893.1400000001</v>
      </c>
      <c r="DK64" s="7">
        <v>1190798.8599999999</v>
      </c>
      <c r="DL64" s="7">
        <v>1299166.6500000004</v>
      </c>
      <c r="DM64" s="8">
        <v>0.11904761904761904</v>
      </c>
      <c r="DN64" s="8">
        <v>7.8947368421052627E-2</v>
      </c>
      <c r="DO64" s="8">
        <v>0</v>
      </c>
      <c r="DP64" s="8">
        <v>6.6666666666666666E-2</v>
      </c>
      <c r="DQ64" s="8">
        <v>1.8181818181818181E-2</v>
      </c>
      <c r="DR64" s="8">
        <v>9.375E-2</v>
      </c>
      <c r="DS64" s="8">
        <v>4.878048780487805E-2</v>
      </c>
      <c r="DT64" s="8">
        <v>0</v>
      </c>
      <c r="DU64" s="8">
        <v>0.14814814814814814</v>
      </c>
      <c r="DV64" s="8">
        <v>2.1739130434782608E-2</v>
      </c>
      <c r="DW64" s="8">
        <v>0</v>
      </c>
      <c r="DX64" s="8">
        <v>4.3478260869565216E-2</v>
      </c>
      <c r="DY64" s="8">
        <v>0.05</v>
      </c>
      <c r="DZ64" s="8">
        <v>4.5454545454545456E-2</v>
      </c>
      <c r="EA64" s="8">
        <v>9.0909090909090912E-2</v>
      </c>
      <c r="EB64" s="8">
        <v>5.7142857142857141E-2</v>
      </c>
      <c r="EC64" s="8">
        <v>0</v>
      </c>
      <c r="ED64" s="8">
        <v>4.4444444444444446E-2</v>
      </c>
      <c r="EE64" s="8">
        <v>1.8518518518518517E-2</v>
      </c>
      <c r="EF64" s="8">
        <v>6.4516129032258063E-2</v>
      </c>
      <c r="EG64" s="8">
        <v>2.3809523809523808E-2</v>
      </c>
      <c r="EH64" s="8">
        <v>0</v>
      </c>
      <c r="EI64" s="8">
        <v>0.16</v>
      </c>
      <c r="EJ64" s="8">
        <v>0</v>
      </c>
      <c r="EK64" s="8">
        <v>0</v>
      </c>
      <c r="EL64" s="8">
        <v>0</v>
      </c>
      <c r="EM64" s="8">
        <v>2.564102564102564E-2</v>
      </c>
      <c r="EN64" s="8">
        <v>8.6956521739130432E-2</v>
      </c>
      <c r="EO64" s="8">
        <v>2.3255813953488372E-2</v>
      </c>
      <c r="EP64" s="8">
        <v>5.8823529411764705E-2</v>
      </c>
      <c r="EQ64" s="8">
        <v>0</v>
      </c>
      <c r="ER64" s="8">
        <v>6.5217391304347824E-2</v>
      </c>
      <c r="ES64" s="8">
        <v>1.8181818181818181E-2</v>
      </c>
      <c r="ET64" s="8">
        <v>6.4516129032258063E-2</v>
      </c>
      <c r="EU64" s="8">
        <v>2.3809523809523808E-2</v>
      </c>
      <c r="EV64" s="8">
        <v>0</v>
      </c>
      <c r="EW64" s="8">
        <v>0.16666666666666666</v>
      </c>
      <c r="EX64" s="8">
        <v>0</v>
      </c>
      <c r="EY64" s="8">
        <v>0</v>
      </c>
      <c r="EZ64" s="7">
        <v>62584.33</v>
      </c>
      <c r="FA64" s="7">
        <v>42696.639999999999</v>
      </c>
      <c r="FB64" s="7">
        <v>23126.46</v>
      </c>
      <c r="FC64" s="7">
        <v>30280.31</v>
      </c>
      <c r="FD64" s="7">
        <v>20295.22</v>
      </c>
      <c r="FE64" s="7">
        <v>89000.130000000019</v>
      </c>
      <c r="FF64" s="7">
        <v>8165.52</v>
      </c>
      <c r="FG64" s="7">
        <v>6272.5499999999993</v>
      </c>
      <c r="FH64" s="7">
        <v>15385.69</v>
      </c>
      <c r="FI64" s="7">
        <v>-1948.3899999999999</v>
      </c>
      <c r="FJ64" s="7">
        <v>1768.29</v>
      </c>
      <c r="FK64" s="7">
        <v>19273.509999999998</v>
      </c>
      <c r="FL64" s="7">
        <v>11183.450000000003</v>
      </c>
      <c r="FM64" s="7">
        <v>50767.4</v>
      </c>
      <c r="FN64" s="7">
        <v>7931.41</v>
      </c>
      <c r="FO64" s="7">
        <v>-1759.6900000000003</v>
      </c>
      <c r="FP64" s="7">
        <v>134280.92000000001</v>
      </c>
      <c r="FQ64" s="7">
        <v>22012.71</v>
      </c>
      <c r="FR64" s="7">
        <v>12240.53</v>
      </c>
      <c r="FS64" s="7">
        <v>6587.75</v>
      </c>
      <c r="FT64" s="7">
        <v>5469.47</v>
      </c>
      <c r="FU64" s="7">
        <v>94640.659999999989</v>
      </c>
      <c r="FV64" s="7">
        <v>6615.9699999999993</v>
      </c>
      <c r="FW64" s="7">
        <v>7760.91</v>
      </c>
      <c r="FX64" s="9" t="s">
        <v>245</v>
      </c>
      <c r="FY64" s="10" t="s">
        <v>248</v>
      </c>
      <c r="FZ64" s="5" t="s">
        <v>230</v>
      </c>
    </row>
    <row r="65" spans="1:182" x14ac:dyDescent="0.35">
      <c r="A65" s="6" t="s">
        <v>249</v>
      </c>
      <c r="B65" s="7">
        <v>14329954.697200002</v>
      </c>
      <c r="C65" s="7">
        <v>14613648.464399986</v>
      </c>
      <c r="D65" s="7">
        <v>14915968.043199997</v>
      </c>
      <c r="E65" s="7">
        <v>14758680.067599978</v>
      </c>
      <c r="F65" s="7">
        <v>14933709.234799996</v>
      </c>
      <c r="G65" s="7">
        <v>14829633.123199994</v>
      </c>
      <c r="H65" s="7">
        <v>14177796.542399999</v>
      </c>
      <c r="I65" s="7">
        <v>14462402.085199969</v>
      </c>
      <c r="J65" s="7">
        <v>14765978.493999979</v>
      </c>
      <c r="K65" s="7">
        <v>14872079.982399996</v>
      </c>
      <c r="L65" s="7">
        <v>15219462.5776</v>
      </c>
      <c r="M65" s="7">
        <v>15198173.571999999</v>
      </c>
      <c r="N65" s="7">
        <v>15446745.709199976</v>
      </c>
      <c r="O65" s="7">
        <v>2998664.1356000002</v>
      </c>
      <c r="P65" s="7">
        <v>3039082.3307999996</v>
      </c>
      <c r="Q65" s="7">
        <v>2786754.1435999996</v>
      </c>
      <c r="R65" s="7">
        <v>2283902.8755999994</v>
      </c>
      <c r="S65" s="7">
        <v>2293865.1947999997</v>
      </c>
      <c r="T65" s="7">
        <v>1908902.6196000001</v>
      </c>
      <c r="U65" s="7">
        <v>1979591.9395999995</v>
      </c>
      <c r="V65" s="7">
        <v>2146487.4152000002</v>
      </c>
      <c r="W65" s="7">
        <v>2262852.4451999995</v>
      </c>
      <c r="X65" s="7">
        <v>2130420.7047999999</v>
      </c>
      <c r="Y65" s="7">
        <v>2286543.8276</v>
      </c>
      <c r="Z65" s="7">
        <v>2182842.2983999997</v>
      </c>
      <c r="AA65" s="7">
        <v>2198248.7311999998</v>
      </c>
      <c r="AB65" s="7">
        <v>1495972.7183999997</v>
      </c>
      <c r="AC65" s="7">
        <v>1207603.3292</v>
      </c>
      <c r="AD65" s="7">
        <v>835835.22040000011</v>
      </c>
      <c r="AE65" s="7">
        <v>1164646.6532000003</v>
      </c>
      <c r="AF65" s="7">
        <v>1376505.7127999999</v>
      </c>
      <c r="AG65" s="7">
        <v>1406155.0544000003</v>
      </c>
      <c r="AH65" s="7">
        <v>1244933.9416</v>
      </c>
      <c r="AI65" s="7">
        <v>1076390.4928000001</v>
      </c>
      <c r="AJ65" s="7">
        <v>1217418.4748</v>
      </c>
      <c r="AK65" s="7">
        <v>1112055.5808000001</v>
      </c>
      <c r="AL65" s="7">
        <v>1119867.9068</v>
      </c>
      <c r="AM65" s="7">
        <v>1205662.4552000002</v>
      </c>
      <c r="AN65" s="7">
        <v>1077048.7228000001</v>
      </c>
      <c r="AO65" s="7">
        <v>0</v>
      </c>
      <c r="AP65" s="7">
        <v>510943.42000000004</v>
      </c>
      <c r="AQ65" s="7">
        <v>159564.30720000001</v>
      </c>
      <c r="AR65" s="7">
        <v>65802.940400000007</v>
      </c>
      <c r="AS65" s="7">
        <v>228476.29120000001</v>
      </c>
      <c r="AT65" s="7">
        <v>62652.276400000002</v>
      </c>
      <c r="AU65" s="7">
        <v>92087.945599999992</v>
      </c>
      <c r="AV65" s="7">
        <v>239301.12359999999</v>
      </c>
      <c r="AW65" s="7">
        <v>160377.18000000002</v>
      </c>
      <c r="AX65" s="7">
        <v>0</v>
      </c>
      <c r="AY65" s="7">
        <v>165883.55359999998</v>
      </c>
      <c r="AZ65" s="7">
        <v>109652.53719999999</v>
      </c>
      <c r="BA65" s="7">
        <v>96159.220400000006</v>
      </c>
      <c r="BB65" s="7">
        <v>113331.46</v>
      </c>
      <c r="BC65" s="7">
        <v>83572.73</v>
      </c>
      <c r="BD65" s="7">
        <v>261079.81</v>
      </c>
      <c r="BE65" s="7">
        <v>143259.24000000002</v>
      </c>
      <c r="BF65" s="7">
        <v>501586.97999999992</v>
      </c>
      <c r="BG65" s="7">
        <v>208626.06</v>
      </c>
      <c r="BH65" s="7">
        <v>372585.64</v>
      </c>
      <c r="BI65" s="7">
        <v>341148.74</v>
      </c>
      <c r="BJ65" s="7">
        <v>506105.00999999995</v>
      </c>
      <c r="BK65" s="7">
        <v>355354.59</v>
      </c>
      <c r="BL65" s="7">
        <v>374890.67</v>
      </c>
      <c r="BM65" s="7">
        <v>484368.95000000007</v>
      </c>
      <c r="BN65" s="7">
        <v>506465.13000000006</v>
      </c>
      <c r="BO65" s="7">
        <v>523024.62</v>
      </c>
      <c r="BP65" s="7">
        <v>563816.53</v>
      </c>
      <c r="BQ65" s="7">
        <v>202172.44</v>
      </c>
      <c r="BR65" s="7">
        <v>620822.21</v>
      </c>
      <c r="BS65" s="7">
        <v>336709.96</v>
      </c>
      <c r="BT65" s="7">
        <v>343134.95999999996</v>
      </c>
      <c r="BU65" s="7">
        <v>201660.41</v>
      </c>
      <c r="BV65" s="7">
        <v>399268.63</v>
      </c>
      <c r="BW65" s="7">
        <v>330972.23000000004</v>
      </c>
      <c r="BX65" s="7">
        <v>468677.27</v>
      </c>
      <c r="BY65" s="7">
        <v>290332.56</v>
      </c>
      <c r="BZ65" s="7">
        <v>0</v>
      </c>
      <c r="CA65" s="7">
        <v>18555.099999999999</v>
      </c>
      <c r="CB65" s="7">
        <v>0</v>
      </c>
      <c r="CC65" s="7">
        <v>34348.18</v>
      </c>
      <c r="CD65" s="7">
        <v>0</v>
      </c>
      <c r="CE65" s="7">
        <v>0</v>
      </c>
      <c r="CF65" s="7">
        <v>52653.96</v>
      </c>
      <c r="CG65" s="7">
        <v>8828.76</v>
      </c>
      <c r="CH65" s="7">
        <v>0</v>
      </c>
      <c r="CI65" s="7">
        <v>60665.95</v>
      </c>
      <c r="CJ65" s="7">
        <v>0</v>
      </c>
      <c r="CK65" s="7">
        <v>0</v>
      </c>
      <c r="CL65" s="7">
        <v>81378.58</v>
      </c>
      <c r="CM65" s="8">
        <v>0</v>
      </c>
      <c r="CN65" s="8">
        <v>1.9003169072450126E-2</v>
      </c>
      <c r="CO65" s="8">
        <v>0</v>
      </c>
      <c r="CP65" s="8">
        <v>5.0235032702691584E-2</v>
      </c>
      <c r="CQ65" s="8">
        <v>0</v>
      </c>
      <c r="CR65" s="8">
        <v>0</v>
      </c>
      <c r="CS65" s="8">
        <v>0.14135418399064797</v>
      </c>
      <c r="CT65" s="8">
        <v>1.0902753109527116E-2</v>
      </c>
      <c r="CU65" s="8">
        <v>0</v>
      </c>
      <c r="CV65" s="8">
        <v>8.8263432912344758E-2</v>
      </c>
      <c r="CW65" s="8">
        <v>0</v>
      </c>
      <c r="CX65" s="8">
        <v>0</v>
      </c>
      <c r="CY65" s="8">
        <v>0.10676183372854356</v>
      </c>
      <c r="CZ65" s="7">
        <v>962369.06</v>
      </c>
      <c r="DA65" s="7">
        <v>976421.35</v>
      </c>
      <c r="DB65" s="7">
        <v>951210.03</v>
      </c>
      <c r="DC65" s="7">
        <v>683749.53</v>
      </c>
      <c r="DD65" s="7">
        <v>666847.96000000008</v>
      </c>
      <c r="DE65" s="7">
        <v>451981.01</v>
      </c>
      <c r="DF65" s="7">
        <v>372496.64999999997</v>
      </c>
      <c r="DG65" s="7">
        <v>809773.45</v>
      </c>
      <c r="DH65" s="7">
        <v>654306.22</v>
      </c>
      <c r="DI65" s="7">
        <v>687328.24</v>
      </c>
      <c r="DJ65" s="7">
        <v>844254.41999999993</v>
      </c>
      <c r="DK65" s="7">
        <v>843525.1</v>
      </c>
      <c r="DL65" s="7">
        <v>762244.12</v>
      </c>
      <c r="DM65" s="8">
        <v>4.3478260869565216E-2</v>
      </c>
      <c r="DN65" s="8">
        <v>0</v>
      </c>
      <c r="DO65" s="8">
        <v>9.8039215686274508E-2</v>
      </c>
      <c r="DP65" s="8">
        <v>4.2553191489361701E-2</v>
      </c>
      <c r="DQ65" s="8">
        <v>2.3809523809523808E-2</v>
      </c>
      <c r="DR65" s="8">
        <v>0.08</v>
      </c>
      <c r="DS65" s="8">
        <v>7.407407407407407E-2</v>
      </c>
      <c r="DT65" s="8">
        <v>2.8571428571428571E-2</v>
      </c>
      <c r="DU65" s="8">
        <v>8.8235294117647065E-2</v>
      </c>
      <c r="DV65" s="8">
        <v>2.6315789473684209E-2</v>
      </c>
      <c r="DW65" s="8">
        <v>2.0408163265306121E-2</v>
      </c>
      <c r="DX65" s="8">
        <v>5.4054054054054057E-2</v>
      </c>
      <c r="DY65" s="8">
        <v>9.7560975609756101E-2</v>
      </c>
      <c r="DZ65" s="8">
        <v>7.1428571428571425E-2</v>
      </c>
      <c r="EA65" s="8">
        <v>6.0606060606060608E-2</v>
      </c>
      <c r="EB65" s="8">
        <v>4.3478260869565216E-2</v>
      </c>
      <c r="EC65" s="8">
        <v>5.6603773584905662E-2</v>
      </c>
      <c r="ED65" s="8">
        <v>0.02</v>
      </c>
      <c r="EE65" s="8">
        <v>3.8461538461538464E-2</v>
      </c>
      <c r="EF65" s="8">
        <v>9.0909090909090912E-2</v>
      </c>
      <c r="EG65" s="8">
        <v>5.5555555555555552E-2</v>
      </c>
      <c r="EH65" s="8">
        <v>2.9411764705882353E-2</v>
      </c>
      <c r="EI65" s="8">
        <v>9.6774193548387094E-2</v>
      </c>
      <c r="EJ65" s="8">
        <v>2.2222222222222223E-2</v>
      </c>
      <c r="EK65" s="8">
        <v>2.5000000000000001E-2</v>
      </c>
      <c r="EL65" s="8">
        <v>4.7619047619047616E-2</v>
      </c>
      <c r="EM65" s="8">
        <v>7.5471698113207544E-2</v>
      </c>
      <c r="EN65" s="8">
        <v>3.8461538461538464E-2</v>
      </c>
      <c r="EO65" s="8">
        <v>0</v>
      </c>
      <c r="EP65" s="8">
        <v>4.2553191489361701E-2</v>
      </c>
      <c r="EQ65" s="8">
        <v>0.06</v>
      </c>
      <c r="ER65" s="8">
        <v>0</v>
      </c>
      <c r="ES65" s="8">
        <v>0.08</v>
      </c>
      <c r="ET65" s="8">
        <v>0.08</v>
      </c>
      <c r="EU65" s="8">
        <v>5.7142857142857141E-2</v>
      </c>
      <c r="EV65" s="8">
        <v>5.5555555555555552E-2</v>
      </c>
      <c r="EW65" s="8">
        <v>3.3333333333333333E-2</v>
      </c>
      <c r="EX65" s="8">
        <v>2.2727272727272728E-2</v>
      </c>
      <c r="EY65" s="8">
        <v>2.564102564102564E-2</v>
      </c>
      <c r="EZ65" s="7">
        <v>40962.700000000004</v>
      </c>
      <c r="FA65" s="7">
        <v>11468.47</v>
      </c>
      <c r="FB65" s="7">
        <v>6905.6400000000012</v>
      </c>
      <c r="FC65" s="7">
        <v>29110.480000000003</v>
      </c>
      <c r="FD65" s="7">
        <v>33049.75</v>
      </c>
      <c r="FE65" s="7">
        <v>1312.72</v>
      </c>
      <c r="FF65" s="7">
        <v>2641.33</v>
      </c>
      <c r="FG65" s="7">
        <v>8022.7199999999993</v>
      </c>
      <c r="FH65" s="7">
        <v>1734.91</v>
      </c>
      <c r="FI65" s="7">
        <v>3693.3</v>
      </c>
      <c r="FJ65" s="7">
        <v>9507.3700000000008</v>
      </c>
      <c r="FK65" s="7">
        <v>43204.93</v>
      </c>
      <c r="FL65" s="7">
        <v>12729.619999999999</v>
      </c>
      <c r="FM65" s="7">
        <v>19478.620000000003</v>
      </c>
      <c r="FN65" s="7">
        <v>29970.31</v>
      </c>
      <c r="FO65" s="7">
        <v>1881.76</v>
      </c>
      <c r="FP65" s="7">
        <v>11831.63</v>
      </c>
      <c r="FQ65" s="7">
        <v>27736.25</v>
      </c>
      <c r="FR65" s="7">
        <v>7025.6600000000008</v>
      </c>
      <c r="FS65" s="7">
        <v>3235.77</v>
      </c>
      <c r="FT65" s="7">
        <v>2036.5800000000002</v>
      </c>
      <c r="FU65" s="7">
        <v>5174.13</v>
      </c>
      <c r="FV65" s="7">
        <v>2056.4100000000003</v>
      </c>
      <c r="FW65" s="7">
        <v>5671.88</v>
      </c>
      <c r="FX65" s="9" t="s">
        <v>245</v>
      </c>
      <c r="FY65" s="10" t="s">
        <v>249</v>
      </c>
      <c r="FZ65" s="5" t="s">
        <v>230</v>
      </c>
    </row>
    <row r="66" spans="1:182" x14ac:dyDescent="0.35">
      <c r="A66" s="6" t="s">
        <v>250</v>
      </c>
      <c r="B66" s="7">
        <v>24316280.090399995</v>
      </c>
      <c r="C66" s="7">
        <v>24629894.947999995</v>
      </c>
      <c r="D66" s="7">
        <v>24691571.789199978</v>
      </c>
      <c r="E66" s="7">
        <v>24991636.685200002</v>
      </c>
      <c r="F66" s="7">
        <v>24276342.23159999</v>
      </c>
      <c r="G66" s="7">
        <v>24255013.828400005</v>
      </c>
      <c r="H66" s="7">
        <v>23007059.849599965</v>
      </c>
      <c r="I66" s="7">
        <v>22397654.472799994</v>
      </c>
      <c r="J66" s="7">
        <v>22065776.68159999</v>
      </c>
      <c r="K66" s="7">
        <v>21827111.865599994</v>
      </c>
      <c r="L66" s="7">
        <v>21829761.591199979</v>
      </c>
      <c r="M66" s="7">
        <v>21593050.948399995</v>
      </c>
      <c r="N66" s="7">
        <v>22086383.680399988</v>
      </c>
      <c r="O66" s="7">
        <v>2380286.6236000005</v>
      </c>
      <c r="P66" s="7">
        <v>2550545.4340000004</v>
      </c>
      <c r="Q66" s="7">
        <v>2730249.8235999998</v>
      </c>
      <c r="R66" s="7">
        <v>3360865.3491999991</v>
      </c>
      <c r="S66" s="7">
        <v>3003642.9975999994</v>
      </c>
      <c r="T66" s="7">
        <v>3024903.2248</v>
      </c>
      <c r="U66" s="7">
        <v>2772376.9112</v>
      </c>
      <c r="V66" s="7">
        <v>2725656.3303999999</v>
      </c>
      <c r="W66" s="7">
        <v>2689400.2347999997</v>
      </c>
      <c r="X66" s="7">
        <v>2484713.6835999996</v>
      </c>
      <c r="Y66" s="7">
        <v>2353322.4740000004</v>
      </c>
      <c r="Z66" s="7">
        <v>2103836.7207999998</v>
      </c>
      <c r="AA66" s="7">
        <v>2347297.9908000007</v>
      </c>
      <c r="AB66" s="7">
        <v>1799185.9331999999</v>
      </c>
      <c r="AC66" s="7">
        <v>1984521.4516000003</v>
      </c>
      <c r="AD66" s="7">
        <v>1786291.8992000001</v>
      </c>
      <c r="AE66" s="7">
        <v>1734755.4320000003</v>
      </c>
      <c r="AF66" s="7">
        <v>1689179.5075999999</v>
      </c>
      <c r="AG66" s="7">
        <v>1404725.7024000003</v>
      </c>
      <c r="AH66" s="7">
        <v>1443284.5515999999</v>
      </c>
      <c r="AI66" s="7">
        <v>1486732.7795999998</v>
      </c>
      <c r="AJ66" s="7">
        <v>1173419.9032000001</v>
      </c>
      <c r="AK66" s="7">
        <v>910195.84839999978</v>
      </c>
      <c r="AL66" s="7">
        <v>1060704.3092000003</v>
      </c>
      <c r="AM66" s="7">
        <v>1523780.6951999997</v>
      </c>
      <c r="AN66" s="7">
        <v>1457261.5995999998</v>
      </c>
      <c r="AO66" s="7">
        <v>33754.308799999999</v>
      </c>
      <c r="AP66" s="7">
        <v>90748.966400000005</v>
      </c>
      <c r="AQ66" s="7">
        <v>256187.85799999998</v>
      </c>
      <c r="AR66" s="7">
        <v>401647.90959999996</v>
      </c>
      <c r="AS66" s="7">
        <v>499317.49600000004</v>
      </c>
      <c r="AT66" s="7">
        <v>171415.66319999998</v>
      </c>
      <c r="AU66" s="7">
        <v>278435.72360000003</v>
      </c>
      <c r="AV66" s="7">
        <v>204204.6752</v>
      </c>
      <c r="AW66" s="7">
        <v>46743.269199999995</v>
      </c>
      <c r="AX66" s="7">
        <v>218558.0092</v>
      </c>
      <c r="AY66" s="7">
        <v>137867.32999999999</v>
      </c>
      <c r="AZ66" s="7">
        <v>85165.311600000001</v>
      </c>
      <c r="BA66" s="7">
        <v>134309.34040000002</v>
      </c>
      <c r="BB66" s="7">
        <v>372716.29</v>
      </c>
      <c r="BC66" s="7">
        <v>514835.29</v>
      </c>
      <c r="BD66" s="7">
        <v>259982.72999999998</v>
      </c>
      <c r="BE66" s="7">
        <v>108338.13</v>
      </c>
      <c r="BF66" s="7">
        <v>784733.79999999993</v>
      </c>
      <c r="BG66" s="7">
        <v>376488.59</v>
      </c>
      <c r="BH66" s="7">
        <v>164389.90000000002</v>
      </c>
      <c r="BI66" s="7">
        <v>307490.05000000005</v>
      </c>
      <c r="BJ66" s="7">
        <v>151458.03</v>
      </c>
      <c r="BK66" s="7">
        <v>180697.84</v>
      </c>
      <c r="BL66" s="7">
        <v>725806.88</v>
      </c>
      <c r="BM66" s="7">
        <v>341882.86</v>
      </c>
      <c r="BN66" s="7">
        <v>333298.88</v>
      </c>
      <c r="BO66" s="7">
        <v>448658.4</v>
      </c>
      <c r="BP66" s="7">
        <v>232330.38999999998</v>
      </c>
      <c r="BQ66" s="7">
        <v>516177.52</v>
      </c>
      <c r="BR66" s="7">
        <v>781300.57000000007</v>
      </c>
      <c r="BS66" s="7">
        <v>460708.43999999994</v>
      </c>
      <c r="BT66" s="7">
        <v>612345.37</v>
      </c>
      <c r="BU66" s="7">
        <v>719513.83000000007</v>
      </c>
      <c r="BV66" s="7">
        <v>301779.55000000005</v>
      </c>
      <c r="BW66" s="7">
        <v>432315.80999999994</v>
      </c>
      <c r="BX66" s="7">
        <v>382709.44</v>
      </c>
      <c r="BY66" s="7">
        <v>278977.70000000007</v>
      </c>
      <c r="BZ66" s="7">
        <v>0</v>
      </c>
      <c r="CA66" s="7">
        <v>38691.449999999997</v>
      </c>
      <c r="CB66" s="7">
        <v>0</v>
      </c>
      <c r="CC66" s="7">
        <v>0</v>
      </c>
      <c r="CD66" s="7">
        <v>15649.17</v>
      </c>
      <c r="CE66" s="7">
        <v>0</v>
      </c>
      <c r="CF66" s="7">
        <v>96784.65</v>
      </c>
      <c r="CG66" s="7">
        <v>0</v>
      </c>
      <c r="CH66" s="7">
        <v>17805.46</v>
      </c>
      <c r="CI66" s="7">
        <v>46202.14</v>
      </c>
      <c r="CJ66" s="7">
        <v>0</v>
      </c>
      <c r="CK66" s="7">
        <v>80139.520000000004</v>
      </c>
      <c r="CL66" s="7">
        <v>76667.56</v>
      </c>
      <c r="CM66" s="8">
        <v>0</v>
      </c>
      <c r="CN66" s="8">
        <v>3.8691563753197433E-2</v>
      </c>
      <c r="CO66" s="8">
        <v>0</v>
      </c>
      <c r="CP66" s="8">
        <v>0</v>
      </c>
      <c r="CQ66" s="8">
        <v>3.3701694081272382E-2</v>
      </c>
      <c r="CR66" s="8">
        <v>0</v>
      </c>
      <c r="CS66" s="8">
        <v>0.18632475861582101</v>
      </c>
      <c r="CT66" s="8">
        <v>0</v>
      </c>
      <c r="CU66" s="8">
        <v>1.8560615726603322E-2</v>
      </c>
      <c r="CV66" s="8">
        <v>5.5932457349754057E-2</v>
      </c>
      <c r="CW66" s="8">
        <v>0</v>
      </c>
      <c r="CX66" s="8">
        <v>8.3957769931661472E-2</v>
      </c>
      <c r="CY66" s="8">
        <v>6.2658693380905642E-2</v>
      </c>
      <c r="CZ66" s="7">
        <v>1116423.97</v>
      </c>
      <c r="DA66" s="7">
        <v>999997.05999999994</v>
      </c>
      <c r="DB66" s="7">
        <v>978053.91</v>
      </c>
      <c r="DC66" s="7">
        <v>842375.16</v>
      </c>
      <c r="DD66" s="7">
        <v>464343.72</v>
      </c>
      <c r="DE66" s="7">
        <v>757618.11999999988</v>
      </c>
      <c r="DF66" s="7">
        <v>519440.63</v>
      </c>
      <c r="DG66" s="7">
        <v>646946.72</v>
      </c>
      <c r="DH66" s="7">
        <v>959314.08000000007</v>
      </c>
      <c r="DI66" s="7">
        <v>826034.51000000013</v>
      </c>
      <c r="DJ66" s="7">
        <v>1276213.42</v>
      </c>
      <c r="DK66" s="7">
        <v>954521.78000000014</v>
      </c>
      <c r="DL66" s="7">
        <v>1223574.1900000002</v>
      </c>
      <c r="DM66" s="8">
        <v>3.2786885245901641E-2</v>
      </c>
      <c r="DN66" s="8">
        <v>0</v>
      </c>
      <c r="DO66" s="8">
        <v>3.5714285714285712E-2</v>
      </c>
      <c r="DP66" s="8">
        <v>7.8125E-2</v>
      </c>
      <c r="DQ66" s="8">
        <v>2.3809523809523808E-2</v>
      </c>
      <c r="DR66" s="8">
        <v>3.3333333333333333E-2</v>
      </c>
      <c r="DS66" s="8">
        <v>0</v>
      </c>
      <c r="DT66" s="8">
        <v>2.7027027027027029E-2</v>
      </c>
      <c r="DU66" s="8">
        <v>0</v>
      </c>
      <c r="DV66" s="8">
        <v>2.1276595744680851E-2</v>
      </c>
      <c r="DW66" s="8">
        <v>1.4492753623188406E-2</v>
      </c>
      <c r="DX66" s="8">
        <v>0</v>
      </c>
      <c r="DY66" s="8">
        <v>3.5087719298245612E-2</v>
      </c>
      <c r="DZ66" s="8">
        <v>4.8387096774193547E-2</v>
      </c>
      <c r="EA66" s="8">
        <v>3.0303030303030304E-2</v>
      </c>
      <c r="EB66" s="8">
        <v>6.8965517241379309E-2</v>
      </c>
      <c r="EC66" s="8">
        <v>3.3898305084745763E-2</v>
      </c>
      <c r="ED66" s="8">
        <v>3.4482758620689655E-2</v>
      </c>
      <c r="EE66" s="8">
        <v>0</v>
      </c>
      <c r="EF66" s="8">
        <v>3.3333333333333333E-2</v>
      </c>
      <c r="EG66" s="8">
        <v>0</v>
      </c>
      <c r="EH66" s="8">
        <v>2.7777777777777776E-2</v>
      </c>
      <c r="EI66" s="8">
        <v>0</v>
      </c>
      <c r="EJ66" s="8">
        <v>2.0408163265306121E-2</v>
      </c>
      <c r="EK66" s="8">
        <v>1.4285714285714285E-2</v>
      </c>
      <c r="EL66" s="8">
        <v>0</v>
      </c>
      <c r="EM66" s="8">
        <v>2.5316455696202531E-2</v>
      </c>
      <c r="EN66" s="8">
        <v>2.9850746268656716E-2</v>
      </c>
      <c r="EO66" s="8">
        <v>1.6949152542372881E-2</v>
      </c>
      <c r="EP66" s="8">
        <v>6.4516129032258063E-2</v>
      </c>
      <c r="EQ66" s="8">
        <v>5.0847457627118647E-2</v>
      </c>
      <c r="ER66" s="8">
        <v>0</v>
      </c>
      <c r="ES66" s="8">
        <v>0</v>
      </c>
      <c r="ET66" s="8">
        <v>3.0303030303030304E-2</v>
      </c>
      <c r="EU66" s="8">
        <v>0</v>
      </c>
      <c r="EV66" s="8">
        <v>2.7777777777777776E-2</v>
      </c>
      <c r="EW66" s="8">
        <v>3.2258064516129031E-2</v>
      </c>
      <c r="EX66" s="8">
        <v>0</v>
      </c>
      <c r="EY66" s="8">
        <v>1.3513513513513514E-2</v>
      </c>
      <c r="EZ66" s="7">
        <v>10071.980000000001</v>
      </c>
      <c r="FA66" s="7">
        <v>907.23</v>
      </c>
      <c r="FB66" s="7">
        <v>26019.94</v>
      </c>
      <c r="FC66" s="7">
        <v>55313.94</v>
      </c>
      <c r="FD66" s="7">
        <v>7250.81</v>
      </c>
      <c r="FE66" s="7">
        <v>7604.6900000000005</v>
      </c>
      <c r="FF66" s="7">
        <v>100333.53</v>
      </c>
      <c r="FG66" s="7">
        <v>-4641.2800000000007</v>
      </c>
      <c r="FH66" s="7">
        <v>30127.78999999999</v>
      </c>
      <c r="FI66" s="7">
        <v>3453.0400000000004</v>
      </c>
      <c r="FJ66" s="7">
        <v>2786.26</v>
      </c>
      <c r="FK66" s="7">
        <v>115269.04000000001</v>
      </c>
      <c r="FL66" s="7">
        <v>57695.87</v>
      </c>
      <c r="FM66" s="7">
        <v>63859</v>
      </c>
      <c r="FN66" s="7">
        <v>21355.969999999998</v>
      </c>
      <c r="FO66" s="7">
        <v>35505.51</v>
      </c>
      <c r="FP66" s="7">
        <v>45361.639999999992</v>
      </c>
      <c r="FQ66" s="7">
        <v>31195.330000000009</v>
      </c>
      <c r="FR66" s="7">
        <v>23473.78</v>
      </c>
      <c r="FS66" s="7">
        <v>9967.39</v>
      </c>
      <c r="FT66" s="7">
        <v>72527.88</v>
      </c>
      <c r="FU66" s="7">
        <v>27036.29</v>
      </c>
      <c r="FV66" s="7">
        <v>82888.800000000017</v>
      </c>
      <c r="FW66" s="7">
        <v>3724.1</v>
      </c>
      <c r="FX66" s="9" t="s">
        <v>245</v>
      </c>
      <c r="FY66" s="10" t="s">
        <v>250</v>
      </c>
      <c r="FZ66" s="5" t="s">
        <v>230</v>
      </c>
    </row>
    <row r="67" spans="1:182" x14ac:dyDescent="0.35">
      <c r="A67" s="17" t="s">
        <v>245</v>
      </c>
      <c r="B67" s="18">
        <v>110092164.51519985</v>
      </c>
      <c r="C67" s="18">
        <v>113320564.47239994</v>
      </c>
      <c r="D67" s="18">
        <v>115544665.80159992</v>
      </c>
      <c r="E67" s="18">
        <v>117167355.57439992</v>
      </c>
      <c r="F67" s="18">
        <v>116863756.88759996</v>
      </c>
      <c r="G67" s="18">
        <v>119229355.06639987</v>
      </c>
      <c r="H67" s="18">
        <v>116828036.41079991</v>
      </c>
      <c r="I67" s="18">
        <v>117012013.66439997</v>
      </c>
      <c r="J67" s="18">
        <v>118640094.84279993</v>
      </c>
      <c r="K67" s="18">
        <v>121481811.41999991</v>
      </c>
      <c r="L67" s="18">
        <v>123966238.66039994</v>
      </c>
      <c r="M67" s="18">
        <v>124327812.55959995</v>
      </c>
      <c r="N67" s="18">
        <v>127967891.44519979</v>
      </c>
      <c r="O67" s="18">
        <v>11895135.722800005</v>
      </c>
      <c r="P67" s="18">
        <v>11719323.788000006</v>
      </c>
      <c r="Q67" s="18">
        <v>12207649.466400007</v>
      </c>
      <c r="R67" s="18">
        <v>12369703.5732</v>
      </c>
      <c r="S67" s="18">
        <v>12000345.072800003</v>
      </c>
      <c r="T67" s="18">
        <v>11504904.979599996</v>
      </c>
      <c r="U67" s="18">
        <v>12050094.367599992</v>
      </c>
      <c r="V67" s="18">
        <v>12208027.481199997</v>
      </c>
      <c r="W67" s="18">
        <v>11941183.611200005</v>
      </c>
      <c r="X67" s="18">
        <v>12300377.888400005</v>
      </c>
      <c r="Y67" s="18">
        <v>12483293.512399999</v>
      </c>
      <c r="Z67" s="18">
        <v>12519751.258400001</v>
      </c>
      <c r="AA67" s="18">
        <v>12037284.287999999</v>
      </c>
      <c r="AB67" s="18">
        <v>8180222.6272000009</v>
      </c>
      <c r="AC67" s="18">
        <v>7651106.6051999982</v>
      </c>
      <c r="AD67" s="18">
        <v>6578884.8220000016</v>
      </c>
      <c r="AE67" s="18">
        <v>7274421.0016000001</v>
      </c>
      <c r="AF67" s="18">
        <v>8051490.0840000007</v>
      </c>
      <c r="AG67" s="18">
        <v>7466499.3199999994</v>
      </c>
      <c r="AH67" s="18">
        <v>6406411.2891999967</v>
      </c>
      <c r="AI67" s="18">
        <v>7039990.0912000025</v>
      </c>
      <c r="AJ67" s="18">
        <v>7363873.7668000022</v>
      </c>
      <c r="AK67" s="18">
        <v>7198603.2740000021</v>
      </c>
      <c r="AL67" s="18">
        <v>6500353.7676000018</v>
      </c>
      <c r="AM67" s="18">
        <v>6775455.7464000024</v>
      </c>
      <c r="AN67" s="18">
        <v>6717921.2155999979</v>
      </c>
      <c r="AO67" s="18">
        <v>47577.666400000002</v>
      </c>
      <c r="AP67" s="18">
        <v>1227761.1216</v>
      </c>
      <c r="AQ67" s="18">
        <v>641463.66119999997</v>
      </c>
      <c r="AR67" s="18">
        <v>836429.27719999989</v>
      </c>
      <c r="AS67" s="18">
        <v>1243067.8544000003</v>
      </c>
      <c r="AT67" s="18">
        <v>814631.29920000012</v>
      </c>
      <c r="AU67" s="18">
        <v>1369698.0092</v>
      </c>
      <c r="AV67" s="18">
        <v>1164189.3088</v>
      </c>
      <c r="AW67" s="18">
        <v>1008540.9839999999</v>
      </c>
      <c r="AX67" s="18">
        <v>883390.95959999994</v>
      </c>
      <c r="AY67" s="18">
        <v>713221.8727999999</v>
      </c>
      <c r="AZ67" s="18">
        <v>919371.72480000008</v>
      </c>
      <c r="BA67" s="18">
        <v>728361.2840000001</v>
      </c>
      <c r="BB67" s="18">
        <v>1163964.8099999998</v>
      </c>
      <c r="BC67" s="18">
        <v>1361715.0600000003</v>
      </c>
      <c r="BD67" s="18">
        <v>1719079.3200000003</v>
      </c>
      <c r="BE67" s="18">
        <v>570548.92000000004</v>
      </c>
      <c r="BF67" s="18">
        <v>2159723.2099999995</v>
      </c>
      <c r="BG67" s="18">
        <v>1512803.2699999998</v>
      </c>
      <c r="BH67" s="18">
        <v>1284011.79</v>
      </c>
      <c r="BI67" s="18">
        <v>1975939.7000000004</v>
      </c>
      <c r="BJ67" s="18">
        <v>1327925.52</v>
      </c>
      <c r="BK67" s="18">
        <v>2396223.1400000039</v>
      </c>
      <c r="BL67" s="18">
        <v>2453702.0999999996</v>
      </c>
      <c r="BM67" s="18">
        <v>1683803.1899999992</v>
      </c>
      <c r="BN67" s="18">
        <v>2012546.56</v>
      </c>
      <c r="BO67" s="18">
        <v>2406132.4799999995</v>
      </c>
      <c r="BP67" s="18">
        <v>2021700.7699999993</v>
      </c>
      <c r="BQ67" s="18">
        <v>1414802.5099999998</v>
      </c>
      <c r="BR67" s="18">
        <v>3025813.7399999998</v>
      </c>
      <c r="BS67" s="18">
        <v>1682220.7799999998</v>
      </c>
      <c r="BT67" s="18">
        <v>2225604.59</v>
      </c>
      <c r="BU67" s="18">
        <v>2308455.9000000004</v>
      </c>
      <c r="BV67" s="18">
        <v>1945476.0699999998</v>
      </c>
      <c r="BW67" s="18">
        <v>1743726.6999999997</v>
      </c>
      <c r="BX67" s="18">
        <v>2180579.3100000005</v>
      </c>
      <c r="BY67" s="18">
        <v>2075449.1499999997</v>
      </c>
      <c r="BZ67" s="18">
        <v>25290.400000000001</v>
      </c>
      <c r="CA67" s="18">
        <v>66880.509999999995</v>
      </c>
      <c r="CB67" s="18">
        <v>12018.44</v>
      </c>
      <c r="CC67" s="18">
        <v>66072.69</v>
      </c>
      <c r="CD67" s="18">
        <v>84568.47</v>
      </c>
      <c r="CE67" s="18">
        <v>97524.569999999992</v>
      </c>
      <c r="CF67" s="18">
        <v>279588.83</v>
      </c>
      <c r="CG67" s="18">
        <v>8828.76</v>
      </c>
      <c r="CH67" s="18">
        <v>80802.81</v>
      </c>
      <c r="CI67" s="18">
        <v>428729.18</v>
      </c>
      <c r="CJ67" s="18">
        <v>294642.58</v>
      </c>
      <c r="CK67" s="18">
        <v>99114.53</v>
      </c>
      <c r="CL67" s="18">
        <v>340288.23</v>
      </c>
      <c r="CM67" s="19">
        <v>4.331311657800237E-3</v>
      </c>
      <c r="CN67" s="19">
        <v>9.3309544603505708E-3</v>
      </c>
      <c r="CO67" s="19">
        <v>1.8778206492067371E-3</v>
      </c>
      <c r="CP67" s="19">
        <v>1.1380007836436272E-2</v>
      </c>
      <c r="CQ67" s="19">
        <v>2.0570087735626203E-2</v>
      </c>
      <c r="CR67" s="19">
        <v>2.1624049245231543E-2</v>
      </c>
      <c r="CS67" s="19">
        <v>6.1422224949278799E-2</v>
      </c>
      <c r="CT67" s="19">
        <v>1.7386798643086237E-3</v>
      </c>
      <c r="CU67" s="19">
        <v>1.351867540058725E-2</v>
      </c>
      <c r="CV67" s="19">
        <v>5.6725852724315858E-2</v>
      </c>
      <c r="CW67" s="19">
        <v>4.0053912605425381E-2</v>
      </c>
      <c r="CX67" s="19">
        <v>1.5252673120007366E-2</v>
      </c>
      <c r="CY67" s="19">
        <v>4.749172859256353E-2</v>
      </c>
      <c r="CZ67" s="18">
        <v>5838970.2700000005</v>
      </c>
      <c r="DA67" s="18">
        <v>7167595.799999998</v>
      </c>
      <c r="DB67" s="18">
        <v>6400206.5399999982</v>
      </c>
      <c r="DC67" s="18">
        <v>5806032.0300000003</v>
      </c>
      <c r="DD67" s="18">
        <v>4111235.26</v>
      </c>
      <c r="DE67" s="18">
        <v>4510004.99</v>
      </c>
      <c r="DF67" s="18">
        <v>4551916.3499999987</v>
      </c>
      <c r="DG67" s="18">
        <v>5077852.5600000015</v>
      </c>
      <c r="DH67" s="18">
        <v>5977124.8000000007</v>
      </c>
      <c r="DI67" s="18">
        <v>7557915.1200000001</v>
      </c>
      <c r="DJ67" s="18">
        <v>7356149.7699999996</v>
      </c>
      <c r="DK67" s="18">
        <v>6498174.4000000004</v>
      </c>
      <c r="DL67" s="18">
        <v>7165210.4500000002</v>
      </c>
      <c r="DM67" s="19">
        <v>5.5555555555555552E-2</v>
      </c>
      <c r="DN67" s="19">
        <v>1.8656716417910446E-2</v>
      </c>
      <c r="DO67" s="19">
        <v>5.0675675675675678E-2</v>
      </c>
      <c r="DP67" s="19">
        <v>4.7477744807121663E-2</v>
      </c>
      <c r="DQ67" s="19">
        <v>2.097902097902098E-2</v>
      </c>
      <c r="DR67" s="19">
        <v>5.4644808743169397E-2</v>
      </c>
      <c r="DS67" s="19">
        <v>4.6025104602510462E-2</v>
      </c>
      <c r="DT67" s="19">
        <v>3.5087719298245612E-2</v>
      </c>
      <c r="DU67" s="19">
        <v>6.4516129032258063E-2</v>
      </c>
      <c r="DV67" s="19">
        <v>2.564102564102564E-2</v>
      </c>
      <c r="DW67" s="19">
        <v>1.7500000000000002E-2</v>
      </c>
      <c r="DX67" s="19">
        <v>2.2580645161290321E-2</v>
      </c>
      <c r="DY67" s="19">
        <v>5.4487179487179488E-2</v>
      </c>
      <c r="DZ67" s="19">
        <v>4.0880503144654086E-2</v>
      </c>
      <c r="EA67" s="19">
        <v>4.7945205479452052E-2</v>
      </c>
      <c r="EB67" s="19">
        <v>3.4615384615384617E-2</v>
      </c>
      <c r="EC67" s="19">
        <v>4.3771043771043773E-2</v>
      </c>
      <c r="ED67" s="19">
        <v>2.7692307692307693E-2</v>
      </c>
      <c r="EE67" s="19">
        <v>1.8867924528301886E-2</v>
      </c>
      <c r="EF67" s="19">
        <v>5.0561797752808987E-2</v>
      </c>
      <c r="EG67" s="19">
        <v>3.1496062992125984E-2</v>
      </c>
      <c r="EH67" s="19">
        <v>3.1818181818181815E-2</v>
      </c>
      <c r="EI67" s="19">
        <v>5.6338028169014086E-2</v>
      </c>
      <c r="EJ67" s="19">
        <v>2.0547945205479451E-2</v>
      </c>
      <c r="EK67" s="19">
        <v>7.7720207253886009E-3</v>
      </c>
      <c r="EL67" s="19">
        <v>1.8691588785046728E-2</v>
      </c>
      <c r="EM67" s="19">
        <v>4.3624161073825503E-2</v>
      </c>
      <c r="EN67" s="19">
        <v>3.4700315457413249E-2</v>
      </c>
      <c r="EO67" s="19">
        <v>2.3411371237458192E-2</v>
      </c>
      <c r="EP67" s="19">
        <v>3.6734693877551024E-2</v>
      </c>
      <c r="EQ67" s="19">
        <v>4.72972972972973E-2</v>
      </c>
      <c r="ER67" s="19">
        <v>1.8808777429467086E-2</v>
      </c>
      <c r="ES67" s="19">
        <v>2.6415094339622643E-2</v>
      </c>
      <c r="ET67" s="19">
        <v>0.05</v>
      </c>
      <c r="EU67" s="19">
        <v>3.5999999999999997E-2</v>
      </c>
      <c r="EV67" s="19">
        <v>3.0837004405286344E-2</v>
      </c>
      <c r="EW67" s="19">
        <v>4.6728971962616821E-2</v>
      </c>
      <c r="EX67" s="19">
        <v>1.7421602787456445E-2</v>
      </c>
      <c r="EY67" s="19">
        <v>7.6530612244897957E-3</v>
      </c>
      <c r="EZ67" s="18">
        <v>165464.72000000003</v>
      </c>
      <c r="FA67" s="18">
        <v>114688.79000000001</v>
      </c>
      <c r="FB67" s="18">
        <v>115138.89999999992</v>
      </c>
      <c r="FC67" s="18">
        <v>222824.05</v>
      </c>
      <c r="FD67" s="18">
        <v>74828.480000000025</v>
      </c>
      <c r="FE67" s="18">
        <v>253912.71000000002</v>
      </c>
      <c r="FF67" s="18">
        <v>172822.51999999996</v>
      </c>
      <c r="FG67" s="18">
        <v>76020.970000000045</v>
      </c>
      <c r="FH67" s="18">
        <v>62554.400000000001</v>
      </c>
      <c r="FI67" s="18">
        <v>96839.580000000031</v>
      </c>
      <c r="FJ67" s="18">
        <v>44346.420000000006</v>
      </c>
      <c r="FK67" s="18">
        <v>183647.18</v>
      </c>
      <c r="FL67" s="18">
        <v>100504.48000000001</v>
      </c>
      <c r="FM67" s="18">
        <v>362337.46</v>
      </c>
      <c r="FN67" s="18">
        <v>69734.51999999999</v>
      </c>
      <c r="FO67" s="18">
        <v>146922.43000000005</v>
      </c>
      <c r="FP67" s="18">
        <v>214052.68000000002</v>
      </c>
      <c r="FQ67" s="18">
        <v>110723.48999999998</v>
      </c>
      <c r="FR67" s="18">
        <v>55145.48000000001</v>
      </c>
      <c r="FS67" s="18">
        <v>76188.800000000003</v>
      </c>
      <c r="FT67" s="18">
        <v>159909.20000000004</v>
      </c>
      <c r="FU67" s="18">
        <v>197567.06999999995</v>
      </c>
      <c r="FV67" s="18">
        <v>109081.28000000003</v>
      </c>
      <c r="FW67" s="18">
        <v>60565.299999999988</v>
      </c>
      <c r="FX67" s="4"/>
      <c r="FY67" s="4"/>
      <c r="FZ67" s="5"/>
    </row>
    <row r="68" spans="1:182" x14ac:dyDescent="0.35">
      <c r="A68" s="6" t="s">
        <v>251</v>
      </c>
      <c r="B68" s="7">
        <v>33266263.784399983</v>
      </c>
      <c r="C68" s="7">
        <v>34125703.925999969</v>
      </c>
      <c r="D68" s="7">
        <v>35089320.26919999</v>
      </c>
      <c r="E68" s="7">
        <v>35994772.905599989</v>
      </c>
      <c r="F68" s="7">
        <v>36447324.631199963</v>
      </c>
      <c r="G68" s="7">
        <v>37501705.383199967</v>
      </c>
      <c r="H68" s="7">
        <v>36715794.089199997</v>
      </c>
      <c r="I68" s="7">
        <v>36998692.44439999</v>
      </c>
      <c r="J68" s="7">
        <v>36581122.544399969</v>
      </c>
      <c r="K68" s="7">
        <v>37354016.990399972</v>
      </c>
      <c r="L68" s="7">
        <v>37897489.013599999</v>
      </c>
      <c r="M68" s="7">
        <v>38618050.962799974</v>
      </c>
      <c r="N68" s="7">
        <v>39822256.991999984</v>
      </c>
      <c r="O68" s="7">
        <v>3155556.8840000001</v>
      </c>
      <c r="P68" s="7">
        <v>3158877.5019999989</v>
      </c>
      <c r="Q68" s="7">
        <v>2916328.1632000008</v>
      </c>
      <c r="R68" s="7">
        <v>3481676.1488000001</v>
      </c>
      <c r="S68" s="7">
        <v>3549850.6008000001</v>
      </c>
      <c r="T68" s="7">
        <v>3687471.4159999993</v>
      </c>
      <c r="U68" s="7">
        <v>3721482.9539999999</v>
      </c>
      <c r="V68" s="7">
        <v>3799053.3015999994</v>
      </c>
      <c r="W68" s="7">
        <v>3168100.3628000002</v>
      </c>
      <c r="X68" s="7">
        <v>3017491.3811999997</v>
      </c>
      <c r="Y68" s="7">
        <v>3178712.9567999998</v>
      </c>
      <c r="Z68" s="7">
        <v>3521665.8656000001</v>
      </c>
      <c r="AA68" s="7">
        <v>3939260.8424</v>
      </c>
      <c r="AB68" s="7">
        <v>2005592.3388000007</v>
      </c>
      <c r="AC68" s="7">
        <v>2270033.3667999995</v>
      </c>
      <c r="AD68" s="7">
        <v>2584597.4272000003</v>
      </c>
      <c r="AE68" s="7">
        <v>2822651.2480000001</v>
      </c>
      <c r="AF68" s="7">
        <v>3050423.3419999997</v>
      </c>
      <c r="AG68" s="7">
        <v>2360344.5408000001</v>
      </c>
      <c r="AH68" s="7">
        <v>1758207.4835999999</v>
      </c>
      <c r="AI68" s="7">
        <v>1843441.2135999999</v>
      </c>
      <c r="AJ68" s="7">
        <v>2610211.0868000002</v>
      </c>
      <c r="AK68" s="7">
        <v>2667605.8848000001</v>
      </c>
      <c r="AL68" s="7">
        <v>2933183.1148000006</v>
      </c>
      <c r="AM68" s="7">
        <v>3486595.4291999992</v>
      </c>
      <c r="AN68" s="7">
        <v>3026254.0536000002</v>
      </c>
      <c r="AO68" s="7">
        <v>0</v>
      </c>
      <c r="AP68" s="7">
        <v>244220.63040000002</v>
      </c>
      <c r="AQ68" s="7">
        <v>415087.01800000004</v>
      </c>
      <c r="AR68" s="7">
        <v>330327.74119999999</v>
      </c>
      <c r="AS68" s="7">
        <v>300558.73640000005</v>
      </c>
      <c r="AT68" s="7">
        <v>274332.06719999999</v>
      </c>
      <c r="AU68" s="7">
        <v>553189.3848</v>
      </c>
      <c r="AV68" s="7">
        <v>247556.15720000002</v>
      </c>
      <c r="AW68" s="7">
        <v>76358.746800000008</v>
      </c>
      <c r="AX68" s="7">
        <v>133037.73440000002</v>
      </c>
      <c r="AY68" s="7">
        <v>77692.283599999995</v>
      </c>
      <c r="AZ68" s="7">
        <v>164961.89119999998</v>
      </c>
      <c r="BA68" s="7">
        <v>138908.4552</v>
      </c>
      <c r="BB68" s="7">
        <v>336290.72</v>
      </c>
      <c r="BC68" s="7">
        <v>446745.12</v>
      </c>
      <c r="BD68" s="7">
        <v>458993.52999999997</v>
      </c>
      <c r="BE68" s="7">
        <v>377958.57000000007</v>
      </c>
      <c r="BF68" s="7">
        <v>251107.26</v>
      </c>
      <c r="BG68" s="7">
        <v>302652.19</v>
      </c>
      <c r="BH68" s="7">
        <v>176075.4</v>
      </c>
      <c r="BI68" s="7">
        <v>410165.66000000003</v>
      </c>
      <c r="BJ68" s="7">
        <v>444468.07</v>
      </c>
      <c r="BK68" s="7">
        <v>410566.62999999989</v>
      </c>
      <c r="BL68" s="7">
        <v>266750.74</v>
      </c>
      <c r="BM68" s="7">
        <v>475718.82999999996</v>
      </c>
      <c r="BN68" s="7">
        <v>573133.89</v>
      </c>
      <c r="BO68" s="7">
        <v>605644.84000000008</v>
      </c>
      <c r="BP68" s="7">
        <v>653415.74</v>
      </c>
      <c r="BQ68" s="7">
        <v>300902.83999999997</v>
      </c>
      <c r="BR68" s="7">
        <v>690784.49000000011</v>
      </c>
      <c r="BS68" s="7">
        <v>659490.68999999994</v>
      </c>
      <c r="BT68" s="7">
        <v>196434.82</v>
      </c>
      <c r="BU68" s="7">
        <v>1234344.3700000001</v>
      </c>
      <c r="BV68" s="7">
        <v>589039.3600000001</v>
      </c>
      <c r="BW68" s="7">
        <v>887282.91000000015</v>
      </c>
      <c r="BX68" s="7">
        <v>327834.98</v>
      </c>
      <c r="BY68" s="7">
        <v>442640.37999999995</v>
      </c>
      <c r="BZ68" s="7">
        <v>58657.27</v>
      </c>
      <c r="CA68" s="7">
        <v>0</v>
      </c>
      <c r="CB68" s="7">
        <v>0</v>
      </c>
      <c r="CC68" s="7">
        <v>46342.020000000004</v>
      </c>
      <c r="CD68" s="7">
        <v>76687.98</v>
      </c>
      <c r="CE68" s="7">
        <v>0</v>
      </c>
      <c r="CF68" s="7">
        <v>27173.42</v>
      </c>
      <c r="CG68" s="7">
        <v>93062.950000000012</v>
      </c>
      <c r="CH68" s="7">
        <v>13891.76</v>
      </c>
      <c r="CI68" s="7">
        <v>35733.53</v>
      </c>
      <c r="CJ68" s="7">
        <v>0</v>
      </c>
      <c r="CK68" s="7">
        <v>37512.58</v>
      </c>
      <c r="CL68" s="7">
        <v>0</v>
      </c>
      <c r="CM68" s="8">
        <v>3.325077600328441E-2</v>
      </c>
      <c r="CN68" s="8">
        <v>0</v>
      </c>
      <c r="CO68" s="8">
        <v>0</v>
      </c>
      <c r="CP68" s="8">
        <v>2.5393995684315804E-2</v>
      </c>
      <c r="CQ68" s="8">
        <v>5.4261484014332541E-2</v>
      </c>
      <c r="CR68" s="8">
        <v>0</v>
      </c>
      <c r="CS68" s="8">
        <v>1.9987743031343552E-2</v>
      </c>
      <c r="CT68" s="8">
        <v>9.8271993619893611E-2</v>
      </c>
      <c r="CU68" s="8">
        <v>1.2126972715297836E-2</v>
      </c>
      <c r="CV68" s="8">
        <v>1.7644607830199655E-2</v>
      </c>
      <c r="CW68" s="8">
        <v>0</v>
      </c>
      <c r="CX68" s="8">
        <v>2.1657722323067494E-2</v>
      </c>
      <c r="CY68" s="8">
        <v>0</v>
      </c>
      <c r="CZ68" s="7">
        <v>1764087.2500000002</v>
      </c>
      <c r="DA68" s="7">
        <v>1760440.4200000002</v>
      </c>
      <c r="DB68" s="7">
        <v>1950520.79</v>
      </c>
      <c r="DC68" s="7">
        <v>1824920.37</v>
      </c>
      <c r="DD68" s="7">
        <v>1413304.14</v>
      </c>
      <c r="DE68" s="7">
        <v>1340259.18</v>
      </c>
      <c r="DF68" s="7">
        <v>1359504.17</v>
      </c>
      <c r="DG68" s="7">
        <v>946993.61</v>
      </c>
      <c r="DH68" s="7">
        <v>1145525.79</v>
      </c>
      <c r="DI68" s="7">
        <v>2025181.3100000003</v>
      </c>
      <c r="DJ68" s="7">
        <v>1862357.0600000003</v>
      </c>
      <c r="DK68" s="7">
        <v>1732064.87</v>
      </c>
      <c r="DL68" s="7">
        <v>1918061.8199999998</v>
      </c>
      <c r="DM68" s="8">
        <v>4.49438202247191E-2</v>
      </c>
      <c r="DN68" s="8">
        <v>4.1666666666666664E-2</v>
      </c>
      <c r="DO68" s="8">
        <v>5.7971014492753624E-2</v>
      </c>
      <c r="DP68" s="8">
        <v>2.0408163265306121E-2</v>
      </c>
      <c r="DQ68" s="8">
        <v>5.3333333333333337E-2</v>
      </c>
      <c r="DR68" s="8">
        <v>1.8518518518518517E-2</v>
      </c>
      <c r="DS68" s="8">
        <v>3.5087719298245612E-2</v>
      </c>
      <c r="DT68" s="8">
        <v>2.9411764705882353E-2</v>
      </c>
      <c r="DU68" s="8">
        <v>0</v>
      </c>
      <c r="DV68" s="8">
        <v>0</v>
      </c>
      <c r="DW68" s="8">
        <v>6.8181818181818177E-2</v>
      </c>
      <c r="DX68" s="8">
        <v>5.6818181818181816E-2</v>
      </c>
      <c r="DY68" s="8">
        <v>3.9473684210526314E-2</v>
      </c>
      <c r="DZ68" s="8">
        <v>2.7522935779816515E-2</v>
      </c>
      <c r="EA68" s="8">
        <v>4.6511627906976744E-2</v>
      </c>
      <c r="EB68" s="8">
        <v>2.8169014084507043E-2</v>
      </c>
      <c r="EC68" s="8">
        <v>4.1666666666666664E-2</v>
      </c>
      <c r="ED68" s="8">
        <v>2.0833333333333332E-2</v>
      </c>
      <c r="EE68" s="8">
        <v>2.7397260273972601E-2</v>
      </c>
      <c r="EF68" s="8">
        <v>0</v>
      </c>
      <c r="EG68" s="8">
        <v>3.3898305084745763E-2</v>
      </c>
      <c r="EH68" s="8">
        <v>2.9850746268656716E-2</v>
      </c>
      <c r="EI68" s="8">
        <v>0</v>
      </c>
      <c r="EJ68" s="8">
        <v>0</v>
      </c>
      <c r="EK68" s="8">
        <v>6.8965517241379309E-2</v>
      </c>
      <c r="EL68" s="8">
        <v>5.7471264367816091E-2</v>
      </c>
      <c r="EM68" s="8">
        <v>1.3513513513513514E-2</v>
      </c>
      <c r="EN68" s="8">
        <v>4.5045045045045043E-2</v>
      </c>
      <c r="EO68" s="8">
        <v>2.2727272727272728E-2</v>
      </c>
      <c r="EP68" s="8">
        <v>2.9850746268656716E-2</v>
      </c>
      <c r="EQ68" s="8">
        <v>2.7777777777777776E-2</v>
      </c>
      <c r="ER68" s="8">
        <v>2.0833333333333332E-2</v>
      </c>
      <c r="ES68" s="8">
        <v>2.7397260273972601E-2</v>
      </c>
      <c r="ET68" s="8">
        <v>0</v>
      </c>
      <c r="EU68" s="8">
        <v>3.3898305084745763E-2</v>
      </c>
      <c r="EV68" s="8">
        <v>2.9850746268656716E-2</v>
      </c>
      <c r="EW68" s="8">
        <v>0</v>
      </c>
      <c r="EX68" s="8">
        <v>0</v>
      </c>
      <c r="EY68" s="8">
        <v>5.8823529411764705E-2</v>
      </c>
      <c r="EZ68" s="7">
        <v>54.88</v>
      </c>
      <c r="FA68" s="7">
        <v>91241.53</v>
      </c>
      <c r="FB68" s="7">
        <v>87491.35</v>
      </c>
      <c r="FC68" s="7">
        <v>114891.33000000002</v>
      </c>
      <c r="FD68" s="7">
        <v>99001.86</v>
      </c>
      <c r="FE68" s="7">
        <v>40762.69</v>
      </c>
      <c r="FF68" s="7">
        <v>13138.01</v>
      </c>
      <c r="FG68" s="7">
        <v>108393.73999999999</v>
      </c>
      <c r="FH68" s="7">
        <v>2551.1999999999998</v>
      </c>
      <c r="FI68" s="7">
        <v>57220.680000000008</v>
      </c>
      <c r="FJ68" s="7">
        <v>27111.46</v>
      </c>
      <c r="FK68" s="7">
        <v>31319.88</v>
      </c>
      <c r="FL68" s="7">
        <v>7971.5399999999991</v>
      </c>
      <c r="FM68" s="7">
        <v>37614.570000000007</v>
      </c>
      <c r="FN68" s="7">
        <v>4191.8300000000008</v>
      </c>
      <c r="FO68" s="7">
        <v>11672.449999999999</v>
      </c>
      <c r="FP68" s="7">
        <v>7948.2800000000016</v>
      </c>
      <c r="FQ68" s="7">
        <v>25688.630000000005</v>
      </c>
      <c r="FR68" s="7">
        <v>6946.6900000000005</v>
      </c>
      <c r="FS68" s="7">
        <v>-918.16000000000054</v>
      </c>
      <c r="FT68" s="7">
        <v>23986.98</v>
      </c>
      <c r="FU68" s="7">
        <v>65801.400000000009</v>
      </c>
      <c r="FV68" s="7">
        <v>45063</v>
      </c>
      <c r="FW68" s="7">
        <v>3139.41</v>
      </c>
      <c r="FX68" s="9" t="s">
        <v>252</v>
      </c>
      <c r="FY68" s="10" t="s">
        <v>251</v>
      </c>
      <c r="FZ68" s="5" t="s">
        <v>230</v>
      </c>
    </row>
    <row r="69" spans="1:182" x14ac:dyDescent="0.35">
      <c r="A69" s="6" t="s">
        <v>253</v>
      </c>
      <c r="B69" s="7">
        <v>29429552.236399975</v>
      </c>
      <c r="C69" s="7">
        <v>30680493.228799991</v>
      </c>
      <c r="D69" s="7">
        <v>31801810.473999985</v>
      </c>
      <c r="E69" s="7">
        <v>32193998.208799999</v>
      </c>
      <c r="F69" s="7">
        <v>32416208.049999993</v>
      </c>
      <c r="G69" s="7">
        <v>33336063.494399961</v>
      </c>
      <c r="H69" s="7">
        <v>32615794.102399979</v>
      </c>
      <c r="I69" s="7">
        <v>32355282.089199983</v>
      </c>
      <c r="J69" s="7">
        <v>29826827.621599995</v>
      </c>
      <c r="K69" s="7">
        <v>28374244.401199993</v>
      </c>
      <c r="L69" s="7">
        <v>27480334.75</v>
      </c>
      <c r="M69" s="7">
        <v>27928095.724799983</v>
      </c>
      <c r="N69" s="7">
        <v>29027074.264399964</v>
      </c>
      <c r="O69" s="7">
        <v>3062062.7367999996</v>
      </c>
      <c r="P69" s="7">
        <v>2689240.0219999999</v>
      </c>
      <c r="Q69" s="7">
        <v>2858077.764</v>
      </c>
      <c r="R69" s="7">
        <v>3912647.1112000002</v>
      </c>
      <c r="S69" s="7">
        <v>5944794.5011999989</v>
      </c>
      <c r="T69" s="7">
        <v>8645495.0507999994</v>
      </c>
      <c r="U69" s="7">
        <v>9831546.4511999991</v>
      </c>
      <c r="V69" s="7">
        <v>9115497.1452000011</v>
      </c>
      <c r="W69" s="7">
        <v>6158033.8167999992</v>
      </c>
      <c r="X69" s="7">
        <v>4401233.5376000004</v>
      </c>
      <c r="Y69" s="7">
        <v>2808658.8887999998</v>
      </c>
      <c r="Z69" s="7">
        <v>2780337.0348</v>
      </c>
      <c r="AA69" s="7">
        <v>3070135.2812000001</v>
      </c>
      <c r="AB69" s="7">
        <v>1523189.8351999999</v>
      </c>
      <c r="AC69" s="7">
        <v>2575781.5271999999</v>
      </c>
      <c r="AD69" s="7">
        <v>4766573.2004000004</v>
      </c>
      <c r="AE69" s="7">
        <v>6560982.0795999998</v>
      </c>
      <c r="AF69" s="7">
        <v>5413640.7712000003</v>
      </c>
      <c r="AG69" s="7">
        <v>2452599.9163999995</v>
      </c>
      <c r="AH69" s="7">
        <v>1540391.6664000002</v>
      </c>
      <c r="AI69" s="7">
        <v>1569211.0712000001</v>
      </c>
      <c r="AJ69" s="7">
        <v>2034480.6984000003</v>
      </c>
      <c r="AK69" s="7">
        <v>1694911.6444000001</v>
      </c>
      <c r="AL69" s="7">
        <v>2234702.54</v>
      </c>
      <c r="AM69" s="7">
        <v>2399897.5283999997</v>
      </c>
      <c r="AN69" s="7">
        <v>2536220.5900000003</v>
      </c>
      <c r="AO69" s="7">
        <v>0</v>
      </c>
      <c r="AP69" s="7">
        <v>201640.8824</v>
      </c>
      <c r="AQ69" s="7">
        <v>92350.358800000002</v>
      </c>
      <c r="AR69" s="7">
        <v>247074.7708</v>
      </c>
      <c r="AS69" s="7">
        <v>381318.87199999997</v>
      </c>
      <c r="AT69" s="7">
        <v>2055761.8056000001</v>
      </c>
      <c r="AU69" s="7">
        <v>4028205.0204000003</v>
      </c>
      <c r="AV69" s="7">
        <v>316664.7904</v>
      </c>
      <c r="AW69" s="7">
        <v>132270.58559999999</v>
      </c>
      <c r="AX69" s="7">
        <v>371374.74160000001</v>
      </c>
      <c r="AY69" s="7">
        <v>49129.709199999998</v>
      </c>
      <c r="AZ69" s="7">
        <v>249846.52160000001</v>
      </c>
      <c r="BA69" s="7">
        <v>142165.18239999999</v>
      </c>
      <c r="BB69" s="7">
        <v>476873.11</v>
      </c>
      <c r="BC69" s="7">
        <v>800946.45000000007</v>
      </c>
      <c r="BD69" s="7">
        <v>572319.97</v>
      </c>
      <c r="BE69" s="7">
        <v>624075.61999999988</v>
      </c>
      <c r="BF69" s="7">
        <v>532694.17000000004</v>
      </c>
      <c r="BG69" s="7">
        <v>108374.14</v>
      </c>
      <c r="BH69" s="7">
        <v>243664.61</v>
      </c>
      <c r="BI69" s="7">
        <v>447092.88999999996</v>
      </c>
      <c r="BJ69" s="7">
        <v>152432.03</v>
      </c>
      <c r="BK69" s="7">
        <v>441513.04</v>
      </c>
      <c r="BL69" s="7">
        <v>499676.62000000011</v>
      </c>
      <c r="BM69" s="7">
        <v>798768.24000000011</v>
      </c>
      <c r="BN69" s="7">
        <v>745299.94000000006</v>
      </c>
      <c r="BO69" s="7">
        <v>417860.90000000008</v>
      </c>
      <c r="BP69" s="7">
        <v>593122.55000000005</v>
      </c>
      <c r="BQ69" s="7">
        <v>426794.44</v>
      </c>
      <c r="BR69" s="7">
        <v>664450.15</v>
      </c>
      <c r="BS69" s="7">
        <v>204711.69</v>
      </c>
      <c r="BT69" s="7">
        <v>1090198.9099999999</v>
      </c>
      <c r="BU69" s="7">
        <v>3167229.16</v>
      </c>
      <c r="BV69" s="7">
        <v>2085759.49</v>
      </c>
      <c r="BW69" s="7">
        <v>2174035.9499999997</v>
      </c>
      <c r="BX69" s="7">
        <v>416614.29999999993</v>
      </c>
      <c r="BY69" s="7">
        <v>258512.91000000006</v>
      </c>
      <c r="BZ69" s="7">
        <v>0</v>
      </c>
      <c r="CA69" s="7">
        <v>29946.5</v>
      </c>
      <c r="CB69" s="7">
        <v>0</v>
      </c>
      <c r="CC69" s="7">
        <v>26664.71</v>
      </c>
      <c r="CD69" s="7">
        <v>0</v>
      </c>
      <c r="CE69" s="7">
        <v>41983.99</v>
      </c>
      <c r="CF69" s="7">
        <v>13253.95</v>
      </c>
      <c r="CG69" s="7">
        <v>0</v>
      </c>
      <c r="CH69" s="7">
        <v>0</v>
      </c>
      <c r="CI69" s="7">
        <v>0</v>
      </c>
      <c r="CJ69" s="7">
        <v>13809.77</v>
      </c>
      <c r="CK69" s="7">
        <v>0</v>
      </c>
      <c r="CL69" s="7">
        <v>25005.4</v>
      </c>
      <c r="CM69" s="8">
        <v>0</v>
      </c>
      <c r="CN69" s="8">
        <v>1.5012043823407574E-2</v>
      </c>
      <c r="CO69" s="8">
        <v>0</v>
      </c>
      <c r="CP69" s="8">
        <v>2.8337098689076381E-2</v>
      </c>
      <c r="CQ69" s="8">
        <v>0</v>
      </c>
      <c r="CR69" s="8">
        <v>4.1317697911244414E-2</v>
      </c>
      <c r="CS69" s="8">
        <v>1.5348827686304538E-2</v>
      </c>
      <c r="CT69" s="8">
        <v>0</v>
      </c>
      <c r="CU69" s="8">
        <v>0</v>
      </c>
      <c r="CV69" s="8">
        <v>0</v>
      </c>
      <c r="CW69" s="8">
        <v>8.8211879085420622E-3</v>
      </c>
      <c r="CX69" s="8">
        <v>0</v>
      </c>
      <c r="CY69" s="8">
        <v>1.567480927124467E-2</v>
      </c>
      <c r="CZ69" s="7">
        <v>3264611.6599999997</v>
      </c>
      <c r="DA69" s="7">
        <v>1994831.64</v>
      </c>
      <c r="DB69" s="7">
        <v>1600690.79</v>
      </c>
      <c r="DC69" s="7">
        <v>940982.36</v>
      </c>
      <c r="DD69" s="7">
        <v>999193.15999999992</v>
      </c>
      <c r="DE69" s="7">
        <v>1016126.0700000001</v>
      </c>
      <c r="DF69" s="7">
        <v>863515.46000000008</v>
      </c>
      <c r="DG69" s="7">
        <v>1167026.0999999999</v>
      </c>
      <c r="DH69" s="7">
        <v>1073693.0099999998</v>
      </c>
      <c r="DI69" s="7">
        <v>1273209.06</v>
      </c>
      <c r="DJ69" s="7">
        <v>1565522.71</v>
      </c>
      <c r="DK69" s="7">
        <v>1416442.5899999999</v>
      </c>
      <c r="DL69" s="7">
        <v>1595260.2400000002</v>
      </c>
      <c r="DM69" s="8">
        <v>7.2916666666666671E-2</v>
      </c>
      <c r="DN69" s="8">
        <v>0.11702127659574468</v>
      </c>
      <c r="DO69" s="8">
        <v>0.11594202898550725</v>
      </c>
      <c r="DP69" s="8">
        <v>0.16071428571428573</v>
      </c>
      <c r="DQ69" s="8">
        <v>5.6603773584905662E-2</v>
      </c>
      <c r="DR69" s="8">
        <v>6.4516129032258063E-2</v>
      </c>
      <c r="DS69" s="8">
        <v>9.3023255813953487E-2</v>
      </c>
      <c r="DT69" s="8">
        <v>7.8947368421052627E-2</v>
      </c>
      <c r="DU69" s="8">
        <v>4.3478260869565216E-2</v>
      </c>
      <c r="DV69" s="8">
        <v>3.8461538461538464E-2</v>
      </c>
      <c r="DW69" s="8">
        <v>1.5151515151515152E-2</v>
      </c>
      <c r="DX69" s="8">
        <v>4.2857142857142858E-2</v>
      </c>
      <c r="DY69" s="8">
        <v>5.4545454545454543E-2</v>
      </c>
      <c r="DZ69" s="8">
        <v>4.6511627906976744E-2</v>
      </c>
      <c r="EA69" s="8">
        <v>0.11881188118811881</v>
      </c>
      <c r="EB69" s="8">
        <v>0.15151515151515152</v>
      </c>
      <c r="EC69" s="8">
        <v>3.5087719298245612E-2</v>
      </c>
      <c r="ED69" s="8">
        <v>0.13793103448275862</v>
      </c>
      <c r="EE69" s="8">
        <v>0.04</v>
      </c>
      <c r="EF69" s="8">
        <v>0</v>
      </c>
      <c r="EG69" s="8">
        <v>9.7560975609756101E-2</v>
      </c>
      <c r="EH69" s="8">
        <v>7.8947368421052627E-2</v>
      </c>
      <c r="EI69" s="8">
        <v>2.1739130434782608E-2</v>
      </c>
      <c r="EJ69" s="8">
        <v>3.8461538461538464E-2</v>
      </c>
      <c r="EK69" s="8">
        <v>1.4705882352941176E-2</v>
      </c>
      <c r="EL69" s="8">
        <v>4.2253521126760563E-2</v>
      </c>
      <c r="EM69" s="8">
        <v>5.7471264367816091E-2</v>
      </c>
      <c r="EN69" s="8">
        <v>7.3684210526315783E-2</v>
      </c>
      <c r="EO69" s="8">
        <v>0.10476190476190476</v>
      </c>
      <c r="EP69" s="8">
        <v>0.125</v>
      </c>
      <c r="EQ69" s="8">
        <v>3.5087719298245612E-2</v>
      </c>
      <c r="ER69" s="8">
        <v>0.13793103448275862</v>
      </c>
      <c r="ES69" s="8">
        <v>4.2553191489361701E-2</v>
      </c>
      <c r="ET69" s="8">
        <v>0</v>
      </c>
      <c r="EU69" s="8">
        <v>0.1</v>
      </c>
      <c r="EV69" s="8">
        <v>5.2631578947368418E-2</v>
      </c>
      <c r="EW69" s="8">
        <v>2.0833333333333332E-2</v>
      </c>
      <c r="EX69" s="8">
        <v>0.04</v>
      </c>
      <c r="EY69" s="8">
        <v>1.3888888888888888E-2</v>
      </c>
      <c r="EZ69" s="7">
        <v>19170.939999999999</v>
      </c>
      <c r="FA69" s="7">
        <v>1315.82</v>
      </c>
      <c r="FB69" s="7">
        <v>36421.339999999997</v>
      </c>
      <c r="FC69" s="7">
        <v>43758.63</v>
      </c>
      <c r="FD69" s="7">
        <v>68287.42</v>
      </c>
      <c r="FE69" s="7">
        <v>45940.549999999996</v>
      </c>
      <c r="FF69" s="7">
        <v>6106.73</v>
      </c>
      <c r="FG69" s="7">
        <v>48156.08</v>
      </c>
      <c r="FH69" s="7">
        <v>9582.18</v>
      </c>
      <c r="FI69" s="7">
        <v>20099.699999999997</v>
      </c>
      <c r="FJ69" s="7">
        <v>8321.5899999999983</v>
      </c>
      <c r="FK69" s="7">
        <v>44943.43</v>
      </c>
      <c r="FL69" s="7">
        <v>25897.399999999998</v>
      </c>
      <c r="FM69" s="7">
        <v>86881.98</v>
      </c>
      <c r="FN69" s="7">
        <v>45680.920000000006</v>
      </c>
      <c r="FO69" s="7">
        <v>44096.600000000006</v>
      </c>
      <c r="FP69" s="7">
        <v>13430.55</v>
      </c>
      <c r="FQ69" s="7">
        <v>25944.16</v>
      </c>
      <c r="FR69" s="7">
        <v>7909.81</v>
      </c>
      <c r="FS69" s="7">
        <v>3659.55</v>
      </c>
      <c r="FT69" s="7">
        <v>51557.64</v>
      </c>
      <c r="FU69" s="7">
        <v>9912.7999999999993</v>
      </c>
      <c r="FV69" s="7">
        <v>3193</v>
      </c>
      <c r="FW69" s="7">
        <v>2775.16</v>
      </c>
      <c r="FX69" s="9" t="s">
        <v>252</v>
      </c>
      <c r="FY69" s="10" t="s">
        <v>253</v>
      </c>
      <c r="FZ69" s="5" t="s">
        <v>230</v>
      </c>
    </row>
    <row r="70" spans="1:182" x14ac:dyDescent="0.35">
      <c r="A70" s="6" t="s">
        <v>254</v>
      </c>
      <c r="B70" s="7">
        <v>29359869.517199986</v>
      </c>
      <c r="C70" s="7">
        <v>30336024.844799988</v>
      </c>
      <c r="D70" s="7">
        <v>31482343.791200001</v>
      </c>
      <c r="E70" s="7">
        <v>31984294.121599961</v>
      </c>
      <c r="F70" s="7">
        <v>31906722.623999983</v>
      </c>
      <c r="G70" s="7">
        <v>33481025.140799973</v>
      </c>
      <c r="H70" s="7">
        <v>32678735.97959999</v>
      </c>
      <c r="I70" s="7">
        <v>32357134.409999963</v>
      </c>
      <c r="J70" s="7">
        <v>32840000.877999991</v>
      </c>
      <c r="K70" s="7">
        <v>32261204.88119996</v>
      </c>
      <c r="L70" s="7">
        <v>33129795.961599972</v>
      </c>
      <c r="M70" s="7">
        <v>33317947.625600003</v>
      </c>
      <c r="N70" s="7">
        <v>33811011.214799985</v>
      </c>
      <c r="O70" s="7">
        <v>2012248.0800000005</v>
      </c>
      <c r="P70" s="7">
        <v>2428996.8487999998</v>
      </c>
      <c r="Q70" s="7">
        <v>2563492.8284000005</v>
      </c>
      <c r="R70" s="7">
        <v>2747887.6624000003</v>
      </c>
      <c r="S70" s="7">
        <v>3380312.4119999991</v>
      </c>
      <c r="T70" s="7">
        <v>3498829.9315999998</v>
      </c>
      <c r="U70" s="7">
        <v>3177705.1287999996</v>
      </c>
      <c r="V70" s="7">
        <v>3399513.6563999997</v>
      </c>
      <c r="W70" s="7">
        <v>3154136.5039999993</v>
      </c>
      <c r="X70" s="7">
        <v>2196593.3523999997</v>
      </c>
      <c r="Y70" s="7">
        <v>2231256.0663999999</v>
      </c>
      <c r="Z70" s="7">
        <v>2506698.1316000004</v>
      </c>
      <c r="AA70" s="7">
        <v>2585994.1100000003</v>
      </c>
      <c r="AB70" s="7">
        <v>1611711.4060000002</v>
      </c>
      <c r="AC70" s="7">
        <v>1530444.3851999999</v>
      </c>
      <c r="AD70" s="7">
        <v>2032293.6</v>
      </c>
      <c r="AE70" s="7">
        <v>2008638.2208</v>
      </c>
      <c r="AF70" s="7">
        <v>1145065.1387999998</v>
      </c>
      <c r="AG70" s="7">
        <v>1238951.5452000003</v>
      </c>
      <c r="AH70" s="7">
        <v>1416941.44</v>
      </c>
      <c r="AI70" s="7">
        <v>1288670.5375999999</v>
      </c>
      <c r="AJ70" s="7">
        <v>1659528.6832000006</v>
      </c>
      <c r="AK70" s="7">
        <v>1881022.9251999999</v>
      </c>
      <c r="AL70" s="7">
        <v>1748821.7023999998</v>
      </c>
      <c r="AM70" s="7">
        <v>1805915.8360000001</v>
      </c>
      <c r="AN70" s="7">
        <v>2008632.2884000002</v>
      </c>
      <c r="AO70" s="7">
        <v>15707.3392</v>
      </c>
      <c r="AP70" s="7">
        <v>211382.13959999999</v>
      </c>
      <c r="AQ70" s="7">
        <v>87694.4084</v>
      </c>
      <c r="AR70" s="7">
        <v>114463.6272</v>
      </c>
      <c r="AS70" s="7">
        <v>336560.00520000001</v>
      </c>
      <c r="AT70" s="7">
        <v>238558.8732</v>
      </c>
      <c r="AU70" s="7">
        <v>850961.76879999996</v>
      </c>
      <c r="AV70" s="7">
        <v>135791.09760000001</v>
      </c>
      <c r="AW70" s="7">
        <v>101429.94080000001</v>
      </c>
      <c r="AX70" s="7">
        <v>180361.31359999999</v>
      </c>
      <c r="AY70" s="7">
        <v>279232.04439999996</v>
      </c>
      <c r="AZ70" s="7">
        <v>130928.23199999999</v>
      </c>
      <c r="BA70" s="7">
        <v>346709.09120000002</v>
      </c>
      <c r="BB70" s="7">
        <v>400000.92000000004</v>
      </c>
      <c r="BC70" s="7">
        <v>615781.23</v>
      </c>
      <c r="BD70" s="7">
        <v>582076.12</v>
      </c>
      <c r="BE70" s="7">
        <v>854038.21</v>
      </c>
      <c r="BF70" s="7">
        <v>613629.64</v>
      </c>
      <c r="BG70" s="7">
        <v>604792.03999999992</v>
      </c>
      <c r="BH70" s="7">
        <v>293338.15999999997</v>
      </c>
      <c r="BI70" s="7">
        <v>307395.93</v>
      </c>
      <c r="BJ70" s="7">
        <v>137386.78</v>
      </c>
      <c r="BK70" s="7">
        <v>257292.90000000002</v>
      </c>
      <c r="BL70" s="7">
        <v>484172.41999999993</v>
      </c>
      <c r="BM70" s="7">
        <v>556503.77999999991</v>
      </c>
      <c r="BN70" s="7">
        <v>160701.93</v>
      </c>
      <c r="BO70" s="7">
        <v>405785.55999999994</v>
      </c>
      <c r="BP70" s="7">
        <v>480271.49</v>
      </c>
      <c r="BQ70" s="7">
        <v>334064.27</v>
      </c>
      <c r="BR70" s="7">
        <v>532898.05999999994</v>
      </c>
      <c r="BS70" s="7">
        <v>460596.75</v>
      </c>
      <c r="BT70" s="7">
        <v>633367.9600000002</v>
      </c>
      <c r="BU70" s="7">
        <v>682940.44</v>
      </c>
      <c r="BV70" s="7">
        <v>1539148.3499999999</v>
      </c>
      <c r="BW70" s="7">
        <v>487028.66</v>
      </c>
      <c r="BX70" s="7">
        <v>234445.08000000002</v>
      </c>
      <c r="BY70" s="7">
        <v>344425.95999999996</v>
      </c>
      <c r="BZ70" s="7">
        <v>0</v>
      </c>
      <c r="CA70" s="7">
        <v>115610.8</v>
      </c>
      <c r="CB70" s="7">
        <v>8171.08</v>
      </c>
      <c r="CC70" s="7">
        <v>0</v>
      </c>
      <c r="CD70" s="7">
        <v>0</v>
      </c>
      <c r="CE70" s="7">
        <v>20609.16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8">
        <v>0</v>
      </c>
      <c r="CN70" s="8">
        <v>6.5999983341698931E-2</v>
      </c>
      <c r="CO70" s="8">
        <v>3.8793450149708208E-3</v>
      </c>
      <c r="CP70" s="8">
        <v>0</v>
      </c>
      <c r="CQ70" s="8">
        <v>0</v>
      </c>
      <c r="CR70" s="8">
        <v>1.3176677795115523E-2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7">
        <v>1682332.0999999999</v>
      </c>
      <c r="DA70" s="7">
        <v>1751679.23</v>
      </c>
      <c r="DB70" s="7">
        <v>2106304.02</v>
      </c>
      <c r="DC70" s="7">
        <v>1722095.2199999995</v>
      </c>
      <c r="DD70" s="7">
        <v>1045650.5100000001</v>
      </c>
      <c r="DE70" s="7">
        <v>1564063.44</v>
      </c>
      <c r="DF70" s="7">
        <v>1437580.7300000002</v>
      </c>
      <c r="DG70" s="7">
        <v>1137632.8499999999</v>
      </c>
      <c r="DH70" s="7">
        <v>1792230.34</v>
      </c>
      <c r="DI70" s="7">
        <v>1746236.8399999999</v>
      </c>
      <c r="DJ70" s="7">
        <v>1960898.08</v>
      </c>
      <c r="DK70" s="7">
        <v>1558224.5499999998</v>
      </c>
      <c r="DL70" s="7">
        <v>1454952.62</v>
      </c>
      <c r="DM70" s="8">
        <v>3.8095238095238099E-2</v>
      </c>
      <c r="DN70" s="8">
        <v>4.7619047619047616E-2</v>
      </c>
      <c r="DO70" s="8">
        <v>2.0202020202020204E-2</v>
      </c>
      <c r="DP70" s="8">
        <v>2.7522935779816515E-2</v>
      </c>
      <c r="DQ70" s="8">
        <v>2.2727272727272728E-2</v>
      </c>
      <c r="DR70" s="8">
        <v>1.282051282051282E-2</v>
      </c>
      <c r="DS70" s="8">
        <v>5.0505050505050504E-2</v>
      </c>
      <c r="DT70" s="8">
        <v>4.1666666666666664E-2</v>
      </c>
      <c r="DU70" s="8">
        <v>2.9411764705882353E-2</v>
      </c>
      <c r="DV70" s="8">
        <v>1.9230769230769232E-2</v>
      </c>
      <c r="DW70" s="8">
        <v>2.1582733812949641E-2</v>
      </c>
      <c r="DX70" s="8">
        <v>1.6260162601626018E-2</v>
      </c>
      <c r="DY70" s="8">
        <v>6.6666666666666666E-2</v>
      </c>
      <c r="DZ70" s="8">
        <v>4.2105263157894736E-2</v>
      </c>
      <c r="EA70" s="8">
        <v>2.7777777777777776E-2</v>
      </c>
      <c r="EB70" s="8">
        <v>4.9382716049382713E-2</v>
      </c>
      <c r="EC70" s="8">
        <v>1.020408163265306E-2</v>
      </c>
      <c r="ED70" s="8">
        <v>1.8518518518518517E-2</v>
      </c>
      <c r="EE70" s="8">
        <v>2.2988505747126436E-2</v>
      </c>
      <c r="EF70" s="8">
        <v>1.2987012987012988E-2</v>
      </c>
      <c r="EG70" s="8">
        <v>0.04</v>
      </c>
      <c r="EH70" s="8">
        <v>4.1666666666666664E-2</v>
      </c>
      <c r="EI70" s="8">
        <v>1.4285714285714285E-2</v>
      </c>
      <c r="EJ70" s="8">
        <v>1.9047619047619049E-2</v>
      </c>
      <c r="EK70" s="8">
        <v>7.3529411764705881E-3</v>
      </c>
      <c r="EL70" s="8">
        <v>2.3809523809523808E-2</v>
      </c>
      <c r="EM70" s="8">
        <v>0.01</v>
      </c>
      <c r="EN70" s="8">
        <v>0.06</v>
      </c>
      <c r="EO70" s="8">
        <v>3.7383177570093455E-2</v>
      </c>
      <c r="EP70" s="8">
        <v>1.2500000000000001E-2</v>
      </c>
      <c r="EQ70" s="8">
        <v>1.0526315789473684E-2</v>
      </c>
      <c r="ER70" s="8">
        <v>9.3457943925233638E-3</v>
      </c>
      <c r="ES70" s="8">
        <v>2.2988505747126436E-2</v>
      </c>
      <c r="ET70" s="8">
        <v>1.3157894736842105E-2</v>
      </c>
      <c r="EU70" s="8">
        <v>3.9603960396039604E-2</v>
      </c>
      <c r="EV70" s="8">
        <v>4.0540540540540543E-2</v>
      </c>
      <c r="EW70" s="8">
        <v>1.4492753623188406E-2</v>
      </c>
      <c r="EX70" s="8">
        <v>1.9047619047619049E-2</v>
      </c>
      <c r="EY70" s="8">
        <v>7.1942446043165471E-3</v>
      </c>
      <c r="EZ70" s="7">
        <v>4415.12</v>
      </c>
      <c r="FA70" s="7">
        <v>25134.5</v>
      </c>
      <c r="FB70" s="7">
        <v>927.85999999999979</v>
      </c>
      <c r="FC70" s="7">
        <v>52498.49</v>
      </c>
      <c r="FD70" s="7">
        <v>11925.729999999998</v>
      </c>
      <c r="FE70" s="7">
        <v>20568.59</v>
      </c>
      <c r="FF70" s="7">
        <v>8932.7000000000007</v>
      </c>
      <c r="FG70" s="7">
        <v>6740.41</v>
      </c>
      <c r="FH70" s="7">
        <v>3504.6400000000003</v>
      </c>
      <c r="FI70" s="7">
        <v>14772.05</v>
      </c>
      <c r="FJ70" s="7">
        <v>12238.009999999998</v>
      </c>
      <c r="FK70" s="7">
        <v>3637.6600000000003</v>
      </c>
      <c r="FL70" s="7">
        <v>3698.71</v>
      </c>
      <c r="FM70" s="7">
        <v>9083.44</v>
      </c>
      <c r="FN70" s="7">
        <v>16185.35</v>
      </c>
      <c r="FO70" s="7">
        <v>4212.51</v>
      </c>
      <c r="FP70" s="7">
        <v>198.79999999999998</v>
      </c>
      <c r="FQ70" s="7">
        <v>8056.130000000001</v>
      </c>
      <c r="FR70" s="7">
        <v>7086.09</v>
      </c>
      <c r="FS70" s="7">
        <v>2250.65</v>
      </c>
      <c r="FT70" s="7">
        <v>18304.420000000002</v>
      </c>
      <c r="FU70" s="7">
        <v>10806.69</v>
      </c>
      <c r="FV70" s="7">
        <v>19554.080000000005</v>
      </c>
      <c r="FW70" s="7">
        <v>44452.05</v>
      </c>
      <c r="FX70" s="9" t="s">
        <v>252</v>
      </c>
      <c r="FY70" s="10" t="s">
        <v>254</v>
      </c>
      <c r="FZ70" s="5" t="s">
        <v>230</v>
      </c>
    </row>
    <row r="71" spans="1:182" x14ac:dyDescent="0.35">
      <c r="A71" s="6" t="s">
        <v>255</v>
      </c>
      <c r="B71" s="7">
        <v>3739738.6308000009</v>
      </c>
      <c r="C71" s="7">
        <v>4444949.4040000001</v>
      </c>
      <c r="D71" s="7">
        <v>5319620.0987999998</v>
      </c>
      <c r="E71" s="7">
        <v>6007109.1199999992</v>
      </c>
      <c r="F71" s="7">
        <v>6402918.5351999979</v>
      </c>
      <c r="G71" s="7">
        <v>6599632.3632000005</v>
      </c>
      <c r="H71" s="7">
        <v>6820104.5467999885</v>
      </c>
      <c r="I71" s="7">
        <v>6809473.7243999988</v>
      </c>
      <c r="J71" s="7">
        <v>7504265.3027999876</v>
      </c>
      <c r="K71" s="7">
        <v>8153609.2819999894</v>
      </c>
      <c r="L71" s="7">
        <v>8903038.0679999795</v>
      </c>
      <c r="M71" s="7">
        <v>9469359.5167999696</v>
      </c>
      <c r="N71" s="7">
        <v>10113034.11639999</v>
      </c>
      <c r="O71" s="7">
        <v>453787.63760000002</v>
      </c>
      <c r="P71" s="7">
        <v>563331.60240000009</v>
      </c>
      <c r="Q71" s="7">
        <v>701486.74919999996</v>
      </c>
      <c r="R71" s="7">
        <v>696159.01080000005</v>
      </c>
      <c r="S71" s="7">
        <v>853143.26879999996</v>
      </c>
      <c r="T71" s="7">
        <v>679010.55760000006</v>
      </c>
      <c r="U71" s="7">
        <v>593249.86</v>
      </c>
      <c r="V71" s="7">
        <v>569742.16280000005</v>
      </c>
      <c r="W71" s="7">
        <v>593184.04520000005</v>
      </c>
      <c r="X71" s="7">
        <v>411865.73920000001</v>
      </c>
      <c r="Y71" s="7">
        <v>400643.63800000004</v>
      </c>
      <c r="Z71" s="7">
        <v>744998.95880000002</v>
      </c>
      <c r="AA71" s="7">
        <v>879584.12880000006</v>
      </c>
      <c r="AB71" s="7">
        <v>519141.96360000002</v>
      </c>
      <c r="AC71" s="7">
        <v>315897.72159999999</v>
      </c>
      <c r="AD71" s="7">
        <v>224294.56079999998</v>
      </c>
      <c r="AE71" s="7">
        <v>403763.45879999996</v>
      </c>
      <c r="AF71" s="7">
        <v>134105.25040000002</v>
      </c>
      <c r="AG71" s="7">
        <v>332432.326</v>
      </c>
      <c r="AH71" s="7">
        <v>353804.72840000008</v>
      </c>
      <c r="AI71" s="7">
        <v>156896.94839999999</v>
      </c>
      <c r="AJ71" s="7">
        <v>278213.83960000001</v>
      </c>
      <c r="AK71" s="7">
        <v>531009.65240000002</v>
      </c>
      <c r="AL71" s="7">
        <v>838801.76879999996</v>
      </c>
      <c r="AM71" s="7">
        <v>704936.55959999992</v>
      </c>
      <c r="AN71" s="7">
        <v>633719.75160000008</v>
      </c>
      <c r="AO71" s="7">
        <v>0</v>
      </c>
      <c r="AP71" s="7">
        <v>211099.05</v>
      </c>
      <c r="AQ71" s="7">
        <v>124448.38519999999</v>
      </c>
      <c r="AR71" s="7">
        <v>352871.76040000003</v>
      </c>
      <c r="AS71" s="7">
        <v>0</v>
      </c>
      <c r="AT71" s="7">
        <v>30838.340400000001</v>
      </c>
      <c r="AU71" s="7">
        <v>198094.5312</v>
      </c>
      <c r="AV71" s="7">
        <v>0</v>
      </c>
      <c r="AW71" s="7">
        <v>29113.308000000001</v>
      </c>
      <c r="AX71" s="7">
        <v>32299.425199999998</v>
      </c>
      <c r="AY71" s="7">
        <v>36624.995600000002</v>
      </c>
      <c r="AZ71" s="7">
        <v>55186.874800000005</v>
      </c>
      <c r="BA71" s="7">
        <v>27779.83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30896.67</v>
      </c>
      <c r="BN71" s="7">
        <v>49345.95</v>
      </c>
      <c r="BO71" s="7">
        <v>104781.2</v>
      </c>
      <c r="BP71" s="7">
        <v>36914.33</v>
      </c>
      <c r="BQ71" s="7">
        <v>0</v>
      </c>
      <c r="BR71" s="7">
        <v>260451.58000000002</v>
      </c>
      <c r="BS71" s="7">
        <v>141347.21</v>
      </c>
      <c r="BT71" s="7">
        <v>230285.08000000002</v>
      </c>
      <c r="BU71" s="7">
        <v>31382.5</v>
      </c>
      <c r="BV71" s="7">
        <v>182316.44</v>
      </c>
      <c r="BW71" s="7">
        <v>134814.25</v>
      </c>
      <c r="BX71" s="7">
        <v>26773.87</v>
      </c>
      <c r="BY71" s="7">
        <v>66655.460000000006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20652.52</v>
      </c>
      <c r="CF71" s="7">
        <v>0</v>
      </c>
      <c r="CG71" s="7">
        <v>0</v>
      </c>
      <c r="CH71" s="7">
        <v>0</v>
      </c>
      <c r="CI71" s="7">
        <v>27022.97</v>
      </c>
      <c r="CJ71" s="7">
        <v>15961.04</v>
      </c>
      <c r="CK71" s="7">
        <v>10019.39</v>
      </c>
      <c r="CL71" s="7">
        <v>72595.039999999994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6.2286637747478502E-2</v>
      </c>
      <c r="CS71" s="8">
        <v>0</v>
      </c>
      <c r="CT71" s="8">
        <v>0</v>
      </c>
      <c r="CU71" s="8">
        <v>0</v>
      </c>
      <c r="CV71" s="8">
        <v>3.4995099735238462E-2</v>
      </c>
      <c r="CW71" s="8">
        <v>2.2079403733370064E-2</v>
      </c>
      <c r="CX71" s="8">
        <v>1.6592640546979721E-2</v>
      </c>
      <c r="CY71" s="8">
        <v>9.5357597492696206E-2</v>
      </c>
      <c r="CZ71" s="7">
        <v>455414.62</v>
      </c>
      <c r="DA71" s="7">
        <v>576002.74</v>
      </c>
      <c r="DB71" s="7">
        <v>823033.28</v>
      </c>
      <c r="DC71" s="7">
        <v>620739.90999999992</v>
      </c>
      <c r="DD71" s="7">
        <v>373282.24</v>
      </c>
      <c r="DE71" s="7">
        <v>331572.24</v>
      </c>
      <c r="DF71" s="7">
        <v>403064.43999999994</v>
      </c>
      <c r="DG71" s="7">
        <v>254032.55</v>
      </c>
      <c r="DH71" s="7">
        <v>715973.47</v>
      </c>
      <c r="DI71" s="7">
        <v>772192.97</v>
      </c>
      <c r="DJ71" s="7">
        <v>722892.71</v>
      </c>
      <c r="DK71" s="7">
        <v>603845.42000000004</v>
      </c>
      <c r="DL71" s="7">
        <v>761292.66999999993</v>
      </c>
      <c r="DM71" s="8">
        <v>0</v>
      </c>
      <c r="DN71" s="8">
        <v>0</v>
      </c>
      <c r="DO71" s="8">
        <v>0</v>
      </c>
      <c r="DP71" s="8">
        <v>3.3333333333333333E-2</v>
      </c>
      <c r="DQ71" s="8">
        <v>3.2258064516129031E-2</v>
      </c>
      <c r="DR71" s="8">
        <v>0</v>
      </c>
      <c r="DS71" s="8">
        <v>8.3333333333333329E-2</v>
      </c>
      <c r="DT71" s="8">
        <v>0</v>
      </c>
      <c r="DU71" s="8">
        <v>0</v>
      </c>
      <c r="DV71" s="8">
        <v>0.16666666666666666</v>
      </c>
      <c r="DW71" s="8">
        <v>0</v>
      </c>
      <c r="DX71" s="8">
        <v>3.125E-2</v>
      </c>
      <c r="DY71" s="8">
        <v>0</v>
      </c>
      <c r="DZ71" s="8">
        <v>0</v>
      </c>
      <c r="EA71" s="8">
        <v>0</v>
      </c>
      <c r="EB71" s="8">
        <v>0</v>
      </c>
      <c r="EC71" s="8">
        <v>0</v>
      </c>
      <c r="ED71" s="8">
        <v>3.4482758620689655E-2</v>
      </c>
      <c r="EE71" s="8">
        <v>3.3333333333333333E-2</v>
      </c>
      <c r="EF71" s="8">
        <v>0</v>
      </c>
      <c r="EG71" s="8">
        <v>4.1666666666666664E-2</v>
      </c>
      <c r="EH71" s="8">
        <v>0</v>
      </c>
      <c r="EI71" s="8">
        <v>0</v>
      </c>
      <c r="EJ71" s="8">
        <v>0.13333333333333333</v>
      </c>
      <c r="EK71" s="8">
        <v>0</v>
      </c>
      <c r="EL71" s="8">
        <v>3.3333333333333333E-2</v>
      </c>
      <c r="EM71" s="8">
        <v>5.2631578947368418E-2</v>
      </c>
      <c r="EN71" s="8">
        <v>0</v>
      </c>
      <c r="EO71" s="8">
        <v>0</v>
      </c>
      <c r="EP71" s="8">
        <v>0</v>
      </c>
      <c r="EQ71" s="8">
        <v>5.2631578947368418E-2</v>
      </c>
      <c r="ER71" s="8">
        <v>3.2258064516129031E-2</v>
      </c>
      <c r="ES71" s="8">
        <v>0</v>
      </c>
      <c r="ET71" s="8">
        <v>0</v>
      </c>
      <c r="EU71" s="8">
        <v>0.04</v>
      </c>
      <c r="EV71" s="8">
        <v>0</v>
      </c>
      <c r="EW71" s="8">
        <v>9.5238095238095233E-2</v>
      </c>
      <c r="EX71" s="8">
        <v>8.3333333333333329E-2</v>
      </c>
      <c r="EY71" s="8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16334.26</v>
      </c>
      <c r="FI71" s="7">
        <v>1324.48</v>
      </c>
      <c r="FJ71" s="7">
        <v>-1235.26</v>
      </c>
      <c r="FK71" s="7">
        <v>84.94</v>
      </c>
      <c r="FL71" s="7">
        <v>156.12</v>
      </c>
      <c r="FM71" s="7">
        <v>0</v>
      </c>
      <c r="FN71" s="7">
        <v>0.21</v>
      </c>
      <c r="FO71" s="7">
        <v>0</v>
      </c>
      <c r="FP71" s="7">
        <v>0</v>
      </c>
      <c r="FQ71" s="7">
        <v>408.84999999999997</v>
      </c>
      <c r="FR71" s="7">
        <v>2655.1</v>
      </c>
      <c r="FS71" s="7">
        <v>173.95</v>
      </c>
      <c r="FT71" s="7">
        <v>2600.12</v>
      </c>
      <c r="FU71" s="7">
        <v>911.94</v>
      </c>
      <c r="FV71" s="7">
        <v>2459.0299999999997</v>
      </c>
      <c r="FW71" s="7">
        <v>1852.9499999999998</v>
      </c>
      <c r="FX71" s="9" t="s">
        <v>252</v>
      </c>
      <c r="FY71" s="10" t="s">
        <v>255</v>
      </c>
      <c r="FZ71" s="5" t="s">
        <v>230</v>
      </c>
    </row>
    <row r="72" spans="1:182" x14ac:dyDescent="0.35">
      <c r="A72" s="6" t="s">
        <v>256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188303.20480000001</v>
      </c>
      <c r="J72" s="7">
        <v>690166.55560000008</v>
      </c>
      <c r="K72" s="7">
        <v>1325361.4523999998</v>
      </c>
      <c r="L72" s="7">
        <v>2299078.808399999</v>
      </c>
      <c r="M72" s="7">
        <v>3315619.3339999998</v>
      </c>
      <c r="N72" s="7">
        <v>4477309.8147999998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13855.801600000001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12340.8184</v>
      </c>
      <c r="AM72" s="7">
        <v>63766.690399999999</v>
      </c>
      <c r="AN72" s="7">
        <v>134716.61920000002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8" t="s">
        <v>182</v>
      </c>
      <c r="CN72" s="8" t="s">
        <v>182</v>
      </c>
      <c r="CO72" s="8" t="s">
        <v>182</v>
      </c>
      <c r="CP72" s="8" t="s">
        <v>182</v>
      </c>
      <c r="CQ72" s="8" t="s">
        <v>182</v>
      </c>
      <c r="CR72" s="8" t="s">
        <v>182</v>
      </c>
      <c r="CS72" s="8" t="s">
        <v>182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163435.07</v>
      </c>
      <c r="DH72" s="7">
        <v>428318.19</v>
      </c>
      <c r="DI72" s="7">
        <v>545512.22</v>
      </c>
      <c r="DJ72" s="7">
        <v>808209.63000000012</v>
      </c>
      <c r="DK72" s="7">
        <v>919330.26</v>
      </c>
      <c r="DL72" s="7">
        <v>835664.71</v>
      </c>
      <c r="DM72" s="8" t="s">
        <v>182</v>
      </c>
      <c r="DN72" s="8" t="s">
        <v>182</v>
      </c>
      <c r="DO72" s="8" t="s">
        <v>182</v>
      </c>
      <c r="DP72" s="8" t="s">
        <v>182</v>
      </c>
      <c r="DQ72" s="8" t="s">
        <v>182</v>
      </c>
      <c r="DR72" s="8" t="s">
        <v>182</v>
      </c>
      <c r="DS72" s="8" t="s">
        <v>182</v>
      </c>
      <c r="DT72" s="8" t="s">
        <v>182</v>
      </c>
      <c r="DU72" s="8">
        <v>0</v>
      </c>
      <c r="DV72" s="8">
        <v>0</v>
      </c>
      <c r="DW72" s="8">
        <v>7.6923076923076927E-2</v>
      </c>
      <c r="DX72" s="8">
        <v>4.3478260869565216E-2</v>
      </c>
      <c r="DY72" s="8">
        <v>0.11538461538461539</v>
      </c>
      <c r="DZ72" s="8" t="s">
        <v>182</v>
      </c>
      <c r="EA72" s="8" t="s">
        <v>182</v>
      </c>
      <c r="EB72" s="8" t="s">
        <v>182</v>
      </c>
      <c r="EC72" s="8" t="s">
        <v>182</v>
      </c>
      <c r="ED72" s="8" t="s">
        <v>182</v>
      </c>
      <c r="EE72" s="8" t="s">
        <v>182</v>
      </c>
      <c r="EF72" s="8" t="s">
        <v>182</v>
      </c>
      <c r="EG72" s="8" t="s">
        <v>182</v>
      </c>
      <c r="EH72" s="8" t="s">
        <v>182</v>
      </c>
      <c r="EI72" s="8">
        <v>0</v>
      </c>
      <c r="EJ72" s="8">
        <v>0</v>
      </c>
      <c r="EK72" s="8">
        <v>0.04</v>
      </c>
      <c r="EL72" s="8">
        <v>4.1666666666666664E-2</v>
      </c>
      <c r="EM72" s="8" t="s">
        <v>182</v>
      </c>
      <c r="EN72" s="8" t="s">
        <v>182</v>
      </c>
      <c r="EO72" s="8" t="s">
        <v>182</v>
      </c>
      <c r="EP72" s="8" t="s">
        <v>182</v>
      </c>
      <c r="EQ72" s="8" t="s">
        <v>182</v>
      </c>
      <c r="ER72" s="8" t="s">
        <v>182</v>
      </c>
      <c r="ES72" s="8" t="s">
        <v>182</v>
      </c>
      <c r="ET72" s="8" t="s">
        <v>182</v>
      </c>
      <c r="EU72" s="8" t="s">
        <v>182</v>
      </c>
      <c r="EV72" s="8">
        <v>0</v>
      </c>
      <c r="EW72" s="8">
        <v>0</v>
      </c>
      <c r="EX72" s="8">
        <v>0</v>
      </c>
      <c r="EY72" s="8">
        <v>4.1666666666666664E-2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8167.07</v>
      </c>
      <c r="FS72" s="7">
        <v>0</v>
      </c>
      <c r="FT72" s="7">
        <v>0</v>
      </c>
      <c r="FU72" s="7">
        <v>0</v>
      </c>
      <c r="FV72" s="7">
        <v>0</v>
      </c>
      <c r="FW72" s="7">
        <v>731.68</v>
      </c>
      <c r="FX72" s="9" t="s">
        <v>252</v>
      </c>
      <c r="FY72" s="10" t="s">
        <v>256</v>
      </c>
      <c r="FZ72" s="5" t="s">
        <v>230</v>
      </c>
    </row>
    <row r="73" spans="1:182" x14ac:dyDescent="0.35">
      <c r="A73" s="6" t="s">
        <v>257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479172.11</v>
      </c>
      <c r="K73" s="7">
        <v>1037969.2760000001</v>
      </c>
      <c r="L73" s="7">
        <v>1615709.2459999998</v>
      </c>
      <c r="M73" s="7">
        <v>2374595.4232000001</v>
      </c>
      <c r="N73" s="7">
        <v>3012829.7147999993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44243.917200000004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40887.155599999998</v>
      </c>
      <c r="AM73" s="7">
        <v>91929.1204</v>
      </c>
      <c r="AN73" s="7">
        <v>65785.680399999997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51550.38</v>
      </c>
      <c r="CM73" s="8" t="s">
        <v>182</v>
      </c>
      <c r="CN73" s="8" t="s">
        <v>182</v>
      </c>
      <c r="CO73" s="8" t="s">
        <v>182</v>
      </c>
      <c r="CP73" s="8" t="s">
        <v>182</v>
      </c>
      <c r="CQ73" s="8" t="s">
        <v>182</v>
      </c>
      <c r="CR73" s="8" t="s">
        <v>182</v>
      </c>
      <c r="CS73" s="8" t="s">
        <v>182</v>
      </c>
      <c r="CT73" s="8" t="s">
        <v>182</v>
      </c>
      <c r="CU73" s="8">
        <v>0</v>
      </c>
      <c r="CV73" s="8">
        <v>0</v>
      </c>
      <c r="CW73" s="8">
        <v>0</v>
      </c>
      <c r="CX73" s="8">
        <v>0</v>
      </c>
      <c r="CY73" s="8">
        <v>0.10287905768826294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361041.43</v>
      </c>
      <c r="DI73" s="7">
        <v>415157.1</v>
      </c>
      <c r="DJ73" s="7">
        <v>501554.64</v>
      </c>
      <c r="DK73" s="7">
        <v>673551.78000000014</v>
      </c>
      <c r="DL73" s="7">
        <v>501077.49</v>
      </c>
      <c r="DM73" s="8" t="s">
        <v>182</v>
      </c>
      <c r="DN73" s="8" t="s">
        <v>182</v>
      </c>
      <c r="DO73" s="8" t="s">
        <v>182</v>
      </c>
      <c r="DP73" s="8" t="s">
        <v>182</v>
      </c>
      <c r="DQ73" s="8" t="s">
        <v>182</v>
      </c>
      <c r="DR73" s="8" t="s">
        <v>182</v>
      </c>
      <c r="DS73" s="8" t="s">
        <v>182</v>
      </c>
      <c r="DT73" s="8" t="s">
        <v>182</v>
      </c>
      <c r="DU73" s="8" t="s">
        <v>182</v>
      </c>
      <c r="DV73" s="8">
        <v>0.2</v>
      </c>
      <c r="DW73" s="8">
        <v>7.1428571428571425E-2</v>
      </c>
      <c r="DX73" s="8">
        <v>5.2631578947368418E-2</v>
      </c>
      <c r="DY73" s="8">
        <v>9.0909090909090912E-2</v>
      </c>
      <c r="DZ73" s="8" t="s">
        <v>182</v>
      </c>
      <c r="EA73" s="8" t="s">
        <v>182</v>
      </c>
      <c r="EB73" s="8" t="s">
        <v>182</v>
      </c>
      <c r="EC73" s="8" t="s">
        <v>182</v>
      </c>
      <c r="ED73" s="8" t="s">
        <v>182</v>
      </c>
      <c r="EE73" s="8" t="s">
        <v>182</v>
      </c>
      <c r="EF73" s="8" t="s">
        <v>182</v>
      </c>
      <c r="EG73" s="8" t="s">
        <v>182</v>
      </c>
      <c r="EH73" s="8" t="s">
        <v>182</v>
      </c>
      <c r="EI73" s="8" t="s">
        <v>182</v>
      </c>
      <c r="EJ73" s="8">
        <v>0.25</v>
      </c>
      <c r="EK73" s="8">
        <v>3.8461538461538464E-2</v>
      </c>
      <c r="EL73" s="8">
        <v>0.05</v>
      </c>
      <c r="EM73" s="8" t="s">
        <v>182</v>
      </c>
      <c r="EN73" s="8" t="s">
        <v>182</v>
      </c>
      <c r="EO73" s="8" t="s">
        <v>182</v>
      </c>
      <c r="EP73" s="8" t="s">
        <v>182</v>
      </c>
      <c r="EQ73" s="8" t="s">
        <v>182</v>
      </c>
      <c r="ER73" s="8" t="s">
        <v>182</v>
      </c>
      <c r="ES73" s="8" t="s">
        <v>182</v>
      </c>
      <c r="ET73" s="8" t="s">
        <v>182</v>
      </c>
      <c r="EU73" s="8" t="s">
        <v>182</v>
      </c>
      <c r="EV73" s="8" t="s">
        <v>182</v>
      </c>
      <c r="EW73" s="8">
        <v>0</v>
      </c>
      <c r="EX73" s="8">
        <v>0.2857142857142857</v>
      </c>
      <c r="EY73" s="8">
        <v>3.7037037037037035E-2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9" t="s">
        <v>252</v>
      </c>
      <c r="FY73" s="10" t="s">
        <v>257</v>
      </c>
      <c r="FZ73" s="5" t="s">
        <v>230</v>
      </c>
    </row>
    <row r="74" spans="1:182" x14ac:dyDescent="0.35">
      <c r="A74" s="6" t="s">
        <v>258</v>
      </c>
      <c r="B74" s="7">
        <v>3913029.9756000005</v>
      </c>
      <c r="C74" s="7">
        <v>4762897.8948000008</v>
      </c>
      <c r="D74" s="7">
        <v>5642022.2955999998</v>
      </c>
      <c r="E74" s="7">
        <v>6316520.2043999992</v>
      </c>
      <c r="F74" s="7">
        <v>6866661.0819999781</v>
      </c>
      <c r="G74" s="7">
        <v>7627709.288399999</v>
      </c>
      <c r="H74" s="7">
        <v>7996603.211600001</v>
      </c>
      <c r="I74" s="7">
        <v>8358005.1075999998</v>
      </c>
      <c r="J74" s="7">
        <v>8356407.1279999996</v>
      </c>
      <c r="K74" s="7">
        <v>8685946.6859999988</v>
      </c>
      <c r="L74" s="7">
        <v>9026864.0599999987</v>
      </c>
      <c r="M74" s="7">
        <v>8866007.1483999901</v>
      </c>
      <c r="N74" s="7">
        <v>9295043.1500000004</v>
      </c>
      <c r="O74" s="7">
        <v>25540.589199999999</v>
      </c>
      <c r="P74" s="7">
        <v>79912.150800000003</v>
      </c>
      <c r="Q74" s="7">
        <v>248092.63640000002</v>
      </c>
      <c r="R74" s="7">
        <v>171563.28320000001</v>
      </c>
      <c r="S74" s="7">
        <v>449894.87320000003</v>
      </c>
      <c r="T74" s="7">
        <v>759680.87760000001</v>
      </c>
      <c r="U74" s="7">
        <v>853442.82279999997</v>
      </c>
      <c r="V74" s="7">
        <v>1075332.0284</v>
      </c>
      <c r="W74" s="7">
        <v>1005308.6443999999</v>
      </c>
      <c r="X74" s="7">
        <v>1158768.138</v>
      </c>
      <c r="Y74" s="7">
        <v>1230443.1364</v>
      </c>
      <c r="Z74" s="7">
        <v>929852.81120000011</v>
      </c>
      <c r="AA74" s="7">
        <v>1005755.9376000001</v>
      </c>
      <c r="AB74" s="7">
        <v>253685.47759999998</v>
      </c>
      <c r="AC74" s="7">
        <v>257702.70640000002</v>
      </c>
      <c r="AD74" s="7">
        <v>397626.17079999996</v>
      </c>
      <c r="AE74" s="7">
        <v>651043.92559999996</v>
      </c>
      <c r="AF74" s="7">
        <v>620994.11</v>
      </c>
      <c r="AG74" s="7">
        <v>585038.63</v>
      </c>
      <c r="AH74" s="7">
        <v>374417.23919999995</v>
      </c>
      <c r="AI74" s="7">
        <v>592861.54839999997</v>
      </c>
      <c r="AJ74" s="7">
        <v>870032.94520000007</v>
      </c>
      <c r="AK74" s="7">
        <v>535565.89440000011</v>
      </c>
      <c r="AL74" s="7">
        <v>329441.19440000004</v>
      </c>
      <c r="AM74" s="7">
        <v>504563.73239999998</v>
      </c>
      <c r="AN74" s="7">
        <v>472641.21360000002</v>
      </c>
      <c r="AO74" s="7">
        <v>0</v>
      </c>
      <c r="AP74" s="7">
        <v>0</v>
      </c>
      <c r="AQ74" s="7">
        <v>0</v>
      </c>
      <c r="AR74" s="7">
        <v>36471.5628</v>
      </c>
      <c r="AS74" s="7">
        <v>12075.549199999999</v>
      </c>
      <c r="AT74" s="7">
        <v>195291.76</v>
      </c>
      <c r="AU74" s="7">
        <v>390019.72039999999</v>
      </c>
      <c r="AV74" s="7">
        <v>119536.5304</v>
      </c>
      <c r="AW74" s="7">
        <v>175123.59280000001</v>
      </c>
      <c r="AX74" s="7">
        <v>100665.2552</v>
      </c>
      <c r="AY74" s="7">
        <v>76490.318799999994</v>
      </c>
      <c r="AZ74" s="7">
        <v>101750.5444</v>
      </c>
      <c r="BA74" s="7">
        <v>21106.936000000002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15105.04</v>
      </c>
      <c r="BN74" s="7">
        <v>0</v>
      </c>
      <c r="BO74" s="7">
        <v>0</v>
      </c>
      <c r="BP74" s="7">
        <v>11265.42</v>
      </c>
      <c r="BQ74" s="7">
        <v>0</v>
      </c>
      <c r="BR74" s="7">
        <v>0</v>
      </c>
      <c r="BS74" s="7">
        <v>65804.11</v>
      </c>
      <c r="BT74" s="7">
        <v>34704.17</v>
      </c>
      <c r="BU74" s="7">
        <v>182459.44</v>
      </c>
      <c r="BV74" s="7">
        <v>215627.86000000002</v>
      </c>
      <c r="BW74" s="7">
        <v>107408.09999999999</v>
      </c>
      <c r="BX74" s="7">
        <v>363894.29000000004</v>
      </c>
      <c r="BY74" s="7">
        <v>59255.26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102282.65</v>
      </c>
      <c r="CI74" s="7">
        <v>17321.34</v>
      </c>
      <c r="CJ74" s="7">
        <v>104939.06</v>
      </c>
      <c r="CK74" s="7">
        <v>0</v>
      </c>
      <c r="CL74" s="7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0.34268639472429396</v>
      </c>
      <c r="CV74" s="8">
        <v>2.5371264795048851E-2</v>
      </c>
      <c r="CW74" s="8">
        <v>0.17431881745466929</v>
      </c>
      <c r="CX74" s="8">
        <v>0</v>
      </c>
      <c r="CY74" s="8">
        <v>0</v>
      </c>
      <c r="CZ74" s="7">
        <v>859939.6</v>
      </c>
      <c r="DA74" s="7">
        <v>772620.06</v>
      </c>
      <c r="DB74" s="7">
        <v>718181.29</v>
      </c>
      <c r="DC74" s="7">
        <v>665260.54</v>
      </c>
      <c r="DD74" s="7">
        <v>519864.93</v>
      </c>
      <c r="DE74" s="7">
        <v>592790</v>
      </c>
      <c r="DF74" s="7">
        <v>573357.07000000007</v>
      </c>
      <c r="DG74" s="7">
        <v>406754.09</v>
      </c>
      <c r="DH74" s="7">
        <v>298473.04000000004</v>
      </c>
      <c r="DI74" s="7">
        <v>682714.88</v>
      </c>
      <c r="DJ74" s="7">
        <v>601995.02</v>
      </c>
      <c r="DK74" s="7">
        <v>378641.29000000004</v>
      </c>
      <c r="DL74" s="7">
        <v>568397.6</v>
      </c>
      <c r="DM74" s="8">
        <v>0.10526315789473684</v>
      </c>
      <c r="DN74" s="8">
        <v>0</v>
      </c>
      <c r="DO74" s="8">
        <v>0.10344827586206896</v>
      </c>
      <c r="DP74" s="8">
        <v>3.8461538461538464E-2</v>
      </c>
      <c r="DQ74" s="8">
        <v>0</v>
      </c>
      <c r="DR74" s="8">
        <v>0</v>
      </c>
      <c r="DS74" s="8">
        <v>5.2631578947368418E-2</v>
      </c>
      <c r="DT74" s="8">
        <v>4.7619047619047616E-2</v>
      </c>
      <c r="DU74" s="8">
        <v>9.0909090909090912E-2</v>
      </c>
      <c r="DV74" s="8">
        <v>5.8823529411764705E-2</v>
      </c>
      <c r="DW74" s="8">
        <v>0</v>
      </c>
      <c r="DX74" s="8">
        <v>0</v>
      </c>
      <c r="DY74" s="8">
        <v>0.05</v>
      </c>
      <c r="DZ74" s="8">
        <v>0</v>
      </c>
      <c r="EA74" s="8">
        <v>0</v>
      </c>
      <c r="EB74" s="8">
        <v>7.3170731707317069E-2</v>
      </c>
      <c r="EC74" s="8">
        <v>0</v>
      </c>
      <c r="ED74" s="8">
        <v>3.5714285714285712E-2</v>
      </c>
      <c r="EE74" s="8">
        <v>0</v>
      </c>
      <c r="EF74" s="8">
        <v>0</v>
      </c>
      <c r="EG74" s="8">
        <v>5.8823529411764705E-2</v>
      </c>
      <c r="EH74" s="8">
        <v>5.2631578947368418E-2</v>
      </c>
      <c r="EI74" s="8">
        <v>0</v>
      </c>
      <c r="EJ74" s="8">
        <v>5.2631578947368418E-2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8.1081081081081086E-2</v>
      </c>
      <c r="EQ74" s="8">
        <v>0</v>
      </c>
      <c r="ER74" s="8">
        <v>3.4482758620689655E-2</v>
      </c>
      <c r="ES74" s="8">
        <v>0</v>
      </c>
      <c r="ET74" s="8">
        <v>0</v>
      </c>
      <c r="EU74" s="8">
        <v>5.8823529411764705E-2</v>
      </c>
      <c r="EV74" s="8">
        <v>5.2631578947368418E-2</v>
      </c>
      <c r="EW74" s="8">
        <v>6.25E-2</v>
      </c>
      <c r="EX74" s="8">
        <v>0</v>
      </c>
      <c r="EY74" s="8">
        <v>0</v>
      </c>
      <c r="EZ74" s="7">
        <v>0</v>
      </c>
      <c r="FA74" s="7">
        <v>0</v>
      </c>
      <c r="FB74" s="7">
        <v>0</v>
      </c>
      <c r="FC74" s="7">
        <v>0</v>
      </c>
      <c r="FD74" s="7">
        <v>4900.25</v>
      </c>
      <c r="FE74" s="7">
        <v>0</v>
      </c>
      <c r="FF74" s="7">
        <v>6859.9000000000005</v>
      </c>
      <c r="FG74" s="7">
        <v>0</v>
      </c>
      <c r="FH74" s="7">
        <v>0.04</v>
      </c>
      <c r="FI74" s="7">
        <v>-0.05</v>
      </c>
      <c r="FJ74" s="7">
        <v>0</v>
      </c>
      <c r="FK74" s="7">
        <v>329.15</v>
      </c>
      <c r="FL74" s="7">
        <v>17.829999999999998</v>
      </c>
      <c r="FM74" s="7">
        <v>0</v>
      </c>
      <c r="FN74" s="7">
        <v>218.2</v>
      </c>
      <c r="FO74" s="7">
        <v>178.5</v>
      </c>
      <c r="FP74" s="7">
        <v>5.84</v>
      </c>
      <c r="FQ74" s="7">
        <v>16731.86</v>
      </c>
      <c r="FR74" s="7">
        <v>652.19000000000005</v>
      </c>
      <c r="FS74" s="7">
        <v>101.48</v>
      </c>
      <c r="FT74" s="7">
        <v>1020.3800000000001</v>
      </c>
      <c r="FU74" s="7">
        <v>5433.17</v>
      </c>
      <c r="FV74" s="7">
        <v>47354.84</v>
      </c>
      <c r="FW74" s="7">
        <v>636.61</v>
      </c>
      <c r="FX74" s="9" t="s">
        <v>252</v>
      </c>
      <c r="FY74" s="10" t="s">
        <v>258</v>
      </c>
      <c r="FZ74" s="5" t="s">
        <v>230</v>
      </c>
    </row>
    <row r="75" spans="1:182" x14ac:dyDescent="0.35">
      <c r="A75" s="17" t="s">
        <v>252</v>
      </c>
      <c r="B75" s="18">
        <v>99708454.144399971</v>
      </c>
      <c r="C75" s="18">
        <v>104350069.29839996</v>
      </c>
      <c r="D75" s="18">
        <v>109335116.9288</v>
      </c>
      <c r="E75" s="18">
        <v>112496694.56039998</v>
      </c>
      <c r="F75" s="18">
        <v>114039834.92239983</v>
      </c>
      <c r="G75" s="18">
        <v>118546135.66999993</v>
      </c>
      <c r="H75" s="18">
        <v>116827031.92959999</v>
      </c>
      <c r="I75" s="18">
        <v>117066890.98039998</v>
      </c>
      <c r="J75" s="18">
        <v>116277962.14039995</v>
      </c>
      <c r="K75" s="18">
        <v>117192352.96919988</v>
      </c>
      <c r="L75" s="18">
        <v>120352309.90759997</v>
      </c>
      <c r="M75" s="18">
        <v>123889675.73559989</v>
      </c>
      <c r="N75" s="18">
        <v>129558559.26719995</v>
      </c>
      <c r="O75" s="18">
        <v>8709195.9275999982</v>
      </c>
      <c r="P75" s="18">
        <v>8920358.1259999964</v>
      </c>
      <c r="Q75" s="18">
        <v>9287478.1412000041</v>
      </c>
      <c r="R75" s="18">
        <v>11009933.216400007</v>
      </c>
      <c r="S75" s="18">
        <v>14177995.656000001</v>
      </c>
      <c r="T75" s="18">
        <v>17270487.8336</v>
      </c>
      <c r="U75" s="18">
        <v>18177427.216799997</v>
      </c>
      <c r="V75" s="18">
        <v>17959138.294399999</v>
      </c>
      <c r="W75" s="18">
        <v>14078763.373200003</v>
      </c>
      <c r="X75" s="18">
        <v>11185952.148399999</v>
      </c>
      <c r="Y75" s="18">
        <v>9849714.6863999981</v>
      </c>
      <c r="Z75" s="18">
        <v>10483552.801999999</v>
      </c>
      <c r="AA75" s="18">
        <v>11538830.018800002</v>
      </c>
      <c r="AB75" s="18">
        <v>5913321.0212000012</v>
      </c>
      <c r="AC75" s="18">
        <v>6949859.7071999982</v>
      </c>
      <c r="AD75" s="18">
        <v>10005384.959200002</v>
      </c>
      <c r="AE75" s="18">
        <v>12447078.932799997</v>
      </c>
      <c r="AF75" s="18">
        <v>10364228.612399995</v>
      </c>
      <c r="AG75" s="18">
        <v>6969366.9584000008</v>
      </c>
      <c r="AH75" s="18">
        <v>5443762.557599999</v>
      </c>
      <c r="AI75" s="18">
        <v>5451081.3191999979</v>
      </c>
      <c r="AJ75" s="18">
        <v>7452467.2531999983</v>
      </c>
      <c r="AK75" s="18">
        <v>7310116.0011999998</v>
      </c>
      <c r="AL75" s="18">
        <v>8138178.2944000009</v>
      </c>
      <c r="AM75" s="18">
        <v>9057604.896399999</v>
      </c>
      <c r="AN75" s="18">
        <v>8877970.196800001</v>
      </c>
      <c r="AO75" s="18">
        <v>15707.3392</v>
      </c>
      <c r="AP75" s="18">
        <v>868342.70239999995</v>
      </c>
      <c r="AQ75" s="18">
        <v>719580.17039999994</v>
      </c>
      <c r="AR75" s="18">
        <v>1081209.4623999998</v>
      </c>
      <c r="AS75" s="18">
        <v>1030513.1628</v>
      </c>
      <c r="AT75" s="18">
        <v>2794782.8464000002</v>
      </c>
      <c r="AU75" s="18">
        <v>6020470.4255999997</v>
      </c>
      <c r="AV75" s="18">
        <v>819548.5756000001</v>
      </c>
      <c r="AW75" s="18">
        <v>514296.174</v>
      </c>
      <c r="AX75" s="18">
        <v>817738.47000000009</v>
      </c>
      <c r="AY75" s="18">
        <v>519169.35160000005</v>
      </c>
      <c r="AZ75" s="18">
        <v>702674.06400000001</v>
      </c>
      <c r="BA75" s="18">
        <v>676669.49479999999</v>
      </c>
      <c r="BB75" s="18">
        <v>1213164.7499999998</v>
      </c>
      <c r="BC75" s="18">
        <v>1863472.8</v>
      </c>
      <c r="BD75" s="18">
        <v>1613389.6199999996</v>
      </c>
      <c r="BE75" s="18">
        <v>1856072.4000000001</v>
      </c>
      <c r="BF75" s="18">
        <v>1397431.07</v>
      </c>
      <c r="BG75" s="18">
        <v>1015818.37</v>
      </c>
      <c r="BH75" s="18">
        <v>713078.16999999993</v>
      </c>
      <c r="BI75" s="18">
        <v>1164654.48</v>
      </c>
      <c r="BJ75" s="18">
        <v>734286.88000000012</v>
      </c>
      <c r="BK75" s="18">
        <v>1109372.5699999994</v>
      </c>
      <c r="BL75" s="18">
        <v>1250599.7800000003</v>
      </c>
      <c r="BM75" s="18">
        <v>1876992.5599999996</v>
      </c>
      <c r="BN75" s="18">
        <v>1528481.7100000002</v>
      </c>
      <c r="BO75" s="18">
        <v>1534072.4999999998</v>
      </c>
      <c r="BP75" s="18">
        <v>1774989.5300000005</v>
      </c>
      <c r="BQ75" s="18">
        <v>1061761.55</v>
      </c>
      <c r="BR75" s="18">
        <v>2148584.2799999998</v>
      </c>
      <c r="BS75" s="18">
        <v>1531950.4499999995</v>
      </c>
      <c r="BT75" s="18">
        <v>2184990.94</v>
      </c>
      <c r="BU75" s="18">
        <v>5298355.9099999992</v>
      </c>
      <c r="BV75" s="18">
        <v>4611891.5000000009</v>
      </c>
      <c r="BW75" s="18">
        <v>3790569.87</v>
      </c>
      <c r="BX75" s="18">
        <v>1369562.52</v>
      </c>
      <c r="BY75" s="18">
        <v>1171489.9699999997</v>
      </c>
      <c r="BZ75" s="18">
        <v>58657.27</v>
      </c>
      <c r="CA75" s="18">
        <v>145557.29999999999</v>
      </c>
      <c r="CB75" s="18">
        <v>8171.08</v>
      </c>
      <c r="CC75" s="18">
        <v>73006.73000000001</v>
      </c>
      <c r="CD75" s="18">
        <v>76687.98</v>
      </c>
      <c r="CE75" s="18">
        <v>83245.67</v>
      </c>
      <c r="CF75" s="18">
        <v>40427.369999999995</v>
      </c>
      <c r="CG75" s="18">
        <v>93062.950000000012</v>
      </c>
      <c r="CH75" s="18">
        <v>116174.40999999999</v>
      </c>
      <c r="CI75" s="18">
        <v>80077.84</v>
      </c>
      <c r="CJ75" s="18">
        <v>134709.87</v>
      </c>
      <c r="CK75" s="18">
        <v>47531.97</v>
      </c>
      <c r="CL75" s="18">
        <v>149150.82</v>
      </c>
      <c r="CM75" s="19">
        <v>7.3080556588236405E-3</v>
      </c>
      <c r="CN75" s="19">
        <v>2.1231963667684615E-2</v>
      </c>
      <c r="CO75" s="19">
        <v>1.1350724095830363E-3</v>
      </c>
      <c r="CP75" s="19">
        <v>1.2644050957824999E-2</v>
      </c>
      <c r="CQ75" s="19">
        <v>1.7624174033818316E-2</v>
      </c>
      <c r="CR75" s="19">
        <v>1.7182439356823363E-2</v>
      </c>
      <c r="CS75" s="19">
        <v>8.7183910564562414E-3</v>
      </c>
      <c r="CT75" s="19">
        <v>2.2832635119532284E-2</v>
      </c>
      <c r="CU75" s="19">
        <v>1.9977525423402441E-2</v>
      </c>
      <c r="CV75" s="19">
        <v>1.073400082907648E-2</v>
      </c>
      <c r="CW75" s="19">
        <v>1.6789561636162367E-2</v>
      </c>
      <c r="CX75" s="19">
        <v>6.5272332210904484E-3</v>
      </c>
      <c r="CY75" s="19">
        <v>1.9535892742133534E-2</v>
      </c>
      <c r="CZ75" s="18">
        <v>8026385.2300000014</v>
      </c>
      <c r="DA75" s="18">
        <v>6855574.0899999989</v>
      </c>
      <c r="DB75" s="18">
        <v>7198730.1699999999</v>
      </c>
      <c r="DC75" s="18">
        <v>5773998.4000000004</v>
      </c>
      <c r="DD75" s="18">
        <v>4351294.9800000004</v>
      </c>
      <c r="DE75" s="18">
        <v>4844810.93</v>
      </c>
      <c r="DF75" s="18">
        <v>4637021.87</v>
      </c>
      <c r="DG75" s="18">
        <v>4075874.27</v>
      </c>
      <c r="DH75" s="18">
        <v>5815255.2699999986</v>
      </c>
      <c r="DI75" s="18">
        <v>7460204.3800000008</v>
      </c>
      <c r="DJ75" s="18">
        <v>8023429.8500000006</v>
      </c>
      <c r="DK75" s="18">
        <v>7282100.7599999998</v>
      </c>
      <c r="DL75" s="18">
        <v>7634707.1500000004</v>
      </c>
      <c r="DM75" s="19">
        <v>5.0147492625368731E-2</v>
      </c>
      <c r="DN75" s="19">
        <v>5.9602649006622516E-2</v>
      </c>
      <c r="DO75" s="19">
        <v>5.9027777777777776E-2</v>
      </c>
      <c r="DP75" s="19">
        <v>5.0156739811912224E-2</v>
      </c>
      <c r="DQ75" s="19">
        <v>3.6900369003690037E-2</v>
      </c>
      <c r="DR75" s="19">
        <v>1.9230769230769232E-2</v>
      </c>
      <c r="DS75" s="19">
        <v>5.7851239669421489E-2</v>
      </c>
      <c r="DT75" s="19">
        <v>4.0358744394618833E-2</v>
      </c>
      <c r="DU75" s="19">
        <v>2.6315789473684209E-2</v>
      </c>
      <c r="DV75" s="19">
        <v>3.7453183520599252E-2</v>
      </c>
      <c r="DW75" s="19">
        <v>3.3898305084745763E-2</v>
      </c>
      <c r="DX75" s="19">
        <v>3.4210526315789476E-2</v>
      </c>
      <c r="DY75" s="19">
        <v>5.6886227544910177E-2</v>
      </c>
      <c r="DZ75" s="19">
        <v>3.2069970845481049E-2</v>
      </c>
      <c r="EA75" s="19">
        <v>5.5718475073313782E-2</v>
      </c>
      <c r="EB75" s="19">
        <v>6.8100358422939072E-2</v>
      </c>
      <c r="EC75" s="19">
        <v>2.2556390977443608E-2</v>
      </c>
      <c r="ED75" s="19">
        <v>4.3887147335423198E-2</v>
      </c>
      <c r="EE75" s="19">
        <v>2.6615969581749048E-2</v>
      </c>
      <c r="EF75" s="19">
        <v>4.807692307692308E-3</v>
      </c>
      <c r="EG75" s="19">
        <v>4.9792531120331947E-2</v>
      </c>
      <c r="EH75" s="19">
        <v>4.072398190045249E-2</v>
      </c>
      <c r="EI75" s="19">
        <v>1.0471204188481676E-2</v>
      </c>
      <c r="EJ75" s="19">
        <v>3.873239436619718E-2</v>
      </c>
      <c r="EK75" s="19">
        <v>2.4813895781637719E-2</v>
      </c>
      <c r="EL75" s="19">
        <v>3.6553524804177548E-2</v>
      </c>
      <c r="EM75" s="19">
        <v>2.6666666666666668E-2</v>
      </c>
      <c r="EN75" s="19">
        <v>0.05</v>
      </c>
      <c r="EO75" s="19">
        <v>4.9275362318840582E-2</v>
      </c>
      <c r="EP75" s="19">
        <v>4.7619047619047616E-2</v>
      </c>
      <c r="EQ75" s="19">
        <v>2.2900763358778626E-2</v>
      </c>
      <c r="ER75" s="19">
        <v>4.0498442367601244E-2</v>
      </c>
      <c r="ES75" s="19">
        <v>2.3166023166023165E-2</v>
      </c>
      <c r="ET75" s="19">
        <v>4.8543689320388345E-3</v>
      </c>
      <c r="EU75" s="19">
        <v>4.9586776859504134E-2</v>
      </c>
      <c r="EV75" s="19">
        <v>3.5874439461883408E-2</v>
      </c>
      <c r="EW75" s="19">
        <v>2.4271844660194174E-2</v>
      </c>
      <c r="EX75" s="19">
        <v>2.9520295202952029E-2</v>
      </c>
      <c r="EY75" s="19">
        <v>2.1844660194174758E-2</v>
      </c>
      <c r="EZ75" s="18">
        <v>23640.939999999995</v>
      </c>
      <c r="FA75" s="18">
        <v>117691.85</v>
      </c>
      <c r="FB75" s="18">
        <v>124840.54999999994</v>
      </c>
      <c r="FC75" s="18">
        <v>211148.44999999995</v>
      </c>
      <c r="FD75" s="18">
        <v>184115.26000000004</v>
      </c>
      <c r="FE75" s="18">
        <v>107271.82999999997</v>
      </c>
      <c r="FF75" s="18">
        <v>35037.340000000004</v>
      </c>
      <c r="FG75" s="18">
        <v>163290.23000000001</v>
      </c>
      <c r="FH75" s="18">
        <v>31972.320000000007</v>
      </c>
      <c r="FI75" s="18">
        <v>93416.86</v>
      </c>
      <c r="FJ75" s="18">
        <v>46435.799999999996</v>
      </c>
      <c r="FK75" s="18">
        <v>80315.06</v>
      </c>
      <c r="FL75" s="18">
        <v>37741.599999999999</v>
      </c>
      <c r="FM75" s="18">
        <v>133579.99000000002</v>
      </c>
      <c r="FN75" s="18">
        <v>66276.509999999995</v>
      </c>
      <c r="FO75" s="18">
        <v>60160.06</v>
      </c>
      <c r="FP75" s="18">
        <v>21583.469999999998</v>
      </c>
      <c r="FQ75" s="18">
        <v>76829.63</v>
      </c>
      <c r="FR75" s="18">
        <v>33416.950000000004</v>
      </c>
      <c r="FS75" s="18">
        <v>5267.4699999999993</v>
      </c>
      <c r="FT75" s="18">
        <v>97469.54</v>
      </c>
      <c r="FU75" s="18">
        <v>92866.000000000029</v>
      </c>
      <c r="FV75" s="18">
        <v>117623.95</v>
      </c>
      <c r="FW75" s="18">
        <v>53587.859999999993</v>
      </c>
      <c r="FX75" s="4"/>
      <c r="FY75" s="4"/>
      <c r="FZ75" s="5"/>
    </row>
    <row r="76" spans="1:182" x14ac:dyDescent="0.35">
      <c r="A76" s="6" t="s">
        <v>259</v>
      </c>
      <c r="B76" s="7">
        <v>13645237.494400004</v>
      </c>
      <c r="C76" s="7">
        <v>14539244.029199984</v>
      </c>
      <c r="D76" s="7">
        <v>15204200.362399971</v>
      </c>
      <c r="E76" s="7">
        <v>15577157.808800003</v>
      </c>
      <c r="F76" s="7">
        <v>16399590.63479998</v>
      </c>
      <c r="G76" s="7">
        <v>17241967.383599982</v>
      </c>
      <c r="H76" s="7">
        <v>17003657.1252</v>
      </c>
      <c r="I76" s="7">
        <v>17489630.839599978</v>
      </c>
      <c r="J76" s="7">
        <v>18215176.811999992</v>
      </c>
      <c r="K76" s="7">
        <v>19121229.143599987</v>
      </c>
      <c r="L76" s="7">
        <v>20105974.935999986</v>
      </c>
      <c r="M76" s="7">
        <v>21011081.234399971</v>
      </c>
      <c r="N76" s="7">
        <v>22064207.279199969</v>
      </c>
      <c r="O76" s="7">
        <v>1773857.8355999999</v>
      </c>
      <c r="P76" s="7">
        <v>1713096.3319999997</v>
      </c>
      <c r="Q76" s="7">
        <v>1809076.7587999997</v>
      </c>
      <c r="R76" s="7">
        <v>2391026.804</v>
      </c>
      <c r="S76" s="7">
        <v>2598494.696</v>
      </c>
      <c r="T76" s="7">
        <v>2270318.1912000002</v>
      </c>
      <c r="U76" s="7">
        <v>2556484.1108000004</v>
      </c>
      <c r="V76" s="7">
        <v>2644130.4631999996</v>
      </c>
      <c r="W76" s="7">
        <v>2880193.6335999998</v>
      </c>
      <c r="X76" s="7">
        <v>3284250.3311999994</v>
      </c>
      <c r="Y76" s="7">
        <v>3613883.5031999997</v>
      </c>
      <c r="Z76" s="7">
        <v>4314169.6700000009</v>
      </c>
      <c r="AA76" s="7">
        <v>4202847.9911999991</v>
      </c>
      <c r="AB76" s="7">
        <v>1484390.0559999996</v>
      </c>
      <c r="AC76" s="7">
        <v>1432413.9892</v>
      </c>
      <c r="AD76" s="7">
        <v>1667552.8331999998</v>
      </c>
      <c r="AE76" s="7">
        <v>1427082.0079999999</v>
      </c>
      <c r="AF76" s="7">
        <v>1392655.8804000001</v>
      </c>
      <c r="AG76" s="7">
        <v>1961709.5288</v>
      </c>
      <c r="AH76" s="7">
        <v>1840142.9852</v>
      </c>
      <c r="AI76" s="7">
        <v>2243797.8619999997</v>
      </c>
      <c r="AJ76" s="7">
        <v>2238697.3136</v>
      </c>
      <c r="AK76" s="7">
        <v>2132404.6008000001</v>
      </c>
      <c r="AL76" s="7">
        <v>1922140.1388000001</v>
      </c>
      <c r="AM76" s="7">
        <v>1717550.6251999999</v>
      </c>
      <c r="AN76" s="7">
        <v>2296206.5067999996</v>
      </c>
      <c r="AO76" s="7">
        <v>0</v>
      </c>
      <c r="AP76" s="7">
        <v>237038.10079999999</v>
      </c>
      <c r="AQ76" s="7">
        <v>115291.128</v>
      </c>
      <c r="AR76" s="7">
        <v>365225.46799999999</v>
      </c>
      <c r="AS76" s="7">
        <v>224785.22119999997</v>
      </c>
      <c r="AT76" s="7">
        <v>241888.70679999999</v>
      </c>
      <c r="AU76" s="7">
        <v>306637.03080000001</v>
      </c>
      <c r="AV76" s="7">
        <v>631569.61719999998</v>
      </c>
      <c r="AW76" s="7">
        <v>646501.772</v>
      </c>
      <c r="AX76" s="7">
        <v>142667.41280000002</v>
      </c>
      <c r="AY76" s="7">
        <v>395412.2328</v>
      </c>
      <c r="AZ76" s="7">
        <v>659921.40399999986</v>
      </c>
      <c r="BA76" s="7">
        <v>492011.8676</v>
      </c>
      <c r="BB76" s="7">
        <v>280953.04000000004</v>
      </c>
      <c r="BC76" s="7">
        <v>168291.42</v>
      </c>
      <c r="BD76" s="7">
        <v>454790.55</v>
      </c>
      <c r="BE76" s="7">
        <v>93585.44</v>
      </c>
      <c r="BF76" s="7">
        <v>314619.24</v>
      </c>
      <c r="BG76" s="7">
        <v>329269.53999999992</v>
      </c>
      <c r="BH76" s="7">
        <v>315399.28999999998</v>
      </c>
      <c r="BI76" s="7">
        <v>490530.25999999995</v>
      </c>
      <c r="BJ76" s="7">
        <v>446807.6</v>
      </c>
      <c r="BK76" s="7">
        <v>951179.38999999955</v>
      </c>
      <c r="BL76" s="7">
        <v>485668.56000000006</v>
      </c>
      <c r="BM76" s="7">
        <v>93921.4</v>
      </c>
      <c r="BN76" s="7">
        <v>493439.34</v>
      </c>
      <c r="BO76" s="7">
        <v>414593.57</v>
      </c>
      <c r="BP76" s="7">
        <v>241095.31</v>
      </c>
      <c r="BQ76" s="7">
        <v>253873.41999999998</v>
      </c>
      <c r="BR76" s="7">
        <v>703237.75</v>
      </c>
      <c r="BS76" s="7">
        <v>575441.21000000008</v>
      </c>
      <c r="BT76" s="7">
        <v>596692.07000000007</v>
      </c>
      <c r="BU76" s="7">
        <v>568771.22</v>
      </c>
      <c r="BV76" s="7">
        <v>528543.93999999994</v>
      </c>
      <c r="BW76" s="7">
        <v>391538.92</v>
      </c>
      <c r="BX76" s="7">
        <v>272978.63</v>
      </c>
      <c r="BY76" s="7">
        <v>656086.35999999987</v>
      </c>
      <c r="BZ76" s="7">
        <v>0</v>
      </c>
      <c r="CA76" s="7">
        <v>0</v>
      </c>
      <c r="CB76" s="7">
        <v>0</v>
      </c>
      <c r="CC76" s="7">
        <v>0</v>
      </c>
      <c r="CD76" s="7">
        <v>14748.64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12044.279999999999</v>
      </c>
      <c r="CK76" s="7">
        <v>4076.57</v>
      </c>
      <c r="CL76" s="7">
        <v>8949.44</v>
      </c>
      <c r="CM76" s="8">
        <v>0</v>
      </c>
      <c r="CN76" s="8">
        <v>0</v>
      </c>
      <c r="CO76" s="8">
        <v>0</v>
      </c>
      <c r="CP76" s="8">
        <v>0</v>
      </c>
      <c r="CQ76" s="8">
        <v>1.2963061273207776E-2</v>
      </c>
      <c r="CR76" s="8">
        <v>0</v>
      </c>
      <c r="CS76" s="8">
        <v>0</v>
      </c>
      <c r="CT76" s="8">
        <v>0</v>
      </c>
      <c r="CU76" s="8">
        <v>0</v>
      </c>
      <c r="CV76" s="8">
        <v>0</v>
      </c>
      <c r="CW76" s="8">
        <v>8.5651812993527386E-3</v>
      </c>
      <c r="CX76" s="8">
        <v>2.9131750256953847E-3</v>
      </c>
      <c r="CY76" s="8">
        <v>5.6601815100416897E-3</v>
      </c>
      <c r="CZ76" s="7">
        <v>996725.26</v>
      </c>
      <c r="DA76" s="7">
        <v>1425100.48</v>
      </c>
      <c r="DB76" s="7">
        <v>1153134.3999999999</v>
      </c>
      <c r="DC76" s="7">
        <v>659962.52999999991</v>
      </c>
      <c r="DD76" s="7">
        <v>1137743.6000000001</v>
      </c>
      <c r="DE76" s="7">
        <v>1298455.1000000001</v>
      </c>
      <c r="DF76" s="7">
        <v>642050.19000000006</v>
      </c>
      <c r="DG76" s="7">
        <v>1130047.26</v>
      </c>
      <c r="DH76" s="7">
        <v>1194704.79</v>
      </c>
      <c r="DI76" s="7">
        <v>1422829.91</v>
      </c>
      <c r="DJ76" s="7">
        <v>1406190.9000000001</v>
      </c>
      <c r="DK76" s="7">
        <v>1399356.36</v>
      </c>
      <c r="DL76" s="7">
        <v>1581122.44</v>
      </c>
      <c r="DM76" s="8">
        <v>0.18181818181818182</v>
      </c>
      <c r="DN76" s="8">
        <v>9.7560975609756101E-2</v>
      </c>
      <c r="DO76" s="8">
        <v>6.9444444444444448E-2</v>
      </c>
      <c r="DP76" s="8">
        <v>6.5573770491803282E-2</v>
      </c>
      <c r="DQ76" s="8">
        <v>8.1632653061224483E-2</v>
      </c>
      <c r="DR76" s="8">
        <v>7.8431372549019607E-2</v>
      </c>
      <c r="DS76" s="8">
        <v>0.10526315789473684</v>
      </c>
      <c r="DT76" s="8">
        <v>8.6956521739130432E-2</v>
      </c>
      <c r="DU76" s="8">
        <v>2.564102564102564E-2</v>
      </c>
      <c r="DV76" s="8">
        <v>2.8571428571428571E-2</v>
      </c>
      <c r="DW76" s="8">
        <v>1.4285714285714285E-2</v>
      </c>
      <c r="DX76" s="8">
        <v>0.15789473684210525</v>
      </c>
      <c r="DY76" s="8">
        <v>7.6923076923076927E-2</v>
      </c>
      <c r="DZ76" s="8">
        <v>0.1111111111111111</v>
      </c>
      <c r="EA76" s="8">
        <v>0.13333333333333333</v>
      </c>
      <c r="EB76" s="8">
        <v>9.3023255813953487E-2</v>
      </c>
      <c r="EC76" s="8">
        <v>7.0422535211267609E-2</v>
      </c>
      <c r="ED76" s="8">
        <v>6.7796610169491525E-2</v>
      </c>
      <c r="EE76" s="8">
        <v>8.6956521739130432E-2</v>
      </c>
      <c r="EF76" s="8">
        <v>7.6923076923076927E-2</v>
      </c>
      <c r="EG76" s="8">
        <v>0.10909090909090909</v>
      </c>
      <c r="EH76" s="8">
        <v>8.5106382978723402E-2</v>
      </c>
      <c r="EI76" s="8">
        <v>4.7619047619047616E-2</v>
      </c>
      <c r="EJ76" s="8">
        <v>1.4285714285714285E-2</v>
      </c>
      <c r="EK76" s="8">
        <v>2.9411764705882353E-2</v>
      </c>
      <c r="EL76" s="8">
        <v>0.1</v>
      </c>
      <c r="EM76" s="8">
        <v>7.6923076923076927E-2</v>
      </c>
      <c r="EN76" s="8">
        <v>0.11363636363636363</v>
      </c>
      <c r="EO76" s="8">
        <v>0.13333333333333333</v>
      </c>
      <c r="EP76" s="8">
        <v>9.0909090909090912E-2</v>
      </c>
      <c r="EQ76" s="8">
        <v>7.0422535211267609E-2</v>
      </c>
      <c r="ER76" s="8">
        <v>5.2631578947368418E-2</v>
      </c>
      <c r="ES76" s="8">
        <v>8.8888888888888892E-2</v>
      </c>
      <c r="ET76" s="8">
        <v>7.2727272727272724E-2</v>
      </c>
      <c r="EU76" s="8">
        <v>0.11320754716981132</v>
      </c>
      <c r="EV76" s="8">
        <v>8.5106382978723402E-2</v>
      </c>
      <c r="EW76" s="8">
        <v>4.3478260869565216E-2</v>
      </c>
      <c r="EX76" s="8">
        <v>1.4925373134328358E-2</v>
      </c>
      <c r="EY76" s="8">
        <v>2.8571428571428571E-2</v>
      </c>
      <c r="EZ76" s="7">
        <v>26893.699999999997</v>
      </c>
      <c r="FA76" s="7">
        <v>1055.55</v>
      </c>
      <c r="FB76" s="7">
        <v>42496.53</v>
      </c>
      <c r="FC76" s="7">
        <v>48165.240000000005</v>
      </c>
      <c r="FD76" s="7">
        <v>28185.759999999998</v>
      </c>
      <c r="FE76" s="7">
        <v>26224.55</v>
      </c>
      <c r="FF76" s="7">
        <v>8254.9699999999993</v>
      </c>
      <c r="FG76" s="7">
        <v>3143.0699999999997</v>
      </c>
      <c r="FH76" s="7">
        <v>7548.6200000000008</v>
      </c>
      <c r="FI76" s="7">
        <v>7043.5099999999966</v>
      </c>
      <c r="FJ76" s="7">
        <v>16096.560000000001</v>
      </c>
      <c r="FK76" s="7">
        <v>4626.63</v>
      </c>
      <c r="FL76" s="7">
        <v>26486.51</v>
      </c>
      <c r="FM76" s="7">
        <v>1667.43</v>
      </c>
      <c r="FN76" s="7">
        <v>-845.86</v>
      </c>
      <c r="FO76" s="7">
        <v>1269.06</v>
      </c>
      <c r="FP76" s="7">
        <v>3513.7800000000007</v>
      </c>
      <c r="FQ76" s="7">
        <v>2125.09</v>
      </c>
      <c r="FR76" s="7">
        <v>14734.37</v>
      </c>
      <c r="FS76" s="7">
        <v>3164.2999999999997</v>
      </c>
      <c r="FT76" s="7">
        <v>25024.11</v>
      </c>
      <c r="FU76" s="7">
        <v>19083.86</v>
      </c>
      <c r="FV76" s="7">
        <v>739.73</v>
      </c>
      <c r="FW76" s="7">
        <v>5684.29</v>
      </c>
      <c r="FX76" s="9" t="s">
        <v>260</v>
      </c>
      <c r="FY76" s="10" t="s">
        <v>259</v>
      </c>
      <c r="FZ76" s="5" t="s">
        <v>230</v>
      </c>
    </row>
    <row r="77" spans="1:182" x14ac:dyDescent="0.35">
      <c r="A77" s="6" t="s">
        <v>261</v>
      </c>
      <c r="B77" s="7">
        <v>26428795.346399985</v>
      </c>
      <c r="C77" s="7">
        <v>27247848.039999977</v>
      </c>
      <c r="D77" s="7">
        <v>28507323.943199977</v>
      </c>
      <c r="E77" s="7">
        <v>29953675.073199991</v>
      </c>
      <c r="F77" s="7">
        <v>29860316.850800004</v>
      </c>
      <c r="G77" s="7">
        <v>30972934.801599979</v>
      </c>
      <c r="H77" s="7">
        <v>30683499.778399982</v>
      </c>
      <c r="I77" s="7">
        <v>31028571.545200001</v>
      </c>
      <c r="J77" s="7">
        <v>31377033.856399972</v>
      </c>
      <c r="K77" s="7">
        <v>32441077.498799976</v>
      </c>
      <c r="L77" s="7">
        <v>33353726.518399995</v>
      </c>
      <c r="M77" s="7">
        <v>33430528.864799961</v>
      </c>
      <c r="N77" s="7">
        <v>34370384.109999962</v>
      </c>
      <c r="O77" s="7">
        <v>2681462.3584000003</v>
      </c>
      <c r="P77" s="7">
        <v>2314427.8755999994</v>
      </c>
      <c r="Q77" s="7">
        <v>2486877.3796000001</v>
      </c>
      <c r="R77" s="7">
        <v>2702182.5300000007</v>
      </c>
      <c r="S77" s="7">
        <v>2686063.1956000002</v>
      </c>
      <c r="T77" s="7">
        <v>2713082.8507999997</v>
      </c>
      <c r="U77" s="7">
        <v>3091636.4035999989</v>
      </c>
      <c r="V77" s="7">
        <v>3254621.5107999998</v>
      </c>
      <c r="W77" s="7">
        <v>3336804.3196</v>
      </c>
      <c r="X77" s="7">
        <v>3506163.3907999997</v>
      </c>
      <c r="Y77" s="7">
        <v>3011638.0523999999</v>
      </c>
      <c r="Z77" s="7">
        <v>3043002.5607999992</v>
      </c>
      <c r="AA77" s="7">
        <v>3134766.8295999998</v>
      </c>
      <c r="AB77" s="7">
        <v>1669837.1808000002</v>
      </c>
      <c r="AC77" s="7">
        <v>1583163.5275999992</v>
      </c>
      <c r="AD77" s="7">
        <v>1698570.7616000001</v>
      </c>
      <c r="AE77" s="7">
        <v>2149056.5183999999</v>
      </c>
      <c r="AF77" s="7">
        <v>2021583.6836000006</v>
      </c>
      <c r="AG77" s="7">
        <v>1815305.9339999999</v>
      </c>
      <c r="AH77" s="7">
        <v>1964235.5260000001</v>
      </c>
      <c r="AI77" s="7">
        <v>2056671.1448000004</v>
      </c>
      <c r="AJ77" s="7">
        <v>1869240.5132000002</v>
      </c>
      <c r="AK77" s="7">
        <v>1757193.73</v>
      </c>
      <c r="AL77" s="7">
        <v>1841311.6780000003</v>
      </c>
      <c r="AM77" s="7">
        <v>1797331.7760000001</v>
      </c>
      <c r="AN77" s="7">
        <v>2408119.2872000001</v>
      </c>
      <c r="AO77" s="7">
        <v>0</v>
      </c>
      <c r="AP77" s="7">
        <v>284630.39880000002</v>
      </c>
      <c r="AQ77" s="7">
        <v>156342.89480000001</v>
      </c>
      <c r="AR77" s="7">
        <v>292240.26199999999</v>
      </c>
      <c r="AS77" s="7">
        <v>198854.81199999998</v>
      </c>
      <c r="AT77" s="7">
        <v>50724.914000000004</v>
      </c>
      <c r="AU77" s="7">
        <v>278795.674</v>
      </c>
      <c r="AV77" s="7">
        <v>466108.14440000005</v>
      </c>
      <c r="AW77" s="7">
        <v>586754.56239999982</v>
      </c>
      <c r="AX77" s="7">
        <v>382506.18959999998</v>
      </c>
      <c r="AY77" s="7">
        <v>88572.151599999997</v>
      </c>
      <c r="AZ77" s="7">
        <v>300577.73479999998</v>
      </c>
      <c r="BA77" s="7">
        <v>270974.42560000002</v>
      </c>
      <c r="BB77" s="7">
        <v>409344.54</v>
      </c>
      <c r="BC77" s="7">
        <v>406248.09</v>
      </c>
      <c r="BD77" s="7">
        <v>255334.56</v>
      </c>
      <c r="BE77" s="7">
        <v>324650.69</v>
      </c>
      <c r="BF77" s="7">
        <v>382050.89999999997</v>
      </c>
      <c r="BG77" s="7">
        <v>217203.87999999998</v>
      </c>
      <c r="BH77" s="7">
        <v>280420.19</v>
      </c>
      <c r="BI77" s="7">
        <v>229554.03</v>
      </c>
      <c r="BJ77" s="7">
        <v>397162.3</v>
      </c>
      <c r="BK77" s="7">
        <v>369258.58999999991</v>
      </c>
      <c r="BL77" s="7">
        <v>449475.85</v>
      </c>
      <c r="BM77" s="7">
        <v>290670.02999999997</v>
      </c>
      <c r="BN77" s="7">
        <v>649548.65</v>
      </c>
      <c r="BO77" s="7">
        <v>504810.06999999989</v>
      </c>
      <c r="BP77" s="7">
        <v>240943.86000000002</v>
      </c>
      <c r="BQ77" s="7">
        <v>387820.04999999993</v>
      </c>
      <c r="BR77" s="7">
        <v>692093.93000000017</v>
      </c>
      <c r="BS77" s="7">
        <v>315185.05999999994</v>
      </c>
      <c r="BT77" s="7">
        <v>348489.98</v>
      </c>
      <c r="BU77" s="7">
        <v>637601.63</v>
      </c>
      <c r="BV77" s="7">
        <v>497228.63</v>
      </c>
      <c r="BW77" s="7">
        <v>532993.72</v>
      </c>
      <c r="BX77" s="7">
        <v>551153.23</v>
      </c>
      <c r="BY77" s="7">
        <v>586076.03</v>
      </c>
      <c r="BZ77" s="7">
        <v>0</v>
      </c>
      <c r="CA77" s="7">
        <v>0</v>
      </c>
      <c r="CB77" s="7">
        <v>40290.15</v>
      </c>
      <c r="CC77" s="7">
        <v>0</v>
      </c>
      <c r="CD77" s="7">
        <v>6196.46</v>
      </c>
      <c r="CE77" s="7">
        <v>0</v>
      </c>
      <c r="CF77" s="7">
        <v>0</v>
      </c>
      <c r="CG77" s="7">
        <v>49836.4</v>
      </c>
      <c r="CH77" s="7">
        <v>52291.33</v>
      </c>
      <c r="CI77" s="7">
        <v>40216.82</v>
      </c>
      <c r="CJ77" s="7">
        <v>0</v>
      </c>
      <c r="CK77" s="7">
        <v>8666.81</v>
      </c>
      <c r="CL77" s="7">
        <v>17691.510000000002</v>
      </c>
      <c r="CM77" s="8">
        <v>0</v>
      </c>
      <c r="CN77" s="8">
        <v>0</v>
      </c>
      <c r="CO77" s="8">
        <v>1.8012540517391467E-2</v>
      </c>
      <c r="CP77" s="8">
        <v>0</v>
      </c>
      <c r="CQ77" s="8">
        <v>5.7405865862159774E-3</v>
      </c>
      <c r="CR77" s="8">
        <v>0</v>
      </c>
      <c r="CS77" s="8">
        <v>0</v>
      </c>
      <c r="CT77" s="8">
        <v>3.78184189550866E-2</v>
      </c>
      <c r="CU77" s="8">
        <v>3.1457447157555357E-2</v>
      </c>
      <c r="CV77" s="8">
        <v>1.7968096520487576E-2</v>
      </c>
      <c r="CW77" s="8">
        <v>0</v>
      </c>
      <c r="CX77" s="8">
        <v>5.4857446316283181E-3</v>
      </c>
      <c r="CY77" s="8">
        <v>9.3187264974413098E-3</v>
      </c>
      <c r="CZ77" s="7">
        <v>1475749.5999999999</v>
      </c>
      <c r="DA77" s="7">
        <v>1841527.97</v>
      </c>
      <c r="DB77" s="7">
        <v>2236783.31</v>
      </c>
      <c r="DC77" s="7">
        <v>2071966.81</v>
      </c>
      <c r="DD77" s="7">
        <v>1079412.3400000001</v>
      </c>
      <c r="DE77" s="7">
        <v>1646281.1199999999</v>
      </c>
      <c r="DF77" s="7">
        <v>1118484.1599999999</v>
      </c>
      <c r="DG77" s="7">
        <v>1317781.1599999999</v>
      </c>
      <c r="DH77" s="7">
        <v>1662287.7799999998</v>
      </c>
      <c r="DI77" s="7">
        <v>2238234.8600000003</v>
      </c>
      <c r="DJ77" s="7">
        <v>2040585.9</v>
      </c>
      <c r="DK77" s="7">
        <v>1579878.5</v>
      </c>
      <c r="DL77" s="7">
        <v>1898490.1</v>
      </c>
      <c r="DM77" s="8">
        <v>4.5977011494252873E-2</v>
      </c>
      <c r="DN77" s="8">
        <v>2.564102564102564E-2</v>
      </c>
      <c r="DO77" s="8">
        <v>6.0869565217391307E-2</v>
      </c>
      <c r="DP77" s="8">
        <v>5.1470588235294115E-2</v>
      </c>
      <c r="DQ77" s="8">
        <v>4.6296296296296294E-2</v>
      </c>
      <c r="DR77" s="8">
        <v>1.3698630136986301E-2</v>
      </c>
      <c r="DS77" s="8">
        <v>3.8461538461538464E-2</v>
      </c>
      <c r="DT77" s="8">
        <v>2.8571428571428571E-2</v>
      </c>
      <c r="DU77" s="8">
        <v>2.5974025974025976E-2</v>
      </c>
      <c r="DV77" s="8">
        <v>5.3571428571428568E-2</v>
      </c>
      <c r="DW77" s="8">
        <v>3.2000000000000001E-2</v>
      </c>
      <c r="DX77" s="8">
        <v>6.7669172932330823E-2</v>
      </c>
      <c r="DY77" s="8">
        <v>3.7383177570093455E-2</v>
      </c>
      <c r="DZ77" s="8">
        <v>2.197802197802198E-2</v>
      </c>
      <c r="EA77" s="8">
        <v>2.247191011235955E-2</v>
      </c>
      <c r="EB77" s="8">
        <v>2.5316455696202531E-2</v>
      </c>
      <c r="EC77" s="8">
        <v>5.9829059829059832E-2</v>
      </c>
      <c r="ED77" s="8">
        <v>3.7313432835820892E-2</v>
      </c>
      <c r="EE77" s="8">
        <v>1.9230769230769232E-2</v>
      </c>
      <c r="EF77" s="8">
        <v>1.3698630136986301E-2</v>
      </c>
      <c r="EG77" s="8">
        <v>1.9047619047619049E-2</v>
      </c>
      <c r="EH77" s="8">
        <v>2.7777777777777776E-2</v>
      </c>
      <c r="EI77" s="8">
        <v>1.2987012987012988E-2</v>
      </c>
      <c r="EJ77" s="8">
        <v>6.3063063063063057E-2</v>
      </c>
      <c r="EK77" s="8">
        <v>2.3076923076923078E-2</v>
      </c>
      <c r="EL77" s="8">
        <v>6.1538461538461542E-2</v>
      </c>
      <c r="EM77" s="8">
        <v>2.1052631578947368E-2</v>
      </c>
      <c r="EN77" s="8">
        <v>2.2222222222222223E-2</v>
      </c>
      <c r="EO77" s="8">
        <v>1.0526315789473684E-2</v>
      </c>
      <c r="EP77" s="8">
        <v>3.9473684210526314E-2</v>
      </c>
      <c r="EQ77" s="8">
        <v>5.9322033898305086E-2</v>
      </c>
      <c r="ER77" s="8">
        <v>3.787878787878788E-2</v>
      </c>
      <c r="ES77" s="8">
        <v>1.9607843137254902E-2</v>
      </c>
      <c r="ET77" s="8">
        <v>1.3513513513513514E-2</v>
      </c>
      <c r="EU77" s="8">
        <v>1.9230769230769232E-2</v>
      </c>
      <c r="EV77" s="8">
        <v>2.7777777777777776E-2</v>
      </c>
      <c r="EW77" s="8">
        <v>2.4691358024691357E-2</v>
      </c>
      <c r="EX77" s="8">
        <v>5.4545454545454543E-2</v>
      </c>
      <c r="EY77" s="8">
        <v>3.1007751937984496E-2</v>
      </c>
      <c r="EZ77" s="7">
        <v>233.73999999999998</v>
      </c>
      <c r="FA77" s="7">
        <v>57335.53</v>
      </c>
      <c r="FB77" s="7">
        <v>47171.8</v>
      </c>
      <c r="FC77" s="7">
        <v>119020.62999999999</v>
      </c>
      <c r="FD77" s="7">
        <v>21119.709999999995</v>
      </c>
      <c r="FE77" s="7">
        <v>46487.670000000006</v>
      </c>
      <c r="FF77" s="7">
        <v>12973.829999999998</v>
      </c>
      <c r="FG77" s="7">
        <v>58353.829999999994</v>
      </c>
      <c r="FH77" s="7">
        <v>3863.380000000001</v>
      </c>
      <c r="FI77" s="7">
        <v>66020.96000000005</v>
      </c>
      <c r="FJ77" s="7">
        <v>8220.619999999999</v>
      </c>
      <c r="FK77" s="7">
        <v>8217.77</v>
      </c>
      <c r="FL77" s="7">
        <v>17504.689999999999</v>
      </c>
      <c r="FM77" s="7">
        <v>17080.209999999992</v>
      </c>
      <c r="FN77" s="7">
        <v>5389.6999999999989</v>
      </c>
      <c r="FO77" s="7">
        <v>55736.160000000003</v>
      </c>
      <c r="FP77" s="7">
        <v>67473.5</v>
      </c>
      <c r="FQ77" s="7">
        <v>36227.24</v>
      </c>
      <c r="FR77" s="7">
        <v>26740.129999999997</v>
      </c>
      <c r="FS77" s="7">
        <v>4206.0200000000004</v>
      </c>
      <c r="FT77" s="7">
        <v>2944.8300000000004</v>
      </c>
      <c r="FU77" s="7">
        <v>87269.569999999992</v>
      </c>
      <c r="FV77" s="7">
        <v>11283.75</v>
      </c>
      <c r="FW77" s="7">
        <v>7262.26</v>
      </c>
      <c r="FX77" s="9" t="s">
        <v>260</v>
      </c>
      <c r="FY77" s="10" t="s">
        <v>261</v>
      </c>
      <c r="FZ77" s="5" t="s">
        <v>230</v>
      </c>
    </row>
    <row r="78" spans="1:182" x14ac:dyDescent="0.35">
      <c r="A78" s="6" t="s">
        <v>262</v>
      </c>
      <c r="B78" s="7">
        <v>39034970.123199984</v>
      </c>
      <c r="C78" s="7">
        <v>40862777.499599941</v>
      </c>
      <c r="D78" s="7">
        <v>41920118.748399995</v>
      </c>
      <c r="E78" s="7">
        <v>42779901.411199979</v>
      </c>
      <c r="F78" s="7">
        <v>43945045.215599954</v>
      </c>
      <c r="G78" s="7">
        <v>46270049.363999963</v>
      </c>
      <c r="H78" s="7">
        <v>45969978.17439995</v>
      </c>
      <c r="I78" s="7">
        <v>46441597.357999936</v>
      </c>
      <c r="J78" s="7">
        <v>47118523.10119997</v>
      </c>
      <c r="K78" s="7">
        <v>48064901.997999981</v>
      </c>
      <c r="L78" s="7">
        <v>49096027.731199935</v>
      </c>
      <c r="M78" s="7">
        <v>49725661.9868</v>
      </c>
      <c r="N78" s="7">
        <v>51105749.497600004</v>
      </c>
      <c r="O78" s="7">
        <v>3179338.5751999989</v>
      </c>
      <c r="P78" s="7">
        <v>3317253.2775999992</v>
      </c>
      <c r="Q78" s="7">
        <v>3928249.8244000003</v>
      </c>
      <c r="R78" s="7">
        <v>3816639.3155999999</v>
      </c>
      <c r="S78" s="7">
        <v>3776456.4624000001</v>
      </c>
      <c r="T78" s="7">
        <v>3919840.074</v>
      </c>
      <c r="U78" s="7">
        <v>3874005.9115999993</v>
      </c>
      <c r="V78" s="7">
        <v>3862890.2615999999</v>
      </c>
      <c r="W78" s="7">
        <v>3696156.2671999997</v>
      </c>
      <c r="X78" s="7">
        <v>3382572.4295999995</v>
      </c>
      <c r="Y78" s="7">
        <v>3771644.5088000004</v>
      </c>
      <c r="Z78" s="7">
        <v>3601348.0860000001</v>
      </c>
      <c r="AA78" s="7">
        <v>4024170.3104000003</v>
      </c>
      <c r="AB78" s="7">
        <v>2636914.0507999994</v>
      </c>
      <c r="AC78" s="7">
        <v>2406913.3608000004</v>
      </c>
      <c r="AD78" s="7">
        <v>2058531.8588000005</v>
      </c>
      <c r="AE78" s="7">
        <v>2258573.5252</v>
      </c>
      <c r="AF78" s="7">
        <v>1878795.4580000001</v>
      </c>
      <c r="AG78" s="7">
        <v>1660481.6528</v>
      </c>
      <c r="AH78" s="7">
        <v>1741552.9468</v>
      </c>
      <c r="AI78" s="7">
        <v>1618236.1923999998</v>
      </c>
      <c r="AJ78" s="7">
        <v>2177899.6051999996</v>
      </c>
      <c r="AK78" s="7">
        <v>2480602.7552000005</v>
      </c>
      <c r="AL78" s="7">
        <v>2323768.0056000003</v>
      </c>
      <c r="AM78" s="7">
        <v>2426320.2836000002</v>
      </c>
      <c r="AN78" s="7">
        <v>2653233.4708000002</v>
      </c>
      <c r="AO78" s="7">
        <v>0</v>
      </c>
      <c r="AP78" s="7">
        <v>366760.72879999998</v>
      </c>
      <c r="AQ78" s="7">
        <v>132073.35</v>
      </c>
      <c r="AR78" s="7">
        <v>471307.5392</v>
      </c>
      <c r="AS78" s="7">
        <v>193406.02559999999</v>
      </c>
      <c r="AT78" s="7">
        <v>230783.51920000001</v>
      </c>
      <c r="AU78" s="7">
        <v>291690.46720000001</v>
      </c>
      <c r="AV78" s="7">
        <v>486110.08919999993</v>
      </c>
      <c r="AW78" s="7">
        <v>150247.196</v>
      </c>
      <c r="AX78" s="7">
        <v>506806.10519999999</v>
      </c>
      <c r="AY78" s="7">
        <v>398213.53240000003</v>
      </c>
      <c r="AZ78" s="7">
        <v>99238.7264</v>
      </c>
      <c r="BA78" s="7">
        <v>324610.07640000002</v>
      </c>
      <c r="BB78" s="7">
        <v>530753.4</v>
      </c>
      <c r="BC78" s="7">
        <v>798451.31</v>
      </c>
      <c r="BD78" s="7">
        <v>420684.67</v>
      </c>
      <c r="BE78" s="7">
        <v>321842.08</v>
      </c>
      <c r="BF78" s="7">
        <v>162808.76999999999</v>
      </c>
      <c r="BG78" s="7">
        <v>251443.85999999996</v>
      </c>
      <c r="BH78" s="7">
        <v>402253.09</v>
      </c>
      <c r="BI78" s="7">
        <v>336412.75</v>
      </c>
      <c r="BJ78" s="7">
        <v>234180.96000000002</v>
      </c>
      <c r="BK78" s="7">
        <v>876704.2100000002</v>
      </c>
      <c r="BL78" s="7">
        <v>681965.19000000006</v>
      </c>
      <c r="BM78" s="7">
        <v>934255.75999999989</v>
      </c>
      <c r="BN78" s="7">
        <v>433140.44000000006</v>
      </c>
      <c r="BO78" s="7">
        <v>473095.52</v>
      </c>
      <c r="BP78" s="7">
        <v>725702.22</v>
      </c>
      <c r="BQ78" s="7">
        <v>577140.40999999992</v>
      </c>
      <c r="BR78" s="7">
        <v>837425.02000000014</v>
      </c>
      <c r="BS78" s="7">
        <v>411292.47999999992</v>
      </c>
      <c r="BT78" s="7">
        <v>665912.48000000021</v>
      </c>
      <c r="BU78" s="7">
        <v>750221.04999999993</v>
      </c>
      <c r="BV78" s="7">
        <v>705209.99000000022</v>
      </c>
      <c r="BW78" s="7">
        <v>905607.13</v>
      </c>
      <c r="BX78" s="7">
        <v>595357.06000000006</v>
      </c>
      <c r="BY78" s="7">
        <v>776931.46000000008</v>
      </c>
      <c r="BZ78" s="7">
        <v>0</v>
      </c>
      <c r="CA78" s="7">
        <v>28776.87</v>
      </c>
      <c r="CB78" s="7">
        <v>0</v>
      </c>
      <c r="CC78" s="7">
        <v>40158.729999999996</v>
      </c>
      <c r="CD78" s="7">
        <v>18558.900000000001</v>
      </c>
      <c r="CE78" s="7">
        <v>103948.09</v>
      </c>
      <c r="CF78" s="7">
        <v>0</v>
      </c>
      <c r="CG78" s="7">
        <v>21693.68</v>
      </c>
      <c r="CH78" s="7">
        <v>156406.28</v>
      </c>
      <c r="CI78" s="7">
        <v>111781.45</v>
      </c>
      <c r="CJ78" s="7">
        <v>51340.94</v>
      </c>
      <c r="CK78" s="7">
        <v>0</v>
      </c>
      <c r="CL78" s="7">
        <v>157254.03</v>
      </c>
      <c r="CM78" s="20">
        <v>0</v>
      </c>
      <c r="CN78" s="20">
        <v>1.2135639044038792E-2</v>
      </c>
      <c r="CO78" s="20">
        <v>0</v>
      </c>
      <c r="CP78" s="20">
        <v>2.0639781719593655E-2</v>
      </c>
      <c r="CQ78" s="20">
        <v>8.198608429913011E-3</v>
      </c>
      <c r="CR78" s="20">
        <v>4.5392663690230241E-2</v>
      </c>
      <c r="CS78" s="20">
        <v>0</v>
      </c>
      <c r="CT78" s="20">
        <v>1.3252479512936887E-2</v>
      </c>
      <c r="CU78" s="20">
        <v>0.17882517181063812</v>
      </c>
      <c r="CV78" s="20">
        <v>5.2091900253572132E-2</v>
      </c>
      <c r="CW78" s="20">
        <v>2.1403220737208392E-2</v>
      </c>
      <c r="CX78" s="20">
        <v>0</v>
      </c>
      <c r="CY78" s="20">
        <v>1.0969548418873083</v>
      </c>
      <c r="CZ78" s="7">
        <v>1687936.34</v>
      </c>
      <c r="DA78" s="7">
        <v>2629674.7199999997</v>
      </c>
      <c r="DB78" s="7">
        <v>2320717.1199999996</v>
      </c>
      <c r="DC78" s="7">
        <v>2369600.13</v>
      </c>
      <c r="DD78" s="7">
        <v>2551838.67</v>
      </c>
      <c r="DE78" s="7">
        <v>2460808.7099999995</v>
      </c>
      <c r="DF78" s="7">
        <v>1982335.6199999999</v>
      </c>
      <c r="DG78" s="7">
        <v>2060050.59</v>
      </c>
      <c r="DH78" s="7">
        <v>2203862.56</v>
      </c>
      <c r="DI78" s="7">
        <v>2505546.8000000003</v>
      </c>
      <c r="DJ78" s="7">
        <v>2631928.4900000002</v>
      </c>
      <c r="DK78" s="7">
        <v>2684640.78</v>
      </c>
      <c r="DL78" s="7">
        <v>2289216.4699999997</v>
      </c>
      <c r="DM78" s="20">
        <v>3.2258064516129031E-2</v>
      </c>
      <c r="DN78" s="20">
        <v>0.12444444444444444</v>
      </c>
      <c r="DO78" s="20">
        <v>0.13906250000000001</v>
      </c>
      <c r="DP78" s="20">
        <v>2.5862068965517241E-2</v>
      </c>
      <c r="DQ78" s="20">
        <v>1.9047619047619049E-2</v>
      </c>
      <c r="DR78" s="20">
        <v>0.16390977443609023</v>
      </c>
      <c r="DS78" s="20">
        <v>0.15266106442577029</v>
      </c>
      <c r="DT78" s="20">
        <v>4.2553191489361701E-2</v>
      </c>
      <c r="DU78" s="20">
        <v>8.8235294117647051E-2</v>
      </c>
      <c r="DV78" s="20">
        <v>0.05</v>
      </c>
      <c r="DW78" s="20">
        <v>2.2222222222222223E-2</v>
      </c>
      <c r="DX78" s="20">
        <v>0.11487854251012145</v>
      </c>
      <c r="DY78" s="20">
        <v>9.8820887142055031E-2</v>
      </c>
      <c r="DZ78" s="20">
        <v>0</v>
      </c>
      <c r="EA78" s="20">
        <v>2.1505376344086023E-2</v>
      </c>
      <c r="EB78" s="20">
        <v>0.112987012987013</v>
      </c>
      <c r="EC78" s="20">
        <v>0.15048118985126857</v>
      </c>
      <c r="ED78" s="20">
        <v>8.771929824561403E-3</v>
      </c>
      <c r="EE78" s="20">
        <v>1.9230769230769232E-2</v>
      </c>
      <c r="EF78" s="20">
        <v>0.18771929824561404</v>
      </c>
      <c r="EG78" s="20">
        <v>0.15256588072122051</v>
      </c>
      <c r="EH78" s="20">
        <v>3.2608695652173912E-2</v>
      </c>
      <c r="EI78" s="20">
        <v>8.7394957983193272E-2</v>
      </c>
      <c r="EJ78" s="20">
        <v>4.9504950495049507E-2</v>
      </c>
      <c r="EK78" s="20">
        <v>1.4925373134328358E-2</v>
      </c>
      <c r="EL78" s="20">
        <v>0.11435406698564593</v>
      </c>
      <c r="EM78" s="20">
        <v>0.16765053128689492</v>
      </c>
      <c r="EN78" s="20">
        <v>0</v>
      </c>
      <c r="EO78" s="20">
        <v>2.1052631578947368E-2</v>
      </c>
      <c r="EP78" s="20">
        <v>0.11333333333333334</v>
      </c>
      <c r="EQ78" s="20">
        <v>0.14987080103359174</v>
      </c>
      <c r="ER78" s="20">
        <v>8.9285714285714281E-3</v>
      </c>
      <c r="ES78" s="20">
        <v>9.6153846153846159E-3</v>
      </c>
      <c r="ET78" s="20">
        <v>0.18794326241134751</v>
      </c>
      <c r="EU78" s="20">
        <v>0.13480392156862744</v>
      </c>
      <c r="EV78" s="20">
        <v>3.1914893617021274E-2</v>
      </c>
      <c r="EW78" s="20">
        <v>8.6992543496271751E-2</v>
      </c>
      <c r="EX78" s="20">
        <v>5.0505050505050504E-2</v>
      </c>
      <c r="EY78" s="20">
        <v>1.4492753623188406E-2</v>
      </c>
      <c r="EZ78" s="7">
        <v>23537.859999999993</v>
      </c>
      <c r="FA78" s="7">
        <v>43801</v>
      </c>
      <c r="FB78" s="7">
        <v>16930.569999999996</v>
      </c>
      <c r="FC78" s="7">
        <v>107422.09999999999</v>
      </c>
      <c r="FD78" s="7">
        <v>43416.95</v>
      </c>
      <c r="FE78" s="7">
        <v>29266.160000000003</v>
      </c>
      <c r="FF78" s="7">
        <v>5129.68</v>
      </c>
      <c r="FG78" s="7">
        <v>53715.360000000001</v>
      </c>
      <c r="FH78" s="7">
        <v>14805.480000000005</v>
      </c>
      <c r="FI78" s="7">
        <v>22497.130000000008</v>
      </c>
      <c r="FJ78" s="7">
        <v>13403.91</v>
      </c>
      <c r="FK78" s="7">
        <v>51712.299999999996</v>
      </c>
      <c r="FL78" s="7">
        <v>3480.1000000000004</v>
      </c>
      <c r="FM78" s="7">
        <v>13071.9</v>
      </c>
      <c r="FN78" s="7">
        <v>6919.97</v>
      </c>
      <c r="FO78" s="7">
        <v>21459.870000000003</v>
      </c>
      <c r="FP78" s="7">
        <v>42428.34</v>
      </c>
      <c r="FQ78" s="7">
        <v>30093.77</v>
      </c>
      <c r="FR78" s="7">
        <v>34317.57</v>
      </c>
      <c r="FS78" s="7">
        <v>3511.55</v>
      </c>
      <c r="FT78" s="7">
        <v>74330.709999999992</v>
      </c>
      <c r="FU78" s="7">
        <v>15358.61</v>
      </c>
      <c r="FV78" s="7">
        <v>8443.2899999999991</v>
      </c>
      <c r="FW78" s="7">
        <v>6763.3900000000012</v>
      </c>
      <c r="FX78" s="9" t="s">
        <v>260</v>
      </c>
      <c r="FY78" s="10" t="s">
        <v>262</v>
      </c>
      <c r="FZ78" s="5" t="s">
        <v>230</v>
      </c>
    </row>
    <row r="79" spans="1:182" x14ac:dyDescent="0.35">
      <c r="A79" s="6" t="s">
        <v>263</v>
      </c>
      <c r="B79" s="7">
        <v>21961604.205599986</v>
      </c>
      <c r="C79" s="7">
        <v>23337996.288399965</v>
      </c>
      <c r="D79" s="7">
        <v>24119616.800399981</v>
      </c>
      <c r="E79" s="7">
        <v>24409435.802399974</v>
      </c>
      <c r="F79" s="7">
        <v>24827993.653999999</v>
      </c>
      <c r="G79" s="7">
        <v>25841828.396799989</v>
      </c>
      <c r="H79" s="7">
        <v>25722982.569999993</v>
      </c>
      <c r="I79" s="7">
        <v>25719414.691599987</v>
      </c>
      <c r="J79" s="7">
        <v>26611096.093999997</v>
      </c>
      <c r="K79" s="7">
        <v>27318306.047999974</v>
      </c>
      <c r="L79" s="7">
        <v>28263159.357199993</v>
      </c>
      <c r="M79" s="7">
        <v>28355042.676399983</v>
      </c>
      <c r="N79" s="7">
        <v>30018094.901999999</v>
      </c>
      <c r="O79" s="7">
        <v>1340709.1668000002</v>
      </c>
      <c r="P79" s="7">
        <v>1585290.3556000001</v>
      </c>
      <c r="Q79" s="7">
        <v>1803178.6056000004</v>
      </c>
      <c r="R79" s="7">
        <v>1830757.4676000001</v>
      </c>
      <c r="S79" s="7">
        <v>1657049.7984</v>
      </c>
      <c r="T79" s="7">
        <v>1767965.4227999998</v>
      </c>
      <c r="U79" s="7">
        <v>1894674.4688000004</v>
      </c>
      <c r="V79" s="7">
        <v>1631335.5056000003</v>
      </c>
      <c r="W79" s="7">
        <v>1665747.6476</v>
      </c>
      <c r="X79" s="7">
        <v>1495811.9203999999</v>
      </c>
      <c r="Y79" s="7">
        <v>1262497.3036</v>
      </c>
      <c r="Z79" s="7">
        <v>1394369.2679999999</v>
      </c>
      <c r="AA79" s="7">
        <v>1543895.7848</v>
      </c>
      <c r="AB79" s="7">
        <v>1447069.9712</v>
      </c>
      <c r="AC79" s="7">
        <v>1314262.8776</v>
      </c>
      <c r="AD79" s="7">
        <v>960740.98800000013</v>
      </c>
      <c r="AE79" s="7">
        <v>1110936.33</v>
      </c>
      <c r="AF79" s="7">
        <v>1210180.5656000001</v>
      </c>
      <c r="AG79" s="7">
        <v>972952.02040000004</v>
      </c>
      <c r="AH79" s="7">
        <v>965292.15240000002</v>
      </c>
      <c r="AI79" s="7">
        <v>993994.81080000009</v>
      </c>
      <c r="AJ79" s="7">
        <v>669579.66319999995</v>
      </c>
      <c r="AK79" s="7">
        <v>626572.81440000003</v>
      </c>
      <c r="AL79" s="7">
        <v>1096171.8036</v>
      </c>
      <c r="AM79" s="7">
        <v>1663130.9731999999</v>
      </c>
      <c r="AN79" s="7">
        <v>1320500.8184</v>
      </c>
      <c r="AO79" s="7">
        <v>0</v>
      </c>
      <c r="AP79" s="7">
        <v>0</v>
      </c>
      <c r="AQ79" s="7">
        <v>143440.9264</v>
      </c>
      <c r="AR79" s="7">
        <v>74661.265199999994</v>
      </c>
      <c r="AS79" s="7">
        <v>15835.5128</v>
      </c>
      <c r="AT79" s="7">
        <v>83302.061199999996</v>
      </c>
      <c r="AU79" s="7">
        <v>70140.78839999999</v>
      </c>
      <c r="AV79" s="7">
        <v>196772.61960000001</v>
      </c>
      <c r="AW79" s="7">
        <v>160602.05119999999</v>
      </c>
      <c r="AX79" s="7">
        <v>125344.37759999998</v>
      </c>
      <c r="AY79" s="7">
        <v>65144.518799999998</v>
      </c>
      <c r="AZ79" s="7">
        <v>47857.966</v>
      </c>
      <c r="BA79" s="7">
        <v>83142.437600000005</v>
      </c>
      <c r="BB79" s="7">
        <v>411665.03</v>
      </c>
      <c r="BC79" s="7">
        <v>249430.76999999996</v>
      </c>
      <c r="BD79" s="7">
        <v>213537.69999999998</v>
      </c>
      <c r="BE79" s="7">
        <v>207010.18000000002</v>
      </c>
      <c r="BF79" s="7">
        <v>260399.55999999997</v>
      </c>
      <c r="BG79" s="7">
        <v>383835.33</v>
      </c>
      <c r="BH79" s="7">
        <v>229646.07</v>
      </c>
      <c r="BI79" s="7">
        <v>131163.58000000002</v>
      </c>
      <c r="BJ79" s="7">
        <v>87729.209999999992</v>
      </c>
      <c r="BK79" s="7">
        <v>422239.61</v>
      </c>
      <c r="BL79" s="7">
        <v>251387.89</v>
      </c>
      <c r="BM79" s="7">
        <v>229124.06</v>
      </c>
      <c r="BN79" s="7">
        <v>103478.32</v>
      </c>
      <c r="BO79" s="7">
        <v>197877.53</v>
      </c>
      <c r="BP79" s="7">
        <v>430962.51</v>
      </c>
      <c r="BQ79" s="7">
        <v>219142.62</v>
      </c>
      <c r="BR79" s="7">
        <v>265465.40000000002</v>
      </c>
      <c r="BS79" s="7">
        <v>260345.75</v>
      </c>
      <c r="BT79" s="7">
        <v>493272.10000000009</v>
      </c>
      <c r="BU79" s="7">
        <v>408354.20999999996</v>
      </c>
      <c r="BV79" s="7">
        <v>249430.95</v>
      </c>
      <c r="BW79" s="7">
        <v>382639.66000000003</v>
      </c>
      <c r="BX79" s="7">
        <v>225533.46</v>
      </c>
      <c r="BY79" s="7">
        <v>132616.73000000001</v>
      </c>
      <c r="BZ79" s="7">
        <v>31788.170000000002</v>
      </c>
      <c r="CA79" s="7">
        <v>83990.38</v>
      </c>
      <c r="CB79" s="7">
        <v>34874.85</v>
      </c>
      <c r="CC79" s="7">
        <v>20135.87</v>
      </c>
      <c r="CD79" s="7">
        <v>0</v>
      </c>
      <c r="CE79" s="7">
        <v>9059.5</v>
      </c>
      <c r="CF79" s="7">
        <v>124323.96</v>
      </c>
      <c r="CG79" s="7">
        <v>7611.58</v>
      </c>
      <c r="CH79" s="7">
        <v>34995.46</v>
      </c>
      <c r="CI79" s="7">
        <v>73262.079999999987</v>
      </c>
      <c r="CJ79" s="7">
        <v>0</v>
      </c>
      <c r="CK79" s="7">
        <v>75223.38</v>
      </c>
      <c r="CL79" s="7">
        <v>40950.82</v>
      </c>
      <c r="CM79" s="8">
        <v>2.6700943838206384E-2</v>
      </c>
      <c r="CN79" s="8">
        <v>4.536620674395779E-2</v>
      </c>
      <c r="CO79" s="8">
        <v>2.1288326859721134E-2</v>
      </c>
      <c r="CP79" s="8">
        <v>1.4873201409243452E-2</v>
      </c>
      <c r="CQ79" s="8">
        <v>0</v>
      </c>
      <c r="CR79" s="8">
        <v>6.7484492757069175E-3</v>
      </c>
      <c r="CS79" s="8">
        <v>9.8214114738871594E-2</v>
      </c>
      <c r="CT79" s="8">
        <v>5.9600989759895674E-3</v>
      </c>
      <c r="CU79" s="8">
        <v>1.7806774676594781E-2</v>
      </c>
      <c r="CV79" s="8">
        <v>4.3950346037658239E-2</v>
      </c>
      <c r="CW79" s="8">
        <v>0</v>
      </c>
      <c r="CX79" s="8">
        <v>5.4961035677154713E-2</v>
      </c>
      <c r="CY79" s="8">
        <v>2.0127035668202113E-2</v>
      </c>
      <c r="CZ79" s="7">
        <v>1190526.08</v>
      </c>
      <c r="DA79" s="7">
        <v>1851386.44</v>
      </c>
      <c r="DB79" s="7">
        <v>1638214.7</v>
      </c>
      <c r="DC79" s="7">
        <v>1353835.6300000001</v>
      </c>
      <c r="DD79" s="7">
        <v>1332916.21</v>
      </c>
      <c r="DE79" s="7">
        <v>1342456.56</v>
      </c>
      <c r="DF79" s="7">
        <v>1265846.1599999999</v>
      </c>
      <c r="DG79" s="7">
        <v>1277089.5300000003</v>
      </c>
      <c r="DH79" s="7">
        <v>1965289.0899999999</v>
      </c>
      <c r="DI79" s="7">
        <v>1666928.4</v>
      </c>
      <c r="DJ79" s="7">
        <v>1831802.1899999997</v>
      </c>
      <c r="DK79" s="7">
        <v>1368667.44</v>
      </c>
      <c r="DL79" s="7">
        <v>2034617.5500000003</v>
      </c>
      <c r="DM79" s="8">
        <v>3.2258064516129031E-2</v>
      </c>
      <c r="DN79" s="8">
        <v>0.02</v>
      </c>
      <c r="DO79" s="8">
        <v>0</v>
      </c>
      <c r="DP79" s="8">
        <v>3.125E-2</v>
      </c>
      <c r="DQ79" s="8">
        <v>1.2345679012345678E-2</v>
      </c>
      <c r="DR79" s="8">
        <v>2.6315789473684209E-2</v>
      </c>
      <c r="DS79" s="8">
        <v>1.3513513513513514E-2</v>
      </c>
      <c r="DT79" s="8">
        <v>2.7027027027027029E-2</v>
      </c>
      <c r="DU79" s="8">
        <v>1.7241379310344827E-2</v>
      </c>
      <c r="DV79" s="8">
        <v>1.9607843137254902E-2</v>
      </c>
      <c r="DW79" s="8">
        <v>1.4814814814814815E-2</v>
      </c>
      <c r="DX79" s="8">
        <v>9.0090090090090089E-3</v>
      </c>
      <c r="DY79" s="8">
        <v>2.2988505747126436E-2</v>
      </c>
      <c r="DZ79" s="8">
        <v>2.564102564102564E-2</v>
      </c>
      <c r="EA79" s="8">
        <v>3.125E-2</v>
      </c>
      <c r="EB79" s="8">
        <v>2.0408163265306121E-2</v>
      </c>
      <c r="EC79" s="8">
        <v>0</v>
      </c>
      <c r="ED79" s="8">
        <v>3.125E-2</v>
      </c>
      <c r="EE79" s="8">
        <v>1.2345679012345678E-2</v>
      </c>
      <c r="EF79" s="8">
        <v>2.6666666666666668E-2</v>
      </c>
      <c r="EG79" s="8">
        <v>0</v>
      </c>
      <c r="EH79" s="8">
        <v>1.3513513513513514E-2</v>
      </c>
      <c r="EI79" s="8">
        <v>1.6666666666666666E-2</v>
      </c>
      <c r="EJ79" s="8">
        <v>0.02</v>
      </c>
      <c r="EK79" s="8">
        <v>1.4814814814814815E-2</v>
      </c>
      <c r="EL79" s="8">
        <v>8.9285714285714281E-3</v>
      </c>
      <c r="EM79" s="8">
        <v>1.4492753623188406E-2</v>
      </c>
      <c r="EN79" s="8">
        <v>1.2658227848101266E-2</v>
      </c>
      <c r="EO79" s="8">
        <v>3.1746031746031744E-2</v>
      </c>
      <c r="EP79" s="8">
        <v>2.0408163265306121E-2</v>
      </c>
      <c r="EQ79" s="8">
        <v>0</v>
      </c>
      <c r="ER79" s="8">
        <v>3.2258064516129031E-2</v>
      </c>
      <c r="ES79" s="8">
        <v>1.2345679012345678E-2</v>
      </c>
      <c r="ET79" s="8">
        <v>2.6666666666666668E-2</v>
      </c>
      <c r="EU79" s="8">
        <v>0</v>
      </c>
      <c r="EV79" s="8">
        <v>1.3698630136986301E-2</v>
      </c>
      <c r="EW79" s="8">
        <v>1.6666666666666666E-2</v>
      </c>
      <c r="EX79" s="8">
        <v>1.9801980198019802E-2</v>
      </c>
      <c r="EY79" s="8">
        <v>7.2992700729927005E-3</v>
      </c>
      <c r="EZ79" s="7">
        <v>21535.89</v>
      </c>
      <c r="FA79" s="7">
        <v>17626</v>
      </c>
      <c r="FB79" s="7">
        <v>3733.06</v>
      </c>
      <c r="FC79" s="7">
        <v>37386.759999999995</v>
      </c>
      <c r="FD79" s="7">
        <v>20063.639999999996</v>
      </c>
      <c r="FE79" s="7">
        <v>20707.919999999998</v>
      </c>
      <c r="FF79" s="7">
        <v>1980.52</v>
      </c>
      <c r="FG79" s="7">
        <v>56896.369999999995</v>
      </c>
      <c r="FH79" s="7">
        <v>8695.0400000000009</v>
      </c>
      <c r="FI79" s="7">
        <v>8889.0499999999975</v>
      </c>
      <c r="FJ79" s="7">
        <v>17426.57</v>
      </c>
      <c r="FK79" s="7">
        <v>31204.819999999996</v>
      </c>
      <c r="FL79" s="7">
        <v>11558.529999999999</v>
      </c>
      <c r="FM79" s="7">
        <v>2726.81</v>
      </c>
      <c r="FN79" s="7">
        <v>2955.0599999999995</v>
      </c>
      <c r="FO79" s="7">
        <v>342.73</v>
      </c>
      <c r="FP79" s="7">
        <v>7190.3899999999994</v>
      </c>
      <c r="FQ79" s="7">
        <v>13407.14</v>
      </c>
      <c r="FR79" s="7">
        <v>10107.08</v>
      </c>
      <c r="FS79" s="7">
        <v>32677.11</v>
      </c>
      <c r="FT79" s="7">
        <v>4163.32</v>
      </c>
      <c r="FU79" s="7">
        <v>4982.9399999999996</v>
      </c>
      <c r="FV79" s="7">
        <v>3002.92</v>
      </c>
      <c r="FW79" s="7">
        <v>4732.38</v>
      </c>
      <c r="FX79" s="9" t="s">
        <v>260</v>
      </c>
      <c r="FY79" s="10" t="s">
        <v>263</v>
      </c>
      <c r="FZ79" s="5" t="s">
        <v>230</v>
      </c>
    </row>
    <row r="80" spans="1:182" x14ac:dyDescent="0.35">
      <c r="A80" s="6" t="s">
        <v>264</v>
      </c>
      <c r="B80" s="7">
        <v>6842304.6276000002</v>
      </c>
      <c r="C80" s="7">
        <v>7707410.6991999997</v>
      </c>
      <c r="D80" s="7">
        <v>8618367.0803999975</v>
      </c>
      <c r="E80" s="7">
        <v>9540567.0527999885</v>
      </c>
      <c r="F80" s="7">
        <v>10345651.150400002</v>
      </c>
      <c r="G80" s="7">
        <v>11152480.775999989</v>
      </c>
      <c r="H80" s="7">
        <v>12139961.0812</v>
      </c>
      <c r="I80" s="7">
        <v>13196380.008400001</v>
      </c>
      <c r="J80" s="7">
        <v>14369790.271199999</v>
      </c>
      <c r="K80" s="7">
        <v>15746711.634399991</v>
      </c>
      <c r="L80" s="7">
        <v>16993964.658799972</v>
      </c>
      <c r="M80" s="7">
        <v>17153190.417999994</v>
      </c>
      <c r="N80" s="7">
        <v>18076732.934799984</v>
      </c>
      <c r="O80" s="7">
        <v>623982.00599999994</v>
      </c>
      <c r="P80" s="7">
        <v>661294.72759999998</v>
      </c>
      <c r="Q80" s="7">
        <v>550528.57919999992</v>
      </c>
      <c r="R80" s="7">
        <v>611128.33439999993</v>
      </c>
      <c r="S80" s="7">
        <v>277508.9472</v>
      </c>
      <c r="T80" s="7">
        <v>139081.1728</v>
      </c>
      <c r="U80" s="7">
        <v>380386.79719999997</v>
      </c>
      <c r="V80" s="7">
        <v>750719.63920000009</v>
      </c>
      <c r="W80" s="7">
        <v>980964.3424000002</v>
      </c>
      <c r="X80" s="7">
        <v>987957.7844</v>
      </c>
      <c r="Y80" s="7">
        <v>1446368.2331999999</v>
      </c>
      <c r="Z80" s="7">
        <v>1148808.1731999998</v>
      </c>
      <c r="AA80" s="7">
        <v>1041847.3732</v>
      </c>
      <c r="AB80" s="7">
        <v>320871.0172</v>
      </c>
      <c r="AC80" s="7">
        <v>377633.82040000003</v>
      </c>
      <c r="AD80" s="7">
        <v>286331.25880000001</v>
      </c>
      <c r="AE80" s="7">
        <v>155632.36480000001</v>
      </c>
      <c r="AF80" s="7">
        <v>301614.87400000001</v>
      </c>
      <c r="AG80" s="7">
        <v>756497.7548</v>
      </c>
      <c r="AH80" s="7">
        <v>719827.04239999992</v>
      </c>
      <c r="AI80" s="7">
        <v>680131.45039999997</v>
      </c>
      <c r="AJ80" s="7">
        <v>813169.80639999988</v>
      </c>
      <c r="AK80" s="7">
        <v>703630.29839999997</v>
      </c>
      <c r="AL80" s="7">
        <v>435082.82079999999</v>
      </c>
      <c r="AM80" s="7">
        <v>948081.07079999987</v>
      </c>
      <c r="AN80" s="7">
        <v>1132239.7724000001</v>
      </c>
      <c r="AO80" s="7">
        <v>0</v>
      </c>
      <c r="AP80" s="7">
        <v>56519.546799999996</v>
      </c>
      <c r="AQ80" s="7">
        <v>0</v>
      </c>
      <c r="AR80" s="7">
        <v>42960.303599999999</v>
      </c>
      <c r="AS80" s="7">
        <v>29808.54</v>
      </c>
      <c r="AT80" s="7">
        <v>0</v>
      </c>
      <c r="AU80" s="7">
        <v>139242.78279999999</v>
      </c>
      <c r="AV80" s="7">
        <v>163909.89720000001</v>
      </c>
      <c r="AW80" s="7">
        <v>28380.087200000002</v>
      </c>
      <c r="AX80" s="7">
        <v>103793.568</v>
      </c>
      <c r="AY80" s="7">
        <v>289188.99479999999</v>
      </c>
      <c r="AZ80" s="7">
        <v>86678.252399999998</v>
      </c>
      <c r="BA80" s="7">
        <v>323847.14280000003</v>
      </c>
      <c r="BB80" s="7">
        <v>0</v>
      </c>
      <c r="BC80" s="7">
        <v>0</v>
      </c>
      <c r="BD80" s="7">
        <v>0</v>
      </c>
      <c r="BE80" s="7">
        <v>10344.14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23584.36</v>
      </c>
      <c r="BM80" s="7">
        <v>0</v>
      </c>
      <c r="BN80" s="7">
        <v>0</v>
      </c>
      <c r="BO80" s="7">
        <v>57009.45</v>
      </c>
      <c r="BP80" s="7">
        <v>131849.06</v>
      </c>
      <c r="BQ80" s="7">
        <v>216850.78999999998</v>
      </c>
      <c r="BR80" s="7">
        <v>147742.32</v>
      </c>
      <c r="BS80" s="7">
        <v>59889.440000000002</v>
      </c>
      <c r="BT80" s="7">
        <v>0</v>
      </c>
      <c r="BU80" s="7">
        <v>90868.89</v>
      </c>
      <c r="BV80" s="7">
        <v>42264.11</v>
      </c>
      <c r="BW80" s="7">
        <v>0</v>
      </c>
      <c r="BX80" s="7">
        <v>286652.17000000004</v>
      </c>
      <c r="BY80" s="7">
        <v>230153.9</v>
      </c>
      <c r="BZ80" s="7">
        <v>0</v>
      </c>
      <c r="CA80" s="7">
        <v>0</v>
      </c>
      <c r="CB80" s="7">
        <v>0</v>
      </c>
      <c r="CC80" s="7">
        <v>31978.639999999999</v>
      </c>
      <c r="CD80" s="7">
        <v>0</v>
      </c>
      <c r="CE80" s="7">
        <v>0</v>
      </c>
      <c r="CF80" s="7">
        <v>0</v>
      </c>
      <c r="CG80" s="7">
        <v>49132.08</v>
      </c>
      <c r="CH80" s="7">
        <v>9389.9599999999991</v>
      </c>
      <c r="CI80" s="7">
        <v>10450.870000000001</v>
      </c>
      <c r="CJ80" s="7">
        <v>17854.84</v>
      </c>
      <c r="CK80" s="7">
        <v>160756.02000000002</v>
      </c>
      <c r="CL80" s="7">
        <v>105259.12</v>
      </c>
      <c r="CM80" s="8">
        <v>0</v>
      </c>
      <c r="CN80" s="8">
        <v>0</v>
      </c>
      <c r="CO80" s="8">
        <v>0</v>
      </c>
      <c r="CP80" s="8">
        <v>3.1175806553049124E-2</v>
      </c>
      <c r="CQ80" s="8">
        <v>0</v>
      </c>
      <c r="CR80" s="8">
        <v>0</v>
      </c>
      <c r="CS80" s="8">
        <v>0</v>
      </c>
      <c r="CT80" s="8">
        <v>4.6956884051301696E-2</v>
      </c>
      <c r="CU80" s="8">
        <v>8.0843169437673518E-3</v>
      </c>
      <c r="CV80" s="8">
        <v>7.4010258752530145E-3</v>
      </c>
      <c r="CW80" s="8">
        <v>1.4133326967012623E-2</v>
      </c>
      <c r="CX80" s="8">
        <v>0.17648513984350908</v>
      </c>
      <c r="CY80" s="8">
        <v>9.0904312712482838E-2</v>
      </c>
      <c r="CZ80" s="7">
        <v>724882.75</v>
      </c>
      <c r="DA80" s="7">
        <v>778546.06</v>
      </c>
      <c r="DB80" s="7">
        <v>845366.62000000011</v>
      </c>
      <c r="DC80" s="7">
        <v>1025751.8099999999</v>
      </c>
      <c r="DD80" s="7">
        <v>937841.01</v>
      </c>
      <c r="DE80" s="7">
        <v>714333.55</v>
      </c>
      <c r="DF80" s="7">
        <v>1061675.04</v>
      </c>
      <c r="DG80" s="7">
        <v>1046323.26</v>
      </c>
      <c r="DH80" s="7">
        <v>1161503.2</v>
      </c>
      <c r="DI80" s="7">
        <v>1412083.97</v>
      </c>
      <c r="DJ80" s="7">
        <v>1263314.72</v>
      </c>
      <c r="DK80" s="7">
        <v>910875.66999999993</v>
      </c>
      <c r="DL80" s="7">
        <v>1157911.18</v>
      </c>
      <c r="DM80" s="8">
        <v>0</v>
      </c>
      <c r="DN80" s="8">
        <v>0</v>
      </c>
      <c r="DO80" s="8">
        <v>2.1739130434782608E-2</v>
      </c>
      <c r="DP80" s="8">
        <v>2.1739130434782608E-2</v>
      </c>
      <c r="DQ80" s="8">
        <v>8.3333333333333329E-2</v>
      </c>
      <c r="DR80" s="8">
        <v>8.3333333333333329E-2</v>
      </c>
      <c r="DS80" s="8">
        <v>5.128205128205128E-2</v>
      </c>
      <c r="DT80" s="8">
        <v>3.4482758620689655E-2</v>
      </c>
      <c r="DU80" s="8">
        <v>2.7777777777777776E-2</v>
      </c>
      <c r="DV80" s="8">
        <v>0</v>
      </c>
      <c r="DW80" s="8">
        <v>9.375E-2</v>
      </c>
      <c r="DX80" s="8">
        <v>0</v>
      </c>
      <c r="DY80" s="8">
        <v>2.2727272727272728E-2</v>
      </c>
      <c r="DZ80" s="8">
        <v>4.3478260869565216E-2</v>
      </c>
      <c r="EA80" s="8">
        <v>0</v>
      </c>
      <c r="EB80" s="8">
        <v>0</v>
      </c>
      <c r="EC80" s="8">
        <v>2.1276595744680851E-2</v>
      </c>
      <c r="ED80" s="8">
        <v>2.2222222222222223E-2</v>
      </c>
      <c r="EE80" s="8">
        <v>8.1081081081081086E-2</v>
      </c>
      <c r="EF80" s="8">
        <v>8.6956521739130432E-2</v>
      </c>
      <c r="EG80" s="8">
        <v>4.878048780487805E-2</v>
      </c>
      <c r="EH80" s="8">
        <v>3.7037037037037035E-2</v>
      </c>
      <c r="EI80" s="8">
        <v>0</v>
      </c>
      <c r="EJ80" s="8">
        <v>2.6315789473684209E-2</v>
      </c>
      <c r="EK80" s="8">
        <v>6.3492063492063489E-2</v>
      </c>
      <c r="EL80" s="8">
        <v>2.0408163265306121E-2</v>
      </c>
      <c r="EM80" s="8">
        <v>0</v>
      </c>
      <c r="EN80" s="8">
        <v>4.3478260869565216E-2</v>
      </c>
      <c r="EO80" s="8">
        <v>0</v>
      </c>
      <c r="EP80" s="8">
        <v>0</v>
      </c>
      <c r="EQ80" s="8">
        <v>2.0408163265306121E-2</v>
      </c>
      <c r="ER80" s="8">
        <v>2.1276595744680851E-2</v>
      </c>
      <c r="ES80" s="8">
        <v>9.0909090909090912E-2</v>
      </c>
      <c r="ET80" s="8">
        <v>8.6956521739130432E-2</v>
      </c>
      <c r="EU80" s="8">
        <v>4.878048780487805E-2</v>
      </c>
      <c r="EV80" s="8">
        <v>3.7037037037037035E-2</v>
      </c>
      <c r="EW80" s="8">
        <v>0</v>
      </c>
      <c r="EX80" s="8">
        <v>2.6315789473684209E-2</v>
      </c>
      <c r="EY80" s="8">
        <v>3.2258064516129031E-2</v>
      </c>
      <c r="EZ80" s="7">
        <v>0</v>
      </c>
      <c r="FA80" s="7">
        <v>0</v>
      </c>
      <c r="FB80" s="7">
        <v>0.04</v>
      </c>
      <c r="FC80" s="7">
        <v>41.71</v>
      </c>
      <c r="FD80" s="7">
        <v>171.68</v>
      </c>
      <c r="FE80" s="7">
        <v>283.44</v>
      </c>
      <c r="FF80" s="7">
        <v>158.88</v>
      </c>
      <c r="FG80" s="7">
        <v>0.04</v>
      </c>
      <c r="FH80" s="7">
        <v>1560.04</v>
      </c>
      <c r="FI80" s="7">
        <v>564.87</v>
      </c>
      <c r="FJ80" s="7">
        <v>100.12</v>
      </c>
      <c r="FK80" s="7">
        <v>24.2</v>
      </c>
      <c r="FL80" s="7">
        <v>-290.52</v>
      </c>
      <c r="FM80" s="7">
        <v>399.66</v>
      </c>
      <c r="FN80" s="7">
        <v>330.74</v>
      </c>
      <c r="FO80" s="7">
        <v>0</v>
      </c>
      <c r="FP80" s="7">
        <v>1065.6099999999999</v>
      </c>
      <c r="FQ80" s="7">
        <v>411.25</v>
      </c>
      <c r="FR80" s="7">
        <v>866.83999999999992</v>
      </c>
      <c r="FS80" s="7">
        <v>1410.0400000000002</v>
      </c>
      <c r="FT80" s="7">
        <v>5976.4</v>
      </c>
      <c r="FU80" s="7">
        <v>1483.26</v>
      </c>
      <c r="FV80" s="7">
        <v>2305.56</v>
      </c>
      <c r="FW80" s="7">
        <v>1294.01</v>
      </c>
      <c r="FX80" s="9" t="s">
        <v>260</v>
      </c>
      <c r="FY80" s="10" t="s">
        <v>264</v>
      </c>
      <c r="FZ80" s="5" t="s">
        <v>230</v>
      </c>
    </row>
    <row r="81" spans="1:182" x14ac:dyDescent="0.35">
      <c r="A81" s="6" t="s">
        <v>265</v>
      </c>
      <c r="B81" s="7">
        <v>13700010.562799999</v>
      </c>
      <c r="C81" s="7">
        <v>14253164.456399994</v>
      </c>
      <c r="D81" s="7">
        <v>14466514.008399997</v>
      </c>
      <c r="E81" s="7">
        <v>14737055.835599987</v>
      </c>
      <c r="F81" s="7">
        <v>14734427.163999997</v>
      </c>
      <c r="G81" s="7">
        <v>15322636.185999993</v>
      </c>
      <c r="H81" s="7">
        <v>15035315.802399999</v>
      </c>
      <c r="I81" s="7">
        <v>15342953.176399972</v>
      </c>
      <c r="J81" s="7">
        <v>15984377.627999986</v>
      </c>
      <c r="K81" s="7">
        <v>16744878.16919999</v>
      </c>
      <c r="L81" s="7">
        <v>17516280.63719999</v>
      </c>
      <c r="M81" s="7">
        <v>17743042.801999979</v>
      </c>
      <c r="N81" s="7">
        <v>18356597.536399994</v>
      </c>
      <c r="O81" s="7">
        <v>1840414.9864000003</v>
      </c>
      <c r="P81" s="7">
        <v>1516131.8520000002</v>
      </c>
      <c r="Q81" s="7">
        <v>1689659.6911999998</v>
      </c>
      <c r="R81" s="7">
        <v>1349869.0896000001</v>
      </c>
      <c r="S81" s="7">
        <v>1199598.2320000001</v>
      </c>
      <c r="T81" s="7">
        <v>987943.52600000019</v>
      </c>
      <c r="U81" s="7">
        <v>861708.33679999993</v>
      </c>
      <c r="V81" s="7">
        <v>642070.60320000001</v>
      </c>
      <c r="W81" s="7">
        <v>649618.2871999999</v>
      </c>
      <c r="X81" s="7">
        <v>832760.83600000013</v>
      </c>
      <c r="Y81" s="7">
        <v>1248450.1848000002</v>
      </c>
      <c r="Z81" s="7">
        <v>1221845.5547999998</v>
      </c>
      <c r="AA81" s="7">
        <v>1409754.2075999998</v>
      </c>
      <c r="AB81" s="7">
        <v>841216.64440000011</v>
      </c>
      <c r="AC81" s="7">
        <v>724615.61079999967</v>
      </c>
      <c r="AD81" s="7">
        <v>398738.13359999994</v>
      </c>
      <c r="AE81" s="7">
        <v>492775.58680000005</v>
      </c>
      <c r="AF81" s="7">
        <v>390531.19840000005</v>
      </c>
      <c r="AG81" s="7">
        <v>395472.06880000001</v>
      </c>
      <c r="AH81" s="7">
        <v>490945.13679999998</v>
      </c>
      <c r="AI81" s="7">
        <v>809264.64559999993</v>
      </c>
      <c r="AJ81" s="7">
        <v>1113907.3263999999</v>
      </c>
      <c r="AK81" s="7">
        <v>828075.85159999994</v>
      </c>
      <c r="AL81" s="7">
        <v>514199.91720000008</v>
      </c>
      <c r="AM81" s="7">
        <v>677505.64919999999</v>
      </c>
      <c r="AN81" s="7">
        <v>741250.82439999992</v>
      </c>
      <c r="AO81" s="7">
        <v>0</v>
      </c>
      <c r="AP81" s="7">
        <v>29425.894800000002</v>
      </c>
      <c r="AQ81" s="7">
        <v>99136.2592</v>
      </c>
      <c r="AR81" s="7">
        <v>109311.4816</v>
      </c>
      <c r="AS81" s="7">
        <v>84153.837599999999</v>
      </c>
      <c r="AT81" s="7">
        <v>22965.8488</v>
      </c>
      <c r="AU81" s="7">
        <v>0</v>
      </c>
      <c r="AV81" s="7">
        <v>75749.491599999994</v>
      </c>
      <c r="AW81" s="7">
        <v>5157.9048000000003</v>
      </c>
      <c r="AX81" s="7">
        <v>75776.374400000001</v>
      </c>
      <c r="AY81" s="7">
        <v>368585.51200000005</v>
      </c>
      <c r="AZ81" s="7">
        <v>12196.0128</v>
      </c>
      <c r="BA81" s="7">
        <v>137542.9124</v>
      </c>
      <c r="BB81" s="7">
        <v>232778.43</v>
      </c>
      <c r="BC81" s="7">
        <v>88396.049999999988</v>
      </c>
      <c r="BD81" s="7">
        <v>60503.14</v>
      </c>
      <c r="BE81" s="7">
        <v>108807.53</v>
      </c>
      <c r="BF81" s="7">
        <v>112565.23000000001</v>
      </c>
      <c r="BG81" s="7">
        <v>30700.59</v>
      </c>
      <c r="BH81" s="7">
        <v>307047.86</v>
      </c>
      <c r="BI81" s="7">
        <v>111102.59000000001</v>
      </c>
      <c r="BJ81" s="7">
        <v>88287.87</v>
      </c>
      <c r="BK81" s="7">
        <v>327806.24</v>
      </c>
      <c r="BL81" s="7">
        <v>100866.88</v>
      </c>
      <c r="BM81" s="7">
        <v>121320.25</v>
      </c>
      <c r="BN81" s="7">
        <v>355676.32999999996</v>
      </c>
      <c r="BO81" s="7">
        <v>265737.73000000004</v>
      </c>
      <c r="BP81" s="7">
        <v>462583.24999999994</v>
      </c>
      <c r="BQ81" s="7">
        <v>326418.93000000005</v>
      </c>
      <c r="BR81" s="7">
        <v>416811.26000000007</v>
      </c>
      <c r="BS81" s="7">
        <v>217661.18</v>
      </c>
      <c r="BT81" s="7">
        <v>384561.26</v>
      </c>
      <c r="BU81" s="7">
        <v>129930.96999999999</v>
      </c>
      <c r="BV81" s="7">
        <v>61923.3</v>
      </c>
      <c r="BW81" s="7">
        <v>126468.19</v>
      </c>
      <c r="BX81" s="7">
        <v>173742.11</v>
      </c>
      <c r="BY81" s="7">
        <v>70824.06</v>
      </c>
      <c r="BZ81" s="7">
        <v>0</v>
      </c>
      <c r="CA81" s="7">
        <v>0</v>
      </c>
      <c r="CB81" s="7">
        <v>16110.71</v>
      </c>
      <c r="CC81" s="7">
        <v>0</v>
      </c>
      <c r="CD81" s="7">
        <v>13799.64</v>
      </c>
      <c r="CE81" s="7">
        <v>0</v>
      </c>
      <c r="CF81" s="7">
        <v>23768.79</v>
      </c>
      <c r="CG81" s="7">
        <v>0</v>
      </c>
      <c r="CH81" s="7">
        <v>43603.7</v>
      </c>
      <c r="CI81" s="7">
        <v>0</v>
      </c>
      <c r="CJ81" s="7">
        <v>13569.55</v>
      </c>
      <c r="CK81" s="7">
        <v>37063.67</v>
      </c>
      <c r="CL81" s="7">
        <v>99742.83</v>
      </c>
      <c r="CM81" s="8">
        <v>0</v>
      </c>
      <c r="CN81" s="8">
        <v>0</v>
      </c>
      <c r="CO81" s="8">
        <v>1.7833332327877326E-2</v>
      </c>
      <c r="CP81" s="8">
        <v>0</v>
      </c>
      <c r="CQ81" s="8">
        <v>1.9436652795999529E-2</v>
      </c>
      <c r="CR81" s="8">
        <v>0</v>
      </c>
      <c r="CS81" s="8">
        <v>3.2279972135411346E-2</v>
      </c>
      <c r="CT81" s="8">
        <v>0</v>
      </c>
      <c r="CU81" s="8">
        <v>4.1358997879117926E-2</v>
      </c>
      <c r="CV81" s="8">
        <v>0</v>
      </c>
      <c r="CW81" s="8">
        <v>1.1832396987938613E-2</v>
      </c>
      <c r="CX81" s="8">
        <v>3.8897123245410746E-2</v>
      </c>
      <c r="CY81" s="8">
        <v>9.7653248713623339E-2</v>
      </c>
      <c r="CZ81" s="7">
        <v>565374.48999999987</v>
      </c>
      <c r="DA81" s="7">
        <v>1069649.2000000002</v>
      </c>
      <c r="DB81" s="7">
        <v>903404.34999999986</v>
      </c>
      <c r="DC81" s="7">
        <v>1047289.04</v>
      </c>
      <c r="DD81" s="7">
        <v>709980.2699999999</v>
      </c>
      <c r="DE81" s="7">
        <v>787280.82000000007</v>
      </c>
      <c r="DF81" s="7">
        <v>736332.41999999993</v>
      </c>
      <c r="DG81" s="7">
        <v>1005045.01</v>
      </c>
      <c r="DH81" s="7">
        <v>1054273.6099999999</v>
      </c>
      <c r="DI81" s="7">
        <v>1160847.01</v>
      </c>
      <c r="DJ81" s="7">
        <v>1146813.2799999998</v>
      </c>
      <c r="DK81" s="7">
        <v>952864.04</v>
      </c>
      <c r="DL81" s="7">
        <v>1021397.9700000001</v>
      </c>
      <c r="DM81" s="8">
        <v>0</v>
      </c>
      <c r="DN81" s="8">
        <v>0</v>
      </c>
      <c r="DO81" s="8">
        <v>1.9230769230769232E-2</v>
      </c>
      <c r="DP81" s="8">
        <v>0</v>
      </c>
      <c r="DQ81" s="8">
        <v>0</v>
      </c>
      <c r="DR81" s="8">
        <v>4.0816326530612242E-2</v>
      </c>
      <c r="DS81" s="8">
        <v>3.8461538461538464E-2</v>
      </c>
      <c r="DT81" s="8">
        <v>0</v>
      </c>
      <c r="DU81" s="8">
        <v>0</v>
      </c>
      <c r="DV81" s="8">
        <v>3.3898305084745763E-2</v>
      </c>
      <c r="DW81" s="8">
        <v>1.3888888888888888E-2</v>
      </c>
      <c r="DX81" s="8">
        <v>0</v>
      </c>
      <c r="DY81" s="8">
        <v>0</v>
      </c>
      <c r="DZ81" s="8">
        <v>5.5555555555555552E-2</v>
      </c>
      <c r="EA81" s="8">
        <v>0</v>
      </c>
      <c r="EB81" s="8">
        <v>0</v>
      </c>
      <c r="EC81" s="8">
        <v>1.8867924528301886E-2</v>
      </c>
      <c r="ED81" s="8">
        <v>0</v>
      </c>
      <c r="EE81" s="8">
        <v>0</v>
      </c>
      <c r="EF81" s="8">
        <v>4.0816326530612242E-2</v>
      </c>
      <c r="EG81" s="8">
        <v>0</v>
      </c>
      <c r="EH81" s="8">
        <v>0</v>
      </c>
      <c r="EI81" s="8">
        <v>0</v>
      </c>
      <c r="EJ81" s="8">
        <v>3.4482758620689655E-2</v>
      </c>
      <c r="EK81" s="8">
        <v>0</v>
      </c>
      <c r="EL81" s="8">
        <v>0</v>
      </c>
      <c r="EM81" s="8">
        <v>1.9230769230769232E-2</v>
      </c>
      <c r="EN81" s="8">
        <v>5.5555555555555552E-2</v>
      </c>
      <c r="EO81" s="8">
        <v>0</v>
      </c>
      <c r="EP81" s="8">
        <v>0</v>
      </c>
      <c r="EQ81" s="8">
        <v>1.8867924528301886E-2</v>
      </c>
      <c r="ER81" s="8">
        <v>0</v>
      </c>
      <c r="ES81" s="8">
        <v>0</v>
      </c>
      <c r="ET81" s="8">
        <v>0.04</v>
      </c>
      <c r="EU81" s="8">
        <v>0</v>
      </c>
      <c r="EV81" s="8">
        <v>0</v>
      </c>
      <c r="EW81" s="8">
        <v>0</v>
      </c>
      <c r="EX81" s="8">
        <v>3.5087719298245612E-2</v>
      </c>
      <c r="EY81" s="8">
        <v>0</v>
      </c>
      <c r="EZ81" s="7">
        <v>504.89</v>
      </c>
      <c r="FA81" s="7">
        <v>16980.900000000001</v>
      </c>
      <c r="FB81" s="7">
        <v>9761.5300000000043</v>
      </c>
      <c r="FC81" s="7">
        <v>29093.31</v>
      </c>
      <c r="FD81" s="7">
        <v>11097.290000000003</v>
      </c>
      <c r="FE81" s="7">
        <v>11834.970000000003</v>
      </c>
      <c r="FF81" s="7">
        <v>13623.150000000001</v>
      </c>
      <c r="FG81" s="7">
        <v>2340.04</v>
      </c>
      <c r="FH81" s="7">
        <v>36075.359999999993</v>
      </c>
      <c r="FI81" s="7">
        <v>261.44</v>
      </c>
      <c r="FJ81" s="7">
        <v>10987.7</v>
      </c>
      <c r="FK81" s="7">
        <v>1257.25</v>
      </c>
      <c r="FL81" s="7">
        <v>8786.6500000000015</v>
      </c>
      <c r="FM81" s="7">
        <v>252.04000000000002</v>
      </c>
      <c r="FN81" s="7">
        <v>2180.8900000000003</v>
      </c>
      <c r="FO81" s="7">
        <v>30.08</v>
      </c>
      <c r="FP81" s="7">
        <v>14281.990000000002</v>
      </c>
      <c r="FQ81" s="7">
        <v>15994.400000000001</v>
      </c>
      <c r="FR81" s="7">
        <v>1231.4100000000001</v>
      </c>
      <c r="FS81" s="7">
        <v>2584.7400000000002</v>
      </c>
      <c r="FT81" s="7">
        <v>16740.46</v>
      </c>
      <c r="FU81" s="7">
        <v>1689.68</v>
      </c>
      <c r="FV81" s="7">
        <v>5369.0999999999995</v>
      </c>
      <c r="FW81" s="7">
        <v>3577.33</v>
      </c>
      <c r="FX81" s="9" t="s">
        <v>260</v>
      </c>
      <c r="FY81" s="10" t="s">
        <v>265</v>
      </c>
      <c r="FZ81" s="5" t="s">
        <v>230</v>
      </c>
    </row>
    <row r="82" spans="1:182" x14ac:dyDescent="0.35">
      <c r="A82" s="6" t="s">
        <v>266</v>
      </c>
      <c r="B82" s="7">
        <v>22099178.271999985</v>
      </c>
      <c r="C82" s="7">
        <v>22663975.743599989</v>
      </c>
      <c r="D82" s="7">
        <v>22669880.754799973</v>
      </c>
      <c r="E82" s="7">
        <v>22530446.260799978</v>
      </c>
      <c r="F82" s="7">
        <v>22154036.321999986</v>
      </c>
      <c r="G82" s="7">
        <v>22819398.399599969</v>
      </c>
      <c r="H82" s="7">
        <v>22067518.41839999</v>
      </c>
      <c r="I82" s="7">
        <v>21964200.73079998</v>
      </c>
      <c r="J82" s="7">
        <v>21989640.66</v>
      </c>
      <c r="K82" s="7">
        <v>21858765.056799967</v>
      </c>
      <c r="L82" s="7">
        <v>21935788.368399981</v>
      </c>
      <c r="M82" s="7">
        <v>22193241.327199992</v>
      </c>
      <c r="N82" s="7">
        <v>23151215.278400008</v>
      </c>
      <c r="O82" s="7">
        <v>2555866.7303999998</v>
      </c>
      <c r="P82" s="7">
        <v>2527621.2884</v>
      </c>
      <c r="Q82" s="7">
        <v>2405509.9464000002</v>
      </c>
      <c r="R82" s="7">
        <v>2569475.2319999998</v>
      </c>
      <c r="S82" s="7">
        <v>2745519.568</v>
      </c>
      <c r="T82" s="7">
        <v>2574231.6168000004</v>
      </c>
      <c r="U82" s="7">
        <v>2346006.0360000003</v>
      </c>
      <c r="V82" s="7">
        <v>2275097.2256</v>
      </c>
      <c r="W82" s="7">
        <v>1858572.5692</v>
      </c>
      <c r="X82" s="7">
        <v>1557080.8464000002</v>
      </c>
      <c r="Y82" s="7">
        <v>1390569.5136000002</v>
      </c>
      <c r="Z82" s="7">
        <v>1412131.3112000003</v>
      </c>
      <c r="AA82" s="7">
        <v>1569102.7044000002</v>
      </c>
      <c r="AB82" s="7">
        <v>1583117.2588000002</v>
      </c>
      <c r="AC82" s="7">
        <v>1702366.1227999998</v>
      </c>
      <c r="AD82" s="7">
        <v>2035385.2776000006</v>
      </c>
      <c r="AE82" s="7">
        <v>1963759.4351999999</v>
      </c>
      <c r="AF82" s="7">
        <v>782314.14040000003</v>
      </c>
      <c r="AG82" s="7">
        <v>807138.10679999995</v>
      </c>
      <c r="AH82" s="7">
        <v>866173.01320000016</v>
      </c>
      <c r="AI82" s="7">
        <v>1222600.1260000004</v>
      </c>
      <c r="AJ82" s="7">
        <v>1239435.986</v>
      </c>
      <c r="AK82" s="7">
        <v>1026109.648</v>
      </c>
      <c r="AL82" s="7">
        <v>728964.18200000003</v>
      </c>
      <c r="AM82" s="7">
        <v>1078919.7703999998</v>
      </c>
      <c r="AN82" s="7">
        <v>1386405.4140000003</v>
      </c>
      <c r="AO82" s="7">
        <v>0</v>
      </c>
      <c r="AP82" s="7">
        <v>64546.297600000005</v>
      </c>
      <c r="AQ82" s="7">
        <v>60102.463199999998</v>
      </c>
      <c r="AR82" s="7">
        <v>63292.862399999998</v>
      </c>
      <c r="AS82" s="7">
        <v>335845.09640000004</v>
      </c>
      <c r="AT82" s="7">
        <v>188131.64319999999</v>
      </c>
      <c r="AU82" s="7">
        <v>69467.962799999994</v>
      </c>
      <c r="AV82" s="7">
        <v>203511.44560000001</v>
      </c>
      <c r="AW82" s="7">
        <v>6684.5636000000004</v>
      </c>
      <c r="AX82" s="7">
        <v>102538.3888</v>
      </c>
      <c r="AY82" s="7">
        <v>35847.142800000001</v>
      </c>
      <c r="AZ82" s="7">
        <v>0</v>
      </c>
      <c r="BA82" s="7">
        <v>18460.800800000001</v>
      </c>
      <c r="BB82" s="7">
        <v>448331.38999999996</v>
      </c>
      <c r="BC82" s="7">
        <v>596416.82999999996</v>
      </c>
      <c r="BD82" s="7">
        <v>376272.48999999993</v>
      </c>
      <c r="BE82" s="7">
        <v>251507</v>
      </c>
      <c r="BF82" s="7">
        <v>139167.62</v>
      </c>
      <c r="BG82" s="7">
        <v>387362.35</v>
      </c>
      <c r="BH82" s="7">
        <v>97402.670000000013</v>
      </c>
      <c r="BI82" s="7">
        <v>148405.82</v>
      </c>
      <c r="BJ82" s="7">
        <v>393619.37</v>
      </c>
      <c r="BK82" s="7">
        <v>233718.08000000002</v>
      </c>
      <c r="BL82" s="7">
        <v>263831.38</v>
      </c>
      <c r="BM82" s="7">
        <v>103385.38</v>
      </c>
      <c r="BN82" s="7">
        <v>309591.18</v>
      </c>
      <c r="BO82" s="7">
        <v>518854.6</v>
      </c>
      <c r="BP82" s="7">
        <v>417034.16999999993</v>
      </c>
      <c r="BQ82" s="7">
        <v>391928.54</v>
      </c>
      <c r="BR82" s="7">
        <v>478026.20999999996</v>
      </c>
      <c r="BS82" s="7">
        <v>280023.69999999995</v>
      </c>
      <c r="BT82" s="7">
        <v>350864.27999999997</v>
      </c>
      <c r="BU82" s="7">
        <v>403215.00999999995</v>
      </c>
      <c r="BV82" s="7">
        <v>563107.06999999995</v>
      </c>
      <c r="BW82" s="7">
        <v>492174.18</v>
      </c>
      <c r="BX82" s="7">
        <v>354988.76</v>
      </c>
      <c r="BY82" s="7">
        <v>202942.46000000002</v>
      </c>
      <c r="BZ82" s="7">
        <v>0</v>
      </c>
      <c r="CA82" s="7">
        <v>0</v>
      </c>
      <c r="CB82" s="7">
        <v>25704.93</v>
      </c>
      <c r="CC82" s="7">
        <v>0</v>
      </c>
      <c r="CD82" s="7">
        <v>28739.040000000001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8">
        <v>0</v>
      </c>
      <c r="CN82" s="8">
        <v>0</v>
      </c>
      <c r="CO82" s="8">
        <v>2.7492790275536694E-2</v>
      </c>
      <c r="CP82" s="8">
        <v>0</v>
      </c>
      <c r="CQ82" s="8">
        <v>5.3942989815189545E-2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7">
        <v>903941.63</v>
      </c>
      <c r="DA82" s="7">
        <v>1124552.43</v>
      </c>
      <c r="DB82" s="7">
        <v>934969.85</v>
      </c>
      <c r="DC82" s="7">
        <v>730589.41</v>
      </c>
      <c r="DD82" s="7">
        <v>532766.90999999992</v>
      </c>
      <c r="DE82" s="7">
        <v>652308.86</v>
      </c>
      <c r="DF82" s="7">
        <v>671052.30000000005</v>
      </c>
      <c r="DG82" s="7">
        <v>630829.55000000005</v>
      </c>
      <c r="DH82" s="7">
        <v>953203.47</v>
      </c>
      <c r="DI82" s="7">
        <v>865226.66999999993</v>
      </c>
      <c r="DJ82" s="7">
        <v>973469.83</v>
      </c>
      <c r="DK82" s="7">
        <v>1036753.37</v>
      </c>
      <c r="DL82" s="7">
        <v>1377075.96</v>
      </c>
      <c r="DM82" s="8">
        <v>3.1746031746031744E-2</v>
      </c>
      <c r="DN82" s="8">
        <v>2.2727272727272728E-2</v>
      </c>
      <c r="DO82" s="8">
        <v>3.3333333333333333E-2</v>
      </c>
      <c r="DP82" s="8">
        <v>1.7857142857142856E-2</v>
      </c>
      <c r="DQ82" s="8">
        <v>0</v>
      </c>
      <c r="DR82" s="8">
        <v>6.4516129032258063E-2</v>
      </c>
      <c r="DS82" s="8">
        <v>0</v>
      </c>
      <c r="DT82" s="8">
        <v>4.2553191489361701E-2</v>
      </c>
      <c r="DU82" s="8">
        <v>2.564102564102564E-2</v>
      </c>
      <c r="DV82" s="8">
        <v>0</v>
      </c>
      <c r="DW82" s="8">
        <v>1.3888888888888888E-2</v>
      </c>
      <c r="DX82" s="8">
        <v>1.4285714285714285E-2</v>
      </c>
      <c r="DY82" s="8">
        <v>4.7619047619047616E-2</v>
      </c>
      <c r="DZ82" s="8">
        <v>1.6393442622950821E-2</v>
      </c>
      <c r="EA82" s="8">
        <v>3.1746031746031744E-2</v>
      </c>
      <c r="EB82" s="8">
        <v>2.2727272727272728E-2</v>
      </c>
      <c r="EC82" s="8">
        <v>3.5714285714285712E-2</v>
      </c>
      <c r="ED82" s="8">
        <v>1.7543859649122806E-2</v>
      </c>
      <c r="EE82" s="8">
        <v>0</v>
      </c>
      <c r="EF82" s="8">
        <v>6.4516129032258063E-2</v>
      </c>
      <c r="EG82" s="8">
        <v>0</v>
      </c>
      <c r="EH82" s="8">
        <v>0</v>
      </c>
      <c r="EI82" s="8">
        <v>0</v>
      </c>
      <c r="EJ82" s="8">
        <v>0</v>
      </c>
      <c r="EK82" s="8">
        <v>1.4084507042253521E-2</v>
      </c>
      <c r="EL82" s="8">
        <v>1.4285714285714285E-2</v>
      </c>
      <c r="EM82" s="8">
        <v>1.7543859649122806E-2</v>
      </c>
      <c r="EN82" s="8">
        <v>1.6949152542372881E-2</v>
      </c>
      <c r="EO82" s="8">
        <v>3.1746031746031744E-2</v>
      </c>
      <c r="EP82" s="8">
        <v>2.2727272727272728E-2</v>
      </c>
      <c r="EQ82" s="8">
        <v>3.5087719298245612E-2</v>
      </c>
      <c r="ER82" s="8">
        <v>1.7857142857142856E-2</v>
      </c>
      <c r="ES82" s="8">
        <v>0</v>
      </c>
      <c r="ET82" s="8">
        <v>6.4516129032258063E-2</v>
      </c>
      <c r="EU82" s="8">
        <v>0</v>
      </c>
      <c r="EV82" s="8">
        <v>0</v>
      </c>
      <c r="EW82" s="8">
        <v>0</v>
      </c>
      <c r="EX82" s="8">
        <v>0</v>
      </c>
      <c r="EY82" s="8">
        <v>1.4084507042253521E-2</v>
      </c>
      <c r="EZ82" s="7">
        <v>1555.31</v>
      </c>
      <c r="FA82" s="7">
        <v>5423.84</v>
      </c>
      <c r="FB82" s="7">
        <v>19861.919999999987</v>
      </c>
      <c r="FC82" s="7">
        <v>30035.18</v>
      </c>
      <c r="FD82" s="7">
        <v>16794.46</v>
      </c>
      <c r="FE82" s="7">
        <v>6471.9</v>
      </c>
      <c r="FF82" s="7">
        <v>6644.6999999999989</v>
      </c>
      <c r="FG82" s="7">
        <v>10443.82</v>
      </c>
      <c r="FH82" s="7">
        <v>5950.2099999999991</v>
      </c>
      <c r="FI82" s="7">
        <v>27081.759999999998</v>
      </c>
      <c r="FJ82" s="7">
        <v>16638.71</v>
      </c>
      <c r="FK82" s="7">
        <v>7542.0999999999995</v>
      </c>
      <c r="FL82" s="7">
        <v>3173.0099999999998</v>
      </c>
      <c r="FM82" s="7">
        <v>3171.76</v>
      </c>
      <c r="FN82" s="7">
        <v>10038.529999999999</v>
      </c>
      <c r="FO82" s="7">
        <v>-22.669999999999959</v>
      </c>
      <c r="FP82" s="7">
        <v>2466.83</v>
      </c>
      <c r="FQ82" s="7">
        <v>7711.99</v>
      </c>
      <c r="FR82" s="7">
        <v>386.63</v>
      </c>
      <c r="FS82" s="7">
        <v>8092.77</v>
      </c>
      <c r="FT82" s="7">
        <v>4715.25</v>
      </c>
      <c r="FU82" s="7">
        <v>10022.039999999999</v>
      </c>
      <c r="FV82" s="7">
        <v>4065.6199999999985</v>
      </c>
      <c r="FW82" s="7">
        <v>1637.61</v>
      </c>
      <c r="FX82" s="9" t="s">
        <v>260</v>
      </c>
      <c r="FY82" s="10" t="s">
        <v>266</v>
      </c>
      <c r="FZ82" s="5" t="s">
        <v>230</v>
      </c>
    </row>
    <row r="83" spans="1:182" x14ac:dyDescent="0.35">
      <c r="A83" s="17" t="s">
        <v>260</v>
      </c>
      <c r="B83" s="18">
        <v>143712100.63200009</v>
      </c>
      <c r="C83" s="18">
        <v>150612416.75639987</v>
      </c>
      <c r="D83" s="18">
        <v>155506021.69799986</v>
      </c>
      <c r="E83" s="18">
        <v>159528239.24479988</v>
      </c>
      <c r="F83" s="18">
        <v>162267060.9915998</v>
      </c>
      <c r="G83" s="18">
        <v>169621295.30759993</v>
      </c>
      <c r="H83" s="18">
        <v>168622912.94999978</v>
      </c>
      <c r="I83" s="18">
        <v>171182748.34999987</v>
      </c>
      <c r="J83" s="18">
        <v>175665638.42279997</v>
      </c>
      <c r="K83" s="18">
        <v>181295869.54879996</v>
      </c>
      <c r="L83" s="18">
        <v>187264922.2071999</v>
      </c>
      <c r="M83" s="18">
        <v>189611789.3096</v>
      </c>
      <c r="N83" s="18">
        <v>197142981.53839996</v>
      </c>
      <c r="O83" s="18">
        <v>13995631.658800002</v>
      </c>
      <c r="P83" s="18">
        <v>13635115.708800005</v>
      </c>
      <c r="Q83" s="18">
        <v>14673080.785199994</v>
      </c>
      <c r="R83" s="18">
        <v>15271078.773199996</v>
      </c>
      <c r="S83" s="18">
        <v>14940690.899600001</v>
      </c>
      <c r="T83" s="18">
        <v>14372462.854400003</v>
      </c>
      <c r="U83" s="18">
        <v>15004902.064800002</v>
      </c>
      <c r="V83" s="18">
        <v>15060865.2092</v>
      </c>
      <c r="W83" s="18">
        <v>15068057.066800009</v>
      </c>
      <c r="X83" s="18">
        <v>15046597.538800005</v>
      </c>
      <c r="Y83" s="18">
        <v>15745051.299599996</v>
      </c>
      <c r="Z83" s="18">
        <v>16135674.624</v>
      </c>
      <c r="AA83" s="18">
        <v>16926385.201199993</v>
      </c>
      <c r="AB83" s="18">
        <v>9983416.1791999955</v>
      </c>
      <c r="AC83" s="18">
        <v>9541369.3092000019</v>
      </c>
      <c r="AD83" s="18">
        <v>9105851.1115999948</v>
      </c>
      <c r="AE83" s="18">
        <v>9557815.7684000004</v>
      </c>
      <c r="AF83" s="18">
        <v>7977675.8003999973</v>
      </c>
      <c r="AG83" s="18">
        <v>8369557.0664000018</v>
      </c>
      <c r="AH83" s="18">
        <v>8588168.8027999997</v>
      </c>
      <c r="AI83" s="18">
        <v>9624696.2319999989</v>
      </c>
      <c r="AJ83" s="18">
        <v>10121930.213999998</v>
      </c>
      <c r="AK83" s="18">
        <v>9554589.698400002</v>
      </c>
      <c r="AL83" s="18">
        <v>8861638.546000002</v>
      </c>
      <c r="AM83" s="18">
        <v>10308840.148399996</v>
      </c>
      <c r="AN83" s="18">
        <v>11937956.094000008</v>
      </c>
      <c r="AO83" s="18">
        <v>0</v>
      </c>
      <c r="AP83" s="18">
        <v>1038920.9676</v>
      </c>
      <c r="AQ83" s="18">
        <v>706387.02159999998</v>
      </c>
      <c r="AR83" s="18">
        <v>1418999.1820000003</v>
      </c>
      <c r="AS83" s="18">
        <v>1082689.0455999998</v>
      </c>
      <c r="AT83" s="18">
        <v>817796.69319999998</v>
      </c>
      <c r="AU83" s="18">
        <v>1155974.7060000002</v>
      </c>
      <c r="AV83" s="18">
        <v>2223731.3048000005</v>
      </c>
      <c r="AW83" s="18">
        <v>1584328.1372</v>
      </c>
      <c r="AX83" s="18">
        <v>1439432.4164</v>
      </c>
      <c r="AY83" s="18">
        <v>1640964.0851999999</v>
      </c>
      <c r="AZ83" s="18">
        <v>1206470.0963999995</v>
      </c>
      <c r="BA83" s="18">
        <v>1650589.6632000001</v>
      </c>
      <c r="BB83" s="18">
        <v>2313825.8300000005</v>
      </c>
      <c r="BC83" s="18">
        <v>2307234.4699999997</v>
      </c>
      <c r="BD83" s="18">
        <v>1781123.1099999999</v>
      </c>
      <c r="BE83" s="18">
        <v>1317747.0600000003</v>
      </c>
      <c r="BF83" s="18">
        <v>1371611.32</v>
      </c>
      <c r="BG83" s="18">
        <v>1599815.5500000003</v>
      </c>
      <c r="BH83" s="18">
        <v>1632169.1700000002</v>
      </c>
      <c r="BI83" s="18">
        <v>1447169.03</v>
      </c>
      <c r="BJ83" s="18">
        <v>1647787.3099999998</v>
      </c>
      <c r="BK83" s="18">
        <v>3180906.1200000006</v>
      </c>
      <c r="BL83" s="18">
        <v>2256780.11</v>
      </c>
      <c r="BM83" s="18">
        <v>1772676.8800000001</v>
      </c>
      <c r="BN83" s="18">
        <v>2344874.2600000002</v>
      </c>
      <c r="BO83" s="18">
        <v>2431978.4700000002</v>
      </c>
      <c r="BP83" s="18">
        <v>2650170.3800000004</v>
      </c>
      <c r="BQ83" s="18">
        <v>2373174.7599999988</v>
      </c>
      <c r="BR83" s="18">
        <v>3540801.8899999997</v>
      </c>
      <c r="BS83" s="18">
        <v>2119838.8200000008</v>
      </c>
      <c r="BT83" s="18">
        <v>2839792.1700000004</v>
      </c>
      <c r="BU83" s="18">
        <v>2988962.9800000009</v>
      </c>
      <c r="BV83" s="18">
        <v>2647707.9899999993</v>
      </c>
      <c r="BW83" s="18">
        <v>2831421.8000000007</v>
      </c>
      <c r="BX83" s="18">
        <v>2460405.4199999995</v>
      </c>
      <c r="BY83" s="18">
        <v>2655631.0000000005</v>
      </c>
      <c r="BZ83" s="18">
        <v>31788.170000000002</v>
      </c>
      <c r="CA83" s="18">
        <v>112767.25</v>
      </c>
      <c r="CB83" s="18">
        <v>116980.63999999998</v>
      </c>
      <c r="CC83" s="18">
        <v>92273.239999999991</v>
      </c>
      <c r="CD83" s="18">
        <v>82042.679999999993</v>
      </c>
      <c r="CE83" s="18">
        <v>113007.59</v>
      </c>
      <c r="CF83" s="18">
        <v>148092.75</v>
      </c>
      <c r="CG83" s="18">
        <v>128273.74</v>
      </c>
      <c r="CH83" s="18">
        <v>296686.73</v>
      </c>
      <c r="CI83" s="18">
        <v>235711.21999999997</v>
      </c>
      <c r="CJ83" s="18">
        <v>94809.61</v>
      </c>
      <c r="CK83" s="18">
        <v>285786.45</v>
      </c>
      <c r="CL83" s="18">
        <v>429847.75000000006</v>
      </c>
      <c r="CM83" s="19">
        <v>4.2130677787703017E-3</v>
      </c>
      <c r="CN83" s="19">
        <v>1.0518903925682214E-2</v>
      </c>
      <c r="CO83" s="19">
        <v>1.1660063445130094E-2</v>
      </c>
      <c r="CP83" s="19">
        <v>9.9657939562894423E-3</v>
      </c>
      <c r="CQ83" s="19">
        <v>9.905546611106689E-3</v>
      </c>
      <c r="CR83" s="19">
        <v>1.2694736650165694E-2</v>
      </c>
      <c r="CS83" s="19">
        <v>1.9804384643038561E-2</v>
      </c>
      <c r="CT83" s="19">
        <v>1.5149547622683064E-2</v>
      </c>
      <c r="CU83" s="19">
        <v>2.9100844231965968E-2</v>
      </c>
      <c r="CV83" s="19">
        <v>2.0911776375349578E-2</v>
      </c>
      <c r="CW83" s="19">
        <v>8.3946100552164931E-3</v>
      </c>
      <c r="CX83" s="19">
        <v>2.8771308731448331E-2</v>
      </c>
      <c r="CY83" s="19">
        <v>3.7839271081382138E-2</v>
      </c>
      <c r="CZ83" s="18">
        <v>7545136.1499999994</v>
      </c>
      <c r="DA83" s="18">
        <v>10720437.299999997</v>
      </c>
      <c r="DB83" s="18">
        <v>10032590.350000003</v>
      </c>
      <c r="DC83" s="18">
        <v>9258995.3599999994</v>
      </c>
      <c r="DD83" s="18">
        <v>8282499.0099999979</v>
      </c>
      <c r="DE83" s="18">
        <v>8901924.7200000007</v>
      </c>
      <c r="DF83" s="18">
        <v>7477775.8899999997</v>
      </c>
      <c r="DG83" s="18">
        <v>8467166.3599999994</v>
      </c>
      <c r="DH83" s="18">
        <v>10195124.500000002</v>
      </c>
      <c r="DI83" s="18">
        <v>11271697.619999995</v>
      </c>
      <c r="DJ83" s="18">
        <v>11294105.310000002</v>
      </c>
      <c r="DK83" s="18">
        <v>9933036.1600000001</v>
      </c>
      <c r="DL83" s="18">
        <v>11359831.670000004</v>
      </c>
      <c r="DM83" s="19">
        <v>4.4600938967136149E-2</v>
      </c>
      <c r="DN83" s="19">
        <v>2.8169014084507043E-2</v>
      </c>
      <c r="DO83" s="19">
        <v>3.9639639639639637E-2</v>
      </c>
      <c r="DP83" s="19">
        <v>3.2534246575342464E-2</v>
      </c>
      <c r="DQ83" s="19">
        <v>2.952755905511811E-2</v>
      </c>
      <c r="DR83" s="19">
        <v>4.1162227602905568E-2</v>
      </c>
      <c r="DS83" s="19">
        <v>3.5714285714285712E-2</v>
      </c>
      <c r="DT83" s="19">
        <v>3.6945812807881777E-2</v>
      </c>
      <c r="DU83" s="19">
        <v>2.3622047244094488E-2</v>
      </c>
      <c r="DV83" s="19">
        <v>3.0965391621129327E-2</v>
      </c>
      <c r="DW83" s="19">
        <v>2.5677603423680456E-2</v>
      </c>
      <c r="DX83" s="19">
        <v>3.7459283387622153E-2</v>
      </c>
      <c r="DY83" s="19">
        <v>3.2986111111111112E-2</v>
      </c>
      <c r="DZ83" s="19">
        <v>3.160270880361174E-2</v>
      </c>
      <c r="EA83" s="19">
        <v>3.255813953488372E-2</v>
      </c>
      <c r="EB83" s="19">
        <v>2.7777777777777776E-2</v>
      </c>
      <c r="EC83" s="19">
        <v>3.9855072463768113E-2</v>
      </c>
      <c r="ED83" s="19">
        <v>2.6086956521739129E-2</v>
      </c>
      <c r="EE83" s="19">
        <v>2.3904382470119521E-2</v>
      </c>
      <c r="EF83" s="19">
        <v>4.1463414634146344E-2</v>
      </c>
      <c r="EG83" s="19">
        <v>2.5104602510460251E-2</v>
      </c>
      <c r="EH83" s="19">
        <v>2.7160493827160494E-2</v>
      </c>
      <c r="EI83" s="19">
        <v>1.7857142857142856E-2</v>
      </c>
      <c r="EJ83" s="19">
        <v>3.2786885245901641E-2</v>
      </c>
      <c r="EK83" s="19">
        <v>0.02</v>
      </c>
      <c r="EL83" s="19">
        <v>3.215434083601286E-2</v>
      </c>
      <c r="EM83" s="19">
        <v>2.6804123711340205E-2</v>
      </c>
      <c r="EN83" s="19">
        <v>2.9612756264236904E-2</v>
      </c>
      <c r="EO83" s="19">
        <v>2.9816513761467892E-2</v>
      </c>
      <c r="EP83" s="19">
        <v>3.0898876404494381E-2</v>
      </c>
      <c r="EQ83" s="19">
        <v>3.9215686274509803E-2</v>
      </c>
      <c r="ER83" s="19">
        <v>2.464788732394366E-2</v>
      </c>
      <c r="ES83" s="19">
        <v>2.2222222222222223E-2</v>
      </c>
      <c r="ET83" s="19">
        <v>4.1062801932367152E-2</v>
      </c>
      <c r="EU83" s="19">
        <v>2.5263157894736842E-2</v>
      </c>
      <c r="EV83" s="19">
        <v>2.7227722772277228E-2</v>
      </c>
      <c r="EW83" s="19">
        <v>1.9801980198019802E-2</v>
      </c>
      <c r="EX83" s="19">
        <v>3.136531365313653E-2</v>
      </c>
      <c r="EY83" s="19">
        <v>1.6853932584269662E-2</v>
      </c>
      <c r="EZ83" s="18">
        <v>74261.390000000014</v>
      </c>
      <c r="FA83" s="18">
        <v>142222.82</v>
      </c>
      <c r="FB83" s="18">
        <v>139955.4499999999</v>
      </c>
      <c r="FC83" s="18">
        <v>371164.92999999988</v>
      </c>
      <c r="FD83" s="18">
        <v>140849.48999999993</v>
      </c>
      <c r="FE83" s="18">
        <v>141276.60999999999</v>
      </c>
      <c r="FF83" s="18">
        <v>48765.729999999996</v>
      </c>
      <c r="FG83" s="18">
        <v>184892.53000000003</v>
      </c>
      <c r="FH83" s="18">
        <v>78498.130000000034</v>
      </c>
      <c r="FI83" s="18">
        <v>132358.72000000009</v>
      </c>
      <c r="FJ83" s="18">
        <v>82874.189999999988</v>
      </c>
      <c r="FK83" s="18">
        <v>104585.07000000002</v>
      </c>
      <c r="FL83" s="18">
        <v>70698.97</v>
      </c>
      <c r="FM83" s="18">
        <v>38369.81</v>
      </c>
      <c r="FN83" s="18">
        <v>26969.029999999995</v>
      </c>
      <c r="FO83" s="18">
        <v>78815.23</v>
      </c>
      <c r="FP83" s="18">
        <v>138420.43999999997</v>
      </c>
      <c r="FQ83" s="18">
        <v>105970.87999999998</v>
      </c>
      <c r="FR83" s="18">
        <v>88384.030000000013</v>
      </c>
      <c r="FS83" s="18">
        <v>55646.529999999992</v>
      </c>
      <c r="FT83" s="18">
        <v>133895.07999999999</v>
      </c>
      <c r="FU83" s="18">
        <v>139889.96000000002</v>
      </c>
      <c r="FV83" s="18">
        <v>35209.970000000038</v>
      </c>
      <c r="FW83" s="18">
        <v>30951.270000000019</v>
      </c>
      <c r="FX83" s="4"/>
      <c r="FY83" s="4"/>
      <c r="FZ83" s="5"/>
    </row>
    <row r="84" spans="1:182" x14ac:dyDescent="0.35">
      <c r="A84" s="6" t="s">
        <v>267</v>
      </c>
      <c r="B84" s="7">
        <v>28743015.399599977</v>
      </c>
      <c r="C84" s="7">
        <v>29622842.751999974</v>
      </c>
      <c r="D84" s="7">
        <v>30965557.365599956</v>
      </c>
      <c r="E84" s="7">
        <v>31715466.869599976</v>
      </c>
      <c r="F84" s="7">
        <v>32368573.917999972</v>
      </c>
      <c r="G84" s="7">
        <v>33850105.748799942</v>
      </c>
      <c r="H84" s="7">
        <v>32969277.395199977</v>
      </c>
      <c r="I84" s="7">
        <v>32970910.465599976</v>
      </c>
      <c r="J84" s="7">
        <v>33375941.780799959</v>
      </c>
      <c r="K84" s="7">
        <v>34633128.276799977</v>
      </c>
      <c r="L84" s="7">
        <v>35471363.802399978</v>
      </c>
      <c r="M84" s="7">
        <v>35547675.373199962</v>
      </c>
      <c r="N84" s="7">
        <v>37050413.6888</v>
      </c>
      <c r="O84" s="7">
        <v>2584632.7952000001</v>
      </c>
      <c r="P84" s="7">
        <v>2691554.7747999998</v>
      </c>
      <c r="Q84" s="7">
        <v>2558233.9816000005</v>
      </c>
      <c r="R84" s="7">
        <v>2744585.8744000006</v>
      </c>
      <c r="S84" s="7">
        <v>2605667.7623999994</v>
      </c>
      <c r="T84" s="7">
        <v>2376594.9880000004</v>
      </c>
      <c r="U84" s="7">
        <v>2443356.2967999992</v>
      </c>
      <c r="V84" s="7">
        <v>2375586.3479999993</v>
      </c>
      <c r="W84" s="7">
        <v>2593300.8151999996</v>
      </c>
      <c r="X84" s="7">
        <v>3015498.6468000002</v>
      </c>
      <c r="Y84" s="7">
        <v>3062157.9203999992</v>
      </c>
      <c r="Z84" s="7">
        <v>2919154.4195999997</v>
      </c>
      <c r="AA84" s="7">
        <v>3106471.0671999999</v>
      </c>
      <c r="AB84" s="7">
        <v>1491257.8776</v>
      </c>
      <c r="AC84" s="7">
        <v>1820005.4940000004</v>
      </c>
      <c r="AD84" s="7">
        <v>1836221.8451999996</v>
      </c>
      <c r="AE84" s="7">
        <v>1304995.5115999999</v>
      </c>
      <c r="AF84" s="7">
        <v>1506243.0712000001</v>
      </c>
      <c r="AG84" s="7">
        <v>1776300.4336000001</v>
      </c>
      <c r="AH84" s="7">
        <v>1908969.1679999998</v>
      </c>
      <c r="AI84" s="7">
        <v>2373968.7747999998</v>
      </c>
      <c r="AJ84" s="7">
        <v>2322709.8168000001</v>
      </c>
      <c r="AK84" s="7">
        <v>1229894.9715999998</v>
      </c>
      <c r="AL84" s="7">
        <v>1380897.3608000001</v>
      </c>
      <c r="AM84" s="7">
        <v>2215489.3008000003</v>
      </c>
      <c r="AN84" s="7">
        <v>2018684.9095999997</v>
      </c>
      <c r="AO84" s="7">
        <v>0</v>
      </c>
      <c r="AP84" s="7">
        <v>121471.872</v>
      </c>
      <c r="AQ84" s="7">
        <v>153841.96120000002</v>
      </c>
      <c r="AR84" s="7">
        <v>161446.8144</v>
      </c>
      <c r="AS84" s="7">
        <v>264301.5528</v>
      </c>
      <c r="AT84" s="7">
        <v>108287.9932</v>
      </c>
      <c r="AU84" s="7">
        <v>26676.3184</v>
      </c>
      <c r="AV84" s="7">
        <v>145576.81520000001</v>
      </c>
      <c r="AW84" s="7">
        <v>239708.00959999999</v>
      </c>
      <c r="AX84" s="7">
        <v>538934.56559999997</v>
      </c>
      <c r="AY84" s="7">
        <v>132564.7164</v>
      </c>
      <c r="AZ84" s="7">
        <v>156982.4216</v>
      </c>
      <c r="BA84" s="7">
        <v>149494.81719999999</v>
      </c>
      <c r="BB84" s="7">
        <v>635455.71</v>
      </c>
      <c r="BC84" s="7">
        <v>279415.73</v>
      </c>
      <c r="BD84" s="7">
        <v>460251.3</v>
      </c>
      <c r="BE84" s="7">
        <v>274937.38</v>
      </c>
      <c r="BF84" s="7">
        <v>229981.15999999997</v>
      </c>
      <c r="BG84" s="7">
        <v>287362.03000000003</v>
      </c>
      <c r="BH84" s="7">
        <v>186163.03000000003</v>
      </c>
      <c r="BI84" s="7">
        <v>347181.73</v>
      </c>
      <c r="BJ84" s="7">
        <v>595171.45000000007</v>
      </c>
      <c r="BK84" s="7">
        <v>312397.39999999997</v>
      </c>
      <c r="BL84" s="7">
        <v>175207.8</v>
      </c>
      <c r="BM84" s="7">
        <v>302776.84999999998</v>
      </c>
      <c r="BN84" s="7">
        <v>439655.79</v>
      </c>
      <c r="BO84" s="7">
        <v>297449.99</v>
      </c>
      <c r="BP84" s="7">
        <v>492944.66</v>
      </c>
      <c r="BQ84" s="7">
        <v>311942.08999999997</v>
      </c>
      <c r="BR84" s="7">
        <v>563112.28999999992</v>
      </c>
      <c r="BS84" s="7">
        <v>525378.24</v>
      </c>
      <c r="BT84" s="7">
        <v>250259.53</v>
      </c>
      <c r="BU84" s="7">
        <v>712465.76</v>
      </c>
      <c r="BV84" s="7">
        <v>277443.81</v>
      </c>
      <c r="BW84" s="7">
        <v>497913.14</v>
      </c>
      <c r="BX84" s="7">
        <v>288450.01</v>
      </c>
      <c r="BY84" s="7">
        <v>310516.12000000005</v>
      </c>
      <c r="BZ84" s="7">
        <v>0</v>
      </c>
      <c r="CA84" s="7">
        <v>0</v>
      </c>
      <c r="CB84" s="7">
        <v>0</v>
      </c>
      <c r="CC84" s="7">
        <v>0</v>
      </c>
      <c r="CD84" s="7">
        <v>13225</v>
      </c>
      <c r="CE84" s="7">
        <v>0</v>
      </c>
      <c r="CF84" s="7">
        <v>15931.78</v>
      </c>
      <c r="CG84" s="7">
        <v>25144.809999999998</v>
      </c>
      <c r="CH84" s="7">
        <v>4660.42</v>
      </c>
      <c r="CI84" s="7">
        <v>69406.75</v>
      </c>
      <c r="CJ84" s="7">
        <v>83958.39</v>
      </c>
      <c r="CK84" s="7">
        <v>28782.11</v>
      </c>
      <c r="CL84" s="7">
        <v>19126.39</v>
      </c>
      <c r="CM84" s="8">
        <v>0</v>
      </c>
      <c r="CN84" s="8">
        <v>0</v>
      </c>
      <c r="CO84" s="8">
        <v>0</v>
      </c>
      <c r="CP84" s="8">
        <v>0</v>
      </c>
      <c r="CQ84" s="8">
        <v>8.2704751684720811E-3</v>
      </c>
      <c r="CR84" s="8">
        <v>0</v>
      </c>
      <c r="CS84" s="8">
        <v>1.7483569914219149E-2</v>
      </c>
      <c r="CT84" s="8">
        <v>2.3820236670262514E-2</v>
      </c>
      <c r="CU84" s="8">
        <v>2.8182685108858359E-3</v>
      </c>
      <c r="CV84" s="8">
        <v>3.0178297696476286E-2</v>
      </c>
      <c r="CW84" s="8">
        <v>4.5324992338304455E-2</v>
      </c>
      <c r="CX84" s="8">
        <v>1.6656182759860021E-2</v>
      </c>
      <c r="CY84" s="8">
        <v>9.752986756870554E-3</v>
      </c>
      <c r="CZ84" s="7">
        <v>1620212.0799999996</v>
      </c>
      <c r="DA84" s="7">
        <v>1916997.8299999998</v>
      </c>
      <c r="DB84" s="7">
        <v>2281080.92</v>
      </c>
      <c r="DC84" s="7">
        <v>1873600.2099999997</v>
      </c>
      <c r="DD84" s="7">
        <v>1599061.69</v>
      </c>
      <c r="DE84" s="7">
        <v>1977268.0400000003</v>
      </c>
      <c r="DF84" s="7">
        <v>911242.95999999985</v>
      </c>
      <c r="DG84" s="7">
        <v>1055607.0599999998</v>
      </c>
      <c r="DH84" s="7">
        <v>1653646.55</v>
      </c>
      <c r="DI84" s="7">
        <v>2299889.5</v>
      </c>
      <c r="DJ84" s="7">
        <v>1852364.1300000001</v>
      </c>
      <c r="DK84" s="7">
        <v>1728013.5800000003</v>
      </c>
      <c r="DL84" s="7">
        <v>1961080.28</v>
      </c>
      <c r="DM84" s="8">
        <v>7.5268817204301078E-2</v>
      </c>
      <c r="DN84" s="8">
        <v>1.1627906976744186E-2</v>
      </c>
      <c r="DO84" s="8">
        <v>9.2592592592592587E-3</v>
      </c>
      <c r="DP84" s="8">
        <v>1.6260162601626018E-2</v>
      </c>
      <c r="DQ84" s="8">
        <v>5.5045871559633031E-2</v>
      </c>
      <c r="DR84" s="8">
        <v>1.2048192771084338E-2</v>
      </c>
      <c r="DS84" s="8">
        <v>3.7735849056603772E-2</v>
      </c>
      <c r="DT84" s="8">
        <v>3.7037037037037035E-2</v>
      </c>
      <c r="DU84" s="8">
        <v>0</v>
      </c>
      <c r="DV84" s="8">
        <v>0</v>
      </c>
      <c r="DW84" s="8">
        <v>4.4444444444444446E-2</v>
      </c>
      <c r="DX84" s="8">
        <v>0.02</v>
      </c>
      <c r="DY84" s="8">
        <v>2.0833333333333332E-2</v>
      </c>
      <c r="DZ84" s="8">
        <v>1.0416666666666666E-2</v>
      </c>
      <c r="EA84" s="8">
        <v>3.2258064516129031E-2</v>
      </c>
      <c r="EB84" s="8">
        <v>0</v>
      </c>
      <c r="EC84" s="8">
        <v>9.1743119266055051E-3</v>
      </c>
      <c r="ED84" s="8">
        <v>8.2644628099173556E-3</v>
      </c>
      <c r="EE84" s="8">
        <v>4.4642857142857144E-2</v>
      </c>
      <c r="EF84" s="8">
        <v>1.2195121951219513E-2</v>
      </c>
      <c r="EG84" s="8">
        <v>3.8095238095238099E-2</v>
      </c>
      <c r="EH84" s="8">
        <v>3.6585365853658534E-2</v>
      </c>
      <c r="EI84" s="8">
        <v>0</v>
      </c>
      <c r="EJ84" s="8">
        <v>0</v>
      </c>
      <c r="EK84" s="8">
        <v>3.7037037037037035E-2</v>
      </c>
      <c r="EL84" s="8">
        <v>0.02</v>
      </c>
      <c r="EM84" s="8">
        <v>9.8039215686274508E-3</v>
      </c>
      <c r="EN84" s="8">
        <v>0</v>
      </c>
      <c r="EO84" s="8">
        <v>3.1578947368421054E-2</v>
      </c>
      <c r="EP84" s="8">
        <v>0</v>
      </c>
      <c r="EQ84" s="8">
        <v>8.6206896551724137E-3</v>
      </c>
      <c r="ER84" s="8">
        <v>8.771929824561403E-3</v>
      </c>
      <c r="ES84" s="8">
        <v>4.4642857142857144E-2</v>
      </c>
      <c r="ET84" s="8">
        <v>1.2345679012345678E-2</v>
      </c>
      <c r="EU84" s="8">
        <v>4.716981132075472E-2</v>
      </c>
      <c r="EV84" s="8">
        <v>2.4390243902439025E-2</v>
      </c>
      <c r="EW84" s="8">
        <v>0</v>
      </c>
      <c r="EX84" s="8">
        <v>0</v>
      </c>
      <c r="EY84" s="8">
        <v>2.8985507246376812E-2</v>
      </c>
      <c r="EZ84" s="7">
        <v>19239.47</v>
      </c>
      <c r="FA84" s="7">
        <v>3919.37</v>
      </c>
      <c r="FB84" s="7">
        <v>13577.940000000006</v>
      </c>
      <c r="FC84" s="7">
        <v>119889.29</v>
      </c>
      <c r="FD84" s="7">
        <v>27281.93</v>
      </c>
      <c r="FE84" s="7">
        <v>42184.460000000006</v>
      </c>
      <c r="FF84" s="7">
        <v>35402.350000000006</v>
      </c>
      <c r="FG84" s="7">
        <v>11542.42</v>
      </c>
      <c r="FH84" s="7">
        <v>32408.879999999983</v>
      </c>
      <c r="FI84" s="7">
        <v>23797.040000000026</v>
      </c>
      <c r="FJ84" s="7">
        <v>21919.91</v>
      </c>
      <c r="FK84" s="7">
        <v>29349.889999999996</v>
      </c>
      <c r="FL84" s="7">
        <v>6235.8100000000013</v>
      </c>
      <c r="FM84" s="7">
        <v>14713.049999999997</v>
      </c>
      <c r="FN84" s="7">
        <v>60635.070000000007</v>
      </c>
      <c r="FO84" s="7">
        <v>8628.0299999999988</v>
      </c>
      <c r="FP84" s="7">
        <v>43068.189999999995</v>
      </c>
      <c r="FQ84" s="7">
        <v>17615.46</v>
      </c>
      <c r="FR84" s="7">
        <v>6083.91</v>
      </c>
      <c r="FS84" s="7">
        <v>12312.189999999999</v>
      </c>
      <c r="FT84" s="7">
        <v>15154.11</v>
      </c>
      <c r="FU84" s="7">
        <v>3598.37</v>
      </c>
      <c r="FV84" s="7">
        <v>41803.340000000011</v>
      </c>
      <c r="FW84" s="7">
        <v>5527.5500000000011</v>
      </c>
      <c r="FX84" s="9" t="s">
        <v>268</v>
      </c>
      <c r="FY84" s="10" t="s">
        <v>267</v>
      </c>
      <c r="FZ84" s="5" t="s">
        <v>230</v>
      </c>
    </row>
    <row r="85" spans="1:182" x14ac:dyDescent="0.35">
      <c r="A85" s="6" t="s">
        <v>269</v>
      </c>
      <c r="B85" s="7">
        <v>21004957.293999989</v>
      </c>
      <c r="C85" s="7">
        <v>21116799.827599987</v>
      </c>
      <c r="D85" s="7">
        <v>21357665.402799957</v>
      </c>
      <c r="E85" s="7">
        <v>21686094.866400007</v>
      </c>
      <c r="F85" s="7">
        <v>21654111.761199985</v>
      </c>
      <c r="G85" s="7">
        <v>22987325.674399987</v>
      </c>
      <c r="H85" s="7">
        <v>21401039.106799975</v>
      </c>
      <c r="I85" s="7">
        <v>20897971.185999971</v>
      </c>
      <c r="J85" s="7">
        <v>20975120.976399977</v>
      </c>
      <c r="K85" s="7">
        <v>21134273.337999985</v>
      </c>
      <c r="L85" s="7">
        <v>21952584.134799987</v>
      </c>
      <c r="M85" s="7">
        <v>22219643.259999987</v>
      </c>
      <c r="N85" s="7">
        <v>22346209.962399989</v>
      </c>
      <c r="O85" s="7">
        <v>2576850.1836000001</v>
      </c>
      <c r="P85" s="7">
        <v>2730236.8560000001</v>
      </c>
      <c r="Q85" s="7">
        <v>2639985.3811999992</v>
      </c>
      <c r="R85" s="7">
        <v>2395908.9704</v>
      </c>
      <c r="S85" s="7">
        <v>2702434.9140000003</v>
      </c>
      <c r="T85" s="7">
        <v>2667222.2839999995</v>
      </c>
      <c r="U85" s="7">
        <v>2594326.9176000003</v>
      </c>
      <c r="V85" s="7">
        <v>2623012.3695999999</v>
      </c>
      <c r="W85" s="7">
        <v>2386616.6688000001</v>
      </c>
      <c r="X85" s="7">
        <v>2405172.6735999999</v>
      </c>
      <c r="Y85" s="7">
        <v>3010934.0828</v>
      </c>
      <c r="Z85" s="7">
        <v>2799721.9876000006</v>
      </c>
      <c r="AA85" s="7">
        <v>2771783.9852000005</v>
      </c>
      <c r="AB85" s="7">
        <v>2017585.0263999999</v>
      </c>
      <c r="AC85" s="7">
        <v>1417598.9799999997</v>
      </c>
      <c r="AD85" s="7">
        <v>1470349.8764</v>
      </c>
      <c r="AE85" s="7">
        <v>1583488.6128000002</v>
      </c>
      <c r="AF85" s="7">
        <v>1186761.5628</v>
      </c>
      <c r="AG85" s="7">
        <v>1683622.2719999999</v>
      </c>
      <c r="AH85" s="7">
        <v>1297673.6816</v>
      </c>
      <c r="AI85" s="7">
        <v>1141217.054</v>
      </c>
      <c r="AJ85" s="7">
        <v>1874474.5660000001</v>
      </c>
      <c r="AK85" s="7">
        <v>1826056.2100000004</v>
      </c>
      <c r="AL85" s="7">
        <v>1377099.9519999998</v>
      </c>
      <c r="AM85" s="7">
        <v>1350663.6168000002</v>
      </c>
      <c r="AN85" s="7">
        <v>1474858.6096000003</v>
      </c>
      <c r="AO85" s="7">
        <v>0</v>
      </c>
      <c r="AP85" s="7">
        <v>302223.60359999997</v>
      </c>
      <c r="AQ85" s="7">
        <v>61863.948400000001</v>
      </c>
      <c r="AR85" s="7">
        <v>236547.0852</v>
      </c>
      <c r="AS85" s="7">
        <v>144730.80960000001</v>
      </c>
      <c r="AT85" s="7">
        <v>221124.4192</v>
      </c>
      <c r="AU85" s="7">
        <v>249698.74119999999</v>
      </c>
      <c r="AV85" s="7">
        <v>171560.88680000001</v>
      </c>
      <c r="AW85" s="7">
        <v>332195.0784</v>
      </c>
      <c r="AX85" s="7">
        <v>287097.04080000002</v>
      </c>
      <c r="AY85" s="7">
        <v>73317.564799999993</v>
      </c>
      <c r="AZ85" s="7">
        <v>228855.14800000002</v>
      </c>
      <c r="BA85" s="7">
        <v>161271.0288</v>
      </c>
      <c r="BB85" s="7">
        <v>400393.64</v>
      </c>
      <c r="BC85" s="7">
        <v>475033.77</v>
      </c>
      <c r="BD85" s="7">
        <v>414126.94</v>
      </c>
      <c r="BE85" s="7">
        <v>204621.02</v>
      </c>
      <c r="BF85" s="7">
        <v>397057.68</v>
      </c>
      <c r="BG85" s="7">
        <v>175413.08000000002</v>
      </c>
      <c r="BH85" s="7">
        <v>626665.62</v>
      </c>
      <c r="BI85" s="7">
        <v>327911.51</v>
      </c>
      <c r="BJ85" s="7">
        <v>368429.75000000006</v>
      </c>
      <c r="BK85" s="7">
        <v>485755.6999999999</v>
      </c>
      <c r="BL85" s="7">
        <v>323568.76</v>
      </c>
      <c r="BM85" s="7">
        <v>525054.60000000009</v>
      </c>
      <c r="BN85" s="7">
        <v>526513.50999999989</v>
      </c>
      <c r="BO85" s="7">
        <v>478910.98999999993</v>
      </c>
      <c r="BP85" s="7">
        <v>408635.32</v>
      </c>
      <c r="BQ85" s="7">
        <v>331390.46999999997</v>
      </c>
      <c r="BR85" s="7">
        <v>283308.15999999997</v>
      </c>
      <c r="BS85" s="7">
        <v>624456.3600000001</v>
      </c>
      <c r="BT85" s="7">
        <v>662919.48</v>
      </c>
      <c r="BU85" s="7">
        <v>449643.44</v>
      </c>
      <c r="BV85" s="7">
        <v>516691.99</v>
      </c>
      <c r="BW85" s="7">
        <v>206830.35</v>
      </c>
      <c r="BX85" s="7">
        <v>544313.81000000006</v>
      </c>
      <c r="BY85" s="7">
        <v>478890.76</v>
      </c>
      <c r="BZ85" s="7">
        <v>48733.790000000008</v>
      </c>
      <c r="CA85" s="7">
        <v>0</v>
      </c>
      <c r="CB85" s="7">
        <v>0</v>
      </c>
      <c r="CC85" s="7">
        <v>22474.9</v>
      </c>
      <c r="CD85" s="7">
        <v>62506.52</v>
      </c>
      <c r="CE85" s="7">
        <v>0</v>
      </c>
      <c r="CF85" s="7">
        <v>46481.54</v>
      </c>
      <c r="CG85" s="7">
        <v>52721.32</v>
      </c>
      <c r="CH85" s="7">
        <v>33234.32</v>
      </c>
      <c r="CI85" s="7">
        <v>0</v>
      </c>
      <c r="CJ85" s="7">
        <v>19565.97</v>
      </c>
      <c r="CK85" s="7">
        <v>126607.66</v>
      </c>
      <c r="CL85" s="7">
        <v>35458.080000000002</v>
      </c>
      <c r="CM85" s="8">
        <v>5.7405310484097874E-2</v>
      </c>
      <c r="CN85" s="8">
        <v>0</v>
      </c>
      <c r="CO85" s="8">
        <v>0</v>
      </c>
      <c r="CP85" s="8">
        <v>2.162930866647669E-2</v>
      </c>
      <c r="CQ85" s="8">
        <v>8.3103217935478563E-2</v>
      </c>
      <c r="CR85" s="8">
        <v>0</v>
      </c>
      <c r="CS85" s="8">
        <v>9.6586932860965188E-2</v>
      </c>
      <c r="CT85" s="8">
        <v>7.5754584855296125E-2</v>
      </c>
      <c r="CU85" s="8">
        <v>3.7044985805355077E-2</v>
      </c>
      <c r="CV85" s="8">
        <v>0</v>
      </c>
      <c r="CW85" s="8">
        <v>1.4189269436647505E-2</v>
      </c>
      <c r="CX85" s="8">
        <v>9.3801660491220989E-2</v>
      </c>
      <c r="CY85" s="8">
        <v>3.2347122650656167E-2</v>
      </c>
      <c r="CZ85" s="7">
        <v>848942.19</v>
      </c>
      <c r="DA85" s="7">
        <v>1093677.04</v>
      </c>
      <c r="DB85" s="7">
        <v>1324975.04</v>
      </c>
      <c r="DC85" s="7">
        <v>1039094.7000000002</v>
      </c>
      <c r="DD85" s="7">
        <v>752155.23</v>
      </c>
      <c r="DE85" s="7">
        <v>1202996.6800000002</v>
      </c>
      <c r="DF85" s="7">
        <v>481240.45999999996</v>
      </c>
      <c r="DG85" s="7">
        <v>695948.9</v>
      </c>
      <c r="DH85" s="7">
        <v>897134.1</v>
      </c>
      <c r="DI85" s="7">
        <v>1071167.97</v>
      </c>
      <c r="DJ85" s="7">
        <v>1378927.2299999997</v>
      </c>
      <c r="DK85" s="7">
        <v>1349737.94</v>
      </c>
      <c r="DL85" s="7">
        <v>1096174.1600000001</v>
      </c>
      <c r="DM85" s="8">
        <v>1.9230769230769232E-2</v>
      </c>
      <c r="DN85" s="8">
        <v>3.9215686274509803E-2</v>
      </c>
      <c r="DO85" s="8">
        <v>0</v>
      </c>
      <c r="DP85" s="8">
        <v>4.0540540540540543E-2</v>
      </c>
      <c r="DQ85" s="8">
        <v>1.9230769230769232E-2</v>
      </c>
      <c r="DR85" s="8">
        <v>2.9411764705882353E-2</v>
      </c>
      <c r="DS85" s="8">
        <v>5.8823529411764705E-2</v>
      </c>
      <c r="DT85" s="8">
        <v>4.878048780487805E-2</v>
      </c>
      <c r="DU85" s="8">
        <v>5.5555555555555552E-2</v>
      </c>
      <c r="DV85" s="8">
        <v>4.0816326530612242E-2</v>
      </c>
      <c r="DW85" s="8">
        <v>3.5714285714285712E-2</v>
      </c>
      <c r="DX85" s="8">
        <v>4.5454545454545456E-2</v>
      </c>
      <c r="DY85" s="8">
        <v>3.7974683544303799E-2</v>
      </c>
      <c r="DZ85" s="8">
        <v>4.1666666666666664E-2</v>
      </c>
      <c r="EA85" s="8">
        <v>0</v>
      </c>
      <c r="EB85" s="8">
        <v>4.0816326530612242E-2</v>
      </c>
      <c r="EC85" s="8">
        <v>1.7543859649122806E-2</v>
      </c>
      <c r="ED85" s="8">
        <v>1.4285714285714285E-2</v>
      </c>
      <c r="EE85" s="8">
        <v>2.1739130434782608E-2</v>
      </c>
      <c r="EF85" s="8">
        <v>2.5000000000000001E-2</v>
      </c>
      <c r="EG85" s="8">
        <v>0</v>
      </c>
      <c r="EH85" s="8">
        <v>4.6511627906976744E-2</v>
      </c>
      <c r="EI85" s="8">
        <v>5.7142857142857141E-2</v>
      </c>
      <c r="EJ85" s="8">
        <v>2.1739130434782608E-2</v>
      </c>
      <c r="EK85" s="8">
        <v>1.5151515151515152E-2</v>
      </c>
      <c r="EL85" s="8">
        <v>4.3478260869565216E-2</v>
      </c>
      <c r="EM85" s="8">
        <v>0</v>
      </c>
      <c r="EN85" s="8">
        <v>0.04</v>
      </c>
      <c r="EO85" s="8">
        <v>0</v>
      </c>
      <c r="EP85" s="8">
        <v>4.3478260869565216E-2</v>
      </c>
      <c r="EQ85" s="8">
        <v>3.1746031746031744E-2</v>
      </c>
      <c r="ER85" s="8">
        <v>0</v>
      </c>
      <c r="ES85" s="8">
        <v>2.0408163265306121E-2</v>
      </c>
      <c r="ET85" s="8">
        <v>3.2258064516129031E-2</v>
      </c>
      <c r="EU85" s="8">
        <v>0</v>
      </c>
      <c r="EV85" s="8">
        <v>0.05</v>
      </c>
      <c r="EW85" s="8">
        <v>2.6315789473684209E-2</v>
      </c>
      <c r="EX85" s="8">
        <v>2.1276595744680851E-2</v>
      </c>
      <c r="EY85" s="8">
        <v>1.3698630136986301E-2</v>
      </c>
      <c r="EZ85" s="7">
        <v>17624.169999999998</v>
      </c>
      <c r="FA85" s="7">
        <v>5051.25</v>
      </c>
      <c r="FB85" s="7">
        <v>8386.9200000000019</v>
      </c>
      <c r="FC85" s="7">
        <v>44726.470000000008</v>
      </c>
      <c r="FD85" s="7">
        <v>2294.3999999999996</v>
      </c>
      <c r="FE85" s="7">
        <v>10144.120000000001</v>
      </c>
      <c r="FF85" s="7">
        <v>47101.990000000005</v>
      </c>
      <c r="FG85" s="7">
        <v>34827.590000000004</v>
      </c>
      <c r="FH85" s="7">
        <v>6542.0900000000011</v>
      </c>
      <c r="FI85" s="7">
        <v>61556.67</v>
      </c>
      <c r="FJ85" s="7">
        <v>40791.480000000003</v>
      </c>
      <c r="FK85" s="7">
        <v>5911.1</v>
      </c>
      <c r="FL85" s="7">
        <v>27842.090000000004</v>
      </c>
      <c r="FM85" s="7">
        <v>46219.509999999995</v>
      </c>
      <c r="FN85" s="7">
        <v>3750.4300000000003</v>
      </c>
      <c r="FO85" s="7">
        <v>6960.0199999999995</v>
      </c>
      <c r="FP85" s="7">
        <v>1592.7399999999998</v>
      </c>
      <c r="FQ85" s="7">
        <v>80311.390000000014</v>
      </c>
      <c r="FR85" s="7">
        <v>49210.17</v>
      </c>
      <c r="FS85" s="7">
        <v>2846.2999999999997</v>
      </c>
      <c r="FT85" s="7">
        <v>96576.710000000021</v>
      </c>
      <c r="FU85" s="7">
        <v>20009.419999999998</v>
      </c>
      <c r="FV85" s="7">
        <v>16112.470000000003</v>
      </c>
      <c r="FW85" s="7">
        <v>67401.45</v>
      </c>
      <c r="FX85" s="9" t="s">
        <v>268</v>
      </c>
      <c r="FY85" s="10" t="s">
        <v>269</v>
      </c>
      <c r="FZ85" s="5" t="s">
        <v>230</v>
      </c>
    </row>
    <row r="86" spans="1:182" x14ac:dyDescent="0.35">
      <c r="A86" s="6" t="s">
        <v>270</v>
      </c>
      <c r="B86" s="7">
        <v>52538123.069999933</v>
      </c>
      <c r="C86" s="7">
        <v>53537657.243199959</v>
      </c>
      <c r="D86" s="7">
        <v>54601666.967199981</v>
      </c>
      <c r="E86" s="7">
        <v>55409128.767199971</v>
      </c>
      <c r="F86" s="7">
        <v>55542380.709599957</v>
      </c>
      <c r="G86" s="7">
        <v>58173705.945599966</v>
      </c>
      <c r="H86" s="7">
        <v>57014663.049999908</v>
      </c>
      <c r="I86" s="7">
        <v>57309201.659599945</v>
      </c>
      <c r="J86" s="7">
        <v>58059232.059199952</v>
      </c>
      <c r="K86" s="7">
        <v>59636210.459600009</v>
      </c>
      <c r="L86" s="7">
        <v>61367582.88599997</v>
      </c>
      <c r="M86" s="7">
        <v>61178690.552399948</v>
      </c>
      <c r="N86" s="7">
        <v>62596035.215599969</v>
      </c>
      <c r="O86" s="7">
        <v>4282160.4160000011</v>
      </c>
      <c r="P86" s="7">
        <v>4109850.2980000013</v>
      </c>
      <c r="Q86" s="7">
        <v>4253480.0932</v>
      </c>
      <c r="R86" s="7">
        <v>4924187.8828000007</v>
      </c>
      <c r="S86" s="7">
        <v>4889738.7056</v>
      </c>
      <c r="T86" s="7">
        <v>4401740.6151999999</v>
      </c>
      <c r="U86" s="7">
        <v>4729175.6928000003</v>
      </c>
      <c r="V86" s="7">
        <v>3999437.5544000007</v>
      </c>
      <c r="W86" s="7">
        <v>4038101.0516000004</v>
      </c>
      <c r="X86" s="7">
        <v>4286184.2387999995</v>
      </c>
      <c r="Y86" s="7">
        <v>4090631.8855999988</v>
      </c>
      <c r="Z86" s="7">
        <v>3891247.1155999992</v>
      </c>
      <c r="AA86" s="7">
        <v>4733350.9260000009</v>
      </c>
      <c r="AB86" s="7">
        <v>3425073.4732000004</v>
      </c>
      <c r="AC86" s="7">
        <v>3179493.892800001</v>
      </c>
      <c r="AD86" s="7">
        <v>3271803.6899999995</v>
      </c>
      <c r="AE86" s="7">
        <v>2696932.1423999993</v>
      </c>
      <c r="AF86" s="7">
        <v>2677846.0376000004</v>
      </c>
      <c r="AG86" s="7">
        <v>2570847.0720000006</v>
      </c>
      <c r="AH86" s="7">
        <v>2719082.4583999999</v>
      </c>
      <c r="AI86" s="7">
        <v>2798114.5492000007</v>
      </c>
      <c r="AJ86" s="7">
        <v>3055118.4243999999</v>
      </c>
      <c r="AK86" s="7">
        <v>2941005.2988</v>
      </c>
      <c r="AL86" s="7">
        <v>3169066.7132000001</v>
      </c>
      <c r="AM86" s="7">
        <v>3327605.7051999997</v>
      </c>
      <c r="AN86" s="7">
        <v>3203510.7159999995</v>
      </c>
      <c r="AO86" s="7">
        <v>0</v>
      </c>
      <c r="AP86" s="7">
        <v>163020.71400000001</v>
      </c>
      <c r="AQ86" s="7">
        <v>69134.035199999998</v>
      </c>
      <c r="AR86" s="7">
        <v>314954.88880000002</v>
      </c>
      <c r="AS86" s="7">
        <v>135878.51120000001</v>
      </c>
      <c r="AT86" s="7">
        <v>69580.628400000001</v>
      </c>
      <c r="AU86" s="7">
        <v>155972.054</v>
      </c>
      <c r="AV86" s="7">
        <v>95686.617200000008</v>
      </c>
      <c r="AW86" s="7">
        <v>292986.62719999999</v>
      </c>
      <c r="AX86" s="7">
        <v>329308.38</v>
      </c>
      <c r="AY86" s="7">
        <v>434123.79240000003</v>
      </c>
      <c r="AZ86" s="7">
        <v>282257.29639999999</v>
      </c>
      <c r="BA86" s="7">
        <v>211143.92200000002</v>
      </c>
      <c r="BB86" s="7">
        <v>606798.25</v>
      </c>
      <c r="BC86" s="7">
        <v>1241421.6599999999</v>
      </c>
      <c r="BD86" s="7">
        <v>510452.33000000007</v>
      </c>
      <c r="BE86" s="7">
        <v>391412.47999999992</v>
      </c>
      <c r="BF86" s="7">
        <v>668905.71</v>
      </c>
      <c r="BG86" s="7">
        <v>414038.1</v>
      </c>
      <c r="BH86" s="7">
        <v>606332.27</v>
      </c>
      <c r="BI86" s="7">
        <v>515253.73999999993</v>
      </c>
      <c r="BJ86" s="7">
        <v>405459.02</v>
      </c>
      <c r="BK86" s="7">
        <v>662024.97</v>
      </c>
      <c r="BL86" s="7">
        <v>635237.78</v>
      </c>
      <c r="BM86" s="7">
        <v>860631.36999999988</v>
      </c>
      <c r="BN86" s="7">
        <v>1333357.1700000002</v>
      </c>
      <c r="BO86" s="7">
        <v>609565.89</v>
      </c>
      <c r="BP86" s="7">
        <v>334510.34999999998</v>
      </c>
      <c r="BQ86" s="7">
        <v>596122.97</v>
      </c>
      <c r="BR86" s="7">
        <v>943582.94</v>
      </c>
      <c r="BS86" s="7">
        <v>534316.32000000007</v>
      </c>
      <c r="BT86" s="7">
        <v>772016.74</v>
      </c>
      <c r="BU86" s="7">
        <v>879913.71000000008</v>
      </c>
      <c r="BV86" s="7">
        <v>660849.91</v>
      </c>
      <c r="BW86" s="7">
        <v>783857.29999999981</v>
      </c>
      <c r="BX86" s="7">
        <v>958025.13000000012</v>
      </c>
      <c r="BY86" s="7">
        <v>420777.88</v>
      </c>
      <c r="BZ86" s="7">
        <v>4719.49</v>
      </c>
      <c r="CA86" s="7">
        <v>0</v>
      </c>
      <c r="CB86" s="7">
        <v>111157.51000000001</v>
      </c>
      <c r="CC86" s="7">
        <v>20823.009999999998</v>
      </c>
      <c r="CD86" s="7">
        <v>5360.55</v>
      </c>
      <c r="CE86" s="7">
        <v>32057.38</v>
      </c>
      <c r="CF86" s="7">
        <v>51941.71</v>
      </c>
      <c r="CG86" s="7">
        <v>0</v>
      </c>
      <c r="CH86" s="7">
        <v>153068.19</v>
      </c>
      <c r="CI86" s="7">
        <v>37595.380000000005</v>
      </c>
      <c r="CJ86" s="7">
        <v>17462.080000000002</v>
      </c>
      <c r="CK86" s="7">
        <v>57735.59</v>
      </c>
      <c r="CL86" s="7">
        <v>17803.8</v>
      </c>
      <c r="CM86" s="20">
        <v>1.9529630006103011E-3</v>
      </c>
      <c r="CN86" s="20">
        <v>0</v>
      </c>
      <c r="CO86" s="20">
        <v>4.0851978196065529E-2</v>
      </c>
      <c r="CP86" s="20">
        <v>9.9561993421883009E-3</v>
      </c>
      <c r="CQ86" s="20">
        <v>2.6170301355886265E-3</v>
      </c>
      <c r="CR86" s="20">
        <v>1.1349455586094084E-2</v>
      </c>
      <c r="CS86" s="20">
        <v>2.5549406301320941E-2</v>
      </c>
      <c r="CT86" s="20">
        <v>0</v>
      </c>
      <c r="CU86" s="20">
        <v>6.4322800211226022E-2</v>
      </c>
      <c r="CV86" s="20">
        <v>1.2342405376319107E-2</v>
      </c>
      <c r="CW86" s="20">
        <v>6.1591065079934972E-3</v>
      </c>
      <c r="CX86" s="20">
        <v>2.4410597073297621E-2</v>
      </c>
      <c r="CY86" s="20">
        <v>8.3849091020948615E-3</v>
      </c>
      <c r="CZ86" s="7">
        <v>2607093.9599999995</v>
      </c>
      <c r="DA86" s="7">
        <v>3020051.5100000007</v>
      </c>
      <c r="DB86" s="7">
        <v>3067545.43</v>
      </c>
      <c r="DC86" s="7">
        <v>2306466.1199999996</v>
      </c>
      <c r="DD86" s="7">
        <v>2223680.5300000003</v>
      </c>
      <c r="DE86" s="7">
        <v>3028017.9499999997</v>
      </c>
      <c r="DF86" s="7">
        <v>2119169.65</v>
      </c>
      <c r="DG86" s="7">
        <v>2268114.94</v>
      </c>
      <c r="DH86" s="7">
        <v>2749902.5199999996</v>
      </c>
      <c r="DI86" s="7">
        <v>3523742.3300000005</v>
      </c>
      <c r="DJ86" s="7">
        <v>3260258.8500000006</v>
      </c>
      <c r="DK86" s="7">
        <v>2661600.38</v>
      </c>
      <c r="DL86" s="7">
        <v>2525298.3199999998</v>
      </c>
      <c r="DM86" s="20">
        <v>3.4246575342465752E-2</v>
      </c>
      <c r="DN86" s="20">
        <v>2.7210884353741496E-2</v>
      </c>
      <c r="DO86" s="20">
        <v>1.6949152542372881E-2</v>
      </c>
      <c r="DP86" s="20">
        <v>0.11675977653631285</v>
      </c>
      <c r="DQ86" s="20">
        <v>0.11282051282051282</v>
      </c>
      <c r="DR86" s="20">
        <v>6.5040650406504072E-2</v>
      </c>
      <c r="DS86" s="20">
        <v>1.6483516483516484E-2</v>
      </c>
      <c r="DT86" s="20">
        <v>5.6451612903225805E-2</v>
      </c>
      <c r="DU86" s="20">
        <v>1.6666666666666666E-2</v>
      </c>
      <c r="DV86" s="20">
        <v>2.6315789473684209E-2</v>
      </c>
      <c r="DW86" s="20">
        <v>3.255813953488372E-2</v>
      </c>
      <c r="DX86" s="20">
        <v>0</v>
      </c>
      <c r="DY86" s="20">
        <v>0.19753086419753085</v>
      </c>
      <c r="DZ86" s="20">
        <v>3.5087719298245612E-2</v>
      </c>
      <c r="EA86" s="20">
        <v>0</v>
      </c>
      <c r="EB86" s="20">
        <v>1.3793103448275862E-2</v>
      </c>
      <c r="EC86" s="20">
        <v>1.7142857142857144E-2</v>
      </c>
      <c r="ED86" s="20">
        <v>0.1</v>
      </c>
      <c r="EE86" s="20">
        <v>0.11265822784810127</v>
      </c>
      <c r="EF86" s="20">
        <v>6.4000000000000001E-2</v>
      </c>
      <c r="EG86" s="20">
        <v>1.6574585635359115E-2</v>
      </c>
      <c r="EH86" s="20">
        <v>4.9586776859504134E-2</v>
      </c>
      <c r="EI86" s="20">
        <v>1.6666666666666666E-2</v>
      </c>
      <c r="EJ86" s="20">
        <v>2.6315789473684209E-2</v>
      </c>
      <c r="EK86" s="20">
        <v>3.1390134529147982E-2</v>
      </c>
      <c r="EL86" s="20">
        <v>0</v>
      </c>
      <c r="EM86" s="20">
        <v>6.5789473684210523E-3</v>
      </c>
      <c r="EN86" s="20">
        <v>2.4793388429752067E-2</v>
      </c>
      <c r="EO86" s="20">
        <v>0</v>
      </c>
      <c r="EP86" s="20">
        <v>2.0134228187919462E-2</v>
      </c>
      <c r="EQ86" s="20">
        <v>1.1494252873563218E-2</v>
      </c>
      <c r="ER86" s="20">
        <v>0.1</v>
      </c>
      <c r="ES86" s="20">
        <v>0.12929292929292929</v>
      </c>
      <c r="ET86" s="20">
        <v>4.3103448275862072E-2</v>
      </c>
      <c r="EU86" s="20">
        <v>1.6304347826086956E-2</v>
      </c>
      <c r="EV86" s="20">
        <v>6.0344827586206899E-2</v>
      </c>
      <c r="EW86" s="20">
        <v>8.1967213114754103E-3</v>
      </c>
      <c r="EX86" s="20">
        <v>3.2258064516129031E-2</v>
      </c>
      <c r="EY86" s="20">
        <v>2.6200873362445413E-2</v>
      </c>
      <c r="EZ86" s="7">
        <v>53535.69999999999</v>
      </c>
      <c r="FA86" s="7">
        <v>75193.41</v>
      </c>
      <c r="FB86" s="7">
        <v>92602.779999999984</v>
      </c>
      <c r="FC86" s="7">
        <v>166938.90000000002</v>
      </c>
      <c r="FD86" s="7">
        <v>30538.339999999997</v>
      </c>
      <c r="FE86" s="7">
        <v>134687.19</v>
      </c>
      <c r="FF86" s="7">
        <v>69032.35000000002</v>
      </c>
      <c r="FG86" s="7">
        <v>33642.479999999989</v>
      </c>
      <c r="FH86" s="7">
        <v>53371.819999999992</v>
      </c>
      <c r="FI86" s="7">
        <v>108151.89999999997</v>
      </c>
      <c r="FJ86" s="7">
        <v>34235.459999999992</v>
      </c>
      <c r="FK86" s="7">
        <v>126937.64</v>
      </c>
      <c r="FL86" s="7">
        <v>11427.31</v>
      </c>
      <c r="FM86" s="7">
        <v>25637.920000000002</v>
      </c>
      <c r="FN86" s="7">
        <v>85599.76</v>
      </c>
      <c r="FO86" s="7">
        <v>18038.300000000003</v>
      </c>
      <c r="FP86" s="7">
        <v>76371.87000000001</v>
      </c>
      <c r="FQ86" s="7">
        <v>64022.02</v>
      </c>
      <c r="FR86" s="7">
        <v>15388.85</v>
      </c>
      <c r="FS86" s="7">
        <v>10175.5</v>
      </c>
      <c r="FT86" s="7">
        <v>46585.440000000002</v>
      </c>
      <c r="FU86" s="7">
        <v>16067.72</v>
      </c>
      <c r="FV86" s="7">
        <v>40923.31</v>
      </c>
      <c r="FW86" s="7">
        <v>6430.53</v>
      </c>
      <c r="FX86" s="9" t="s">
        <v>268</v>
      </c>
      <c r="FY86" s="10" t="s">
        <v>270</v>
      </c>
      <c r="FZ86" s="5" t="s">
        <v>230</v>
      </c>
    </row>
    <row r="87" spans="1:182" x14ac:dyDescent="0.35">
      <c r="A87" s="6" t="s">
        <v>271</v>
      </c>
      <c r="B87" s="7">
        <v>2630627.9943999993</v>
      </c>
      <c r="C87" s="7">
        <v>3718694.0703999996</v>
      </c>
      <c r="D87" s="7">
        <v>4332879.9363999898</v>
      </c>
      <c r="E87" s="7">
        <v>4749743.7588</v>
      </c>
      <c r="F87" s="7">
        <v>5237956.5231999988</v>
      </c>
      <c r="G87" s="7">
        <v>6075899.4771999978</v>
      </c>
      <c r="H87" s="7">
        <v>6113759.591599999</v>
      </c>
      <c r="I87" s="7">
        <v>6634667.7007999914</v>
      </c>
      <c r="J87" s="7">
        <v>7320156.855200001</v>
      </c>
      <c r="K87" s="7">
        <v>7870065.0948000001</v>
      </c>
      <c r="L87" s="7">
        <v>8685549.1335999947</v>
      </c>
      <c r="M87" s="7">
        <v>9231137.4027999975</v>
      </c>
      <c r="N87" s="7">
        <v>10135926.797999999</v>
      </c>
      <c r="O87" s="7">
        <v>61208.08</v>
      </c>
      <c r="P87" s="7">
        <v>232289.91200000001</v>
      </c>
      <c r="Q87" s="7">
        <v>344112.70679999999</v>
      </c>
      <c r="R87" s="7">
        <v>484775.40120000002</v>
      </c>
      <c r="S87" s="7">
        <v>556407.16920000012</v>
      </c>
      <c r="T87" s="7">
        <v>705166.45239999995</v>
      </c>
      <c r="U87" s="7">
        <v>713304.24080000003</v>
      </c>
      <c r="V87" s="7">
        <v>672938.70960000006</v>
      </c>
      <c r="W87" s="7">
        <v>619105.23880000005</v>
      </c>
      <c r="X87" s="7">
        <v>496350.98319999996</v>
      </c>
      <c r="Y87" s="7">
        <v>427195.09480000002</v>
      </c>
      <c r="Z87" s="7">
        <v>254542.82720000003</v>
      </c>
      <c r="AA87" s="7">
        <v>212341.15280000001</v>
      </c>
      <c r="AB87" s="7">
        <v>293808.32120000001</v>
      </c>
      <c r="AC87" s="7">
        <v>248600.5172</v>
      </c>
      <c r="AD87" s="7">
        <v>305771.9952</v>
      </c>
      <c r="AE87" s="7">
        <v>342152.36599999998</v>
      </c>
      <c r="AF87" s="7">
        <v>427887.2156</v>
      </c>
      <c r="AG87" s="7">
        <v>246370.09920000003</v>
      </c>
      <c r="AH87" s="7">
        <v>247896.5128</v>
      </c>
      <c r="AI87" s="7">
        <v>222596.5184</v>
      </c>
      <c r="AJ87" s="7">
        <v>49044.465600000003</v>
      </c>
      <c r="AK87" s="7">
        <v>46371.067200000005</v>
      </c>
      <c r="AL87" s="7">
        <v>212558.98920000001</v>
      </c>
      <c r="AM87" s="7">
        <v>214461.2732</v>
      </c>
      <c r="AN87" s="7">
        <v>356461.26760000002</v>
      </c>
      <c r="AO87" s="7">
        <v>0</v>
      </c>
      <c r="AP87" s="7">
        <v>89177.222000000009</v>
      </c>
      <c r="AQ87" s="7">
        <v>38308.519200000002</v>
      </c>
      <c r="AR87" s="7">
        <v>258928.78480000002</v>
      </c>
      <c r="AS87" s="7">
        <v>49197.210399999996</v>
      </c>
      <c r="AT87" s="7">
        <v>87011.078399999999</v>
      </c>
      <c r="AU87" s="7">
        <v>150956.8456</v>
      </c>
      <c r="AV87" s="7">
        <v>0</v>
      </c>
      <c r="AW87" s="7">
        <v>61892.451200000003</v>
      </c>
      <c r="AX87" s="7">
        <v>12010.635200000001</v>
      </c>
      <c r="AY87" s="7">
        <v>157390.87719999999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13673.76</v>
      </c>
      <c r="BQ87" s="7">
        <v>19975.73</v>
      </c>
      <c r="BR87" s="7">
        <v>53899.369999999995</v>
      </c>
      <c r="BS87" s="7">
        <v>180303.62</v>
      </c>
      <c r="BT87" s="7">
        <v>91648.19</v>
      </c>
      <c r="BU87" s="7">
        <v>262102.09000000003</v>
      </c>
      <c r="BV87" s="7">
        <v>169809.7</v>
      </c>
      <c r="BW87" s="7">
        <v>97801.54</v>
      </c>
      <c r="BX87" s="7">
        <v>164528.39000000001</v>
      </c>
      <c r="BY87" s="7">
        <v>62920.34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7">
        <v>192164.47</v>
      </c>
      <c r="DA87" s="7">
        <v>824035.01000000013</v>
      </c>
      <c r="DB87" s="7">
        <v>560323.81999999995</v>
      </c>
      <c r="DC87" s="7">
        <v>527291.72</v>
      </c>
      <c r="DD87" s="7">
        <v>462408.48</v>
      </c>
      <c r="DE87" s="7">
        <v>699744.9</v>
      </c>
      <c r="DF87" s="7">
        <v>334827.58</v>
      </c>
      <c r="DG87" s="7">
        <v>602769.58000000007</v>
      </c>
      <c r="DH87" s="7">
        <v>840138.63</v>
      </c>
      <c r="DI87" s="7">
        <v>732105.69</v>
      </c>
      <c r="DJ87" s="7">
        <v>865075.46</v>
      </c>
      <c r="DK87" s="7">
        <v>752911.19</v>
      </c>
      <c r="DL87" s="7">
        <v>867235.19000000006</v>
      </c>
      <c r="DM87" s="8">
        <v>0.1111111111111111</v>
      </c>
      <c r="DN87" s="8">
        <v>0.14285714285714285</v>
      </c>
      <c r="DO87" s="8">
        <v>3.7037037037037035E-2</v>
      </c>
      <c r="DP87" s="8">
        <v>3.0303030303030304E-2</v>
      </c>
      <c r="DQ87" s="8">
        <v>0</v>
      </c>
      <c r="DR87" s="8">
        <v>8.6956521739130432E-2</v>
      </c>
      <c r="DS87" s="8">
        <v>0</v>
      </c>
      <c r="DT87" s="8">
        <v>0</v>
      </c>
      <c r="DU87" s="8">
        <v>0</v>
      </c>
      <c r="DV87" s="8">
        <v>0</v>
      </c>
      <c r="DW87" s="8">
        <v>2.564102564102564E-2</v>
      </c>
      <c r="DX87" s="8">
        <v>2.5000000000000001E-2</v>
      </c>
      <c r="DY87" s="8">
        <v>2.0408163265306121E-2</v>
      </c>
      <c r="DZ87" s="8">
        <v>5.2631578947368418E-2</v>
      </c>
      <c r="EA87" s="8">
        <v>0.11764705882352941</v>
      </c>
      <c r="EB87" s="8">
        <v>0.125</v>
      </c>
      <c r="EC87" s="8">
        <v>3.8461538461538464E-2</v>
      </c>
      <c r="ED87" s="8">
        <v>3.0303030303030304E-2</v>
      </c>
      <c r="EE87" s="8">
        <v>0</v>
      </c>
      <c r="EF87" s="8">
        <v>8.6956521739130432E-2</v>
      </c>
      <c r="EG87" s="8">
        <v>0</v>
      </c>
      <c r="EH87" s="8">
        <v>0</v>
      </c>
      <c r="EI87" s="8">
        <v>0</v>
      </c>
      <c r="EJ87" s="8">
        <v>0</v>
      </c>
      <c r="EK87" s="8">
        <v>2.6315789473684209E-2</v>
      </c>
      <c r="EL87" s="8">
        <v>0</v>
      </c>
      <c r="EM87" s="8">
        <v>8.6956521739130432E-2</v>
      </c>
      <c r="EN87" s="8">
        <v>5.5555555555555552E-2</v>
      </c>
      <c r="EO87" s="8">
        <v>0.14285714285714285</v>
      </c>
      <c r="EP87" s="8">
        <v>0.125</v>
      </c>
      <c r="EQ87" s="8">
        <v>3.4482758620689655E-2</v>
      </c>
      <c r="ER87" s="8">
        <v>3.2258064516129031E-2</v>
      </c>
      <c r="ES87" s="8">
        <v>0</v>
      </c>
      <c r="ET87" s="8">
        <v>9.5238095238095233E-2</v>
      </c>
      <c r="EU87" s="8">
        <v>0</v>
      </c>
      <c r="EV87" s="8">
        <v>0</v>
      </c>
      <c r="EW87" s="8">
        <v>0</v>
      </c>
      <c r="EX87" s="8">
        <v>0</v>
      </c>
      <c r="EY87" s="8">
        <v>2.3809523809523808E-2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1.02</v>
      </c>
      <c r="FI87" s="7">
        <v>-1.02</v>
      </c>
      <c r="FJ87" s="7">
        <v>125.83</v>
      </c>
      <c r="FK87" s="7">
        <v>0.01</v>
      </c>
      <c r="FL87" s="7">
        <v>432.46999999999997</v>
      </c>
      <c r="FM87" s="7">
        <v>-7.7299999999999898</v>
      </c>
      <c r="FN87" s="7">
        <v>361.27</v>
      </c>
      <c r="FO87" s="7">
        <v>0</v>
      </c>
      <c r="FP87" s="7">
        <v>0</v>
      </c>
      <c r="FQ87" s="7">
        <v>287.94</v>
      </c>
      <c r="FR87" s="7">
        <v>28.67</v>
      </c>
      <c r="FS87" s="7">
        <v>0</v>
      </c>
      <c r="FT87" s="7">
        <v>382.8</v>
      </c>
      <c r="FU87" s="7">
        <v>351.78</v>
      </c>
      <c r="FV87" s="7">
        <v>5771.92</v>
      </c>
      <c r="FW87" s="7">
        <v>237.36</v>
      </c>
      <c r="FX87" s="9" t="s">
        <v>268</v>
      </c>
      <c r="FY87" s="10" t="s">
        <v>271</v>
      </c>
      <c r="FZ87" s="5" t="s">
        <v>230</v>
      </c>
    </row>
    <row r="88" spans="1:182" x14ac:dyDescent="0.35">
      <c r="A88" s="6" t="s">
        <v>272</v>
      </c>
      <c r="B88" s="7">
        <v>33262976.307999972</v>
      </c>
      <c r="C88" s="7">
        <v>34259286.572399989</v>
      </c>
      <c r="D88" s="7">
        <v>34694763.141199991</v>
      </c>
      <c r="E88" s="7">
        <v>35123438.738400005</v>
      </c>
      <c r="F88" s="7">
        <v>34889995.713999964</v>
      </c>
      <c r="G88" s="7">
        <v>36477144.166800007</v>
      </c>
      <c r="H88" s="7">
        <v>35022305.106399991</v>
      </c>
      <c r="I88" s="7">
        <v>35064572.117199972</v>
      </c>
      <c r="J88" s="7">
        <v>36143706.193199955</v>
      </c>
      <c r="K88" s="7">
        <v>37113678.911199987</v>
      </c>
      <c r="L88" s="7">
        <v>38162480.139199995</v>
      </c>
      <c r="M88" s="7">
        <v>38139629.019999981</v>
      </c>
      <c r="N88" s="7">
        <v>38735694.242800005</v>
      </c>
      <c r="O88" s="7">
        <v>3604494.0859999992</v>
      </c>
      <c r="P88" s="7">
        <v>3201850.0504000015</v>
      </c>
      <c r="Q88" s="7">
        <v>3599428.7488000006</v>
      </c>
      <c r="R88" s="7">
        <v>3382490.8992000003</v>
      </c>
      <c r="S88" s="7">
        <v>3242091.6288000005</v>
      </c>
      <c r="T88" s="7">
        <v>3309593.9751999998</v>
      </c>
      <c r="U88" s="7">
        <v>3766146.3436000012</v>
      </c>
      <c r="V88" s="7">
        <v>3679240.9928000011</v>
      </c>
      <c r="W88" s="7">
        <v>3566135.9668000001</v>
      </c>
      <c r="X88" s="7">
        <v>3340889.1651999997</v>
      </c>
      <c r="Y88" s="7">
        <v>2994427.1407999997</v>
      </c>
      <c r="Z88" s="7">
        <v>3271301.09</v>
      </c>
      <c r="AA88" s="7">
        <v>3567533.840799999</v>
      </c>
      <c r="AB88" s="7">
        <v>2544856.2175999996</v>
      </c>
      <c r="AC88" s="7">
        <v>2165184.0292000002</v>
      </c>
      <c r="AD88" s="7">
        <v>1881597.6604000004</v>
      </c>
      <c r="AE88" s="7">
        <v>2219241.8676</v>
      </c>
      <c r="AF88" s="7">
        <v>2399410.2344</v>
      </c>
      <c r="AG88" s="7">
        <v>2594327.7420000006</v>
      </c>
      <c r="AH88" s="7">
        <v>2047762.2248000004</v>
      </c>
      <c r="AI88" s="7">
        <v>1689993.6488000001</v>
      </c>
      <c r="AJ88" s="7">
        <v>1509266.6639999999</v>
      </c>
      <c r="AK88" s="7">
        <v>1970386.8968</v>
      </c>
      <c r="AL88" s="7">
        <v>2640938.6268000002</v>
      </c>
      <c r="AM88" s="7">
        <v>2453001.0076000001</v>
      </c>
      <c r="AN88" s="7">
        <v>2661108.3756000018</v>
      </c>
      <c r="AO88" s="7">
        <v>22489.317599999998</v>
      </c>
      <c r="AP88" s="7">
        <v>143882.57759999999</v>
      </c>
      <c r="AQ88" s="7">
        <v>459806.96320000006</v>
      </c>
      <c r="AR88" s="7">
        <v>419580.93040000001</v>
      </c>
      <c r="AS88" s="7">
        <v>125781.476</v>
      </c>
      <c r="AT88" s="7">
        <v>106809.5696</v>
      </c>
      <c r="AU88" s="7">
        <v>498616.87920000014</v>
      </c>
      <c r="AV88" s="7">
        <v>420278.23799999995</v>
      </c>
      <c r="AW88" s="7">
        <v>150046.41200000001</v>
      </c>
      <c r="AX88" s="7">
        <v>196386.79920000001</v>
      </c>
      <c r="AY88" s="7">
        <v>241768.5736</v>
      </c>
      <c r="AZ88" s="7">
        <v>271958.8616</v>
      </c>
      <c r="BA88" s="7">
        <v>277046.52960000001</v>
      </c>
      <c r="BB88" s="7">
        <v>568776.85</v>
      </c>
      <c r="BC88" s="7">
        <v>367062.64</v>
      </c>
      <c r="BD88" s="7">
        <v>525910.55000000005</v>
      </c>
      <c r="BE88" s="7">
        <v>489585.88000000006</v>
      </c>
      <c r="BF88" s="7">
        <v>191950.86</v>
      </c>
      <c r="BG88" s="7">
        <v>366184.58999999997</v>
      </c>
      <c r="BH88" s="7">
        <v>342584.58</v>
      </c>
      <c r="BI88" s="7">
        <v>342545.07999999996</v>
      </c>
      <c r="BJ88" s="7">
        <v>262305.05</v>
      </c>
      <c r="BK88" s="7">
        <v>561284.91999999981</v>
      </c>
      <c r="BL88" s="7">
        <v>754293.21000000008</v>
      </c>
      <c r="BM88" s="7">
        <v>769280.82999999984</v>
      </c>
      <c r="BN88" s="7">
        <v>852266.96000000008</v>
      </c>
      <c r="BO88" s="7">
        <v>291205.14</v>
      </c>
      <c r="BP88" s="7">
        <v>690921.11</v>
      </c>
      <c r="BQ88" s="7">
        <v>647989.26999999979</v>
      </c>
      <c r="BR88" s="7">
        <v>679199.72000000009</v>
      </c>
      <c r="BS88" s="7">
        <v>395642.94000000006</v>
      </c>
      <c r="BT88" s="7">
        <v>575904.07000000007</v>
      </c>
      <c r="BU88" s="7">
        <v>673135.14000000013</v>
      </c>
      <c r="BV88" s="7">
        <v>450409.33999999997</v>
      </c>
      <c r="BW88" s="7">
        <v>611177.50000000012</v>
      </c>
      <c r="BX88" s="7">
        <v>663784.55000000005</v>
      </c>
      <c r="BY88" s="7">
        <v>525148.65</v>
      </c>
      <c r="BZ88" s="7">
        <v>0</v>
      </c>
      <c r="CA88" s="7">
        <v>0</v>
      </c>
      <c r="CB88" s="7">
        <v>55476.65</v>
      </c>
      <c r="CC88" s="7">
        <v>111034.83</v>
      </c>
      <c r="CD88" s="7">
        <v>108206.26</v>
      </c>
      <c r="CE88" s="7">
        <v>5992.75</v>
      </c>
      <c r="CF88" s="7">
        <v>0</v>
      </c>
      <c r="CG88" s="7">
        <v>73008</v>
      </c>
      <c r="CH88" s="7">
        <v>9629.15</v>
      </c>
      <c r="CI88" s="7">
        <v>66948.56</v>
      </c>
      <c r="CJ88" s="7">
        <v>62285.08</v>
      </c>
      <c r="CK88" s="7">
        <v>80064.710000000006</v>
      </c>
      <c r="CL88" s="7">
        <v>89045.14</v>
      </c>
      <c r="CM88" s="8">
        <v>0</v>
      </c>
      <c r="CN88" s="8">
        <v>0</v>
      </c>
      <c r="CO88" s="8">
        <v>3.4077535916132454E-2</v>
      </c>
      <c r="CP88" s="8">
        <v>5.8878056097131509E-2</v>
      </c>
      <c r="CQ88" s="8">
        <v>8.3875928292741625E-2</v>
      </c>
      <c r="CR88" s="8">
        <v>4.1611079049176684E-3</v>
      </c>
      <c r="CS88" s="8">
        <v>0</v>
      </c>
      <c r="CT88" s="8">
        <v>4.62021761232548E-2</v>
      </c>
      <c r="CU88" s="8">
        <v>4.2878934925401138E-3</v>
      </c>
      <c r="CV88" s="8">
        <v>2.9130745570846817E-2</v>
      </c>
      <c r="CW88" s="8">
        <v>2.8894974864373205E-2</v>
      </c>
      <c r="CX88" s="8">
        <v>4.5753083045509506E-2</v>
      </c>
      <c r="CY88" s="8">
        <v>5.4941485389357773E-2</v>
      </c>
      <c r="CZ88" s="7">
        <v>1717974.18</v>
      </c>
      <c r="DA88" s="7">
        <v>2052740.8499999999</v>
      </c>
      <c r="DB88" s="7">
        <v>1627953.6800000002</v>
      </c>
      <c r="DC88" s="7">
        <v>1885844.02</v>
      </c>
      <c r="DD88" s="7">
        <v>1290075.2599999998</v>
      </c>
      <c r="DE88" s="7">
        <v>1440181.35</v>
      </c>
      <c r="DF88" s="7">
        <v>974372.44000000006</v>
      </c>
      <c r="DG88" s="7">
        <v>1580185.3100000003</v>
      </c>
      <c r="DH88" s="7">
        <v>2245659.79</v>
      </c>
      <c r="DI88" s="7">
        <v>2298209.63</v>
      </c>
      <c r="DJ88" s="7">
        <v>2155567.8900000006</v>
      </c>
      <c r="DK88" s="7">
        <v>1749930.3800000001</v>
      </c>
      <c r="DL88" s="7">
        <v>1620726.84</v>
      </c>
      <c r="DM88" s="8">
        <v>6.5217391304347824E-2</v>
      </c>
      <c r="DN88" s="8">
        <v>4.2857142857142858E-2</v>
      </c>
      <c r="DO88" s="8">
        <v>8.6956521739130436E-3</v>
      </c>
      <c r="DP88" s="8">
        <v>2.564102564102564E-2</v>
      </c>
      <c r="DQ88" s="8">
        <v>3.4482758620689655E-2</v>
      </c>
      <c r="DR88" s="8">
        <v>7.8431372549019607E-2</v>
      </c>
      <c r="DS88" s="8">
        <v>1.3333333333333334E-2</v>
      </c>
      <c r="DT88" s="8">
        <v>0</v>
      </c>
      <c r="DU88" s="8">
        <v>3.125E-2</v>
      </c>
      <c r="DV88" s="8">
        <v>2.0202020202020204E-2</v>
      </c>
      <c r="DW88" s="8">
        <v>2.3076923076923078E-2</v>
      </c>
      <c r="DX88" s="8">
        <v>9.2592592592592587E-3</v>
      </c>
      <c r="DY88" s="8">
        <v>4.5454545454545456E-2</v>
      </c>
      <c r="DZ88" s="8">
        <v>3.2786885245901641E-2</v>
      </c>
      <c r="EA88" s="8">
        <v>4.0816326530612242E-2</v>
      </c>
      <c r="EB88" s="8">
        <v>2.6315789473684209E-2</v>
      </c>
      <c r="EC88" s="8">
        <v>0</v>
      </c>
      <c r="ED88" s="8">
        <v>1.2345679012345678E-2</v>
      </c>
      <c r="EE88" s="8">
        <v>3.5714285714285712E-2</v>
      </c>
      <c r="EF88" s="8">
        <v>3.9215686274509803E-2</v>
      </c>
      <c r="EG88" s="8">
        <v>1.2987012987012988E-2</v>
      </c>
      <c r="EH88" s="8">
        <v>0</v>
      </c>
      <c r="EI88" s="8">
        <v>2.8985507246376812E-2</v>
      </c>
      <c r="EJ88" s="8">
        <v>1.0638297872340425E-2</v>
      </c>
      <c r="EK88" s="8">
        <v>2.2900763358778626E-2</v>
      </c>
      <c r="EL88" s="8">
        <v>1.7241379310344827E-2</v>
      </c>
      <c r="EM88" s="8">
        <v>3.2608695652173912E-2</v>
      </c>
      <c r="EN88" s="8">
        <v>3.0303030303030304E-2</v>
      </c>
      <c r="EO88" s="8">
        <v>3.1914893617021274E-2</v>
      </c>
      <c r="EP88" s="8">
        <v>2.564102564102564E-2</v>
      </c>
      <c r="EQ88" s="8">
        <v>9.8039215686274508E-3</v>
      </c>
      <c r="ER88" s="8">
        <v>2.5974025974025976E-2</v>
      </c>
      <c r="ES88" s="8">
        <v>2.2988505747126436E-2</v>
      </c>
      <c r="ET88" s="8">
        <v>0.04</v>
      </c>
      <c r="EU88" s="8">
        <v>1.3157894736842105E-2</v>
      </c>
      <c r="EV88" s="8">
        <v>0</v>
      </c>
      <c r="EW88" s="8">
        <v>3.0303030303030304E-2</v>
      </c>
      <c r="EX88" s="8">
        <v>1.0309278350515464E-2</v>
      </c>
      <c r="EY88" s="8">
        <v>1.4814814814814815E-2</v>
      </c>
      <c r="EZ88" s="7">
        <v>80786.51999999999</v>
      </c>
      <c r="FA88" s="7">
        <v>112910.23999999999</v>
      </c>
      <c r="FB88" s="7">
        <v>17772.050000000003</v>
      </c>
      <c r="FC88" s="7">
        <v>151470.75999999998</v>
      </c>
      <c r="FD88" s="7">
        <v>39337.090000000004</v>
      </c>
      <c r="FE88" s="7">
        <v>47791.79</v>
      </c>
      <c r="FF88" s="7">
        <v>59534.819999999992</v>
      </c>
      <c r="FG88" s="7">
        <v>49616.69</v>
      </c>
      <c r="FH88" s="7">
        <v>16801.800000000003</v>
      </c>
      <c r="FI88" s="7">
        <v>24586.970000000005</v>
      </c>
      <c r="FJ88" s="7">
        <v>27658.52</v>
      </c>
      <c r="FK88" s="7">
        <v>37746.329999999994</v>
      </c>
      <c r="FL88" s="7">
        <v>19017.68</v>
      </c>
      <c r="FM88" s="7">
        <v>7487.2699999999995</v>
      </c>
      <c r="FN88" s="7">
        <v>26210.81</v>
      </c>
      <c r="FO88" s="7">
        <v>18286.350000000002</v>
      </c>
      <c r="FP88" s="7">
        <v>33617.39</v>
      </c>
      <c r="FQ88" s="7">
        <v>60759.21</v>
      </c>
      <c r="FR88" s="7">
        <v>19547.78</v>
      </c>
      <c r="FS88" s="7">
        <v>11153.67</v>
      </c>
      <c r="FT88" s="7">
        <v>17709.810000000001</v>
      </c>
      <c r="FU88" s="7">
        <v>69067.039999999994</v>
      </c>
      <c r="FV88" s="7">
        <v>16410.309999999998</v>
      </c>
      <c r="FW88" s="7">
        <v>7496.7899999999991</v>
      </c>
      <c r="FX88" s="9" t="s">
        <v>268</v>
      </c>
      <c r="FY88" s="10" t="s">
        <v>272</v>
      </c>
      <c r="FZ88" s="5" t="s">
        <v>230</v>
      </c>
    </row>
    <row r="89" spans="1:182" x14ac:dyDescent="0.35">
      <c r="A89" s="17" t="s">
        <v>268</v>
      </c>
      <c r="B89" s="18">
        <v>157031520.44799992</v>
      </c>
      <c r="C89" s="18">
        <v>162112574.55719998</v>
      </c>
      <c r="D89" s="18">
        <v>166227864.68079972</v>
      </c>
      <c r="E89" s="18">
        <v>169642713.77080002</v>
      </c>
      <c r="F89" s="18">
        <v>171070147.13279977</v>
      </c>
      <c r="G89" s="18">
        <v>179275199.90999997</v>
      </c>
      <c r="H89" s="18">
        <v>173867633.81919989</v>
      </c>
      <c r="I89" s="18">
        <v>175083806.25519991</v>
      </c>
      <c r="J89" s="18">
        <v>178973879.61919966</v>
      </c>
      <c r="K89" s="18">
        <v>184218848.39639977</v>
      </c>
      <c r="L89" s="18">
        <v>190070488.52400008</v>
      </c>
      <c r="M89" s="18">
        <v>190918351.42439964</v>
      </c>
      <c r="N89" s="18">
        <v>196119638.35119992</v>
      </c>
      <c r="O89" s="18">
        <v>16057888.696400004</v>
      </c>
      <c r="P89" s="18">
        <v>16202431.065599991</v>
      </c>
      <c r="Q89" s="18">
        <v>16436451.64199999</v>
      </c>
      <c r="R89" s="18">
        <v>16569918.862799989</v>
      </c>
      <c r="S89" s="18">
        <v>16598602.477999991</v>
      </c>
      <c r="T89" s="18">
        <v>15799563.082400003</v>
      </c>
      <c r="U89" s="18">
        <v>17022054.310799994</v>
      </c>
      <c r="V89" s="18">
        <v>16615724.804</v>
      </c>
      <c r="W89" s="18">
        <v>16579749.901199993</v>
      </c>
      <c r="X89" s="18">
        <v>16851156.564000003</v>
      </c>
      <c r="Y89" s="18">
        <v>17361638.104400013</v>
      </c>
      <c r="Z89" s="18">
        <v>16858437.614400003</v>
      </c>
      <c r="AA89" s="18">
        <v>18249382.660400003</v>
      </c>
      <c r="AB89" s="18">
        <v>11407060.754000003</v>
      </c>
      <c r="AC89" s="18">
        <v>10017168.961599996</v>
      </c>
      <c r="AD89" s="18">
        <v>9899474.3755999934</v>
      </c>
      <c r="AE89" s="18">
        <v>9627956.7480000034</v>
      </c>
      <c r="AF89" s="18">
        <v>9976221.4648000021</v>
      </c>
      <c r="AG89" s="18">
        <v>11089054.136399997</v>
      </c>
      <c r="AH89" s="18">
        <v>10250269.697199995</v>
      </c>
      <c r="AI89" s="18">
        <v>10004268.791999996</v>
      </c>
      <c r="AJ89" s="18">
        <v>10902678.288399998</v>
      </c>
      <c r="AK89" s="18">
        <v>10241107.008799991</v>
      </c>
      <c r="AL89" s="18">
        <v>10452907.6204</v>
      </c>
      <c r="AM89" s="18">
        <v>11123545.541199997</v>
      </c>
      <c r="AN89" s="18">
        <v>11676007.965599999</v>
      </c>
      <c r="AO89" s="18">
        <v>22489.317599999998</v>
      </c>
      <c r="AP89" s="18">
        <v>1036086.2927999998</v>
      </c>
      <c r="AQ89" s="18">
        <v>1082150.4676000001</v>
      </c>
      <c r="AR89" s="18">
        <v>1441443.3152000001</v>
      </c>
      <c r="AS89" s="18">
        <v>963736.69880000036</v>
      </c>
      <c r="AT89" s="18">
        <v>731091.11639999982</v>
      </c>
      <c r="AU89" s="18">
        <v>1408510.9448000002</v>
      </c>
      <c r="AV89" s="18">
        <v>1186302.5439999998</v>
      </c>
      <c r="AW89" s="18">
        <v>1351847.4172</v>
      </c>
      <c r="AX89" s="18">
        <v>1987520.5883999998</v>
      </c>
      <c r="AY89" s="18">
        <v>1421218.5083999999</v>
      </c>
      <c r="AZ89" s="18">
        <v>1174742.6059999999</v>
      </c>
      <c r="BA89" s="18">
        <v>898994.1912</v>
      </c>
      <c r="BB89" s="18">
        <v>2382545.0100000002</v>
      </c>
      <c r="BC89" s="18">
        <v>2687606.3899999997</v>
      </c>
      <c r="BD89" s="18">
        <v>2141492.1599999997</v>
      </c>
      <c r="BE89" s="18">
        <v>1500425.56</v>
      </c>
      <c r="BF89" s="18">
        <v>1724451.7499999993</v>
      </c>
      <c r="BG89" s="18">
        <v>1636291.0300000005</v>
      </c>
      <c r="BH89" s="18">
        <v>2009886.89</v>
      </c>
      <c r="BI89" s="18">
        <v>1845437.8200000003</v>
      </c>
      <c r="BJ89" s="18">
        <v>2056476.9799999995</v>
      </c>
      <c r="BK89" s="18">
        <v>2350517.3999999976</v>
      </c>
      <c r="BL89" s="18">
        <v>2648474.9099999992</v>
      </c>
      <c r="BM89" s="18">
        <v>3091698.8100000019</v>
      </c>
      <c r="BN89" s="18">
        <v>3377605.32</v>
      </c>
      <c r="BO89" s="18">
        <v>2204216.31</v>
      </c>
      <c r="BP89" s="18">
        <v>2373423.9699999997</v>
      </c>
      <c r="BQ89" s="18">
        <v>2304810.02</v>
      </c>
      <c r="BR89" s="18">
        <v>3366171.4199999995</v>
      </c>
      <c r="BS89" s="18">
        <v>2651541.4</v>
      </c>
      <c r="BT89" s="18">
        <v>2681414.5900000008</v>
      </c>
      <c r="BU89" s="18">
        <v>3575538.19</v>
      </c>
      <c r="BV89" s="18">
        <v>2477119.63</v>
      </c>
      <c r="BW89" s="18">
        <v>2752327.14</v>
      </c>
      <c r="BX89" s="18">
        <v>3237848.2199999997</v>
      </c>
      <c r="BY89" s="18">
        <v>2389373.66</v>
      </c>
      <c r="BZ89" s="18">
        <v>75373.490000000005</v>
      </c>
      <c r="CA89" s="18">
        <v>24980.97</v>
      </c>
      <c r="CB89" s="18">
        <v>166634.16</v>
      </c>
      <c r="CC89" s="18">
        <v>154332.74</v>
      </c>
      <c r="CD89" s="18">
        <v>189298.33</v>
      </c>
      <c r="CE89" s="18">
        <v>38050.130000000005</v>
      </c>
      <c r="CF89" s="18">
        <v>114355.03</v>
      </c>
      <c r="CG89" s="18">
        <v>150874.13</v>
      </c>
      <c r="CH89" s="18">
        <v>217652.06</v>
      </c>
      <c r="CI89" s="18">
        <v>233819</v>
      </c>
      <c r="CJ89" s="18">
        <v>183271.52</v>
      </c>
      <c r="CK89" s="18">
        <v>359433.70999999996</v>
      </c>
      <c r="CL89" s="18">
        <v>161433.41</v>
      </c>
      <c r="CM89" s="19">
        <v>9.4261319555275103E-3</v>
      </c>
      <c r="CN89" s="19">
        <v>2.3825422726344099E-3</v>
      </c>
      <c r="CO89" s="19">
        <v>1.6554113328222084E-2</v>
      </c>
      <c r="CP89" s="19">
        <v>1.7332098050864702E-2</v>
      </c>
      <c r="CQ89" s="19">
        <v>2.5658708434406343E-2</v>
      </c>
      <c r="CR89" s="19">
        <v>4.1149076675623276E-3</v>
      </c>
      <c r="CS89" s="19">
        <v>2.1181507179708507E-2</v>
      </c>
      <c r="CT89" s="19">
        <v>2.0133137714569291E-2</v>
      </c>
      <c r="CU89" s="19">
        <v>2.1774294655912265E-2</v>
      </c>
      <c r="CV89" s="19">
        <v>2.0550170909828133E-2</v>
      </c>
      <c r="CW89" s="19">
        <v>1.689923535831207E-2</v>
      </c>
      <c r="CX89" s="19">
        <v>3.819409298335711E-2</v>
      </c>
      <c r="CY89" s="19">
        <v>1.6847542745903978E-2</v>
      </c>
      <c r="CZ89" s="18">
        <v>7996226.9100000011</v>
      </c>
      <c r="DA89" s="18">
        <v>10485005.99</v>
      </c>
      <c r="DB89" s="18">
        <v>10066027.499999998</v>
      </c>
      <c r="DC89" s="18">
        <v>8904446.5099999998</v>
      </c>
      <c r="DD89" s="18">
        <v>7377547.0999999968</v>
      </c>
      <c r="DE89" s="18">
        <v>9246897.6400000025</v>
      </c>
      <c r="DF89" s="18">
        <v>5398814.589999998</v>
      </c>
      <c r="DG89" s="18">
        <v>7493820.9900000012</v>
      </c>
      <c r="DH89" s="18">
        <v>9995825.9699999988</v>
      </c>
      <c r="DI89" s="18">
        <v>11377958.899999995</v>
      </c>
      <c r="DJ89" s="18">
        <v>10844959.319999998</v>
      </c>
      <c r="DK89" s="18">
        <v>9410714.6399999987</v>
      </c>
      <c r="DL89" s="18">
        <v>9582015.1600000039</v>
      </c>
      <c r="DM89" s="19">
        <v>5.1224944320712694E-2</v>
      </c>
      <c r="DN89" s="19">
        <v>3.0588235294117649E-2</v>
      </c>
      <c r="DO89" s="19">
        <v>1.2477718360071301E-2</v>
      </c>
      <c r="DP89" s="19">
        <v>2.9982363315696647E-2</v>
      </c>
      <c r="DQ89" s="19">
        <v>3.2388663967611336E-2</v>
      </c>
      <c r="DR89" s="19">
        <v>5.21978021978022E-2</v>
      </c>
      <c r="DS89" s="19">
        <v>2.5691699604743084E-2</v>
      </c>
      <c r="DT89" s="19">
        <v>3.4090909090909088E-2</v>
      </c>
      <c r="DU89" s="19">
        <v>1.9444444444444445E-2</v>
      </c>
      <c r="DV89" s="19">
        <v>1.8552875695732839E-2</v>
      </c>
      <c r="DW89" s="19">
        <v>2.8787878787878789E-2</v>
      </c>
      <c r="DX89" s="19">
        <v>1.4311270125223614E-2</v>
      </c>
      <c r="DY89" s="19">
        <v>3.4782608695652174E-2</v>
      </c>
      <c r="DZ89" s="19">
        <v>3.0927835051546393E-2</v>
      </c>
      <c r="EA89" s="19">
        <v>2.1231422505307854E-2</v>
      </c>
      <c r="EB89" s="19">
        <v>2.1028037383177569E-2</v>
      </c>
      <c r="EC89" s="19">
        <v>1.289134438305709E-2</v>
      </c>
      <c r="ED89" s="19">
        <v>1.7667844522968199E-2</v>
      </c>
      <c r="EE89" s="19">
        <v>3.1120331950207469E-2</v>
      </c>
      <c r="EF89" s="19">
        <v>4.5576407506702415E-2</v>
      </c>
      <c r="EG89" s="19">
        <v>1.8108651911468814E-2</v>
      </c>
      <c r="EH89" s="19">
        <v>3.0555555555555555E-2</v>
      </c>
      <c r="EI89" s="19">
        <v>1.928374655647383E-2</v>
      </c>
      <c r="EJ89" s="19">
        <v>1.5065913370998116E-2</v>
      </c>
      <c r="EK89" s="19">
        <v>2.5036818851251842E-2</v>
      </c>
      <c r="EL89" s="19">
        <v>1.3651877133105802E-2</v>
      </c>
      <c r="EM89" s="19">
        <v>2.1052631578947368E-2</v>
      </c>
      <c r="EN89" s="19">
        <v>2.2670025188916875E-2</v>
      </c>
      <c r="EO89" s="19">
        <v>1.9565217391304349E-2</v>
      </c>
      <c r="EP89" s="19">
        <v>2.3201856148491878E-2</v>
      </c>
      <c r="EQ89" s="19">
        <v>1.4362657091561939E-2</v>
      </c>
      <c r="ER89" s="19">
        <v>1.841620626151013E-2</v>
      </c>
      <c r="ES89" s="19">
        <v>3.0241935483870969E-2</v>
      </c>
      <c r="ET89" s="19">
        <v>0.04</v>
      </c>
      <c r="EU89" s="19">
        <v>1.9607843137254902E-2</v>
      </c>
      <c r="EV89" s="19">
        <v>3.0386740331491711E-2</v>
      </c>
      <c r="EW89" s="19">
        <v>1.6304347826086956E-2</v>
      </c>
      <c r="EX89" s="19">
        <v>1.509433962264151E-2</v>
      </c>
      <c r="EY89" s="19">
        <v>1.9718309859154931E-2</v>
      </c>
      <c r="EZ89" s="18">
        <v>171930.55</v>
      </c>
      <c r="FA89" s="18">
        <v>207629.65</v>
      </c>
      <c r="FB89" s="18">
        <v>143712.00999999992</v>
      </c>
      <c r="FC89" s="18">
        <v>546518.36000000022</v>
      </c>
      <c r="FD89" s="18">
        <v>102330.46000000002</v>
      </c>
      <c r="FE89" s="18">
        <v>240673.97</v>
      </c>
      <c r="FF89" s="18">
        <v>214482.37</v>
      </c>
      <c r="FG89" s="18">
        <v>135212.09999999998</v>
      </c>
      <c r="FH89" s="18">
        <v>115918.53999999989</v>
      </c>
      <c r="FI89" s="18">
        <v>222622.86999999994</v>
      </c>
      <c r="FJ89" s="18">
        <v>126931.77999999997</v>
      </c>
      <c r="FK89" s="18">
        <v>203158.05999999994</v>
      </c>
      <c r="FL89" s="18">
        <v>68481.999999999956</v>
      </c>
      <c r="FM89" s="18">
        <v>126252.39000000003</v>
      </c>
      <c r="FN89" s="18">
        <v>177326.2699999999</v>
      </c>
      <c r="FO89" s="18">
        <v>75943.97</v>
      </c>
      <c r="FP89" s="18">
        <v>191881.11999999994</v>
      </c>
      <c r="FQ89" s="18">
        <v>229462.90000000008</v>
      </c>
      <c r="FR89" s="18">
        <v>103214.77</v>
      </c>
      <c r="FS89" s="18">
        <v>47861.929999999993</v>
      </c>
      <c r="FT89" s="18">
        <v>205845.93999999997</v>
      </c>
      <c r="FU89" s="18">
        <v>135159.77000000002</v>
      </c>
      <c r="FV89" s="18">
        <v>128318.51000000011</v>
      </c>
      <c r="FW89" s="18">
        <v>94499.709999999992</v>
      </c>
      <c r="FX89" s="4"/>
      <c r="FY89" s="4"/>
      <c r="FZ89" s="5"/>
    </row>
    <row r="90" spans="1:182" x14ac:dyDescent="0.35">
      <c r="A90" s="12" t="s">
        <v>230</v>
      </c>
      <c r="B90" s="13">
        <v>676278004.20079935</v>
      </c>
      <c r="C90" s="13">
        <v>703305088.11439967</v>
      </c>
      <c r="D90" s="13">
        <v>724273722.42519903</v>
      </c>
      <c r="E90" s="13">
        <v>740334392.69639993</v>
      </c>
      <c r="F90" s="13">
        <v>748087571.30919778</v>
      </c>
      <c r="G90" s="13">
        <v>780165105.03439903</v>
      </c>
      <c r="H90" s="13">
        <v>768047607.66799831</v>
      </c>
      <c r="I90" s="13">
        <v>775770654.59600008</v>
      </c>
      <c r="J90" s="13">
        <v>788455766.78799903</v>
      </c>
      <c r="K90" s="13">
        <v>808230068.98800206</v>
      </c>
      <c r="L90" s="13">
        <v>833648659.60319853</v>
      </c>
      <c r="M90" s="13">
        <v>845422135.80879831</v>
      </c>
      <c r="N90" s="13">
        <v>878514948.02359939</v>
      </c>
      <c r="O90" s="13">
        <v>68695537.063200042</v>
      </c>
      <c r="P90" s="13">
        <v>70131829.266800091</v>
      </c>
      <c r="Q90" s="13">
        <v>71328960.411200091</v>
      </c>
      <c r="R90" s="13">
        <v>74535453.85920009</v>
      </c>
      <c r="S90" s="13">
        <v>76210810.049200118</v>
      </c>
      <c r="T90" s="13">
        <v>78339611.133600086</v>
      </c>
      <c r="U90" s="13">
        <v>81499709.850000113</v>
      </c>
      <c r="V90" s="13">
        <v>82081708.232400164</v>
      </c>
      <c r="W90" s="13">
        <v>77611653.440800026</v>
      </c>
      <c r="X90" s="13">
        <v>75233901.648000121</v>
      </c>
      <c r="Y90" s="13">
        <v>75912828.166799948</v>
      </c>
      <c r="Z90" s="13">
        <v>76760950.802400008</v>
      </c>
      <c r="AA90" s="13">
        <v>79940384.956000045</v>
      </c>
      <c r="AB90" s="13">
        <v>48461563.851199992</v>
      </c>
      <c r="AC90" s="13">
        <v>45558372.844799951</v>
      </c>
      <c r="AD90" s="13">
        <v>46738228.846799925</v>
      </c>
      <c r="AE90" s="13">
        <v>49854383.668800011</v>
      </c>
      <c r="AF90" s="13">
        <v>48067145.455600031</v>
      </c>
      <c r="AG90" s="13">
        <v>47041326.808399998</v>
      </c>
      <c r="AH90" s="13">
        <v>42354893.065200038</v>
      </c>
      <c r="AI90" s="13">
        <v>44825174.188799977</v>
      </c>
      <c r="AJ90" s="13">
        <v>48970301.713599958</v>
      </c>
      <c r="AK90" s="13">
        <v>45822089.395200051</v>
      </c>
      <c r="AL90" s="13">
        <v>45861161.515599944</v>
      </c>
      <c r="AM90" s="13">
        <v>50214934.314400025</v>
      </c>
      <c r="AN90" s="13">
        <v>55016594.848799951</v>
      </c>
      <c r="AO90" s="13">
        <v>190277.8132</v>
      </c>
      <c r="AP90" s="13">
        <v>6299848.9503999976</v>
      </c>
      <c r="AQ90" s="13">
        <v>4845562.7675999971</v>
      </c>
      <c r="AR90" s="13">
        <v>6504268.287200002</v>
      </c>
      <c r="AS90" s="13">
        <v>6178472.7484000009</v>
      </c>
      <c r="AT90" s="13">
        <v>6525600.9476000005</v>
      </c>
      <c r="AU90" s="13">
        <v>11002731.4416</v>
      </c>
      <c r="AV90" s="13">
        <v>7244393.7172000036</v>
      </c>
      <c r="AW90" s="13">
        <v>6210092.3248000005</v>
      </c>
      <c r="AX90" s="13">
        <v>6860627.2840000018</v>
      </c>
      <c r="AY90" s="13">
        <v>5835950.4099999974</v>
      </c>
      <c r="AZ90" s="13">
        <v>5668071.7824000018</v>
      </c>
      <c r="BA90" s="13">
        <v>5523855.1624000007</v>
      </c>
      <c r="BB90" s="13">
        <v>9475656.6300000027</v>
      </c>
      <c r="BC90" s="13">
        <v>10556249.980000004</v>
      </c>
      <c r="BD90" s="13">
        <v>9503377.0699999966</v>
      </c>
      <c r="BE90" s="13">
        <v>7262744.96</v>
      </c>
      <c r="BF90" s="13">
        <v>8395392.5199999977</v>
      </c>
      <c r="BG90" s="13">
        <v>7020168.910000002</v>
      </c>
      <c r="BH90" s="13">
        <v>7683190.0299999984</v>
      </c>
      <c r="BI90" s="13">
        <v>8825810.3699999992</v>
      </c>
      <c r="BJ90" s="13">
        <v>8416093.7999999989</v>
      </c>
      <c r="BK90" s="13">
        <v>11755388.230000053</v>
      </c>
      <c r="BL90" s="13">
        <v>10450302.190000011</v>
      </c>
      <c r="BM90" s="13">
        <v>11667176.800000012</v>
      </c>
      <c r="BN90" s="13">
        <v>11832679.529999997</v>
      </c>
      <c r="BO90" s="13">
        <v>11960505.780000007</v>
      </c>
      <c r="BP90" s="13">
        <v>12116347.840000009</v>
      </c>
      <c r="BQ90" s="13">
        <v>10064991.900000008</v>
      </c>
      <c r="BR90" s="13">
        <v>15094445.45000001</v>
      </c>
      <c r="BS90" s="13">
        <v>11302983.149999993</v>
      </c>
      <c r="BT90" s="13">
        <v>12598985.089999998</v>
      </c>
      <c r="BU90" s="13">
        <v>18470444.109999999</v>
      </c>
      <c r="BV90" s="13">
        <v>15896553.83</v>
      </c>
      <c r="BW90" s="13">
        <v>14270634.750000006</v>
      </c>
      <c r="BX90" s="13">
        <v>12491800.049999997</v>
      </c>
      <c r="BY90" s="13">
        <v>10987182.999999994</v>
      </c>
      <c r="BZ90" s="13">
        <v>344256.41</v>
      </c>
      <c r="CA90" s="13">
        <v>521027.54000000004</v>
      </c>
      <c r="CB90" s="13">
        <v>414557.24000000005</v>
      </c>
      <c r="CC90" s="13">
        <v>611540.53</v>
      </c>
      <c r="CD90" s="13">
        <v>676744.2300000001</v>
      </c>
      <c r="CE90" s="13">
        <v>700680.77000000014</v>
      </c>
      <c r="CF90" s="13">
        <v>665207.45000000007</v>
      </c>
      <c r="CG90" s="13">
        <v>498004.60000000003</v>
      </c>
      <c r="CH90" s="13">
        <v>1143164.9699999997</v>
      </c>
      <c r="CI90" s="13">
        <v>1405441.94</v>
      </c>
      <c r="CJ90" s="13">
        <v>875561.84</v>
      </c>
      <c r="CK90" s="13">
        <v>1158212.6200000001</v>
      </c>
      <c r="CL90" s="13">
        <v>1405656.5399999998</v>
      </c>
      <c r="CM90" s="14">
        <v>8.8735670847257357E-3</v>
      </c>
      <c r="CN90" s="14">
        <v>1.1055657968387572E-2</v>
      </c>
      <c r="CO90" s="14">
        <v>9.3668196787458271E-3</v>
      </c>
      <c r="CP90" s="14">
        <v>1.5295964759536415E-2</v>
      </c>
      <c r="CQ90" s="14">
        <v>2.0791568218609467E-2</v>
      </c>
      <c r="CR90" s="14">
        <v>1.8435559925059009E-2</v>
      </c>
      <c r="CS90" s="14">
        <v>2.1423680618645496E-2</v>
      </c>
      <c r="CT90" s="14">
        <v>1.449837158691256E-2</v>
      </c>
      <c r="CU90" s="14">
        <v>2.6704303249714338E-2</v>
      </c>
      <c r="CV90" s="14">
        <v>2.8006873765780562E-2</v>
      </c>
      <c r="CW90" s="14">
        <v>1.692807542540619E-2</v>
      </c>
      <c r="CX90" s="14">
        <v>2.5177233269819074E-2</v>
      </c>
      <c r="CY90" s="14">
        <v>2.7739559626213859E-2</v>
      </c>
      <c r="CZ90" s="13">
        <v>38795718.420000009</v>
      </c>
      <c r="DA90" s="13">
        <v>47127682.630000003</v>
      </c>
      <c r="DB90" s="13">
        <v>44258057.079999998</v>
      </c>
      <c r="DC90" s="13">
        <v>39980513.790000021</v>
      </c>
      <c r="DD90" s="13">
        <v>32548974.799999986</v>
      </c>
      <c r="DE90" s="13">
        <v>38007024.079999968</v>
      </c>
      <c r="DF90" s="13">
        <v>31050101.139999982</v>
      </c>
      <c r="DG90" s="13">
        <v>34349002.36999999</v>
      </c>
      <c r="DH90" s="13">
        <v>42808267.990000017</v>
      </c>
      <c r="DI90" s="13">
        <v>50182035.730000004</v>
      </c>
      <c r="DJ90" s="13">
        <v>51722468.029999979</v>
      </c>
      <c r="DK90" s="13">
        <v>46002378.719999969</v>
      </c>
      <c r="DL90" s="13">
        <v>50673354.549999982</v>
      </c>
      <c r="DM90" s="14">
        <v>4.8975512243878062E-2</v>
      </c>
      <c r="DN90" s="14">
        <v>3.3553355335533552E-2</v>
      </c>
      <c r="DO90" s="14">
        <v>3.9800995024875621E-2</v>
      </c>
      <c r="DP90" s="14">
        <v>4.0017028522775652E-2</v>
      </c>
      <c r="DQ90" s="14">
        <v>3.2682926829268294E-2</v>
      </c>
      <c r="DR90" s="14">
        <v>4.1693811074918569E-2</v>
      </c>
      <c r="DS90" s="14">
        <v>3.6253776435045321E-2</v>
      </c>
      <c r="DT90" s="14">
        <v>3.7354562155541948E-2</v>
      </c>
      <c r="DU90" s="14">
        <v>2.8215223097112861E-2</v>
      </c>
      <c r="DV90" s="14">
        <v>2.9193697868396665E-2</v>
      </c>
      <c r="DW90" s="14">
        <v>2.8001400070003499E-2</v>
      </c>
      <c r="DX90" s="14">
        <v>3.3037872683319904E-2</v>
      </c>
      <c r="DY90" s="14">
        <v>4.2975206611570248E-2</v>
      </c>
      <c r="DZ90" s="14">
        <v>3.4205231388329982E-2</v>
      </c>
      <c r="EA90" s="14">
        <v>3.7055583375062595E-2</v>
      </c>
      <c r="EB90" s="14">
        <v>3.2547699214365879E-2</v>
      </c>
      <c r="EC90" s="14">
        <v>3.3718244803695153E-2</v>
      </c>
      <c r="ED90" s="14">
        <v>2.8733130169786677E-2</v>
      </c>
      <c r="EE90" s="14">
        <v>2.6433915211970076E-2</v>
      </c>
      <c r="EF90" s="14">
        <v>3.6577400391900716E-2</v>
      </c>
      <c r="EG90" s="14">
        <v>2.8287841191066997E-2</v>
      </c>
      <c r="EH90" s="14">
        <v>3.1598513011152414E-2</v>
      </c>
      <c r="EI90" s="14">
        <v>2.2121014964216004E-2</v>
      </c>
      <c r="EJ90" s="14">
        <v>2.6280018124150432E-2</v>
      </c>
      <c r="EK90" s="14">
        <v>2.2175290390707498E-2</v>
      </c>
      <c r="EL90" s="14">
        <v>3.018424147393179E-2</v>
      </c>
      <c r="EM90" s="14">
        <v>3.0953569645531701E-2</v>
      </c>
      <c r="EN90" s="14">
        <v>3.4569138276553106E-2</v>
      </c>
      <c r="EO90" s="14">
        <v>3.0272952853598014E-2</v>
      </c>
      <c r="EP90" s="14">
        <v>3.0127462340672075E-2</v>
      </c>
      <c r="EQ90" s="14">
        <v>3.3640552995391704E-2</v>
      </c>
      <c r="ER90" s="14">
        <v>2.7039007092198582E-2</v>
      </c>
      <c r="ES90" s="14">
        <v>2.4900398406374501E-2</v>
      </c>
      <c r="ET90" s="14">
        <v>3.502974223397224E-2</v>
      </c>
      <c r="EU90" s="14">
        <v>2.8330019880715707E-2</v>
      </c>
      <c r="EV90" s="14">
        <v>3.0432136335970784E-2</v>
      </c>
      <c r="EW90" s="14">
        <v>2.3417721518987342E-2</v>
      </c>
      <c r="EX90" s="14">
        <v>2.3523985239852399E-2</v>
      </c>
      <c r="EY90" s="14">
        <v>1.954732510288066E-2</v>
      </c>
      <c r="EZ90" s="13">
        <v>499482.60000000027</v>
      </c>
      <c r="FA90" s="13">
        <v>761360.43</v>
      </c>
      <c r="FB90" s="13">
        <v>818281.40000000561</v>
      </c>
      <c r="FC90" s="13">
        <v>1680577.8399999996</v>
      </c>
      <c r="FD90" s="13">
        <v>551096.77</v>
      </c>
      <c r="FE90" s="13">
        <v>963271.48000000045</v>
      </c>
      <c r="FF90" s="13">
        <v>550322.25</v>
      </c>
      <c r="FG90" s="13">
        <v>764079.54000000074</v>
      </c>
      <c r="FH90" s="13">
        <v>363665.84000000113</v>
      </c>
      <c r="FI90" s="13">
        <v>725069.89999999676</v>
      </c>
      <c r="FJ90" s="13">
        <v>438089.17000000004</v>
      </c>
      <c r="FK90" s="13">
        <v>789636.91999999969</v>
      </c>
      <c r="FL90" s="13">
        <v>381780.87999999977</v>
      </c>
      <c r="FM90" s="13">
        <v>874312.66000000061</v>
      </c>
      <c r="FN90" s="13">
        <v>572796.05999999947</v>
      </c>
      <c r="FO90" s="13">
        <v>490732.82999999996</v>
      </c>
      <c r="FP90" s="13">
        <v>684641.72</v>
      </c>
      <c r="FQ90" s="13">
        <v>799652.2699999999</v>
      </c>
      <c r="FR90" s="13">
        <v>635260.47999999986</v>
      </c>
      <c r="FS90" s="13">
        <v>302732.18000000011</v>
      </c>
      <c r="FT90" s="13">
        <v>739232.71999999986</v>
      </c>
      <c r="FU90" s="13">
        <v>817385.77999999921</v>
      </c>
      <c r="FV90" s="13">
        <v>487544.65999999904</v>
      </c>
      <c r="FW90" s="13">
        <v>506511.67000000039</v>
      </c>
      <c r="FX90" s="4"/>
      <c r="FY90" s="4"/>
      <c r="FZ90" s="22"/>
    </row>
    <row r="91" spans="1:182" x14ac:dyDescent="0.35">
      <c r="A91" s="6" t="s">
        <v>273</v>
      </c>
      <c r="B91" s="7">
        <v>14219792.095199991</v>
      </c>
      <c r="C91" s="7">
        <v>14837789.712399997</v>
      </c>
      <c r="D91" s="7">
        <v>15710778.897999998</v>
      </c>
      <c r="E91" s="7">
        <v>17023499.430799957</v>
      </c>
      <c r="F91" s="7">
        <v>17603128.544799991</v>
      </c>
      <c r="G91" s="7">
        <v>18218469.417999998</v>
      </c>
      <c r="H91" s="7">
        <v>18736151.103599999</v>
      </c>
      <c r="I91" s="7">
        <v>19513732.499999981</v>
      </c>
      <c r="J91" s="7">
        <v>20488254.884399973</v>
      </c>
      <c r="K91" s="7">
        <v>21465621.304399963</v>
      </c>
      <c r="L91" s="7">
        <v>22916361.095999975</v>
      </c>
      <c r="M91" s="7">
        <v>23305091.880399998</v>
      </c>
      <c r="N91" s="7">
        <v>24541814.651999969</v>
      </c>
      <c r="O91" s="7">
        <v>1287408.1352000001</v>
      </c>
      <c r="P91" s="7">
        <v>1195739.7204</v>
      </c>
      <c r="Q91" s="7">
        <v>834588.93440000003</v>
      </c>
      <c r="R91" s="7">
        <v>986936.55240000004</v>
      </c>
      <c r="S91" s="7">
        <v>970625.25600000017</v>
      </c>
      <c r="T91" s="7">
        <v>979596.99080000015</v>
      </c>
      <c r="U91" s="7">
        <v>1320902.8984000001</v>
      </c>
      <c r="V91" s="7">
        <v>1389243.6732000001</v>
      </c>
      <c r="W91" s="7">
        <v>1894113.3515999999</v>
      </c>
      <c r="X91" s="7">
        <v>1718626.9076000003</v>
      </c>
      <c r="Y91" s="7">
        <v>1541995.7216</v>
      </c>
      <c r="Z91" s="7">
        <v>1825255.5683999998</v>
      </c>
      <c r="AA91" s="7">
        <v>1582157.0220000001</v>
      </c>
      <c r="AB91" s="7">
        <v>685165.06039999984</v>
      </c>
      <c r="AC91" s="7">
        <v>573648.1227999999</v>
      </c>
      <c r="AD91" s="7">
        <v>857632.35999999987</v>
      </c>
      <c r="AE91" s="7">
        <v>818736.66120000009</v>
      </c>
      <c r="AF91" s="7">
        <v>906174.26320000016</v>
      </c>
      <c r="AG91" s="7">
        <v>906189.30280000006</v>
      </c>
      <c r="AH91" s="7">
        <v>1241743.7504</v>
      </c>
      <c r="AI91" s="7">
        <v>1311917.8624</v>
      </c>
      <c r="AJ91" s="7">
        <v>920816.28480000002</v>
      </c>
      <c r="AK91" s="7">
        <v>1395754.9656000002</v>
      </c>
      <c r="AL91" s="7">
        <v>1363369.0592000003</v>
      </c>
      <c r="AM91" s="7">
        <v>1251015.1732000001</v>
      </c>
      <c r="AN91" s="7">
        <v>1797180.9996</v>
      </c>
      <c r="AO91" s="7">
        <v>0</v>
      </c>
      <c r="AP91" s="7">
        <v>87909.776799999992</v>
      </c>
      <c r="AQ91" s="7">
        <v>62563.356399999997</v>
      </c>
      <c r="AR91" s="7">
        <v>85754.064400000003</v>
      </c>
      <c r="AS91" s="7">
        <v>61896.2984</v>
      </c>
      <c r="AT91" s="7">
        <v>135299.8848</v>
      </c>
      <c r="AU91" s="7">
        <v>66150.958799999993</v>
      </c>
      <c r="AV91" s="7">
        <v>147387.4688</v>
      </c>
      <c r="AW91" s="7">
        <v>124990.98240000001</v>
      </c>
      <c r="AX91" s="7">
        <v>232201.44680000001</v>
      </c>
      <c r="AY91" s="7">
        <v>270785.61599999998</v>
      </c>
      <c r="AZ91" s="7">
        <v>60264.572400000005</v>
      </c>
      <c r="BA91" s="7">
        <v>150824.92319999999</v>
      </c>
      <c r="BB91" s="7">
        <v>5591.95</v>
      </c>
      <c r="BC91" s="7">
        <v>83786.460000000006</v>
      </c>
      <c r="BD91" s="7">
        <v>101724.93</v>
      </c>
      <c r="BE91" s="7">
        <v>0</v>
      </c>
      <c r="BF91" s="7">
        <v>223238.43000000002</v>
      </c>
      <c r="BG91" s="7">
        <v>109086.6</v>
      </c>
      <c r="BH91" s="7">
        <v>0</v>
      </c>
      <c r="BI91" s="7">
        <v>43559.32</v>
      </c>
      <c r="BJ91" s="7">
        <v>215761.45</v>
      </c>
      <c r="BK91" s="7">
        <v>323909.68999999994</v>
      </c>
      <c r="BL91" s="7">
        <v>80211.540000000008</v>
      </c>
      <c r="BM91" s="7">
        <v>150556.12</v>
      </c>
      <c r="BN91" s="7">
        <v>273450.2</v>
      </c>
      <c r="BO91" s="7">
        <v>351083.63</v>
      </c>
      <c r="BP91" s="7">
        <v>77002.069999999992</v>
      </c>
      <c r="BQ91" s="7">
        <v>208613.16999999998</v>
      </c>
      <c r="BR91" s="7">
        <v>269269.33</v>
      </c>
      <c r="BS91" s="7">
        <v>81436.149999999994</v>
      </c>
      <c r="BT91" s="7">
        <v>115277.23</v>
      </c>
      <c r="BU91" s="7">
        <v>150401.19999999998</v>
      </c>
      <c r="BV91" s="7">
        <v>183321.3</v>
      </c>
      <c r="BW91" s="7">
        <v>364116.68</v>
      </c>
      <c r="BX91" s="7">
        <v>441540.98999999993</v>
      </c>
      <c r="BY91" s="7">
        <v>128033.47</v>
      </c>
      <c r="BZ91" s="7">
        <v>0</v>
      </c>
      <c r="CA91" s="7">
        <v>72514.990000000005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15688.43</v>
      </c>
      <c r="CL91" s="7">
        <v>21160</v>
      </c>
      <c r="CM91" s="8">
        <v>0</v>
      </c>
      <c r="CN91" s="8">
        <v>7.0766096505470819E-2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1.1595151139443292E-2</v>
      </c>
      <c r="CY91" s="8">
        <v>1.4064285162234987E-2</v>
      </c>
      <c r="CZ91" s="7">
        <v>942910.30999999994</v>
      </c>
      <c r="DA91" s="7">
        <v>1024713.72</v>
      </c>
      <c r="DB91" s="7">
        <v>1371039.6400000001</v>
      </c>
      <c r="DC91" s="7">
        <v>1513734.91</v>
      </c>
      <c r="DD91" s="7">
        <v>1008875.9000000001</v>
      </c>
      <c r="DE91" s="7">
        <v>896133.48</v>
      </c>
      <c r="DF91" s="7">
        <v>964780.52</v>
      </c>
      <c r="DG91" s="7">
        <v>1147774.99</v>
      </c>
      <c r="DH91" s="7">
        <v>1310048.4500000002</v>
      </c>
      <c r="DI91" s="7">
        <v>1506579.75</v>
      </c>
      <c r="DJ91" s="7">
        <v>1880660.2500000002</v>
      </c>
      <c r="DK91" s="7">
        <v>1353016.4300000004</v>
      </c>
      <c r="DL91" s="7">
        <v>1504520.1199999999</v>
      </c>
      <c r="DM91" s="8">
        <v>3.3333333333333333E-2</v>
      </c>
      <c r="DN91" s="8">
        <v>4.8387096774193547E-2</v>
      </c>
      <c r="DO91" s="8">
        <v>5.5555555555555552E-2</v>
      </c>
      <c r="DP91" s="8">
        <v>2.4691358024691357E-2</v>
      </c>
      <c r="DQ91" s="8">
        <v>3.8461538461538464E-2</v>
      </c>
      <c r="DR91" s="8">
        <v>8.1632653061224483E-2</v>
      </c>
      <c r="DS91" s="8">
        <v>3.0303030303030304E-2</v>
      </c>
      <c r="DT91" s="8">
        <v>5.6603773584905662E-2</v>
      </c>
      <c r="DU91" s="8">
        <v>3.8461538461538464E-2</v>
      </c>
      <c r="DV91" s="8">
        <v>4.8387096774193547E-2</v>
      </c>
      <c r="DW91" s="8">
        <v>1.0638297872340425E-2</v>
      </c>
      <c r="DX91" s="8">
        <v>5.7471264367816091E-2</v>
      </c>
      <c r="DY91" s="8">
        <v>0.12820512820512819</v>
      </c>
      <c r="DZ91" s="8">
        <v>5.1724137931034482E-2</v>
      </c>
      <c r="EA91" s="8">
        <v>1.6949152542372881E-2</v>
      </c>
      <c r="EB91" s="8">
        <v>4.8387096774193547E-2</v>
      </c>
      <c r="EC91" s="8">
        <v>5.5555555555555552E-2</v>
      </c>
      <c r="ED91" s="8">
        <v>2.4691358024691357E-2</v>
      </c>
      <c r="EE91" s="8">
        <v>3.8461538461538464E-2</v>
      </c>
      <c r="EF91" s="8">
        <v>8.1632653061224483E-2</v>
      </c>
      <c r="EG91" s="8">
        <v>1.5151515151515152E-2</v>
      </c>
      <c r="EH91" s="8">
        <v>5.6603773584905662E-2</v>
      </c>
      <c r="EI91" s="8">
        <v>1.9230769230769232E-2</v>
      </c>
      <c r="EJ91" s="8">
        <v>3.1746031746031744E-2</v>
      </c>
      <c r="EK91" s="8">
        <v>1.0638297872340425E-2</v>
      </c>
      <c r="EL91" s="8">
        <v>4.5454545454545456E-2</v>
      </c>
      <c r="EM91" s="8">
        <v>0.02</v>
      </c>
      <c r="EN91" s="8">
        <v>3.4482758620689655E-2</v>
      </c>
      <c r="EO91" s="8">
        <v>1.6949152542372881E-2</v>
      </c>
      <c r="EP91" s="8">
        <v>4.8387096774193547E-2</v>
      </c>
      <c r="EQ91" s="8">
        <v>3.7735849056603772E-2</v>
      </c>
      <c r="ER91" s="8">
        <v>2.4691358024691357E-2</v>
      </c>
      <c r="ES91" s="8">
        <v>3.8461538461538464E-2</v>
      </c>
      <c r="ET91" s="8">
        <v>0.1</v>
      </c>
      <c r="EU91" s="8">
        <v>1.5151515151515152E-2</v>
      </c>
      <c r="EV91" s="8">
        <v>5.6603773584905662E-2</v>
      </c>
      <c r="EW91" s="8">
        <v>1.9230769230769232E-2</v>
      </c>
      <c r="EX91" s="8">
        <v>3.1746031746031744E-2</v>
      </c>
      <c r="EY91" s="8">
        <v>1.0526315789473684E-2</v>
      </c>
      <c r="EZ91" s="7">
        <v>621.08000000000004</v>
      </c>
      <c r="FA91" s="7">
        <v>0</v>
      </c>
      <c r="FB91" s="7">
        <v>1907.2499999999995</v>
      </c>
      <c r="FC91" s="7">
        <v>6679.38</v>
      </c>
      <c r="FD91" s="7">
        <v>8822.92</v>
      </c>
      <c r="FE91" s="7">
        <v>1709.45</v>
      </c>
      <c r="FF91" s="7">
        <v>2876.5200000000004</v>
      </c>
      <c r="FG91" s="7">
        <v>12315.230000000001</v>
      </c>
      <c r="FH91" s="7">
        <v>19360.3</v>
      </c>
      <c r="FI91" s="7">
        <v>2048.3500000000004</v>
      </c>
      <c r="FJ91" s="7">
        <v>4688.6899999999996</v>
      </c>
      <c r="FK91" s="7">
        <v>2280.73</v>
      </c>
      <c r="FL91" s="7">
        <v>3925.65</v>
      </c>
      <c r="FM91" s="7">
        <v>2354.29</v>
      </c>
      <c r="FN91" s="7">
        <v>4977.9799999999987</v>
      </c>
      <c r="FO91" s="7">
        <v>839</v>
      </c>
      <c r="FP91" s="7">
        <v>415.65999999999997</v>
      </c>
      <c r="FQ91" s="7">
        <v>2121.54</v>
      </c>
      <c r="FR91" s="7">
        <v>3533.37</v>
      </c>
      <c r="FS91" s="7">
        <v>43937.81</v>
      </c>
      <c r="FT91" s="7">
        <v>7468.8</v>
      </c>
      <c r="FU91" s="7">
        <v>19355.780000000002</v>
      </c>
      <c r="FV91" s="7">
        <v>29704.63</v>
      </c>
      <c r="FW91" s="7">
        <v>8020.9400000000005</v>
      </c>
      <c r="FX91" s="9" t="s">
        <v>274</v>
      </c>
      <c r="FY91" s="10" t="s">
        <v>273</v>
      </c>
      <c r="FZ91" s="22" t="s">
        <v>275</v>
      </c>
    </row>
    <row r="92" spans="1:182" x14ac:dyDescent="0.35">
      <c r="A92" s="6" t="s">
        <v>276</v>
      </c>
      <c r="B92" s="7">
        <v>21981540.977600001</v>
      </c>
      <c r="C92" s="7">
        <v>22668131.777600002</v>
      </c>
      <c r="D92" s="7">
        <v>23484301.094799988</v>
      </c>
      <c r="E92" s="7">
        <v>24228955.577999987</v>
      </c>
      <c r="F92" s="7">
        <v>25080650.04319999</v>
      </c>
      <c r="G92" s="7">
        <v>27175937.570799977</v>
      </c>
      <c r="H92" s="7">
        <v>26728035.089599967</v>
      </c>
      <c r="I92" s="7">
        <v>27402927.537999988</v>
      </c>
      <c r="J92" s="7">
        <v>28263450.799200013</v>
      </c>
      <c r="K92" s="7">
        <v>29416870.914799958</v>
      </c>
      <c r="L92" s="7">
        <v>30512044.543599989</v>
      </c>
      <c r="M92" s="7">
        <v>31081796.932399999</v>
      </c>
      <c r="N92" s="7">
        <v>32413903.82</v>
      </c>
      <c r="O92" s="7">
        <v>996351.88159999996</v>
      </c>
      <c r="P92" s="7">
        <v>1029550.9027999999</v>
      </c>
      <c r="Q92" s="7">
        <v>1047142.7175999999</v>
      </c>
      <c r="R92" s="7">
        <v>720600.39480000001</v>
      </c>
      <c r="S92" s="7">
        <v>774364.37559999991</v>
      </c>
      <c r="T92" s="7">
        <v>942371.65480000002</v>
      </c>
      <c r="U92" s="7">
        <v>607859.78359999997</v>
      </c>
      <c r="V92" s="7">
        <v>531300.23359999992</v>
      </c>
      <c r="W92" s="7">
        <v>940089.74039999989</v>
      </c>
      <c r="X92" s="7">
        <v>1117065.9328000001</v>
      </c>
      <c r="Y92" s="7">
        <v>899572.44759999996</v>
      </c>
      <c r="Z92" s="7">
        <v>1361757.8959999999</v>
      </c>
      <c r="AA92" s="7">
        <v>1690513.9668000003</v>
      </c>
      <c r="AB92" s="7">
        <v>1181791.6872</v>
      </c>
      <c r="AC92" s="7">
        <v>1052949.8352000001</v>
      </c>
      <c r="AD92" s="7">
        <v>713006.33680000005</v>
      </c>
      <c r="AE92" s="7">
        <v>857092.79920000001</v>
      </c>
      <c r="AF92" s="7">
        <v>810215.28240000003</v>
      </c>
      <c r="AG92" s="7">
        <v>1017768.6379999999</v>
      </c>
      <c r="AH92" s="7">
        <v>1235076.6015999999</v>
      </c>
      <c r="AI92" s="7">
        <v>1690248.9360000002</v>
      </c>
      <c r="AJ92" s="7">
        <v>1427725.0511999999</v>
      </c>
      <c r="AK92" s="7">
        <v>1259108.2996</v>
      </c>
      <c r="AL92" s="7">
        <v>1820568.1247999999</v>
      </c>
      <c r="AM92" s="7">
        <v>2007345.7719999999</v>
      </c>
      <c r="AN92" s="7">
        <v>1138721.9832000001</v>
      </c>
      <c r="AO92" s="7">
        <v>0</v>
      </c>
      <c r="AP92" s="7">
        <v>26708.125599999999</v>
      </c>
      <c r="AQ92" s="7">
        <v>0</v>
      </c>
      <c r="AR92" s="7">
        <v>53736.9908</v>
      </c>
      <c r="AS92" s="7">
        <v>36865.771999999997</v>
      </c>
      <c r="AT92" s="7">
        <v>15637.160400000001</v>
      </c>
      <c r="AU92" s="7">
        <v>0</v>
      </c>
      <c r="AV92" s="7">
        <v>14397.490400000001</v>
      </c>
      <c r="AW92" s="7">
        <v>143187.28039999999</v>
      </c>
      <c r="AX92" s="7">
        <v>78708.739600000001</v>
      </c>
      <c r="AY92" s="7">
        <v>162432.77559999999</v>
      </c>
      <c r="AZ92" s="7">
        <v>260666.22759999998</v>
      </c>
      <c r="BA92" s="7">
        <v>15976.8676</v>
      </c>
      <c r="BB92" s="7">
        <v>70179.429999999993</v>
      </c>
      <c r="BC92" s="7">
        <v>103390.26000000001</v>
      </c>
      <c r="BD92" s="7">
        <v>67497.09</v>
      </c>
      <c r="BE92" s="7">
        <v>152091.78</v>
      </c>
      <c r="BF92" s="7">
        <v>365479.38999999996</v>
      </c>
      <c r="BG92" s="7">
        <v>68519.67</v>
      </c>
      <c r="BH92" s="7">
        <v>62700.17</v>
      </c>
      <c r="BI92" s="7">
        <v>8729.5999999999985</v>
      </c>
      <c r="BJ92" s="7">
        <v>117917.04000000001</v>
      </c>
      <c r="BK92" s="7">
        <v>64386.32</v>
      </c>
      <c r="BL92" s="7">
        <v>-848.78</v>
      </c>
      <c r="BM92" s="7">
        <v>37438.15</v>
      </c>
      <c r="BN92" s="7">
        <v>98557.440000000002</v>
      </c>
      <c r="BO92" s="7">
        <v>371064.03999999992</v>
      </c>
      <c r="BP92" s="7">
        <v>545950.48</v>
      </c>
      <c r="BQ92" s="7">
        <v>104620.87</v>
      </c>
      <c r="BR92" s="7">
        <v>44194.66</v>
      </c>
      <c r="BS92" s="7">
        <v>193827.31</v>
      </c>
      <c r="BT92" s="7">
        <v>72849.31</v>
      </c>
      <c r="BU92" s="7">
        <v>83412.76999999999</v>
      </c>
      <c r="BV92" s="7">
        <v>123055.56</v>
      </c>
      <c r="BW92" s="7">
        <v>163749.36000000002</v>
      </c>
      <c r="BX92" s="7">
        <v>61604.33</v>
      </c>
      <c r="BY92" s="7">
        <v>82592.98</v>
      </c>
      <c r="BZ92" s="7">
        <v>0</v>
      </c>
      <c r="CA92" s="7">
        <v>9339.11</v>
      </c>
      <c r="CB92" s="7">
        <v>0</v>
      </c>
      <c r="CC92" s="7">
        <v>0</v>
      </c>
      <c r="CD92" s="7">
        <v>0</v>
      </c>
      <c r="CE92" s="7">
        <v>8333.89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39935.49</v>
      </c>
      <c r="CL92" s="7">
        <v>81285.53</v>
      </c>
      <c r="CM92" s="8">
        <v>0</v>
      </c>
      <c r="CN92" s="8">
        <v>7.4712867448238265E-3</v>
      </c>
      <c r="CO92" s="8">
        <v>0</v>
      </c>
      <c r="CP92" s="8">
        <v>0</v>
      </c>
      <c r="CQ92" s="8">
        <v>0</v>
      </c>
      <c r="CR92" s="8">
        <v>5.2055886423225256E-3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2.5781788025211059E-2</v>
      </c>
      <c r="CY92" s="8">
        <v>4.7782315149498066E-2</v>
      </c>
      <c r="CZ92" s="7">
        <v>908560.41</v>
      </c>
      <c r="DA92" s="7">
        <v>1250000.2100000002</v>
      </c>
      <c r="DB92" s="7">
        <v>1626810.3900000001</v>
      </c>
      <c r="DC92" s="7">
        <v>1917898.7</v>
      </c>
      <c r="DD92" s="7">
        <v>1482203.0699999998</v>
      </c>
      <c r="DE92" s="7">
        <v>1600950.5499999998</v>
      </c>
      <c r="DF92" s="7">
        <v>1112075.04</v>
      </c>
      <c r="DG92" s="7">
        <v>1201741.3699999999</v>
      </c>
      <c r="DH92" s="7">
        <v>1481437.22</v>
      </c>
      <c r="DI92" s="7">
        <v>1684959.7300000002</v>
      </c>
      <c r="DJ92" s="7">
        <v>1735757.23</v>
      </c>
      <c r="DK92" s="7">
        <v>1548980.6199999999</v>
      </c>
      <c r="DL92" s="7">
        <v>1701163.49</v>
      </c>
      <c r="DM92" s="8">
        <v>6.8965517241379309E-2</v>
      </c>
      <c r="DN92" s="8">
        <v>0</v>
      </c>
      <c r="DO92" s="8">
        <v>1.4285714285714285E-2</v>
      </c>
      <c r="DP92" s="8">
        <v>0</v>
      </c>
      <c r="DQ92" s="8">
        <v>2.3809523809523808E-2</v>
      </c>
      <c r="DR92" s="8">
        <v>4.1095890410958902E-2</v>
      </c>
      <c r="DS92" s="8">
        <v>8.8607594936708861E-2</v>
      </c>
      <c r="DT92" s="8">
        <v>3.0769230769230771E-2</v>
      </c>
      <c r="DU92" s="8">
        <v>0</v>
      </c>
      <c r="DV92" s="8">
        <v>3.9473684210526314E-2</v>
      </c>
      <c r="DW92" s="8">
        <v>2.7272727272727271E-2</v>
      </c>
      <c r="DX92" s="8">
        <v>1.1764705882352941E-2</v>
      </c>
      <c r="DY92" s="8">
        <v>2.2222222222222223E-2</v>
      </c>
      <c r="DZ92" s="8">
        <v>1.7241379310344827E-2</v>
      </c>
      <c r="EA92" s="8">
        <v>0.05</v>
      </c>
      <c r="EB92" s="8">
        <v>0</v>
      </c>
      <c r="EC92" s="8">
        <v>1.3888888888888888E-2</v>
      </c>
      <c r="ED92" s="8">
        <v>0</v>
      </c>
      <c r="EE92" s="8">
        <v>1.2195121951219513E-2</v>
      </c>
      <c r="EF92" s="8">
        <v>4.1095890410958902E-2</v>
      </c>
      <c r="EG92" s="8">
        <v>3.7974683544303799E-2</v>
      </c>
      <c r="EH92" s="8">
        <v>3.0769230769230771E-2</v>
      </c>
      <c r="EI92" s="8">
        <v>0</v>
      </c>
      <c r="EJ92" s="8">
        <v>1.2500000000000001E-2</v>
      </c>
      <c r="EK92" s="8">
        <v>2.8037383177570093E-2</v>
      </c>
      <c r="EL92" s="8">
        <v>1.1627906976744186E-2</v>
      </c>
      <c r="EM92" s="8">
        <v>0</v>
      </c>
      <c r="EN92" s="8">
        <v>1.6666666666666666E-2</v>
      </c>
      <c r="EO92" s="8">
        <v>5.1724137931034482E-2</v>
      </c>
      <c r="EP92" s="8">
        <v>0</v>
      </c>
      <c r="EQ92" s="8">
        <v>1.3333333333333334E-2</v>
      </c>
      <c r="ER92" s="8">
        <v>0</v>
      </c>
      <c r="ES92" s="8">
        <v>1.2658227848101266E-2</v>
      </c>
      <c r="ET92" s="8">
        <v>4.1095890410958902E-2</v>
      </c>
      <c r="EU92" s="8">
        <v>3.7974683544303799E-2</v>
      </c>
      <c r="EV92" s="8">
        <v>3.0303030303030304E-2</v>
      </c>
      <c r="EW92" s="8">
        <v>0</v>
      </c>
      <c r="EX92" s="8">
        <v>1.2987012987012988E-2</v>
      </c>
      <c r="EY92" s="8">
        <v>2.7522935779816515E-2</v>
      </c>
      <c r="EZ92" s="7">
        <v>12143.74</v>
      </c>
      <c r="FA92" s="7">
        <v>4827.4799999999996</v>
      </c>
      <c r="FB92" s="7">
        <v>2192.9200000000005</v>
      </c>
      <c r="FC92" s="7">
        <v>51613.31</v>
      </c>
      <c r="FD92" s="7">
        <v>24427.42</v>
      </c>
      <c r="FE92" s="7">
        <v>12591.45</v>
      </c>
      <c r="FF92" s="7">
        <v>39769.460000000006</v>
      </c>
      <c r="FG92" s="7">
        <v>110374.06999999999</v>
      </c>
      <c r="FH92" s="7">
        <v>7686.4900000000007</v>
      </c>
      <c r="FI92" s="7">
        <v>13491.740000000002</v>
      </c>
      <c r="FJ92" s="7">
        <v>2237.5699999999997</v>
      </c>
      <c r="FK92" s="7">
        <v>6115.9</v>
      </c>
      <c r="FL92" s="7">
        <v>39303.340000000004</v>
      </c>
      <c r="FM92" s="7">
        <v>8083.16</v>
      </c>
      <c r="FN92" s="7">
        <v>28012.9</v>
      </c>
      <c r="FO92" s="7">
        <v>2528.5099999999998</v>
      </c>
      <c r="FP92" s="7">
        <v>5684.51</v>
      </c>
      <c r="FQ92" s="7">
        <v>25528.050000000003</v>
      </c>
      <c r="FR92" s="7">
        <v>25332.550000000003</v>
      </c>
      <c r="FS92" s="7">
        <v>47871.549999999996</v>
      </c>
      <c r="FT92" s="7">
        <v>8105.75</v>
      </c>
      <c r="FU92" s="7">
        <v>27938.239999999998</v>
      </c>
      <c r="FV92" s="7">
        <v>1950.8199999999997</v>
      </c>
      <c r="FW92" s="7">
        <v>3043.48</v>
      </c>
      <c r="FX92" s="9" t="s">
        <v>274</v>
      </c>
      <c r="FY92" s="10" t="s">
        <v>276</v>
      </c>
      <c r="FZ92" s="22" t="s">
        <v>275</v>
      </c>
    </row>
    <row r="93" spans="1:182" x14ac:dyDescent="0.35">
      <c r="A93" s="6" t="s">
        <v>277</v>
      </c>
      <c r="B93" s="7">
        <v>24301264.085199978</v>
      </c>
      <c r="C93" s="7">
        <v>25515224.842399977</v>
      </c>
      <c r="D93" s="7">
        <v>25449858.826399989</v>
      </c>
      <c r="E93" s="7">
        <v>26002387.775999967</v>
      </c>
      <c r="F93" s="7">
        <v>26496866.000799991</v>
      </c>
      <c r="G93" s="7">
        <v>27304058.922799986</v>
      </c>
      <c r="H93" s="7">
        <v>26993957.736799952</v>
      </c>
      <c r="I93" s="7">
        <v>27095394.539599948</v>
      </c>
      <c r="J93" s="7">
        <v>27822696.567599971</v>
      </c>
      <c r="K93" s="7">
        <v>28473959.474799972</v>
      </c>
      <c r="L93" s="7">
        <v>29647989.341599986</v>
      </c>
      <c r="M93" s="7">
        <v>30665029.506799996</v>
      </c>
      <c r="N93" s="7">
        <v>32798452.904399984</v>
      </c>
      <c r="O93" s="7">
        <v>1914515.8623999998</v>
      </c>
      <c r="P93" s="7">
        <v>1949739.5476000002</v>
      </c>
      <c r="Q93" s="7">
        <v>2022714.5828</v>
      </c>
      <c r="R93" s="7">
        <v>2091885.6175999995</v>
      </c>
      <c r="S93" s="7">
        <v>1425749.5832000002</v>
      </c>
      <c r="T93" s="7">
        <v>1610236.0415999996</v>
      </c>
      <c r="U93" s="7">
        <v>2019305.9783999997</v>
      </c>
      <c r="V93" s="7">
        <v>1950091.7959999996</v>
      </c>
      <c r="W93" s="7">
        <v>1707564.6383999998</v>
      </c>
      <c r="X93" s="7">
        <v>2067953.2464000001</v>
      </c>
      <c r="Y93" s="7">
        <v>2303496.7268000003</v>
      </c>
      <c r="Z93" s="7">
        <v>2334028.9935999997</v>
      </c>
      <c r="AA93" s="7">
        <v>2938266.1972000003</v>
      </c>
      <c r="AB93" s="7">
        <v>1519834.7924000002</v>
      </c>
      <c r="AC93" s="7">
        <v>1338889.1416</v>
      </c>
      <c r="AD93" s="7">
        <v>1313473.0108</v>
      </c>
      <c r="AE93" s="7">
        <v>1417729.2584000002</v>
      </c>
      <c r="AF93" s="7">
        <v>1622691.2608000003</v>
      </c>
      <c r="AG93" s="7">
        <v>1854592.8751999999</v>
      </c>
      <c r="AH93" s="7">
        <v>1140166.6964000002</v>
      </c>
      <c r="AI93" s="7">
        <v>1701213.3171999999</v>
      </c>
      <c r="AJ93" s="7">
        <v>2137257.9208000004</v>
      </c>
      <c r="AK93" s="7">
        <v>1415486.0832000005</v>
      </c>
      <c r="AL93" s="7">
        <v>1457088.8084</v>
      </c>
      <c r="AM93" s="7">
        <v>2080551.6516000004</v>
      </c>
      <c r="AN93" s="7">
        <v>1934768.1832000001</v>
      </c>
      <c r="AO93" s="7">
        <v>0</v>
      </c>
      <c r="AP93" s="7">
        <v>23388.060399999998</v>
      </c>
      <c r="AQ93" s="7">
        <v>105602.57640000002</v>
      </c>
      <c r="AR93" s="7">
        <v>65949.033200000005</v>
      </c>
      <c r="AS93" s="7">
        <v>126210.09640000001</v>
      </c>
      <c r="AT93" s="7">
        <v>27462.421600000001</v>
      </c>
      <c r="AU93" s="7">
        <v>58882.755599999997</v>
      </c>
      <c r="AV93" s="7">
        <v>237606.58559999999</v>
      </c>
      <c r="AW93" s="7">
        <v>112862.8072</v>
      </c>
      <c r="AX93" s="7">
        <v>0</v>
      </c>
      <c r="AY93" s="7">
        <v>291696.97119999997</v>
      </c>
      <c r="AZ93" s="7">
        <v>136926.28279999999</v>
      </c>
      <c r="BA93" s="7">
        <v>129522.1988</v>
      </c>
      <c r="BB93" s="7">
        <v>141795.37</v>
      </c>
      <c r="BC93" s="7">
        <v>186282.94999999998</v>
      </c>
      <c r="BD93" s="7">
        <v>235884.04000000004</v>
      </c>
      <c r="BE93" s="7">
        <v>138241.29999999999</v>
      </c>
      <c r="BF93" s="7">
        <v>170542.58</v>
      </c>
      <c r="BG93" s="7">
        <v>234719.27000000002</v>
      </c>
      <c r="BH93" s="7">
        <v>311609.05</v>
      </c>
      <c r="BI93" s="7">
        <v>290919.27</v>
      </c>
      <c r="BJ93" s="7">
        <v>353940.82</v>
      </c>
      <c r="BK93" s="7">
        <v>354931.22</v>
      </c>
      <c r="BL93" s="7">
        <v>235738.93</v>
      </c>
      <c r="BM93" s="7">
        <v>234376.61</v>
      </c>
      <c r="BN93" s="7">
        <v>192454.97999999998</v>
      </c>
      <c r="BO93" s="7">
        <v>452752.99000000011</v>
      </c>
      <c r="BP93" s="7">
        <v>123481.23999999999</v>
      </c>
      <c r="BQ93" s="7">
        <v>214812.62</v>
      </c>
      <c r="BR93" s="7">
        <v>279386.51</v>
      </c>
      <c r="BS93" s="7">
        <v>127152.72</v>
      </c>
      <c r="BT93" s="7">
        <v>239663.73000000004</v>
      </c>
      <c r="BU93" s="7">
        <v>313919.09000000003</v>
      </c>
      <c r="BV93" s="7">
        <v>504250.87000000005</v>
      </c>
      <c r="BW93" s="7">
        <v>395768.44</v>
      </c>
      <c r="BX93" s="7">
        <v>209572.99000000002</v>
      </c>
      <c r="BY93" s="7">
        <v>206103.31</v>
      </c>
      <c r="BZ93" s="7">
        <v>14007.74</v>
      </c>
      <c r="CA93" s="7">
        <v>37441.879999999997</v>
      </c>
      <c r="CB93" s="7">
        <v>144676.65</v>
      </c>
      <c r="CC93" s="7">
        <v>112019.95999999999</v>
      </c>
      <c r="CD93" s="7">
        <v>83852.929999999993</v>
      </c>
      <c r="CE93" s="7">
        <v>55611.68</v>
      </c>
      <c r="CF93" s="7">
        <v>46708.92</v>
      </c>
      <c r="CG93" s="7">
        <v>19319.009999999998</v>
      </c>
      <c r="CH93" s="7">
        <v>0</v>
      </c>
      <c r="CI93" s="7">
        <v>0</v>
      </c>
      <c r="CJ93" s="7">
        <v>17922.5</v>
      </c>
      <c r="CK93" s="7">
        <v>0</v>
      </c>
      <c r="CL93" s="7">
        <v>0</v>
      </c>
      <c r="CM93" s="20">
        <v>1.1782386519246154E-2</v>
      </c>
      <c r="CN93" s="20">
        <v>2.3177837271313659E-2</v>
      </c>
      <c r="CO93" s="20">
        <v>0.10907517168522715</v>
      </c>
      <c r="CP93" s="20">
        <v>8.8695326827470986E-2</v>
      </c>
      <c r="CQ93" s="20">
        <v>6.1929338958905733E-2</v>
      </c>
      <c r="CR93" s="20">
        <v>5.1157770895579456E-2</v>
      </c>
      <c r="CS93" s="20">
        <v>5.0478796129713857E-2</v>
      </c>
      <c r="CT93" s="20">
        <v>2.2021749187578665E-2</v>
      </c>
      <c r="CU93" s="20">
        <v>0</v>
      </c>
      <c r="CV93" s="20">
        <v>0</v>
      </c>
      <c r="CW93" s="20">
        <v>9.6248628285869626E-3</v>
      </c>
      <c r="CX93" s="20">
        <v>0</v>
      </c>
      <c r="CY93" s="20">
        <v>0</v>
      </c>
      <c r="CZ93" s="7">
        <v>1188871.2000000002</v>
      </c>
      <c r="DA93" s="7">
        <v>1615417.33</v>
      </c>
      <c r="DB93" s="7">
        <v>1326393.9699999997</v>
      </c>
      <c r="DC93" s="7">
        <v>1262974.77</v>
      </c>
      <c r="DD93" s="7">
        <v>1354009.77</v>
      </c>
      <c r="DE93" s="7">
        <v>1087062.2200000002</v>
      </c>
      <c r="DF93" s="7">
        <v>925317.63</v>
      </c>
      <c r="DG93" s="7">
        <v>877269.54999999993</v>
      </c>
      <c r="DH93" s="7">
        <v>1441242.59</v>
      </c>
      <c r="DI93" s="7">
        <v>1640953.7200000002</v>
      </c>
      <c r="DJ93" s="7">
        <v>1959104.4600000002</v>
      </c>
      <c r="DK93" s="7">
        <v>1855038.5</v>
      </c>
      <c r="DL93" s="7">
        <v>2293399.54</v>
      </c>
      <c r="DM93" s="20">
        <v>1.5151515151515152E-2</v>
      </c>
      <c r="DN93" s="20">
        <v>2.7027027027027029E-2</v>
      </c>
      <c r="DO93" s="20">
        <v>3.7735849056603772E-2</v>
      </c>
      <c r="DP93" s="20">
        <v>2.1276595744680851E-2</v>
      </c>
      <c r="DQ93" s="20">
        <v>1.2658227848101266E-2</v>
      </c>
      <c r="DR93" s="20">
        <v>4.6153846153846156E-2</v>
      </c>
      <c r="DS93" s="20">
        <v>3.8461538461538464E-2</v>
      </c>
      <c r="DT93" s="20">
        <v>0.02</v>
      </c>
      <c r="DU93" s="20">
        <v>4.7619047619047616E-2</v>
      </c>
      <c r="DV93" s="20">
        <v>2.7027027027027029E-2</v>
      </c>
      <c r="DW93" s="20">
        <v>3.9603960396039604E-2</v>
      </c>
      <c r="DX93" s="20">
        <v>1.8691588785046728E-2</v>
      </c>
      <c r="DY93" s="20">
        <v>0.19021739130434784</v>
      </c>
      <c r="DZ93" s="20">
        <v>1.3888888888888888E-2</v>
      </c>
      <c r="EA93" s="20">
        <v>1.4492753623188406E-2</v>
      </c>
      <c r="EB93" s="20">
        <v>2.7397260273972601E-2</v>
      </c>
      <c r="EC93" s="20">
        <v>2.8846153846153848E-2</v>
      </c>
      <c r="ED93" s="20">
        <v>1.0638297872340425E-2</v>
      </c>
      <c r="EE93" s="20">
        <v>0</v>
      </c>
      <c r="EF93" s="20">
        <v>4.6875E-2</v>
      </c>
      <c r="EG93" s="20">
        <v>3.8461538461538464E-2</v>
      </c>
      <c r="EH93" s="20">
        <v>0</v>
      </c>
      <c r="EI93" s="20">
        <v>0</v>
      </c>
      <c r="EJ93" s="20">
        <v>0</v>
      </c>
      <c r="EK93" s="20">
        <v>3.9603960396039604E-2</v>
      </c>
      <c r="EL93" s="20">
        <v>1.8691588785046728E-2</v>
      </c>
      <c r="EM93" s="20">
        <v>5.0847457627118647E-2</v>
      </c>
      <c r="EN93" s="20">
        <v>1.4285714285714285E-2</v>
      </c>
      <c r="EO93" s="20">
        <v>1.4285714285714285E-2</v>
      </c>
      <c r="EP93" s="20">
        <v>1.3888888888888888E-2</v>
      </c>
      <c r="EQ93" s="20">
        <v>1.9230769230769232E-2</v>
      </c>
      <c r="ER93" s="20">
        <v>1.0526315789473684E-2</v>
      </c>
      <c r="ES93" s="20">
        <v>0</v>
      </c>
      <c r="ET93" s="20">
        <v>4.6875E-2</v>
      </c>
      <c r="EU93" s="20">
        <v>2.564102564102564E-2</v>
      </c>
      <c r="EV93" s="20">
        <v>0</v>
      </c>
      <c r="EW93" s="20">
        <v>0</v>
      </c>
      <c r="EX93" s="20">
        <v>0</v>
      </c>
      <c r="EY93" s="20">
        <v>3.9603960396039604E-2</v>
      </c>
      <c r="EZ93" s="7">
        <v>69318.740000000005</v>
      </c>
      <c r="FA93" s="7">
        <v>16069.34</v>
      </c>
      <c r="FB93" s="7">
        <v>49991.03</v>
      </c>
      <c r="FC93" s="7">
        <v>65116.570000000014</v>
      </c>
      <c r="FD93" s="7">
        <v>94462</v>
      </c>
      <c r="FE93" s="7">
        <v>11088.95</v>
      </c>
      <c r="FF93" s="7">
        <v>22304.18</v>
      </c>
      <c r="FG93" s="7">
        <v>68850.12999999999</v>
      </c>
      <c r="FH93" s="7">
        <v>18579.969999999998</v>
      </c>
      <c r="FI93" s="7">
        <v>45346.259999999995</v>
      </c>
      <c r="FJ93" s="7">
        <v>35426.29</v>
      </c>
      <c r="FK93" s="7">
        <v>12876.439999999999</v>
      </c>
      <c r="FL93" s="7">
        <v>114982.9</v>
      </c>
      <c r="FM93" s="7">
        <v>9637.0199999999986</v>
      </c>
      <c r="FN93" s="7">
        <v>12151.929999999998</v>
      </c>
      <c r="FO93" s="7">
        <v>8186.66</v>
      </c>
      <c r="FP93" s="7">
        <v>15342.030000000002</v>
      </c>
      <c r="FQ93" s="7">
        <v>52025.43</v>
      </c>
      <c r="FR93" s="7">
        <v>2058.92</v>
      </c>
      <c r="FS93" s="7">
        <v>43572.46</v>
      </c>
      <c r="FT93" s="7">
        <v>24840.889999999996</v>
      </c>
      <c r="FU93" s="7">
        <v>9655.17</v>
      </c>
      <c r="FV93" s="7">
        <v>100816.72000000003</v>
      </c>
      <c r="FW93" s="7">
        <v>14908.659999999998</v>
      </c>
      <c r="FX93" s="9" t="s">
        <v>274</v>
      </c>
      <c r="FY93" s="10" t="s">
        <v>277</v>
      </c>
      <c r="FZ93" s="22" t="s">
        <v>275</v>
      </c>
    </row>
    <row r="94" spans="1:182" x14ac:dyDescent="0.35">
      <c r="A94" s="6" t="s">
        <v>278</v>
      </c>
      <c r="B94" s="7">
        <v>20108794.606800001</v>
      </c>
      <c r="C94" s="7">
        <v>21432243.066399995</v>
      </c>
      <c r="D94" s="7">
        <v>22767481.201199986</v>
      </c>
      <c r="E94" s="7">
        <v>23563874.24079999</v>
      </c>
      <c r="F94" s="7">
        <v>24216551.770399999</v>
      </c>
      <c r="G94" s="7">
        <v>25798054.89839999</v>
      </c>
      <c r="H94" s="7">
        <v>25565084.189199973</v>
      </c>
      <c r="I94" s="7">
        <v>26054352.521599963</v>
      </c>
      <c r="J94" s="7">
        <v>26977299.960799992</v>
      </c>
      <c r="K94" s="7">
        <v>27968099.989999954</v>
      </c>
      <c r="L94" s="7">
        <v>28867952.715199988</v>
      </c>
      <c r="M94" s="7">
        <v>29533447.562399983</v>
      </c>
      <c r="N94" s="7">
        <v>31836187.444799982</v>
      </c>
      <c r="O94" s="7">
        <v>1137560.0060000003</v>
      </c>
      <c r="P94" s="7">
        <v>954493.29359999998</v>
      </c>
      <c r="Q94" s="7">
        <v>687515.11600000004</v>
      </c>
      <c r="R94" s="7">
        <v>753149.45920000004</v>
      </c>
      <c r="S94" s="7">
        <v>846049.9628000001</v>
      </c>
      <c r="T94" s="7">
        <v>1064039.2632000002</v>
      </c>
      <c r="U94" s="7">
        <v>663465.36239999998</v>
      </c>
      <c r="V94" s="7">
        <v>756126.23120000015</v>
      </c>
      <c r="W94" s="7">
        <v>907604.13079999993</v>
      </c>
      <c r="X94" s="7">
        <v>972069.67399999988</v>
      </c>
      <c r="Y94" s="7">
        <v>1303456.3944000006</v>
      </c>
      <c r="Z94" s="7">
        <v>1632984.2656</v>
      </c>
      <c r="AA94" s="7">
        <v>1611638.6124</v>
      </c>
      <c r="AB94" s="7">
        <v>590620.12520000001</v>
      </c>
      <c r="AC94" s="7">
        <v>741360.57160000002</v>
      </c>
      <c r="AD94" s="7">
        <v>786736.06600000011</v>
      </c>
      <c r="AE94" s="7">
        <v>921178.02319999994</v>
      </c>
      <c r="AF94" s="7">
        <v>506823.32640000008</v>
      </c>
      <c r="AG94" s="7">
        <v>551446.62239999999</v>
      </c>
      <c r="AH94" s="7">
        <v>794120.89640000009</v>
      </c>
      <c r="AI94" s="7">
        <v>963607.63679999998</v>
      </c>
      <c r="AJ94" s="7">
        <v>1172940.7076000003</v>
      </c>
      <c r="AK94" s="7">
        <v>1418587.6651999999</v>
      </c>
      <c r="AL94" s="7">
        <v>1080710.5919999999</v>
      </c>
      <c r="AM94" s="7">
        <v>941538.66359999974</v>
      </c>
      <c r="AN94" s="7">
        <v>1172299.9728000001</v>
      </c>
      <c r="AO94" s="7">
        <v>0</v>
      </c>
      <c r="AP94" s="7">
        <v>146748.6452</v>
      </c>
      <c r="AQ94" s="7">
        <v>19559.528399999999</v>
      </c>
      <c r="AR94" s="7">
        <v>62715.933199999999</v>
      </c>
      <c r="AS94" s="7">
        <v>122265.09359999999</v>
      </c>
      <c r="AT94" s="7">
        <v>54454.58</v>
      </c>
      <c r="AU94" s="7">
        <v>12125.7696</v>
      </c>
      <c r="AV94" s="7">
        <v>83706.1976</v>
      </c>
      <c r="AW94" s="7">
        <v>95466.665600000008</v>
      </c>
      <c r="AX94" s="7">
        <v>157497.31760000001</v>
      </c>
      <c r="AY94" s="7">
        <v>158461.9376</v>
      </c>
      <c r="AZ94" s="7">
        <v>47681.630799999999</v>
      </c>
      <c r="BA94" s="7">
        <v>76505.153200000001</v>
      </c>
      <c r="BB94" s="7">
        <v>51807.360000000001</v>
      </c>
      <c r="BC94" s="7">
        <v>185377.72999999998</v>
      </c>
      <c r="BD94" s="7">
        <v>39988.600000000006</v>
      </c>
      <c r="BE94" s="7">
        <v>120986.86</v>
      </c>
      <c r="BF94" s="7">
        <v>85923.3</v>
      </c>
      <c r="BG94" s="7">
        <v>142537.63</v>
      </c>
      <c r="BH94" s="7">
        <v>20689.599999999999</v>
      </c>
      <c r="BI94" s="7">
        <v>0</v>
      </c>
      <c r="BJ94" s="7">
        <v>73006.789999999994</v>
      </c>
      <c r="BK94" s="7">
        <v>204438.95</v>
      </c>
      <c r="BL94" s="7">
        <v>49704.89</v>
      </c>
      <c r="BM94" s="7">
        <v>197758.53</v>
      </c>
      <c r="BN94" s="7">
        <v>267139.12</v>
      </c>
      <c r="BO94" s="7">
        <v>225658.47</v>
      </c>
      <c r="BP94" s="7">
        <v>142970.62</v>
      </c>
      <c r="BQ94" s="7">
        <v>166087.93</v>
      </c>
      <c r="BR94" s="7">
        <v>77696.78</v>
      </c>
      <c r="BS94" s="7">
        <v>55325.329999999994</v>
      </c>
      <c r="BT94" s="7">
        <v>225698.29</v>
      </c>
      <c r="BU94" s="7">
        <v>213563.78000000003</v>
      </c>
      <c r="BV94" s="7">
        <v>329227.95999999996</v>
      </c>
      <c r="BW94" s="7">
        <v>133242.26</v>
      </c>
      <c r="BX94" s="7">
        <v>136465.99</v>
      </c>
      <c r="BY94" s="7">
        <v>219391.6</v>
      </c>
      <c r="BZ94" s="7">
        <v>141675.76</v>
      </c>
      <c r="CA94" s="7">
        <v>4716.8900000000003</v>
      </c>
      <c r="CB94" s="7">
        <v>14830.52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42539.57</v>
      </c>
      <c r="CK94" s="7">
        <v>0</v>
      </c>
      <c r="CL94" s="7">
        <v>0</v>
      </c>
      <c r="CM94" s="20">
        <v>0.14414565544527122</v>
      </c>
      <c r="CN94" s="20">
        <v>2.2899737876118094E-3</v>
      </c>
      <c r="CO94" s="20">
        <v>7.3851238574056581E-3</v>
      </c>
      <c r="CP94" s="20">
        <v>0</v>
      </c>
      <c r="CQ94" s="20">
        <v>0</v>
      </c>
      <c r="CR94" s="20">
        <v>0</v>
      </c>
      <c r="CS94" s="20">
        <v>0</v>
      </c>
      <c r="CT94" s="20">
        <v>0</v>
      </c>
      <c r="CU94" s="20">
        <v>0</v>
      </c>
      <c r="CV94" s="20">
        <v>0</v>
      </c>
      <c r="CW94" s="20">
        <v>2.9951777713711641E-2</v>
      </c>
      <c r="CX94" s="20">
        <v>0</v>
      </c>
      <c r="CY94" s="20">
        <v>0</v>
      </c>
      <c r="CZ94" s="7">
        <v>982865.27999999991</v>
      </c>
      <c r="DA94" s="7">
        <v>2059800.87</v>
      </c>
      <c r="DB94" s="7">
        <v>2008161.31</v>
      </c>
      <c r="DC94" s="7">
        <v>1434483.5200000003</v>
      </c>
      <c r="DD94" s="7">
        <v>1368191.65</v>
      </c>
      <c r="DE94" s="7">
        <v>1437532.77</v>
      </c>
      <c r="DF94" s="7">
        <v>990229.5</v>
      </c>
      <c r="DG94" s="7">
        <v>1195262.03</v>
      </c>
      <c r="DH94" s="7">
        <v>1579773.9500000002</v>
      </c>
      <c r="DI94" s="7">
        <v>1819072.3800000001</v>
      </c>
      <c r="DJ94" s="7">
        <v>1574385.0300000003</v>
      </c>
      <c r="DK94" s="7">
        <v>2039970.62</v>
      </c>
      <c r="DL94" s="7">
        <v>2538234.71</v>
      </c>
      <c r="DM94" s="20">
        <v>4.4117647058823532E-2</v>
      </c>
      <c r="DN94" s="20">
        <v>1.3513513513513514E-2</v>
      </c>
      <c r="DO94" s="20">
        <v>1.9417475728155338E-2</v>
      </c>
      <c r="DP94" s="20">
        <v>0</v>
      </c>
      <c r="DQ94" s="20">
        <v>1.1904761904761904E-2</v>
      </c>
      <c r="DR94" s="20">
        <v>2.6315789473684209E-2</v>
      </c>
      <c r="DS94" s="20">
        <v>0</v>
      </c>
      <c r="DT94" s="20">
        <v>4.4117647058823532E-2</v>
      </c>
      <c r="DU94" s="20">
        <v>1.5625E-2</v>
      </c>
      <c r="DV94" s="20">
        <v>3.7499999999999999E-2</v>
      </c>
      <c r="DW94" s="20">
        <v>8.130081300813009E-3</v>
      </c>
      <c r="DX94" s="20">
        <v>0.1111111111111111</v>
      </c>
      <c r="DY94" s="20">
        <v>4.1237113402061855E-2</v>
      </c>
      <c r="DZ94" s="20">
        <v>0</v>
      </c>
      <c r="EA94" s="20">
        <v>0</v>
      </c>
      <c r="EB94" s="20">
        <v>1.3157894736842105E-2</v>
      </c>
      <c r="EC94" s="20">
        <v>9.6153846153846159E-3</v>
      </c>
      <c r="ED94" s="20">
        <v>9.5238095238095247E-3</v>
      </c>
      <c r="EE94" s="20">
        <v>0</v>
      </c>
      <c r="EF94" s="20">
        <v>2.6666666666666668E-2</v>
      </c>
      <c r="EG94" s="20">
        <v>0</v>
      </c>
      <c r="EH94" s="20">
        <v>2.9411764705882353E-2</v>
      </c>
      <c r="EI94" s="20">
        <v>0</v>
      </c>
      <c r="EJ94" s="20">
        <v>1.2345679012345678E-2</v>
      </c>
      <c r="EK94" s="20">
        <v>0</v>
      </c>
      <c r="EL94" s="20">
        <v>0.1</v>
      </c>
      <c r="EM94" s="20">
        <v>0</v>
      </c>
      <c r="EN94" s="20">
        <v>0</v>
      </c>
      <c r="EO94" s="20">
        <v>0</v>
      </c>
      <c r="EP94" s="20">
        <v>1.2195121951219513E-2</v>
      </c>
      <c r="EQ94" s="20">
        <v>9.8039215686274508E-3</v>
      </c>
      <c r="ER94" s="20">
        <v>9.7087378640776691E-3</v>
      </c>
      <c r="ES94" s="20">
        <v>1.2500000000000001E-2</v>
      </c>
      <c r="ET94" s="20">
        <v>1.3513513513513514E-2</v>
      </c>
      <c r="EU94" s="20">
        <v>0</v>
      </c>
      <c r="EV94" s="20">
        <v>2.9850746268656716E-2</v>
      </c>
      <c r="EW94" s="20">
        <v>0</v>
      </c>
      <c r="EX94" s="20">
        <v>0</v>
      </c>
      <c r="EY94" s="20">
        <v>0</v>
      </c>
      <c r="EZ94" s="7">
        <v>9460.35</v>
      </c>
      <c r="FA94" s="7">
        <v>1102.29</v>
      </c>
      <c r="FB94" s="7">
        <v>3852.4400000000005</v>
      </c>
      <c r="FC94" s="7">
        <v>42831.03</v>
      </c>
      <c r="FD94" s="7">
        <v>10961.470000000001</v>
      </c>
      <c r="FE94" s="7">
        <v>13757.380000000001</v>
      </c>
      <c r="FF94" s="7">
        <v>9550.4800000000032</v>
      </c>
      <c r="FG94" s="7">
        <v>2922.7799999999997</v>
      </c>
      <c r="FH94" s="7">
        <v>5224.0899999999992</v>
      </c>
      <c r="FI94" s="7">
        <v>3758.1999999999985</v>
      </c>
      <c r="FJ94" s="7">
        <v>2347.9</v>
      </c>
      <c r="FK94" s="7">
        <v>14262.79</v>
      </c>
      <c r="FL94" s="7">
        <v>5847.6399999999994</v>
      </c>
      <c r="FM94" s="7">
        <v>2465.21</v>
      </c>
      <c r="FN94" s="7">
        <v>2207</v>
      </c>
      <c r="FO94" s="7">
        <v>3074.2000000000003</v>
      </c>
      <c r="FP94" s="7">
        <v>20162.689999999999</v>
      </c>
      <c r="FQ94" s="7">
        <v>32180.86</v>
      </c>
      <c r="FR94" s="7">
        <v>-899.67999999999938</v>
      </c>
      <c r="FS94" s="7">
        <v>4758.78</v>
      </c>
      <c r="FT94" s="7">
        <v>4225.13</v>
      </c>
      <c r="FU94" s="7">
        <v>17546.169999999998</v>
      </c>
      <c r="FV94" s="7">
        <v>6823.1</v>
      </c>
      <c r="FW94" s="7">
        <v>3380.0999999999995</v>
      </c>
      <c r="FX94" s="9" t="s">
        <v>274</v>
      </c>
      <c r="FY94" s="10" t="s">
        <v>278</v>
      </c>
      <c r="FZ94" s="22" t="s">
        <v>275</v>
      </c>
    </row>
    <row r="95" spans="1:182" x14ac:dyDescent="0.35">
      <c r="A95" s="6" t="s">
        <v>279</v>
      </c>
      <c r="B95" s="7">
        <v>37941738.499599993</v>
      </c>
      <c r="C95" s="7">
        <v>39977423.98999989</v>
      </c>
      <c r="D95" s="7">
        <v>41088006.457199864</v>
      </c>
      <c r="E95" s="7">
        <v>41368967.691200003</v>
      </c>
      <c r="F95" s="7">
        <v>42215372.790799879</v>
      </c>
      <c r="G95" s="7">
        <v>43729709.447599865</v>
      </c>
      <c r="H95" s="7">
        <v>44139507.051599979</v>
      </c>
      <c r="I95" s="7">
        <v>44708019.630799875</v>
      </c>
      <c r="J95" s="7">
        <v>46274609.056799866</v>
      </c>
      <c r="K95" s="7">
        <v>47910242.309999987</v>
      </c>
      <c r="L95" s="7">
        <v>48887201.041999899</v>
      </c>
      <c r="M95" s="7">
        <v>49639300.493999995</v>
      </c>
      <c r="N95" s="7">
        <v>52126715.074399889</v>
      </c>
      <c r="O95" s="7">
        <v>2517011.9263999998</v>
      </c>
      <c r="P95" s="7">
        <v>1913300.0320000001</v>
      </c>
      <c r="Q95" s="7">
        <v>1932734.1503999999</v>
      </c>
      <c r="R95" s="7">
        <v>1857743.4164</v>
      </c>
      <c r="S95" s="7">
        <v>1700734.0720000002</v>
      </c>
      <c r="T95" s="7">
        <v>1725077.6807999997</v>
      </c>
      <c r="U95" s="7">
        <v>2217021.8411999997</v>
      </c>
      <c r="V95" s="7">
        <v>2099223.1403999999</v>
      </c>
      <c r="W95" s="7">
        <v>2562476.4608000005</v>
      </c>
      <c r="X95" s="7">
        <v>2555315.7772000004</v>
      </c>
      <c r="Y95" s="7">
        <v>2379448.1124</v>
      </c>
      <c r="Z95" s="7">
        <v>2104188.0368000004</v>
      </c>
      <c r="AA95" s="7">
        <v>2405081.13</v>
      </c>
      <c r="AB95" s="7">
        <v>1462725.4832000001</v>
      </c>
      <c r="AC95" s="7">
        <v>1614232.8312000001</v>
      </c>
      <c r="AD95" s="7">
        <v>1413712.7012</v>
      </c>
      <c r="AE95" s="7">
        <v>1454159.0884</v>
      </c>
      <c r="AF95" s="7">
        <v>1525512.9376000001</v>
      </c>
      <c r="AG95" s="7">
        <v>1444231.9364000002</v>
      </c>
      <c r="AH95" s="7">
        <v>1523566.4256</v>
      </c>
      <c r="AI95" s="7">
        <v>1687459.2336000002</v>
      </c>
      <c r="AJ95" s="7">
        <v>1284807.9427999998</v>
      </c>
      <c r="AK95" s="7">
        <v>1078874.0692</v>
      </c>
      <c r="AL95" s="7">
        <v>1277638.9756</v>
      </c>
      <c r="AM95" s="7">
        <v>1931241.0800000003</v>
      </c>
      <c r="AN95" s="7">
        <v>2349913.9516000003</v>
      </c>
      <c r="AO95" s="7">
        <v>0</v>
      </c>
      <c r="AP95" s="7">
        <v>68768.707200000004</v>
      </c>
      <c r="AQ95" s="7">
        <v>48954.238400000002</v>
      </c>
      <c r="AR95" s="7">
        <v>111204.9</v>
      </c>
      <c r="AS95" s="7">
        <v>52087.556400000001</v>
      </c>
      <c r="AT95" s="7">
        <v>137016.46400000001</v>
      </c>
      <c r="AU95" s="7">
        <v>128824.1064</v>
      </c>
      <c r="AV95" s="7">
        <v>226951.2548</v>
      </c>
      <c r="AW95" s="7">
        <v>202367.3364</v>
      </c>
      <c r="AX95" s="7">
        <v>19763.864000000001</v>
      </c>
      <c r="AY95" s="7">
        <v>56916.0052</v>
      </c>
      <c r="AZ95" s="7">
        <v>165250.92320000002</v>
      </c>
      <c r="BA95" s="7">
        <v>186079.96040000001</v>
      </c>
      <c r="BB95" s="7">
        <v>405786.08999999997</v>
      </c>
      <c r="BC95" s="7">
        <v>438848.78</v>
      </c>
      <c r="BD95" s="7">
        <v>236401.84</v>
      </c>
      <c r="BE95" s="7">
        <v>277839.01</v>
      </c>
      <c r="BF95" s="7">
        <v>415044.47</v>
      </c>
      <c r="BG95" s="7">
        <v>254378.17999999996</v>
      </c>
      <c r="BH95" s="7">
        <v>427240.74000000005</v>
      </c>
      <c r="BI95" s="7">
        <v>426837.21999999991</v>
      </c>
      <c r="BJ95" s="7">
        <v>411844.50999999995</v>
      </c>
      <c r="BK95" s="7">
        <v>346146.61</v>
      </c>
      <c r="BL95" s="7">
        <v>114074.26999999999</v>
      </c>
      <c r="BM95" s="7">
        <v>1045238.26</v>
      </c>
      <c r="BN95" s="7">
        <v>562680.73</v>
      </c>
      <c r="BO95" s="7">
        <v>474616.14999999997</v>
      </c>
      <c r="BP95" s="7">
        <v>547766.99999999988</v>
      </c>
      <c r="BQ95" s="7">
        <v>253886.06000000003</v>
      </c>
      <c r="BR95" s="7">
        <v>495494.78000000009</v>
      </c>
      <c r="BS95" s="7">
        <v>149631.65</v>
      </c>
      <c r="BT95" s="7">
        <v>481769.93999999994</v>
      </c>
      <c r="BU95" s="7">
        <v>160445.6</v>
      </c>
      <c r="BV95" s="7">
        <v>336171.07</v>
      </c>
      <c r="BW95" s="7">
        <v>585818.5199999999</v>
      </c>
      <c r="BX95" s="7">
        <v>475557.07999999996</v>
      </c>
      <c r="BY95" s="7">
        <v>391969.69000000006</v>
      </c>
      <c r="BZ95" s="7">
        <v>0</v>
      </c>
      <c r="CA95" s="7">
        <v>0</v>
      </c>
      <c r="CB95" s="7">
        <v>0</v>
      </c>
      <c r="CC95" s="7">
        <v>9246.3799999999992</v>
      </c>
      <c r="CD95" s="7">
        <v>0</v>
      </c>
      <c r="CE95" s="7">
        <v>59235.17</v>
      </c>
      <c r="CF95" s="7">
        <v>21878.1</v>
      </c>
      <c r="CG95" s="7">
        <v>23565.65</v>
      </c>
      <c r="CH95" s="7">
        <v>14878.95</v>
      </c>
      <c r="CI95" s="7">
        <v>12418.99</v>
      </c>
      <c r="CJ95" s="7">
        <v>71743.86</v>
      </c>
      <c r="CK95" s="7">
        <v>31971.590000000004</v>
      </c>
      <c r="CL95" s="7">
        <v>0</v>
      </c>
      <c r="CM95" s="20">
        <v>0</v>
      </c>
      <c r="CN95" s="20">
        <v>0</v>
      </c>
      <c r="CO95" s="20">
        <v>0</v>
      </c>
      <c r="CP95" s="20">
        <v>4.5896639278032152E-3</v>
      </c>
      <c r="CQ95" s="20">
        <v>0</v>
      </c>
      <c r="CR95" s="20">
        <v>2.5858383910080086E-2</v>
      </c>
      <c r="CS95" s="20">
        <v>1.0711374801364587E-2</v>
      </c>
      <c r="CT95" s="20">
        <v>1.1061934855867974E-2</v>
      </c>
      <c r="CU95" s="20">
        <v>5.3905496018727544E-3</v>
      </c>
      <c r="CV95" s="20">
        <v>4.2413519229124808E-3</v>
      </c>
      <c r="CW95" s="20">
        <v>2.7206640969567937E-2</v>
      </c>
      <c r="CX95" s="20">
        <v>1.2750432287750047E-2</v>
      </c>
      <c r="CY95" s="20">
        <v>0</v>
      </c>
      <c r="CZ95" s="7">
        <v>1879703.5999999999</v>
      </c>
      <c r="DA95" s="7">
        <v>3219001.4999999995</v>
      </c>
      <c r="DB95" s="7">
        <v>2738587.77</v>
      </c>
      <c r="DC95" s="7">
        <v>2014609.38</v>
      </c>
      <c r="DD95" s="7">
        <v>2397640.7799999998</v>
      </c>
      <c r="DE95" s="7">
        <v>2290752.9799999995</v>
      </c>
      <c r="DF95" s="7">
        <v>2042510.92</v>
      </c>
      <c r="DG95" s="7">
        <v>2130337.08</v>
      </c>
      <c r="DH95" s="7">
        <v>2760191.65</v>
      </c>
      <c r="DI95" s="7">
        <v>2946073.46</v>
      </c>
      <c r="DJ95" s="7">
        <v>2707491.4300000006</v>
      </c>
      <c r="DK95" s="7">
        <v>2672136.1100000003</v>
      </c>
      <c r="DL95" s="7">
        <v>2953435.4699999997</v>
      </c>
      <c r="DM95" s="20">
        <v>6.1643835616438353E-2</v>
      </c>
      <c r="DN95" s="20">
        <v>2.4E-2</v>
      </c>
      <c r="DO95" s="20">
        <v>2.6041666666666668E-2</v>
      </c>
      <c r="DP95" s="20">
        <v>1.0582010582010581E-2</v>
      </c>
      <c r="DQ95" s="20">
        <v>1.3333333333333334E-2</v>
      </c>
      <c r="DR95" s="20">
        <v>7.246376811594203E-3</v>
      </c>
      <c r="DS95" s="20">
        <v>1.8633540372670808E-2</v>
      </c>
      <c r="DT95" s="20">
        <v>2.2900763358778626E-2</v>
      </c>
      <c r="DU95" s="20">
        <v>5.3691275167785234E-2</v>
      </c>
      <c r="DV95" s="20">
        <v>2.4096385542168676E-2</v>
      </c>
      <c r="DW95" s="20">
        <v>1.0355555555555556</v>
      </c>
      <c r="DX95" s="20">
        <v>3.553299492385787E-2</v>
      </c>
      <c r="DY95" s="20">
        <v>0.23809523809523808</v>
      </c>
      <c r="DZ95" s="20">
        <v>1.6528925619834711E-2</v>
      </c>
      <c r="EA95" s="20">
        <v>1.3793103448275862E-2</v>
      </c>
      <c r="EB95" s="20">
        <v>1.6129032258064516E-2</v>
      </c>
      <c r="EC95" s="20">
        <v>2.6041666666666668E-2</v>
      </c>
      <c r="ED95" s="20">
        <v>5.1813471502590676E-3</v>
      </c>
      <c r="EE95" s="20">
        <v>6.8493150684931503E-3</v>
      </c>
      <c r="EF95" s="20">
        <v>7.246376811594203E-3</v>
      </c>
      <c r="EG95" s="20">
        <v>1.2578616352201259E-2</v>
      </c>
      <c r="EH95" s="20">
        <v>7.575757575757576E-3</v>
      </c>
      <c r="EI95" s="20">
        <v>4.0540540540540543E-2</v>
      </c>
      <c r="EJ95" s="20">
        <v>1.7857142857142856E-2</v>
      </c>
      <c r="EK95" s="20">
        <v>3.5714285714285712E-2</v>
      </c>
      <c r="EL95" s="20">
        <v>3.553299492385787E-2</v>
      </c>
      <c r="EM95" s="20">
        <v>5.9171597633136093E-3</v>
      </c>
      <c r="EN95" s="20">
        <v>1.6393442622950821E-2</v>
      </c>
      <c r="EO95" s="20">
        <v>1.4084507042253521E-2</v>
      </c>
      <c r="EP95" s="20">
        <v>1.5625E-2</v>
      </c>
      <c r="EQ95" s="20">
        <v>2.6178010471204188E-2</v>
      </c>
      <c r="ER95" s="20">
        <v>5.263157894736842E-3</v>
      </c>
      <c r="ES95" s="20">
        <v>6.7114093959731542E-3</v>
      </c>
      <c r="ET95" s="20">
        <v>7.3529411764705881E-3</v>
      </c>
      <c r="EU95" s="20">
        <v>1.2658227848101266E-2</v>
      </c>
      <c r="EV95" s="20">
        <v>7.5187969924812026E-3</v>
      </c>
      <c r="EW95" s="20">
        <v>4.0540540540540543E-2</v>
      </c>
      <c r="EX95" s="20">
        <v>2.3668639053254437E-2</v>
      </c>
      <c r="EY95" s="20">
        <v>3.5714285714285712E-2</v>
      </c>
      <c r="EZ95" s="7">
        <v>19776.479999999996</v>
      </c>
      <c r="FA95" s="7">
        <v>5031.76</v>
      </c>
      <c r="FB95" s="7">
        <v>17227.310000000001</v>
      </c>
      <c r="FC95" s="7">
        <v>56444.799999999996</v>
      </c>
      <c r="FD95" s="7">
        <v>28405.21</v>
      </c>
      <c r="FE95" s="7">
        <v>21606.73</v>
      </c>
      <c r="FF95" s="7">
        <v>7942.33</v>
      </c>
      <c r="FG95" s="7">
        <v>39417.51</v>
      </c>
      <c r="FH95" s="7">
        <v>33028.789999999979</v>
      </c>
      <c r="FI95" s="7">
        <v>16559.939999999999</v>
      </c>
      <c r="FJ95" s="7">
        <v>11149.65</v>
      </c>
      <c r="FK95" s="7">
        <v>9627.93</v>
      </c>
      <c r="FL95" s="7">
        <v>19039.09</v>
      </c>
      <c r="FM95" s="7">
        <v>26681.45</v>
      </c>
      <c r="FN95" s="7">
        <v>31270.089999999997</v>
      </c>
      <c r="FO95" s="7">
        <v>7206.15</v>
      </c>
      <c r="FP95" s="7">
        <v>3489.6499999999996</v>
      </c>
      <c r="FQ95" s="7">
        <v>15252.849999999999</v>
      </c>
      <c r="FR95" s="7">
        <v>73288.400000000009</v>
      </c>
      <c r="FS95" s="7">
        <v>5519.4699999999993</v>
      </c>
      <c r="FT95" s="7">
        <v>1993.71</v>
      </c>
      <c r="FU95" s="7">
        <v>-3184.6600000000012</v>
      </c>
      <c r="FV95" s="7">
        <v>15657.139999999998</v>
      </c>
      <c r="FW95" s="7">
        <v>18959.050000000003</v>
      </c>
      <c r="FX95" s="9" t="s">
        <v>274</v>
      </c>
      <c r="FY95" s="10" t="s">
        <v>279</v>
      </c>
      <c r="FZ95" s="22" t="s">
        <v>275</v>
      </c>
    </row>
    <row r="96" spans="1:182" x14ac:dyDescent="0.35">
      <c r="A96" s="6" t="s">
        <v>280</v>
      </c>
      <c r="B96" s="7">
        <v>21697559.533599958</v>
      </c>
      <c r="C96" s="7">
        <v>22167170.770799991</v>
      </c>
      <c r="D96" s="7">
        <v>22641500.423600003</v>
      </c>
      <c r="E96" s="7">
        <v>23424469.9408</v>
      </c>
      <c r="F96" s="7">
        <v>23700586.436799981</v>
      </c>
      <c r="G96" s="7">
        <v>24627048.921600003</v>
      </c>
      <c r="H96" s="7">
        <v>24738435.86119999</v>
      </c>
      <c r="I96" s="7">
        <v>25486045.531999979</v>
      </c>
      <c r="J96" s="7">
        <v>26653683.051999964</v>
      </c>
      <c r="K96" s="7">
        <v>27798439.142799988</v>
      </c>
      <c r="L96" s="7">
        <v>29380741.875599973</v>
      </c>
      <c r="M96" s="7">
        <v>30379332.644400004</v>
      </c>
      <c r="N96" s="7">
        <v>31870767.627599988</v>
      </c>
      <c r="O96" s="7">
        <v>1060992.1687999999</v>
      </c>
      <c r="P96" s="7">
        <v>1630729.8876</v>
      </c>
      <c r="Q96" s="7">
        <v>1479479.1627999998</v>
      </c>
      <c r="R96" s="7">
        <v>1728075.5012000001</v>
      </c>
      <c r="S96" s="7">
        <v>2060582.2696000002</v>
      </c>
      <c r="T96" s="7">
        <v>1572761.3556000004</v>
      </c>
      <c r="U96" s="7">
        <v>1195908.6764</v>
      </c>
      <c r="V96" s="7">
        <v>1422734.2564000003</v>
      </c>
      <c r="W96" s="7">
        <v>1191649.3520000002</v>
      </c>
      <c r="X96" s="7">
        <v>962168.25080000015</v>
      </c>
      <c r="Y96" s="7">
        <v>1486126.4568</v>
      </c>
      <c r="Z96" s="7">
        <v>1465916.5183999999</v>
      </c>
      <c r="AA96" s="7">
        <v>1296851.7319999998</v>
      </c>
      <c r="AB96" s="7">
        <v>1628935.4492000001</v>
      </c>
      <c r="AC96" s="7">
        <v>1091891.3816</v>
      </c>
      <c r="AD96" s="7">
        <v>1502185.23</v>
      </c>
      <c r="AE96" s="7">
        <v>1331020.4724000001</v>
      </c>
      <c r="AF96" s="7">
        <v>737655.68359999999</v>
      </c>
      <c r="AG96" s="7">
        <v>681830.71799999988</v>
      </c>
      <c r="AH96" s="7">
        <v>742893.17359999998</v>
      </c>
      <c r="AI96" s="7">
        <v>764934.4071999999</v>
      </c>
      <c r="AJ96" s="7">
        <v>1160504.416</v>
      </c>
      <c r="AK96" s="7">
        <v>1345989.442</v>
      </c>
      <c r="AL96" s="7">
        <v>1060793.0951999999</v>
      </c>
      <c r="AM96" s="7">
        <v>1239847.8572</v>
      </c>
      <c r="AN96" s="7">
        <v>1796508.2387999999</v>
      </c>
      <c r="AO96" s="7">
        <v>0</v>
      </c>
      <c r="AP96" s="7">
        <v>225960.38079999998</v>
      </c>
      <c r="AQ96" s="7">
        <v>136923.76199999999</v>
      </c>
      <c r="AR96" s="7">
        <v>78411.383600000001</v>
      </c>
      <c r="AS96" s="7">
        <v>53204.5504</v>
      </c>
      <c r="AT96" s="7">
        <v>19107.904399999999</v>
      </c>
      <c r="AU96" s="7">
        <v>8007.9084000000003</v>
      </c>
      <c r="AV96" s="7">
        <v>21709.932799999999</v>
      </c>
      <c r="AW96" s="7">
        <v>0</v>
      </c>
      <c r="AX96" s="7">
        <v>14113.237999999999</v>
      </c>
      <c r="AY96" s="7">
        <v>33787.194799999997</v>
      </c>
      <c r="AZ96" s="7">
        <v>68979.183600000004</v>
      </c>
      <c r="BA96" s="7">
        <v>237280.26279999997</v>
      </c>
      <c r="BB96" s="7">
        <v>98865.909999999989</v>
      </c>
      <c r="BC96" s="7">
        <v>178398.22</v>
      </c>
      <c r="BD96" s="7">
        <v>79402.600000000006</v>
      </c>
      <c r="BE96" s="7">
        <v>56089.930000000008</v>
      </c>
      <c r="BF96" s="7">
        <v>360767.02</v>
      </c>
      <c r="BG96" s="7">
        <v>219648.63</v>
      </c>
      <c r="BH96" s="7">
        <v>250692.36</v>
      </c>
      <c r="BI96" s="7">
        <v>124057.23999999999</v>
      </c>
      <c r="BJ96" s="7">
        <v>110042.37999999999</v>
      </c>
      <c r="BK96" s="7">
        <v>459189.76999999996</v>
      </c>
      <c r="BL96" s="7">
        <v>331011.89</v>
      </c>
      <c r="BM96" s="7">
        <v>186727.19</v>
      </c>
      <c r="BN96" s="7">
        <v>208778.02</v>
      </c>
      <c r="BO96" s="7">
        <v>251474.37</v>
      </c>
      <c r="BP96" s="7">
        <v>74205.62000000001</v>
      </c>
      <c r="BQ96" s="7">
        <v>164252.26</v>
      </c>
      <c r="BR96" s="7">
        <v>606898.43000000005</v>
      </c>
      <c r="BS96" s="7">
        <v>178890.13999999998</v>
      </c>
      <c r="BT96" s="7">
        <v>105650.17000000001</v>
      </c>
      <c r="BU96" s="7">
        <v>347630.89000000007</v>
      </c>
      <c r="BV96" s="7">
        <v>237600.53999999998</v>
      </c>
      <c r="BW96" s="7">
        <v>138536.34</v>
      </c>
      <c r="BX96" s="7">
        <v>402678.08000000007</v>
      </c>
      <c r="BY96" s="7">
        <v>224057.34000000003</v>
      </c>
      <c r="BZ96" s="7">
        <v>0</v>
      </c>
      <c r="CA96" s="7">
        <v>0</v>
      </c>
      <c r="CB96" s="7">
        <v>0</v>
      </c>
      <c r="CC96" s="7">
        <v>113291.31</v>
      </c>
      <c r="CD96" s="7">
        <v>0</v>
      </c>
      <c r="CE96" s="7">
        <v>0</v>
      </c>
      <c r="CF96" s="7">
        <v>0</v>
      </c>
      <c r="CG96" s="7">
        <v>20030.66</v>
      </c>
      <c r="CH96" s="7">
        <v>0</v>
      </c>
      <c r="CI96" s="7">
        <v>0</v>
      </c>
      <c r="CJ96" s="7">
        <v>0</v>
      </c>
      <c r="CK96" s="7">
        <v>0</v>
      </c>
      <c r="CL96" s="7">
        <v>103929.19</v>
      </c>
      <c r="CM96" s="8">
        <v>0</v>
      </c>
      <c r="CN96" s="8">
        <v>0</v>
      </c>
      <c r="CO96" s="8">
        <v>0</v>
      </c>
      <c r="CP96" s="8">
        <v>8.0443727554354222E-2</v>
      </c>
      <c r="CQ96" s="8">
        <v>0</v>
      </c>
      <c r="CR96" s="8">
        <v>0</v>
      </c>
      <c r="CS96" s="8">
        <v>0</v>
      </c>
      <c r="CT96" s="8">
        <v>1.3211302645603148E-2</v>
      </c>
      <c r="CU96" s="8">
        <v>0</v>
      </c>
      <c r="CV96" s="8">
        <v>0</v>
      </c>
      <c r="CW96" s="8">
        <v>0</v>
      </c>
      <c r="CX96" s="8">
        <v>0</v>
      </c>
      <c r="CY96" s="8">
        <v>4.2447301517670927E-2</v>
      </c>
      <c r="CZ96" s="7">
        <v>961990.41</v>
      </c>
      <c r="DA96" s="7">
        <v>1282430.69</v>
      </c>
      <c r="DB96" s="7">
        <v>1226754.2099999997</v>
      </c>
      <c r="DC96" s="7">
        <v>1408329.9399999997</v>
      </c>
      <c r="DD96" s="7">
        <v>1056113.68</v>
      </c>
      <c r="DE96" s="7">
        <v>1442697.86</v>
      </c>
      <c r="DF96" s="7">
        <v>1563824.87</v>
      </c>
      <c r="DG96" s="7">
        <v>1516176</v>
      </c>
      <c r="DH96" s="7">
        <v>1881009.0999999999</v>
      </c>
      <c r="DI96" s="7">
        <v>1833495.4300000002</v>
      </c>
      <c r="DJ96" s="7">
        <v>2058098.5699999996</v>
      </c>
      <c r="DK96" s="7">
        <v>2007398.6099999996</v>
      </c>
      <c r="DL96" s="7">
        <v>2448428.67</v>
      </c>
      <c r="DM96" s="8">
        <v>8.3333333333333329E-2</v>
      </c>
      <c r="DN96" s="8">
        <v>3.9215686274509803E-2</v>
      </c>
      <c r="DO96" s="8">
        <v>1.3888888888888888E-2</v>
      </c>
      <c r="DP96" s="8">
        <v>0</v>
      </c>
      <c r="DQ96" s="8">
        <v>0</v>
      </c>
      <c r="DR96" s="8">
        <v>0</v>
      </c>
      <c r="DS96" s="8">
        <v>0</v>
      </c>
      <c r="DT96" s="8">
        <v>4.3478260869565216E-2</v>
      </c>
      <c r="DU96" s="8">
        <v>0</v>
      </c>
      <c r="DV96" s="8">
        <v>1.3698630136986301E-2</v>
      </c>
      <c r="DW96" s="8">
        <v>2.8571428571428571E-2</v>
      </c>
      <c r="DX96" s="8">
        <v>4.807692307692308E-2</v>
      </c>
      <c r="DY96" s="8">
        <v>3.3333333333333333E-2</v>
      </c>
      <c r="DZ96" s="8">
        <v>0</v>
      </c>
      <c r="EA96" s="8">
        <v>3.7037037037037035E-2</v>
      </c>
      <c r="EB96" s="8">
        <v>1.8867924528301886E-2</v>
      </c>
      <c r="EC96" s="8">
        <v>1.3157894736842105E-2</v>
      </c>
      <c r="ED96" s="8">
        <v>0</v>
      </c>
      <c r="EE96" s="8">
        <v>0</v>
      </c>
      <c r="EF96" s="8">
        <v>0</v>
      </c>
      <c r="EG96" s="8">
        <v>0</v>
      </c>
      <c r="EH96" s="8">
        <v>3.0303030303030304E-2</v>
      </c>
      <c r="EI96" s="8">
        <v>0</v>
      </c>
      <c r="EJ96" s="8">
        <v>2.5316455696202531E-2</v>
      </c>
      <c r="EK96" s="8">
        <v>1.9607843137254902E-2</v>
      </c>
      <c r="EL96" s="8">
        <v>4.2372881355932202E-2</v>
      </c>
      <c r="EM96" s="8">
        <v>0</v>
      </c>
      <c r="EN96" s="8">
        <v>1.8181818181818181E-2</v>
      </c>
      <c r="EO96" s="8">
        <v>1.7857142857142856E-2</v>
      </c>
      <c r="EP96" s="8">
        <v>3.7735849056603772E-2</v>
      </c>
      <c r="EQ96" s="8">
        <v>0</v>
      </c>
      <c r="ER96" s="8">
        <v>0</v>
      </c>
      <c r="ES96" s="8">
        <v>0</v>
      </c>
      <c r="ET96" s="8">
        <v>0</v>
      </c>
      <c r="EU96" s="8">
        <v>0</v>
      </c>
      <c r="EV96" s="8">
        <v>3.0769230769230771E-2</v>
      </c>
      <c r="EW96" s="8">
        <v>0</v>
      </c>
      <c r="EX96" s="8">
        <v>2.6666666666666668E-2</v>
      </c>
      <c r="EY96" s="8">
        <v>1.7391304347826087E-2</v>
      </c>
      <c r="EZ96" s="7">
        <v>1086.6100000000001</v>
      </c>
      <c r="FA96" s="7">
        <v>10086.530000000001</v>
      </c>
      <c r="FB96" s="7">
        <v>7052.340000000002</v>
      </c>
      <c r="FC96" s="7">
        <v>42001.750000000007</v>
      </c>
      <c r="FD96" s="7">
        <v>5989.01</v>
      </c>
      <c r="FE96" s="7">
        <v>9143.93</v>
      </c>
      <c r="FF96" s="7">
        <v>19567.160000000003</v>
      </c>
      <c r="FG96" s="7">
        <v>24668.37</v>
      </c>
      <c r="FH96" s="7">
        <v>20327.560000000001</v>
      </c>
      <c r="FI96" s="7">
        <v>29949.440000000002</v>
      </c>
      <c r="FJ96" s="7">
        <v>14401.309999999998</v>
      </c>
      <c r="FK96" s="7">
        <v>6708.3200000000006</v>
      </c>
      <c r="FL96" s="7">
        <v>3662.0999999999995</v>
      </c>
      <c r="FM96" s="7">
        <v>15247.91</v>
      </c>
      <c r="FN96" s="7">
        <v>24570.269999999997</v>
      </c>
      <c r="FO96" s="7">
        <v>4226.16</v>
      </c>
      <c r="FP96" s="7">
        <v>23072.98</v>
      </c>
      <c r="FQ96" s="7">
        <v>1634.41</v>
      </c>
      <c r="FR96" s="7">
        <v>5929.66</v>
      </c>
      <c r="FS96" s="7">
        <v>11565.16</v>
      </c>
      <c r="FT96" s="7">
        <v>1588.4800000000002</v>
      </c>
      <c r="FU96" s="7">
        <v>18179.22</v>
      </c>
      <c r="FV96" s="7">
        <v>59432.250000000007</v>
      </c>
      <c r="FW96" s="7">
        <v>20113.16</v>
      </c>
      <c r="FX96" s="9" t="s">
        <v>274</v>
      </c>
      <c r="FY96" s="10" t="s">
        <v>280</v>
      </c>
      <c r="FZ96" s="22" t="s">
        <v>275</v>
      </c>
    </row>
    <row r="97" spans="1:182" x14ac:dyDescent="0.35">
      <c r="A97" s="6" t="s">
        <v>281</v>
      </c>
      <c r="B97" s="7">
        <v>1795924.2291999999</v>
      </c>
      <c r="C97" s="7">
        <v>2413209.3655999997</v>
      </c>
      <c r="D97" s="7">
        <v>3085703.8100000005</v>
      </c>
      <c r="E97" s="7">
        <v>3552160.8679999998</v>
      </c>
      <c r="F97" s="7">
        <v>3769169.6947999988</v>
      </c>
      <c r="G97" s="7">
        <v>3956428.3439999986</v>
      </c>
      <c r="H97" s="7">
        <v>4274443.5416000001</v>
      </c>
      <c r="I97" s="7">
        <v>4587115.7456</v>
      </c>
      <c r="J97" s="7">
        <v>4888161.5244000005</v>
      </c>
      <c r="K97" s="7">
        <v>5412937.2875999892</v>
      </c>
      <c r="L97" s="7">
        <v>6083752.6099999985</v>
      </c>
      <c r="M97" s="7">
        <v>6487125.9339999985</v>
      </c>
      <c r="N97" s="7">
        <v>7264953.7844000002</v>
      </c>
      <c r="O97" s="7">
        <v>106652.96400000001</v>
      </c>
      <c r="P97" s="7">
        <v>106652.96400000001</v>
      </c>
      <c r="Q97" s="7">
        <v>106652.96400000001</v>
      </c>
      <c r="R97" s="7">
        <v>106652.96400000001</v>
      </c>
      <c r="S97" s="7">
        <v>222755.7452</v>
      </c>
      <c r="T97" s="7">
        <v>297335.75719999999</v>
      </c>
      <c r="U97" s="7">
        <v>517263.26240000001</v>
      </c>
      <c r="V97" s="7">
        <v>595837.16799999995</v>
      </c>
      <c r="W97" s="7">
        <v>540157.13919999998</v>
      </c>
      <c r="X97" s="7">
        <v>444075.1568</v>
      </c>
      <c r="Y97" s="7">
        <v>404287.51080000005</v>
      </c>
      <c r="Z97" s="7">
        <v>420485.27280000004</v>
      </c>
      <c r="AA97" s="7">
        <v>391024.13280000002</v>
      </c>
      <c r="AB97" s="7">
        <v>37122.822</v>
      </c>
      <c r="AC97" s="7">
        <v>106429.6388</v>
      </c>
      <c r="AD97" s="7">
        <v>281980.76519999997</v>
      </c>
      <c r="AE97" s="7">
        <v>354294.8284</v>
      </c>
      <c r="AF97" s="7">
        <v>427549.91840000002</v>
      </c>
      <c r="AG97" s="7">
        <v>370753.79560000001</v>
      </c>
      <c r="AH97" s="7">
        <v>186219.6992</v>
      </c>
      <c r="AI97" s="7">
        <v>126650.18400000001</v>
      </c>
      <c r="AJ97" s="7">
        <v>69768.250799999994</v>
      </c>
      <c r="AK97" s="7">
        <v>134892.78879999998</v>
      </c>
      <c r="AL97" s="7">
        <v>238907.27160000001</v>
      </c>
      <c r="AM97" s="7">
        <v>407016.70560000004</v>
      </c>
      <c r="AN97" s="7">
        <v>382909.39799999993</v>
      </c>
      <c r="AO97" s="7">
        <v>0</v>
      </c>
      <c r="AP97" s="7">
        <v>106652.96400000001</v>
      </c>
      <c r="AQ97" s="7">
        <v>0</v>
      </c>
      <c r="AR97" s="7">
        <v>0</v>
      </c>
      <c r="AS97" s="7">
        <v>54274.956399999995</v>
      </c>
      <c r="AT97" s="7">
        <v>0</v>
      </c>
      <c r="AU97" s="7">
        <v>141463.48639999999</v>
      </c>
      <c r="AV97" s="7">
        <v>105596.59880000001</v>
      </c>
      <c r="AW97" s="7">
        <v>111294.0468</v>
      </c>
      <c r="AX97" s="7">
        <v>59417.310400000002</v>
      </c>
      <c r="AY97" s="7">
        <v>20120.2444</v>
      </c>
      <c r="AZ97" s="7">
        <v>41656.503199999999</v>
      </c>
      <c r="BA97" s="7">
        <v>31842.1492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124811.93</v>
      </c>
      <c r="BS97" s="7">
        <v>18344.93</v>
      </c>
      <c r="BT97" s="7">
        <v>0</v>
      </c>
      <c r="BU97" s="7">
        <v>119548.53</v>
      </c>
      <c r="BV97" s="7">
        <v>116788.70999999999</v>
      </c>
      <c r="BW97" s="7">
        <v>17607.89</v>
      </c>
      <c r="BX97" s="7">
        <v>42856.34</v>
      </c>
      <c r="BY97" s="7">
        <v>202493.61000000002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99327.61</v>
      </c>
      <c r="CI97" s="7">
        <v>0</v>
      </c>
      <c r="CJ97" s="7">
        <v>0</v>
      </c>
      <c r="CK97" s="7">
        <v>0</v>
      </c>
      <c r="CL97" s="7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0.19466812861709162</v>
      </c>
      <c r="CV97" s="8">
        <v>0</v>
      </c>
      <c r="CW97" s="8">
        <v>0</v>
      </c>
      <c r="CX97" s="8">
        <v>0</v>
      </c>
      <c r="CY97" s="8">
        <v>0</v>
      </c>
      <c r="CZ97" s="7">
        <v>441176.11</v>
      </c>
      <c r="DA97" s="7">
        <v>588700</v>
      </c>
      <c r="DB97" s="7">
        <v>557186.52</v>
      </c>
      <c r="DC97" s="7">
        <v>408537.94999999995</v>
      </c>
      <c r="DD97" s="7">
        <v>161068.78</v>
      </c>
      <c r="DE97" s="7">
        <v>269879.83999999997</v>
      </c>
      <c r="DF97" s="7">
        <v>335112.81</v>
      </c>
      <c r="DG97" s="7">
        <v>401953.58000000007</v>
      </c>
      <c r="DH97" s="7">
        <v>510240.74</v>
      </c>
      <c r="DI97" s="7">
        <v>601060.23</v>
      </c>
      <c r="DJ97" s="7">
        <v>709131.06</v>
      </c>
      <c r="DK97" s="7">
        <v>452332.16</v>
      </c>
      <c r="DL97" s="7">
        <v>973449.29</v>
      </c>
      <c r="DM97" s="8">
        <v>0</v>
      </c>
      <c r="DN97" s="8">
        <v>4.7619047619047616E-2</v>
      </c>
      <c r="DO97" s="8">
        <v>0</v>
      </c>
      <c r="DP97" s="8">
        <v>7.6923076923076927E-2</v>
      </c>
      <c r="DQ97" s="8">
        <v>4.7619047619047616E-2</v>
      </c>
      <c r="DR97" s="8">
        <v>0</v>
      </c>
      <c r="DS97" s="8">
        <v>0.1</v>
      </c>
      <c r="DT97" s="8">
        <v>0</v>
      </c>
      <c r="DU97" s="8">
        <v>0</v>
      </c>
      <c r="DV97" s="8">
        <v>7.407407407407407E-2</v>
      </c>
      <c r="DW97" s="8">
        <v>5.5555555555555552E-2</v>
      </c>
      <c r="DX97" s="8">
        <v>0</v>
      </c>
      <c r="DY97" s="8">
        <v>2.8571428571428571E-2</v>
      </c>
      <c r="DZ97" s="8">
        <v>0</v>
      </c>
      <c r="EA97" s="8">
        <v>0</v>
      </c>
      <c r="EB97" s="8">
        <v>4.7619047619047616E-2</v>
      </c>
      <c r="EC97" s="8">
        <v>0</v>
      </c>
      <c r="ED97" s="8">
        <v>7.6923076923076927E-2</v>
      </c>
      <c r="EE97" s="8">
        <v>0</v>
      </c>
      <c r="EF97" s="8">
        <v>0</v>
      </c>
      <c r="EG97" s="8">
        <v>5.2631578947368418E-2</v>
      </c>
      <c r="EH97" s="8">
        <v>0</v>
      </c>
      <c r="EI97" s="8">
        <v>0</v>
      </c>
      <c r="EJ97" s="8">
        <v>7.1428571428571425E-2</v>
      </c>
      <c r="EK97" s="8">
        <v>5.8823529411764705E-2</v>
      </c>
      <c r="EL97" s="8">
        <v>0</v>
      </c>
      <c r="EM97" s="8">
        <v>0</v>
      </c>
      <c r="EN97" s="8">
        <v>0</v>
      </c>
      <c r="EO97" s="8">
        <v>0</v>
      </c>
      <c r="EP97" s="8">
        <v>4.1666666666666664E-2</v>
      </c>
      <c r="EQ97" s="8">
        <v>0.1</v>
      </c>
      <c r="ER97" s="8">
        <v>0</v>
      </c>
      <c r="ES97" s="8">
        <v>0</v>
      </c>
      <c r="ET97" s="8">
        <v>0</v>
      </c>
      <c r="EU97" s="8">
        <v>0.05</v>
      </c>
      <c r="EV97" s="8">
        <v>0</v>
      </c>
      <c r="EW97" s="8">
        <v>0</v>
      </c>
      <c r="EX97" s="8">
        <v>0.10344827586206896</v>
      </c>
      <c r="EY97" s="8">
        <v>2.6315789473684209E-2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455.59</v>
      </c>
      <c r="FO97" s="7">
        <v>49.680000000000007</v>
      </c>
      <c r="FP97" s="7">
        <v>448.85</v>
      </c>
      <c r="FQ97" s="7">
        <v>552.41</v>
      </c>
      <c r="FR97" s="7">
        <v>0</v>
      </c>
      <c r="FS97" s="7">
        <v>340.99</v>
      </c>
      <c r="FT97" s="7">
        <v>0.77</v>
      </c>
      <c r="FU97" s="7">
        <v>353.44</v>
      </c>
      <c r="FV97" s="7">
        <v>915.87</v>
      </c>
      <c r="FW97" s="7">
        <v>0</v>
      </c>
      <c r="FX97" s="9" t="s">
        <v>274</v>
      </c>
      <c r="FY97" s="10" t="s">
        <v>281</v>
      </c>
      <c r="FZ97" s="22" t="s">
        <v>275</v>
      </c>
    </row>
    <row r="98" spans="1:182" x14ac:dyDescent="0.35">
      <c r="A98" s="6" t="s">
        <v>282</v>
      </c>
      <c r="B98" s="7">
        <v>16497146.661999989</v>
      </c>
      <c r="C98" s="7">
        <v>17526966.500399992</v>
      </c>
      <c r="D98" s="7">
        <v>17766255.659999989</v>
      </c>
      <c r="E98" s="7">
        <v>18125141.816399977</v>
      </c>
      <c r="F98" s="7">
        <v>18274522.127199989</v>
      </c>
      <c r="G98" s="7">
        <v>18617845.520799987</v>
      </c>
      <c r="H98" s="7">
        <v>18295672.646799985</v>
      </c>
      <c r="I98" s="7">
        <v>18464399.01399998</v>
      </c>
      <c r="J98" s="7">
        <v>19152739.159600001</v>
      </c>
      <c r="K98" s="7">
        <v>19878774.196799979</v>
      </c>
      <c r="L98" s="7">
        <v>20977328.936799984</v>
      </c>
      <c r="M98" s="7">
        <v>21397311.140799999</v>
      </c>
      <c r="N98" s="7">
        <v>22686067.415999997</v>
      </c>
      <c r="O98" s="7">
        <v>1201653.672</v>
      </c>
      <c r="P98" s="7">
        <v>1463988.8344000001</v>
      </c>
      <c r="Q98" s="7">
        <v>1393302.9875999999</v>
      </c>
      <c r="R98" s="7">
        <v>1374156.5423999999</v>
      </c>
      <c r="S98" s="7">
        <v>1285654.6292000001</v>
      </c>
      <c r="T98" s="7">
        <v>1128563.6991999999</v>
      </c>
      <c r="U98" s="7">
        <v>1162037.706</v>
      </c>
      <c r="V98" s="7">
        <v>1244026.0859999999</v>
      </c>
      <c r="W98" s="7">
        <v>1051210.4128</v>
      </c>
      <c r="X98" s="7">
        <v>939714.04999999993</v>
      </c>
      <c r="Y98" s="7">
        <v>825614.76760000002</v>
      </c>
      <c r="Z98" s="7">
        <v>891936.40520000004</v>
      </c>
      <c r="AA98" s="7">
        <v>791141.03159999999</v>
      </c>
      <c r="AB98" s="7">
        <v>831094.14360000007</v>
      </c>
      <c r="AC98" s="7">
        <v>655360.04839999997</v>
      </c>
      <c r="AD98" s="7">
        <v>835388.75360000005</v>
      </c>
      <c r="AE98" s="7">
        <v>998165.2888000001</v>
      </c>
      <c r="AF98" s="7">
        <v>854289.54240000003</v>
      </c>
      <c r="AG98" s="7">
        <v>798139.4656</v>
      </c>
      <c r="AH98" s="7">
        <v>662274.26120000007</v>
      </c>
      <c r="AI98" s="7">
        <v>585749.24719999998</v>
      </c>
      <c r="AJ98" s="7">
        <v>806762.27919999999</v>
      </c>
      <c r="AK98" s="7">
        <v>521986.58840000001</v>
      </c>
      <c r="AL98" s="7">
        <v>467846.29639999999</v>
      </c>
      <c r="AM98" s="7">
        <v>348626.79080000002</v>
      </c>
      <c r="AN98" s="7">
        <v>401789.92959999997</v>
      </c>
      <c r="AO98" s="7">
        <v>0</v>
      </c>
      <c r="AP98" s="7">
        <v>153382.39679999999</v>
      </c>
      <c r="AQ98" s="7">
        <v>54995.451199999996</v>
      </c>
      <c r="AR98" s="7">
        <v>21673.128000000001</v>
      </c>
      <c r="AS98" s="7">
        <v>108352.6096</v>
      </c>
      <c r="AT98" s="7">
        <v>20480.224399999999</v>
      </c>
      <c r="AU98" s="7">
        <v>77680.475600000005</v>
      </c>
      <c r="AV98" s="7">
        <v>76868.168000000005</v>
      </c>
      <c r="AW98" s="7">
        <v>24858.581200000001</v>
      </c>
      <c r="AX98" s="7">
        <v>0</v>
      </c>
      <c r="AY98" s="7">
        <v>12612.4252</v>
      </c>
      <c r="AZ98" s="7">
        <v>5164.3368</v>
      </c>
      <c r="BA98" s="7">
        <v>73621.710800000001</v>
      </c>
      <c r="BB98" s="7">
        <v>291241.96000000002</v>
      </c>
      <c r="BC98" s="7">
        <v>146170.53</v>
      </c>
      <c r="BD98" s="7">
        <v>106719.59000000001</v>
      </c>
      <c r="BE98" s="7">
        <v>182916.64999999997</v>
      </c>
      <c r="BF98" s="7">
        <v>155393.78</v>
      </c>
      <c r="BG98" s="7">
        <v>203012.56000000003</v>
      </c>
      <c r="BH98" s="7">
        <v>94068.82</v>
      </c>
      <c r="BI98" s="7">
        <v>248054.26</v>
      </c>
      <c r="BJ98" s="7">
        <v>83930.52</v>
      </c>
      <c r="BK98" s="7">
        <v>236982.87999999998</v>
      </c>
      <c r="BL98" s="7">
        <v>136553.28</v>
      </c>
      <c r="BM98" s="7">
        <v>281436.33</v>
      </c>
      <c r="BN98" s="7">
        <v>180784.22999999998</v>
      </c>
      <c r="BO98" s="7">
        <v>195042.43</v>
      </c>
      <c r="BP98" s="7">
        <v>253156.59</v>
      </c>
      <c r="BQ98" s="7">
        <v>118457.34</v>
      </c>
      <c r="BR98" s="7">
        <v>607967.43999999994</v>
      </c>
      <c r="BS98" s="7">
        <v>239106.79999999996</v>
      </c>
      <c r="BT98" s="7">
        <v>129330.69</v>
      </c>
      <c r="BU98" s="7">
        <v>123233.17000000001</v>
      </c>
      <c r="BV98" s="7">
        <v>253867.34999999998</v>
      </c>
      <c r="BW98" s="7">
        <v>271161.40000000002</v>
      </c>
      <c r="BX98" s="7">
        <v>87597.400000000009</v>
      </c>
      <c r="BY98" s="7">
        <v>123567.60999999999</v>
      </c>
      <c r="BZ98" s="7">
        <v>20805.919999999998</v>
      </c>
      <c r="CA98" s="7">
        <v>0</v>
      </c>
      <c r="CB98" s="7">
        <v>13380.62</v>
      </c>
      <c r="CC98" s="7">
        <v>25446.11</v>
      </c>
      <c r="CD98" s="7">
        <v>0</v>
      </c>
      <c r="CE98" s="7">
        <v>0</v>
      </c>
      <c r="CF98" s="7">
        <v>48623.89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8">
        <v>2.3244577940589504E-2</v>
      </c>
      <c r="CN98" s="8">
        <v>0</v>
      </c>
      <c r="CO98" s="8">
        <v>1.4315697297073373E-2</v>
      </c>
      <c r="CP98" s="8">
        <v>2.5054719207188065E-2</v>
      </c>
      <c r="CQ98" s="8">
        <v>0</v>
      </c>
      <c r="CR98" s="8">
        <v>0</v>
      </c>
      <c r="CS98" s="8">
        <v>6.896139499074265E-2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7">
        <v>895087.02</v>
      </c>
      <c r="DA98" s="7">
        <v>1269765.6300000001</v>
      </c>
      <c r="DB98" s="7">
        <v>934681.68</v>
      </c>
      <c r="DC98" s="7">
        <v>1015621.44</v>
      </c>
      <c r="DD98" s="7">
        <v>807955.4</v>
      </c>
      <c r="DE98" s="7">
        <v>941713.35</v>
      </c>
      <c r="DF98" s="7">
        <v>705088.55</v>
      </c>
      <c r="DG98" s="7">
        <v>899559.65</v>
      </c>
      <c r="DH98" s="7">
        <v>1147324.4300000002</v>
      </c>
      <c r="DI98" s="7">
        <v>1337280.5799999998</v>
      </c>
      <c r="DJ98" s="7">
        <v>1756308.1600000001</v>
      </c>
      <c r="DK98" s="7">
        <v>1090043.75</v>
      </c>
      <c r="DL98" s="7">
        <v>1383613.8199999998</v>
      </c>
      <c r="DM98" s="8">
        <v>2.0833333333333332E-2</v>
      </c>
      <c r="DN98" s="8">
        <v>3.7037037037037035E-2</v>
      </c>
      <c r="DO98" s="8">
        <v>2.9850746268656716E-2</v>
      </c>
      <c r="DP98" s="8">
        <v>1.6666666666666666E-2</v>
      </c>
      <c r="DQ98" s="8">
        <v>1.8518518518518517E-2</v>
      </c>
      <c r="DR98" s="8">
        <v>3.5087719298245612E-2</v>
      </c>
      <c r="DS98" s="8">
        <v>0</v>
      </c>
      <c r="DT98" s="8">
        <v>1.8181818181818181E-2</v>
      </c>
      <c r="DU98" s="8">
        <v>0</v>
      </c>
      <c r="DV98" s="8">
        <v>2.7777777777777776E-2</v>
      </c>
      <c r="DW98" s="8">
        <v>1.1235955056179775E-2</v>
      </c>
      <c r="DX98" s="8">
        <v>1.2195121951219513E-2</v>
      </c>
      <c r="DY98" s="8">
        <v>0.15254237288135594</v>
      </c>
      <c r="DZ98" s="8">
        <v>2.3809523809523808E-2</v>
      </c>
      <c r="EA98" s="8">
        <v>0</v>
      </c>
      <c r="EB98" s="8">
        <v>3.5087719298245612E-2</v>
      </c>
      <c r="EC98" s="8">
        <v>1.5384615384615385E-2</v>
      </c>
      <c r="ED98" s="8">
        <v>1.6129032258064516E-2</v>
      </c>
      <c r="EE98" s="8">
        <v>1.9230769230769232E-2</v>
      </c>
      <c r="EF98" s="8">
        <v>1.7543859649122806E-2</v>
      </c>
      <c r="EG98" s="8">
        <v>0</v>
      </c>
      <c r="EH98" s="8">
        <v>1.8181818181818181E-2</v>
      </c>
      <c r="EI98" s="8">
        <v>0</v>
      </c>
      <c r="EJ98" s="8">
        <v>2.7777777777777776E-2</v>
      </c>
      <c r="EK98" s="8">
        <v>0</v>
      </c>
      <c r="EL98" s="8">
        <v>1.2500000000000001E-2</v>
      </c>
      <c r="EM98" s="8">
        <v>3.7037037037037035E-2</v>
      </c>
      <c r="EN98" s="8">
        <v>2.3809523809523808E-2</v>
      </c>
      <c r="EO98" s="8">
        <v>0</v>
      </c>
      <c r="EP98" s="8">
        <v>3.3898305084745763E-2</v>
      </c>
      <c r="EQ98" s="8">
        <v>0</v>
      </c>
      <c r="ER98" s="8">
        <v>1.6949152542372881E-2</v>
      </c>
      <c r="ES98" s="8">
        <v>1.9230769230769232E-2</v>
      </c>
      <c r="ET98" s="8">
        <v>1.7543859649122806E-2</v>
      </c>
      <c r="EU98" s="8">
        <v>0</v>
      </c>
      <c r="EV98" s="8">
        <v>1.7543859649122806E-2</v>
      </c>
      <c r="EW98" s="8">
        <v>0</v>
      </c>
      <c r="EX98" s="8">
        <v>2.8169014084507043E-2</v>
      </c>
      <c r="EY98" s="8">
        <v>0</v>
      </c>
      <c r="EZ98" s="7">
        <v>4598.1299999999992</v>
      </c>
      <c r="FA98" s="7">
        <v>2066.58</v>
      </c>
      <c r="FB98" s="7">
        <v>1840.44</v>
      </c>
      <c r="FC98" s="7">
        <v>33523.539999999994</v>
      </c>
      <c r="FD98" s="7">
        <v>2625.5699999999997</v>
      </c>
      <c r="FE98" s="7">
        <v>17558.57</v>
      </c>
      <c r="FF98" s="7">
        <v>6215.18</v>
      </c>
      <c r="FG98" s="7">
        <v>4660.88</v>
      </c>
      <c r="FH98" s="7">
        <v>22260.98</v>
      </c>
      <c r="FI98" s="7">
        <v>9512.86</v>
      </c>
      <c r="FJ98" s="7">
        <v>4182.1299999999992</v>
      </c>
      <c r="FK98" s="7">
        <v>6326.7300000000005</v>
      </c>
      <c r="FL98" s="7">
        <v>4693.26</v>
      </c>
      <c r="FM98" s="7">
        <v>367.90999999999997</v>
      </c>
      <c r="FN98" s="7">
        <v>17035.740000000002</v>
      </c>
      <c r="FO98" s="7">
        <v>5460.2800000000007</v>
      </c>
      <c r="FP98" s="7">
        <v>209.39000000000001</v>
      </c>
      <c r="FQ98" s="7">
        <v>32494.260000000002</v>
      </c>
      <c r="FR98" s="7">
        <v>1076.1300000000001</v>
      </c>
      <c r="FS98" s="7">
        <v>18012.38</v>
      </c>
      <c r="FT98" s="7">
        <v>3602.58</v>
      </c>
      <c r="FU98" s="7">
        <v>8984.02</v>
      </c>
      <c r="FV98" s="7">
        <v>45826.510000000009</v>
      </c>
      <c r="FW98" s="7">
        <v>5239.28</v>
      </c>
      <c r="FX98" s="9" t="s">
        <v>274</v>
      </c>
      <c r="FY98" s="10" t="s">
        <v>282</v>
      </c>
      <c r="FZ98" s="22" t="s">
        <v>275</v>
      </c>
    </row>
    <row r="99" spans="1:182" x14ac:dyDescent="0.35">
      <c r="A99" s="6" t="s">
        <v>283</v>
      </c>
      <c r="B99" s="7">
        <v>26186857.644399948</v>
      </c>
      <c r="C99" s="7">
        <v>27314760.128799986</v>
      </c>
      <c r="D99" s="7">
        <v>28550882.097599994</v>
      </c>
      <c r="E99" s="7">
        <v>29058597.895599946</v>
      </c>
      <c r="F99" s="7">
        <v>29704040.967199989</v>
      </c>
      <c r="G99" s="7">
        <v>31130909.00559999</v>
      </c>
      <c r="H99" s="7">
        <v>32032220.081599981</v>
      </c>
      <c r="I99" s="7">
        <v>33558486.709199987</v>
      </c>
      <c r="J99" s="7">
        <v>35083087.013999976</v>
      </c>
      <c r="K99" s="7">
        <v>36536157.101999961</v>
      </c>
      <c r="L99" s="7">
        <v>37968214.976799965</v>
      </c>
      <c r="M99" s="7">
        <v>39062999.365199968</v>
      </c>
      <c r="N99" s="7">
        <v>41098397.925199971</v>
      </c>
      <c r="O99" s="7">
        <v>1424278.0227999999</v>
      </c>
      <c r="P99" s="7">
        <v>1402970.3784</v>
      </c>
      <c r="Q99" s="7">
        <v>1820149.5952000001</v>
      </c>
      <c r="R99" s="7">
        <v>1604952.4611999998</v>
      </c>
      <c r="S99" s="7">
        <v>1449137.5495999998</v>
      </c>
      <c r="T99" s="7">
        <v>1414703.6316</v>
      </c>
      <c r="U99" s="7">
        <v>1356219.9179999998</v>
      </c>
      <c r="V99" s="7">
        <v>1434164.4443999999</v>
      </c>
      <c r="W99" s="7">
        <v>1256759.3251999998</v>
      </c>
      <c r="X99" s="7">
        <v>1205934.6583999998</v>
      </c>
      <c r="Y99" s="7">
        <v>1196769.6576</v>
      </c>
      <c r="Z99" s="7">
        <v>1396256.1904</v>
      </c>
      <c r="AA99" s="7">
        <v>1286498.5467999999</v>
      </c>
      <c r="AB99" s="7">
        <v>1043917.1068</v>
      </c>
      <c r="AC99" s="7">
        <v>1003315.2523999999</v>
      </c>
      <c r="AD99" s="7">
        <v>649309.9831999999</v>
      </c>
      <c r="AE99" s="7">
        <v>906522.60959999997</v>
      </c>
      <c r="AF99" s="7">
        <v>1069347.0964000002</v>
      </c>
      <c r="AG99" s="7">
        <v>1040593.5179999998</v>
      </c>
      <c r="AH99" s="7">
        <v>870941.06039999996</v>
      </c>
      <c r="AI99" s="7">
        <v>684505.91559999995</v>
      </c>
      <c r="AJ99" s="7">
        <v>835251.30920000002</v>
      </c>
      <c r="AK99" s="7">
        <v>1066324.5776</v>
      </c>
      <c r="AL99" s="7">
        <v>1339432.3115999999</v>
      </c>
      <c r="AM99" s="7">
        <v>1272635.4288000001</v>
      </c>
      <c r="AN99" s="7">
        <v>1028910.0275999999</v>
      </c>
      <c r="AO99" s="7">
        <v>0</v>
      </c>
      <c r="AP99" s="7">
        <v>34808.482400000001</v>
      </c>
      <c r="AQ99" s="7">
        <v>267684.69999999995</v>
      </c>
      <c r="AR99" s="7">
        <v>69510.504400000005</v>
      </c>
      <c r="AS99" s="7">
        <v>0</v>
      </c>
      <c r="AT99" s="7">
        <v>239947.1244</v>
      </c>
      <c r="AU99" s="7">
        <v>65497.912799999998</v>
      </c>
      <c r="AV99" s="7">
        <v>49633.074000000001</v>
      </c>
      <c r="AW99" s="7">
        <v>113898.56520000001</v>
      </c>
      <c r="AX99" s="7">
        <v>0</v>
      </c>
      <c r="AY99" s="7">
        <v>13088.548000000001</v>
      </c>
      <c r="AZ99" s="7">
        <v>30586.083600000002</v>
      </c>
      <c r="BA99" s="7">
        <v>93816.074800000002</v>
      </c>
      <c r="BB99" s="7">
        <v>308398.29000000004</v>
      </c>
      <c r="BC99" s="7">
        <v>206447.82</v>
      </c>
      <c r="BD99" s="7">
        <v>234071.2</v>
      </c>
      <c r="BE99" s="7">
        <v>207684.59999999998</v>
      </c>
      <c r="BF99" s="7">
        <v>46990.17</v>
      </c>
      <c r="BG99" s="7">
        <v>53785.06</v>
      </c>
      <c r="BH99" s="7">
        <v>255675.38999999998</v>
      </c>
      <c r="BI99" s="7">
        <v>179957.84</v>
      </c>
      <c r="BJ99" s="7">
        <v>202739.22999999998</v>
      </c>
      <c r="BK99" s="7">
        <v>94632.39999999998</v>
      </c>
      <c r="BL99" s="7">
        <v>152690.85999999999</v>
      </c>
      <c r="BM99" s="7">
        <v>271663.63</v>
      </c>
      <c r="BN99" s="7">
        <v>217450.1</v>
      </c>
      <c r="BO99" s="7">
        <v>46040.600000000006</v>
      </c>
      <c r="BP99" s="7">
        <v>258349.31</v>
      </c>
      <c r="BQ99" s="7">
        <v>289575.87</v>
      </c>
      <c r="BR99" s="7">
        <v>395267.57</v>
      </c>
      <c r="BS99" s="7">
        <v>150395.65</v>
      </c>
      <c r="BT99" s="7">
        <v>267008.68</v>
      </c>
      <c r="BU99" s="7">
        <v>205982.38</v>
      </c>
      <c r="BV99" s="7">
        <v>132204.06</v>
      </c>
      <c r="BW99" s="7">
        <v>324099.10999999993</v>
      </c>
      <c r="BX99" s="7">
        <v>297189.38</v>
      </c>
      <c r="BY99" s="7">
        <v>304293.40000000002</v>
      </c>
      <c r="BZ99" s="7">
        <v>30416.9</v>
      </c>
      <c r="CA99" s="7">
        <v>0</v>
      </c>
      <c r="CB99" s="7">
        <v>0</v>
      </c>
      <c r="CC99" s="7">
        <v>0</v>
      </c>
      <c r="CD99" s="7">
        <v>18311.669999999998</v>
      </c>
      <c r="CE99" s="7">
        <v>0</v>
      </c>
      <c r="CF99" s="7">
        <v>9106.06</v>
      </c>
      <c r="CG99" s="7">
        <v>0</v>
      </c>
      <c r="CH99" s="7">
        <v>86436.6</v>
      </c>
      <c r="CI99" s="7">
        <v>60277.85</v>
      </c>
      <c r="CJ99" s="7">
        <v>182684.69999999998</v>
      </c>
      <c r="CK99" s="7">
        <v>0</v>
      </c>
      <c r="CL99" s="7">
        <v>0</v>
      </c>
      <c r="CM99" s="20">
        <v>1.8208876973144418E-2</v>
      </c>
      <c r="CN99" s="20">
        <v>0</v>
      </c>
      <c r="CO99" s="20">
        <v>0</v>
      </c>
      <c r="CP99" s="20">
        <v>0</v>
      </c>
      <c r="CQ99" s="20">
        <v>1.0835686556638241E-2</v>
      </c>
      <c r="CR99" s="20">
        <v>0</v>
      </c>
      <c r="CS99" s="20">
        <v>5.4244252060834629E-3</v>
      </c>
      <c r="CT99" s="20">
        <v>0</v>
      </c>
      <c r="CU99" s="20">
        <v>4.4520463224076573E-2</v>
      </c>
      <c r="CV99" s="20">
        <v>3.0413530439078608E-2</v>
      </c>
      <c r="CW99" s="20">
        <v>0.10059394493774051</v>
      </c>
      <c r="CX99" s="20">
        <v>0</v>
      </c>
      <c r="CY99" s="20">
        <v>0</v>
      </c>
      <c r="CZ99" s="7">
        <v>1718443.4900000002</v>
      </c>
      <c r="DA99" s="7">
        <v>1801253.67</v>
      </c>
      <c r="DB99" s="7">
        <v>1914463.6999999997</v>
      </c>
      <c r="DC99" s="7">
        <v>1438946.28</v>
      </c>
      <c r="DD99" s="7">
        <v>1689940.9100000001</v>
      </c>
      <c r="DE99" s="7">
        <v>1875550.9100000004</v>
      </c>
      <c r="DF99" s="7">
        <v>1958785.83</v>
      </c>
      <c r="DG99" s="7">
        <v>2229281.94</v>
      </c>
      <c r="DH99" s="7">
        <v>2410714.7400000002</v>
      </c>
      <c r="DI99" s="7">
        <v>2495975.2400000002</v>
      </c>
      <c r="DJ99" s="7">
        <v>2442581.3899999997</v>
      </c>
      <c r="DK99" s="7">
        <v>2391050</v>
      </c>
      <c r="DL99" s="7">
        <v>2399105.81</v>
      </c>
      <c r="DM99" s="20">
        <v>3.125E-2</v>
      </c>
      <c r="DN99" s="20">
        <v>0</v>
      </c>
      <c r="DO99" s="20">
        <v>9.8039215686274508E-3</v>
      </c>
      <c r="DP99" s="20">
        <v>2.9702970297029702E-2</v>
      </c>
      <c r="DQ99" s="20">
        <v>1.1494252873563218E-2</v>
      </c>
      <c r="DR99" s="20">
        <v>0</v>
      </c>
      <c r="DS99" s="20">
        <v>1.020408163265306E-2</v>
      </c>
      <c r="DT99" s="20">
        <v>2.7027027027027029E-2</v>
      </c>
      <c r="DU99" s="20">
        <v>4.0540540540540543E-2</v>
      </c>
      <c r="DV99" s="20">
        <v>6.4311594202898545E-2</v>
      </c>
      <c r="DW99" s="20">
        <v>9.0090090090090089E-3</v>
      </c>
      <c r="DX99" s="20">
        <v>4.0941328175370731E-2</v>
      </c>
      <c r="DY99" s="20">
        <v>0.11764705882352941</v>
      </c>
      <c r="DZ99" s="20">
        <v>0</v>
      </c>
      <c r="EA99" s="20">
        <v>0</v>
      </c>
      <c r="EB99" s="20">
        <v>0</v>
      </c>
      <c r="EC99" s="20">
        <v>9.8039215686274508E-3</v>
      </c>
      <c r="ED99" s="20">
        <v>2.9702970297029702E-2</v>
      </c>
      <c r="EE99" s="20">
        <v>1.1494252873563218E-2</v>
      </c>
      <c r="EF99" s="20">
        <v>0</v>
      </c>
      <c r="EG99" s="20">
        <v>0</v>
      </c>
      <c r="EH99" s="20">
        <v>2.7027027027027029E-2</v>
      </c>
      <c r="EI99" s="20">
        <v>2.6666666666666668E-2</v>
      </c>
      <c r="EJ99" s="20">
        <v>6.1052631578947372E-2</v>
      </c>
      <c r="EK99" s="20">
        <v>9.0090090090090089E-3</v>
      </c>
      <c r="EL99" s="20">
        <v>3.9209726443768994E-2</v>
      </c>
      <c r="EM99" s="20">
        <v>2.0408163265306121E-2</v>
      </c>
      <c r="EN99" s="20">
        <v>0</v>
      </c>
      <c r="EO99" s="20">
        <v>0</v>
      </c>
      <c r="EP99" s="20">
        <v>0</v>
      </c>
      <c r="EQ99" s="20">
        <v>9.8039215686274508E-3</v>
      </c>
      <c r="ER99" s="20">
        <v>1.9801980198019802E-2</v>
      </c>
      <c r="ES99" s="20">
        <v>1.1494252873563218E-2</v>
      </c>
      <c r="ET99" s="20">
        <v>0</v>
      </c>
      <c r="EU99" s="20">
        <v>0</v>
      </c>
      <c r="EV99" s="20">
        <v>2.7027027027027029E-2</v>
      </c>
      <c r="EW99" s="20">
        <v>2.6315789473684209E-2</v>
      </c>
      <c r="EX99" s="20">
        <v>0</v>
      </c>
      <c r="EY99" s="20">
        <v>0</v>
      </c>
      <c r="EZ99" s="7">
        <v>1891.9699999999998</v>
      </c>
      <c r="FA99" s="7">
        <v>16277.94</v>
      </c>
      <c r="FB99" s="7">
        <v>93047.07</v>
      </c>
      <c r="FC99" s="7">
        <v>41824.390000000007</v>
      </c>
      <c r="FD99" s="7">
        <v>17112.589999999997</v>
      </c>
      <c r="FE99" s="7">
        <v>65453.78</v>
      </c>
      <c r="FF99" s="7">
        <v>12076.359999999999</v>
      </c>
      <c r="FG99" s="7">
        <v>5902.4699999999993</v>
      </c>
      <c r="FH99" s="7">
        <v>7677.3300000000008</v>
      </c>
      <c r="FI99" s="7">
        <v>9092.8699999999972</v>
      </c>
      <c r="FJ99" s="7">
        <v>18456.099999999999</v>
      </c>
      <c r="FK99" s="7">
        <v>6407.4999999999991</v>
      </c>
      <c r="FL99" s="7">
        <v>5005.8900000000003</v>
      </c>
      <c r="FM99" s="7">
        <v>3205.1999999999994</v>
      </c>
      <c r="FN99" s="7">
        <v>14718.179999999997</v>
      </c>
      <c r="FO99" s="7">
        <v>24897.8</v>
      </c>
      <c r="FP99" s="7">
        <v>2710.4100000000003</v>
      </c>
      <c r="FQ99" s="7">
        <v>14844.399999999998</v>
      </c>
      <c r="FR99" s="7">
        <v>7788.5900000000011</v>
      </c>
      <c r="FS99" s="7">
        <v>6593.46</v>
      </c>
      <c r="FT99" s="7">
        <v>28887.71</v>
      </c>
      <c r="FU99" s="7">
        <v>53008.200000000004</v>
      </c>
      <c r="FV99" s="7">
        <v>17701.230000000007</v>
      </c>
      <c r="FW99" s="7">
        <v>42877.5</v>
      </c>
      <c r="FX99" s="9" t="s">
        <v>274</v>
      </c>
      <c r="FY99" s="10" t="s">
        <v>283</v>
      </c>
      <c r="FZ99" s="22" t="s">
        <v>275</v>
      </c>
    </row>
    <row r="100" spans="1:182" x14ac:dyDescent="0.35">
      <c r="A100" s="6" t="s">
        <v>284</v>
      </c>
      <c r="B100" s="7">
        <v>16863916.989999987</v>
      </c>
      <c r="C100" s="7">
        <v>17886187.606799975</v>
      </c>
      <c r="D100" s="7">
        <v>18560302.573199999</v>
      </c>
      <c r="E100" s="7">
        <v>19209007.219199989</v>
      </c>
      <c r="F100" s="7">
        <v>19627872.845199987</v>
      </c>
      <c r="G100" s="7">
        <v>21013169.148800001</v>
      </c>
      <c r="H100" s="7">
        <v>21045823.605199955</v>
      </c>
      <c r="I100" s="7">
        <v>21180962.917999998</v>
      </c>
      <c r="J100" s="7">
        <v>22054474.309599962</v>
      </c>
      <c r="K100" s="7">
        <v>22139368.228399977</v>
      </c>
      <c r="L100" s="7">
        <v>23149805.080799982</v>
      </c>
      <c r="M100" s="7">
        <v>22981658.317599986</v>
      </c>
      <c r="N100" s="7">
        <v>24539886.863999981</v>
      </c>
      <c r="O100" s="7">
        <v>836794.97200000007</v>
      </c>
      <c r="P100" s="7">
        <v>725309.30200000003</v>
      </c>
      <c r="Q100" s="7">
        <v>952496.8596000002</v>
      </c>
      <c r="R100" s="7">
        <v>870677.09640000004</v>
      </c>
      <c r="S100" s="7">
        <v>991961.59439999994</v>
      </c>
      <c r="T100" s="7">
        <v>984459.79039999994</v>
      </c>
      <c r="U100" s="7">
        <v>1080005.1695999999</v>
      </c>
      <c r="V100" s="7">
        <v>1227888.4860000003</v>
      </c>
      <c r="W100" s="7">
        <v>1538713.098</v>
      </c>
      <c r="X100" s="7">
        <v>1220529.0392</v>
      </c>
      <c r="Y100" s="7">
        <v>1200979.3608000001</v>
      </c>
      <c r="Z100" s="7">
        <v>1104439.2892</v>
      </c>
      <c r="AA100" s="7">
        <v>1081926.4627999999</v>
      </c>
      <c r="AB100" s="7">
        <v>845671.86880000029</v>
      </c>
      <c r="AC100" s="7">
        <v>844128.29479999992</v>
      </c>
      <c r="AD100" s="7">
        <v>966372.44440000004</v>
      </c>
      <c r="AE100" s="7">
        <v>1035214.4931999999</v>
      </c>
      <c r="AF100" s="7">
        <v>751411.54119999998</v>
      </c>
      <c r="AG100" s="7">
        <v>868160.95239999995</v>
      </c>
      <c r="AH100" s="7">
        <v>817039.29600000009</v>
      </c>
      <c r="AI100" s="7">
        <v>849309.28839999996</v>
      </c>
      <c r="AJ100" s="7">
        <v>762597.46880000003</v>
      </c>
      <c r="AK100" s="7">
        <v>946636.04960000003</v>
      </c>
      <c r="AL100" s="7">
        <v>924238.99439999997</v>
      </c>
      <c r="AM100" s="7">
        <v>785008.04879999999</v>
      </c>
      <c r="AN100" s="7">
        <v>639965.60160000005</v>
      </c>
      <c r="AO100" s="7">
        <v>0</v>
      </c>
      <c r="AP100" s="7">
        <v>86925.149600000004</v>
      </c>
      <c r="AQ100" s="7">
        <v>46073.563600000001</v>
      </c>
      <c r="AR100" s="7">
        <v>62536.823199999999</v>
      </c>
      <c r="AS100" s="7">
        <v>207263.13440000001</v>
      </c>
      <c r="AT100" s="7">
        <v>0</v>
      </c>
      <c r="AU100" s="7">
        <v>74330.810800000007</v>
      </c>
      <c r="AV100" s="7">
        <v>0</v>
      </c>
      <c r="AW100" s="7">
        <v>77444.481599999999</v>
      </c>
      <c r="AX100" s="7">
        <v>5524.1207999999997</v>
      </c>
      <c r="AY100" s="7">
        <v>83969.223200000008</v>
      </c>
      <c r="AZ100" s="7">
        <v>66454.579199999993</v>
      </c>
      <c r="BA100" s="7">
        <v>50956.714399999997</v>
      </c>
      <c r="BB100" s="7">
        <v>220378.69</v>
      </c>
      <c r="BC100" s="7">
        <v>73033.119999999995</v>
      </c>
      <c r="BD100" s="7">
        <v>120113.18</v>
      </c>
      <c r="BE100" s="7">
        <v>17168.23</v>
      </c>
      <c r="BF100" s="7">
        <v>132291.71</v>
      </c>
      <c r="BG100" s="7">
        <v>115358.63</v>
      </c>
      <c r="BH100" s="7">
        <v>161911.22999999998</v>
      </c>
      <c r="BI100" s="7">
        <v>351621.83999999997</v>
      </c>
      <c r="BJ100" s="7">
        <v>143384.52000000002</v>
      </c>
      <c r="BK100" s="7">
        <v>167677.41999999995</v>
      </c>
      <c r="BL100" s="7">
        <v>72717.03</v>
      </c>
      <c r="BM100" s="7">
        <v>141703.67999999999</v>
      </c>
      <c r="BN100" s="7">
        <v>135648.18</v>
      </c>
      <c r="BO100" s="7">
        <v>73307.12999999999</v>
      </c>
      <c r="BP100" s="7">
        <v>200179.58</v>
      </c>
      <c r="BQ100" s="7">
        <v>112204.61</v>
      </c>
      <c r="BR100" s="7">
        <v>154514.81</v>
      </c>
      <c r="BS100" s="7">
        <v>48203.59</v>
      </c>
      <c r="BT100" s="7">
        <v>60827.13</v>
      </c>
      <c r="BU100" s="7">
        <v>117000.67</v>
      </c>
      <c r="BV100" s="7">
        <v>374428.44</v>
      </c>
      <c r="BW100" s="7">
        <v>223951.57</v>
      </c>
      <c r="BX100" s="7">
        <v>334261.06</v>
      </c>
      <c r="BY100" s="7">
        <v>176896.02</v>
      </c>
      <c r="BZ100" s="7">
        <v>36408.9</v>
      </c>
      <c r="CA100" s="7">
        <v>0</v>
      </c>
      <c r="CB100" s="7">
        <v>71427.23</v>
      </c>
      <c r="CC100" s="7">
        <v>0</v>
      </c>
      <c r="CD100" s="7">
        <v>0</v>
      </c>
      <c r="CE100" s="7">
        <v>0</v>
      </c>
      <c r="CF100" s="7">
        <v>21476.129999999997</v>
      </c>
      <c r="CG100" s="7">
        <v>19402.05</v>
      </c>
      <c r="CH100" s="7">
        <v>0</v>
      </c>
      <c r="CI100" s="7">
        <v>18555.11</v>
      </c>
      <c r="CJ100" s="7">
        <v>0</v>
      </c>
      <c r="CK100" s="7">
        <v>0</v>
      </c>
      <c r="CL100" s="7">
        <v>12900.79</v>
      </c>
      <c r="CM100" s="20">
        <v>3.8892847725702728E-2</v>
      </c>
      <c r="CN100" s="20">
        <v>0</v>
      </c>
      <c r="CO100" s="20">
        <v>5.3771206065440572E-2</v>
      </c>
      <c r="CP100" s="20">
        <v>0</v>
      </c>
      <c r="CQ100" s="20">
        <v>0</v>
      </c>
      <c r="CR100" s="20">
        <v>0</v>
      </c>
      <c r="CS100" s="20">
        <v>2.5242100140832339E-2</v>
      </c>
      <c r="CT100" s="20">
        <v>2.3448134104611641E-2</v>
      </c>
      <c r="CU100" s="20">
        <v>0</v>
      </c>
      <c r="CV100" s="20">
        <v>1.8280823428430425E-2</v>
      </c>
      <c r="CW100" s="20">
        <v>0</v>
      </c>
      <c r="CX100" s="20">
        <v>0</v>
      </c>
      <c r="CY100" s="20">
        <v>8.7888825563606915E-3</v>
      </c>
      <c r="CZ100" s="7">
        <v>936133.56</v>
      </c>
      <c r="DA100" s="7">
        <v>1354141.81</v>
      </c>
      <c r="DB100" s="7">
        <v>1328354.6199999999</v>
      </c>
      <c r="DC100" s="7">
        <v>1274377.3800000001</v>
      </c>
      <c r="DD100" s="7">
        <v>1110148.58</v>
      </c>
      <c r="DE100" s="7">
        <v>1526748.9500000002</v>
      </c>
      <c r="DF100" s="7">
        <v>850805.99</v>
      </c>
      <c r="DG100" s="7">
        <v>827445.37</v>
      </c>
      <c r="DH100" s="7">
        <v>1487055.8</v>
      </c>
      <c r="DI100" s="7">
        <v>1136086.8</v>
      </c>
      <c r="DJ100" s="7">
        <v>1906733.26</v>
      </c>
      <c r="DK100" s="7">
        <v>1169200.9600000002</v>
      </c>
      <c r="DL100" s="7">
        <v>1943866.4100000001</v>
      </c>
      <c r="DM100" s="20">
        <v>6.8965517241379309E-2</v>
      </c>
      <c r="DN100" s="20">
        <v>1.6129032258064516E-2</v>
      </c>
      <c r="DO100" s="20">
        <v>1.4705882352941176E-2</v>
      </c>
      <c r="DP100" s="20">
        <v>1.3157894736842105E-2</v>
      </c>
      <c r="DQ100" s="20">
        <v>4.878048780487805E-2</v>
      </c>
      <c r="DR100" s="20">
        <v>3.3333333333333333E-2</v>
      </c>
      <c r="DS100" s="20">
        <v>2.5316455696202531E-2</v>
      </c>
      <c r="DT100" s="20">
        <v>3.7037037037037035E-2</v>
      </c>
      <c r="DU100" s="20">
        <v>1.7857142857142856E-2</v>
      </c>
      <c r="DV100" s="20">
        <v>0</v>
      </c>
      <c r="DW100" s="20">
        <v>1.2345679012345678E-2</v>
      </c>
      <c r="DX100" s="20">
        <v>0</v>
      </c>
      <c r="DY100" s="20">
        <v>4.7619047619047616E-2</v>
      </c>
      <c r="DZ100" s="20">
        <v>6.6666666666666666E-2</v>
      </c>
      <c r="EA100" s="20">
        <v>3.5087719298245612E-2</v>
      </c>
      <c r="EB100" s="20">
        <v>1.6949152542372881E-2</v>
      </c>
      <c r="EC100" s="20">
        <v>1.3888888888888888E-2</v>
      </c>
      <c r="ED100" s="20">
        <v>0</v>
      </c>
      <c r="EE100" s="20">
        <v>0.05</v>
      </c>
      <c r="EF100" s="20">
        <v>1.6666666666666666E-2</v>
      </c>
      <c r="EG100" s="20">
        <v>1.282051282051282E-2</v>
      </c>
      <c r="EH100" s="20">
        <v>3.6363636363636362E-2</v>
      </c>
      <c r="EI100" s="20">
        <v>1.8181818181818181E-2</v>
      </c>
      <c r="EJ100" s="20">
        <v>0</v>
      </c>
      <c r="EK100" s="20">
        <v>1.2195121951219513E-2</v>
      </c>
      <c r="EL100" s="20">
        <v>0</v>
      </c>
      <c r="EM100" s="20">
        <v>0</v>
      </c>
      <c r="EN100" s="20">
        <v>6.5573770491803282E-2</v>
      </c>
      <c r="EO100" s="20">
        <v>3.5714285714285712E-2</v>
      </c>
      <c r="EP100" s="20">
        <v>1.6949152542372881E-2</v>
      </c>
      <c r="EQ100" s="20">
        <v>1.3888888888888888E-2</v>
      </c>
      <c r="ER100" s="20">
        <v>0</v>
      </c>
      <c r="ES100" s="20">
        <v>0.05</v>
      </c>
      <c r="ET100" s="20">
        <v>0</v>
      </c>
      <c r="EU100" s="20">
        <v>1.2987012987012988E-2</v>
      </c>
      <c r="EV100" s="20">
        <v>1.7857142857142856E-2</v>
      </c>
      <c r="EW100" s="20">
        <v>1.8518518518518517E-2</v>
      </c>
      <c r="EX100" s="20">
        <v>0</v>
      </c>
      <c r="EY100" s="20">
        <v>1.2195121951219513E-2</v>
      </c>
      <c r="EZ100" s="7">
        <v>24123.200000000001</v>
      </c>
      <c r="FA100" s="7">
        <v>5343.04</v>
      </c>
      <c r="FB100" s="7">
        <v>2684.5700000000006</v>
      </c>
      <c r="FC100" s="7">
        <v>11940.720000000001</v>
      </c>
      <c r="FD100" s="7">
        <v>11418.6</v>
      </c>
      <c r="FE100" s="7">
        <v>33068.78</v>
      </c>
      <c r="FF100" s="7">
        <v>17040.84</v>
      </c>
      <c r="FG100" s="7">
        <v>15956.500000000002</v>
      </c>
      <c r="FH100" s="7">
        <v>32604.23</v>
      </c>
      <c r="FI100" s="7">
        <v>-200.61999999999995</v>
      </c>
      <c r="FJ100" s="7">
        <v>10654</v>
      </c>
      <c r="FK100" s="7">
        <v>3990.9</v>
      </c>
      <c r="FL100" s="7">
        <v>1077.9399999999998</v>
      </c>
      <c r="FM100" s="7">
        <v>3039.6</v>
      </c>
      <c r="FN100" s="7">
        <v>8308.9199999999983</v>
      </c>
      <c r="FO100" s="7">
        <v>3771.83</v>
      </c>
      <c r="FP100" s="7">
        <v>9533.93</v>
      </c>
      <c r="FQ100" s="7">
        <v>10076.68</v>
      </c>
      <c r="FR100" s="7">
        <v>13952.12</v>
      </c>
      <c r="FS100" s="7">
        <v>9100.57</v>
      </c>
      <c r="FT100" s="7">
        <v>2617.29</v>
      </c>
      <c r="FU100" s="7">
        <v>2093.6099999999997</v>
      </c>
      <c r="FV100" s="7">
        <v>8740.75</v>
      </c>
      <c r="FW100" s="7">
        <v>13133.37</v>
      </c>
      <c r="FX100" s="9" t="s">
        <v>274</v>
      </c>
      <c r="FY100" s="10" t="s">
        <v>284</v>
      </c>
      <c r="FZ100" s="22" t="s">
        <v>275</v>
      </c>
    </row>
    <row r="101" spans="1:182" x14ac:dyDescent="0.35">
      <c r="A101" s="17" t="s">
        <v>274</v>
      </c>
      <c r="B101" s="18">
        <v>201594535.32359999</v>
      </c>
      <c r="C101" s="18">
        <v>211739107.76119989</v>
      </c>
      <c r="D101" s="18">
        <v>219105071.04199979</v>
      </c>
      <c r="E101" s="18">
        <v>225557062.45679981</v>
      </c>
      <c r="F101" s="18">
        <v>230688761.22119978</v>
      </c>
      <c r="G101" s="18">
        <v>241571631.19839966</v>
      </c>
      <c r="H101" s="18">
        <v>242549330.90719986</v>
      </c>
      <c r="I101" s="18">
        <v>248051436.6487999</v>
      </c>
      <c r="J101" s="18">
        <v>257658456.32839975</v>
      </c>
      <c r="K101" s="18">
        <v>267000469.95159996</v>
      </c>
      <c r="L101" s="18">
        <v>278391392.2183997</v>
      </c>
      <c r="M101" s="18">
        <v>284533093.77799988</v>
      </c>
      <c r="N101" s="18">
        <v>301177147.51279968</v>
      </c>
      <c r="O101" s="18">
        <v>12483219.611200003</v>
      </c>
      <c r="P101" s="18">
        <v>12372474.8628</v>
      </c>
      <c r="Q101" s="18">
        <v>12276777.070399994</v>
      </c>
      <c r="R101" s="18">
        <v>12094830.005599996</v>
      </c>
      <c r="S101" s="18">
        <v>11727615.037600003</v>
      </c>
      <c r="T101" s="18">
        <v>11719145.865200002</v>
      </c>
      <c r="U101" s="18">
        <v>12139990.5964</v>
      </c>
      <c r="V101" s="18">
        <v>12650635.515200006</v>
      </c>
      <c r="W101" s="18">
        <v>13590337.649200004</v>
      </c>
      <c r="X101" s="18">
        <v>13203452.6932</v>
      </c>
      <c r="Y101" s="18">
        <v>13541747.156400006</v>
      </c>
      <c r="Z101" s="18">
        <v>14537248.436399998</v>
      </c>
      <c r="AA101" s="18">
        <v>15075098.834399998</v>
      </c>
      <c r="AB101" s="18">
        <v>9826878.5388000011</v>
      </c>
      <c r="AC101" s="18">
        <v>9022205.1184</v>
      </c>
      <c r="AD101" s="18">
        <v>9319797.6511999983</v>
      </c>
      <c r="AE101" s="18">
        <v>10094113.5228</v>
      </c>
      <c r="AF101" s="18">
        <v>9211670.8524000011</v>
      </c>
      <c r="AG101" s="18">
        <v>9533707.8244000021</v>
      </c>
      <c r="AH101" s="18">
        <v>9214041.8608000036</v>
      </c>
      <c r="AI101" s="18">
        <v>10365596.028399996</v>
      </c>
      <c r="AJ101" s="18">
        <v>10578431.631200001</v>
      </c>
      <c r="AK101" s="18">
        <v>10583640.529199995</v>
      </c>
      <c r="AL101" s="18">
        <v>11030593.529200001</v>
      </c>
      <c r="AM101" s="18">
        <v>12264827.171599997</v>
      </c>
      <c r="AN101" s="18">
        <v>12642968.28600001</v>
      </c>
      <c r="AO101" s="18">
        <v>0</v>
      </c>
      <c r="AP101" s="18">
        <v>961252.6888</v>
      </c>
      <c r="AQ101" s="18">
        <v>742357.1764</v>
      </c>
      <c r="AR101" s="18">
        <v>611492.76080000005</v>
      </c>
      <c r="AS101" s="18">
        <v>822420.06759999995</v>
      </c>
      <c r="AT101" s="18">
        <v>649405.76399999997</v>
      </c>
      <c r="AU101" s="18">
        <v>632964.18439999991</v>
      </c>
      <c r="AV101" s="18">
        <v>963856.77080000006</v>
      </c>
      <c r="AW101" s="18">
        <v>1006370.7468</v>
      </c>
      <c r="AX101" s="18">
        <v>567226.03720000002</v>
      </c>
      <c r="AY101" s="18">
        <v>1103870.9412</v>
      </c>
      <c r="AZ101" s="18">
        <v>883630.32319999998</v>
      </c>
      <c r="BA101" s="18">
        <v>1046426.0152</v>
      </c>
      <c r="BB101" s="18">
        <v>1594045.05</v>
      </c>
      <c r="BC101" s="18">
        <v>1601735.8700000006</v>
      </c>
      <c r="BD101" s="18">
        <v>1221803.0699999998</v>
      </c>
      <c r="BE101" s="18">
        <v>1153018.3600000001</v>
      </c>
      <c r="BF101" s="18">
        <v>1955670.8499999999</v>
      </c>
      <c r="BG101" s="18">
        <v>1401046.2300000004</v>
      </c>
      <c r="BH101" s="18">
        <v>1584587.3599999996</v>
      </c>
      <c r="BI101" s="18">
        <v>1673736.59</v>
      </c>
      <c r="BJ101" s="18">
        <v>1712567.26</v>
      </c>
      <c r="BK101" s="18">
        <v>2252295.2600000007</v>
      </c>
      <c r="BL101" s="18">
        <v>1171853.9099999999</v>
      </c>
      <c r="BM101" s="18">
        <v>2546898.5000000009</v>
      </c>
      <c r="BN101" s="18">
        <v>2136943</v>
      </c>
      <c r="BO101" s="18">
        <v>2441039.8100000005</v>
      </c>
      <c r="BP101" s="18">
        <v>2223062.5100000002</v>
      </c>
      <c r="BQ101" s="18">
        <v>1632510.7300000007</v>
      </c>
      <c r="BR101" s="18">
        <v>3055502.2400000012</v>
      </c>
      <c r="BS101" s="18">
        <v>1242314.2699999998</v>
      </c>
      <c r="BT101" s="18">
        <v>1698075.1700000004</v>
      </c>
      <c r="BU101" s="18">
        <v>1835138.08</v>
      </c>
      <c r="BV101" s="18">
        <v>2590915.8600000003</v>
      </c>
      <c r="BW101" s="18">
        <v>2618051.5700000008</v>
      </c>
      <c r="BX101" s="18">
        <v>2489323.6400000006</v>
      </c>
      <c r="BY101" s="18">
        <v>2059399.03</v>
      </c>
      <c r="BZ101" s="18">
        <v>243315.21999999997</v>
      </c>
      <c r="CA101" s="18">
        <v>124012.87000000001</v>
      </c>
      <c r="CB101" s="18">
        <v>244315.01999999996</v>
      </c>
      <c r="CC101" s="18">
        <v>260003.76</v>
      </c>
      <c r="CD101" s="18">
        <v>102164.59999999999</v>
      </c>
      <c r="CE101" s="18">
        <v>123180.73999999999</v>
      </c>
      <c r="CF101" s="18">
        <v>147793.09999999998</v>
      </c>
      <c r="CG101" s="18">
        <v>82317.37</v>
      </c>
      <c r="CH101" s="18">
        <v>200643.15999999997</v>
      </c>
      <c r="CI101" s="18">
        <v>91251.95</v>
      </c>
      <c r="CJ101" s="18">
        <v>314890.63</v>
      </c>
      <c r="CK101" s="18">
        <v>87595.510000000009</v>
      </c>
      <c r="CL101" s="18">
        <v>219275.51</v>
      </c>
      <c r="CM101" s="19">
        <v>2.2413505559752474E-2</v>
      </c>
      <c r="CN101" s="19">
        <v>8.0188207123987575E-3</v>
      </c>
      <c r="CO101" s="19">
        <v>1.6252525910839186E-2</v>
      </c>
      <c r="CP101" s="19">
        <v>1.8992913471721003E-2</v>
      </c>
      <c r="CQ101" s="19">
        <v>8.215131866244391E-3</v>
      </c>
      <c r="CR101" s="19">
        <v>9.2138925057762468E-3</v>
      </c>
      <c r="CS101" s="19">
        <v>1.290934980914399E-2</v>
      </c>
      <c r="CT101" s="19">
        <v>6.6241799712137674E-3</v>
      </c>
      <c r="CU101" s="19">
        <v>1.2533117330523634E-2</v>
      </c>
      <c r="CV101" s="19">
        <v>5.3672763987439248E-3</v>
      </c>
      <c r="CW101" s="19">
        <v>1.6811874688166216E-2</v>
      </c>
      <c r="CX101" s="19">
        <v>5.2834684628343502E-3</v>
      </c>
      <c r="CY101" s="19">
        <v>1.0887985685191467E-2</v>
      </c>
      <c r="CZ101" s="18">
        <v>10855741.389999997</v>
      </c>
      <c r="DA101" s="18">
        <v>15465225.430000005</v>
      </c>
      <c r="DB101" s="18">
        <v>15032433.809999995</v>
      </c>
      <c r="DC101" s="18">
        <v>13689514.270000005</v>
      </c>
      <c r="DD101" s="18">
        <v>12436148.519999998</v>
      </c>
      <c r="DE101" s="18">
        <v>13369022.910000004</v>
      </c>
      <c r="DF101" s="18">
        <v>11448531.660000004</v>
      </c>
      <c r="DG101" s="18">
        <v>12426801.559999999</v>
      </c>
      <c r="DH101" s="18">
        <v>16009038.669999996</v>
      </c>
      <c r="DI101" s="18">
        <v>17001537.319999993</v>
      </c>
      <c r="DJ101" s="18">
        <v>18730250.84</v>
      </c>
      <c r="DK101" s="18">
        <v>16579167.759999998</v>
      </c>
      <c r="DL101" s="18">
        <v>20139217.330000009</v>
      </c>
      <c r="DM101" s="19">
        <v>4.7112462006079027E-2</v>
      </c>
      <c r="DN101" s="19">
        <v>2.3148148148148147E-2</v>
      </c>
      <c r="DO101" s="19">
        <v>2.3337222870478413E-2</v>
      </c>
      <c r="DP101" s="19">
        <v>1.4590347923681257E-2</v>
      </c>
      <c r="DQ101" s="19">
        <v>2.0408163265306121E-2</v>
      </c>
      <c r="DR101" s="19">
        <v>2.564102564102564E-2</v>
      </c>
      <c r="DS101" s="19">
        <v>2.5062656641604009E-2</v>
      </c>
      <c r="DT101" s="19">
        <v>3.048780487804878E-2</v>
      </c>
      <c r="DU101" s="19">
        <v>2.6113671274961597E-2</v>
      </c>
      <c r="DV101" s="19">
        <v>2.7811366384522369E-2</v>
      </c>
      <c r="DW101" s="19">
        <v>2.3029229406554472E-2</v>
      </c>
      <c r="DX101" s="19">
        <v>2.4072216649949848E-2</v>
      </c>
      <c r="DY101" s="19">
        <v>6.6047471620227033E-2</v>
      </c>
      <c r="DZ101" s="19">
        <v>1.9292604501607719E-2</v>
      </c>
      <c r="EA101" s="19">
        <v>1.6591251885369532E-2</v>
      </c>
      <c r="EB101" s="19">
        <v>2.0061728395061727E-2</v>
      </c>
      <c r="EC101" s="19">
        <v>1.9653179190751446E-2</v>
      </c>
      <c r="ED101" s="19">
        <v>1.2387387387387387E-2</v>
      </c>
      <c r="EE101" s="19">
        <v>1.4360313315926894E-2</v>
      </c>
      <c r="EF101" s="19">
        <v>2.2455089820359281E-2</v>
      </c>
      <c r="EG101" s="19">
        <v>1.397712833545108E-2</v>
      </c>
      <c r="EH101" s="19">
        <v>2.2970903522205207E-2</v>
      </c>
      <c r="EI101" s="19">
        <v>1.5220700152207001E-2</v>
      </c>
      <c r="EJ101" s="19">
        <v>1.9002375296912115E-2</v>
      </c>
      <c r="EK101" s="19">
        <v>1.9625334522747548E-2</v>
      </c>
      <c r="EL101" s="19">
        <v>2.2571148184494603E-2</v>
      </c>
      <c r="EM101" s="19">
        <v>1.2949640287769784E-2</v>
      </c>
      <c r="EN101" s="19">
        <v>1.9543973941368076E-2</v>
      </c>
      <c r="EO101" s="19">
        <v>1.5197568389057751E-2</v>
      </c>
      <c r="EP101" s="19">
        <v>1.9578313253012049E-2</v>
      </c>
      <c r="EQ101" s="19">
        <v>1.7201834862385322E-2</v>
      </c>
      <c r="ER101" s="19">
        <v>9.1116173120728925E-3</v>
      </c>
      <c r="ES101" s="19">
        <v>1.5789473684210527E-2</v>
      </c>
      <c r="ET101" s="19">
        <v>2.1052631578947368E-2</v>
      </c>
      <c r="EU101" s="19">
        <v>1.2690355329949238E-2</v>
      </c>
      <c r="EV101" s="19">
        <v>2.1341463414634148E-2</v>
      </c>
      <c r="EW101" s="19">
        <v>1.5174506828528073E-2</v>
      </c>
      <c r="EX101" s="19">
        <v>1.680672268907563E-2</v>
      </c>
      <c r="EY101" s="19">
        <v>1.7467248908296942E-2</v>
      </c>
      <c r="EZ101" s="18">
        <v>143020.29999999999</v>
      </c>
      <c r="FA101" s="18">
        <v>60804.959999999992</v>
      </c>
      <c r="FB101" s="18">
        <v>179795.37</v>
      </c>
      <c r="FC101" s="18">
        <v>351975.48999999987</v>
      </c>
      <c r="FD101" s="18">
        <v>204224.78999999998</v>
      </c>
      <c r="FE101" s="18">
        <v>185979.02000000005</v>
      </c>
      <c r="FF101" s="18">
        <v>137342.50999999995</v>
      </c>
      <c r="FG101" s="18">
        <v>285067.94</v>
      </c>
      <c r="FH101" s="18">
        <v>166749.73999999996</v>
      </c>
      <c r="FI101" s="18">
        <v>129559.04000000008</v>
      </c>
      <c r="FJ101" s="18">
        <v>103543.64000000006</v>
      </c>
      <c r="FK101" s="18">
        <v>68597.240000000005</v>
      </c>
      <c r="FL101" s="18">
        <v>197537.80999999994</v>
      </c>
      <c r="FM101" s="18">
        <v>71081.750000000015</v>
      </c>
      <c r="FN101" s="18">
        <v>143708.60000000003</v>
      </c>
      <c r="FO101" s="18">
        <v>60240.270000000004</v>
      </c>
      <c r="FP101" s="18">
        <v>81070.10000000002</v>
      </c>
      <c r="FQ101" s="18">
        <v>186710.88999999996</v>
      </c>
      <c r="FR101" s="18">
        <v>132060.06</v>
      </c>
      <c r="FS101" s="18">
        <v>191272.62999999992</v>
      </c>
      <c r="FT101" s="18">
        <v>83331.109999999957</v>
      </c>
      <c r="FU101" s="18">
        <v>153929.19000000006</v>
      </c>
      <c r="FV101" s="18">
        <v>287569.02000000014</v>
      </c>
      <c r="FW101" s="18">
        <v>129675.54</v>
      </c>
      <c r="FX101" s="4"/>
      <c r="FY101" s="4"/>
      <c r="FZ101" s="4"/>
    </row>
    <row r="102" spans="1:182" x14ac:dyDescent="0.35">
      <c r="A102" s="6" t="s">
        <v>285</v>
      </c>
      <c r="B102" s="7">
        <v>41320245.101599984</v>
      </c>
      <c r="C102" s="7">
        <v>42795163.65679998</v>
      </c>
      <c r="D102" s="7">
        <v>43873858.561599873</v>
      </c>
      <c r="E102" s="7">
        <v>44791810.367999963</v>
      </c>
      <c r="F102" s="7">
        <v>44620196.250799991</v>
      </c>
      <c r="G102" s="7">
        <v>46968519.672399953</v>
      </c>
      <c r="H102" s="7">
        <v>45674677.964399986</v>
      </c>
      <c r="I102" s="7">
        <v>45539021.88039986</v>
      </c>
      <c r="J102" s="7">
        <v>46104751.52079998</v>
      </c>
      <c r="K102" s="7">
        <v>46503599.147199944</v>
      </c>
      <c r="L102" s="7">
        <v>47565479.400799863</v>
      </c>
      <c r="M102" s="7">
        <v>47083526.997999892</v>
      </c>
      <c r="N102" s="7">
        <v>48805746.92159988</v>
      </c>
      <c r="O102" s="7">
        <v>1584772.9148000001</v>
      </c>
      <c r="P102" s="7">
        <v>1380795.9348000002</v>
      </c>
      <c r="Q102" s="7">
        <v>1679316.6779999998</v>
      </c>
      <c r="R102" s="7">
        <v>2173475.0727999997</v>
      </c>
      <c r="S102" s="7">
        <v>1917567.6572</v>
      </c>
      <c r="T102" s="7">
        <v>2003719.0944000005</v>
      </c>
      <c r="U102" s="7">
        <v>1993808.4720000005</v>
      </c>
      <c r="V102" s="7">
        <v>1881730.1156000001</v>
      </c>
      <c r="W102" s="7">
        <v>1620642.8243999998</v>
      </c>
      <c r="X102" s="7">
        <v>1806652.0011999998</v>
      </c>
      <c r="Y102" s="7">
        <v>2071010.5587999998</v>
      </c>
      <c r="Z102" s="7">
        <v>1961976.5671999999</v>
      </c>
      <c r="AA102" s="7">
        <v>2337807.9279999998</v>
      </c>
      <c r="AB102" s="7">
        <v>1416466.2536000004</v>
      </c>
      <c r="AC102" s="7">
        <v>1561219.3659999999</v>
      </c>
      <c r="AD102" s="7">
        <v>1547283.8988000001</v>
      </c>
      <c r="AE102" s="7">
        <v>1557165.6327999998</v>
      </c>
      <c r="AF102" s="7">
        <v>1375477.8311999999</v>
      </c>
      <c r="AG102" s="7">
        <v>1500489.5855999996</v>
      </c>
      <c r="AH102" s="7">
        <v>1172789.8119999997</v>
      </c>
      <c r="AI102" s="7">
        <v>1515778.9391999999</v>
      </c>
      <c r="AJ102" s="7">
        <v>1749581.1083999998</v>
      </c>
      <c r="AK102" s="7">
        <v>1427900.6923999998</v>
      </c>
      <c r="AL102" s="7">
        <v>1537598.1184</v>
      </c>
      <c r="AM102" s="7">
        <v>1530398.5088000002</v>
      </c>
      <c r="AN102" s="7">
        <v>1855884.7259999998</v>
      </c>
      <c r="AO102" s="7">
        <v>0</v>
      </c>
      <c r="AP102" s="7">
        <v>135559.36200000002</v>
      </c>
      <c r="AQ102" s="7">
        <v>75802.012000000002</v>
      </c>
      <c r="AR102" s="7">
        <v>151514.0472</v>
      </c>
      <c r="AS102" s="7">
        <v>213142.9412</v>
      </c>
      <c r="AT102" s="7">
        <v>75570.216799999995</v>
      </c>
      <c r="AU102" s="7">
        <v>133118.87599999999</v>
      </c>
      <c r="AV102" s="7">
        <v>67495.997999999992</v>
      </c>
      <c r="AW102" s="7">
        <v>177733.93840000001</v>
      </c>
      <c r="AX102" s="7">
        <v>230892.79519999996</v>
      </c>
      <c r="AY102" s="7">
        <v>24777.171600000001</v>
      </c>
      <c r="AZ102" s="7">
        <v>87841.474799999996</v>
      </c>
      <c r="BA102" s="7">
        <v>90878.9712</v>
      </c>
      <c r="BB102" s="7">
        <v>265575.59999999998</v>
      </c>
      <c r="BC102" s="7">
        <v>297744.48</v>
      </c>
      <c r="BD102" s="7">
        <v>264503.13</v>
      </c>
      <c r="BE102" s="7">
        <v>267641.67000000004</v>
      </c>
      <c r="BF102" s="7">
        <v>75825.919999999998</v>
      </c>
      <c r="BG102" s="7">
        <v>241103.99999999997</v>
      </c>
      <c r="BH102" s="7">
        <v>154021.87</v>
      </c>
      <c r="BI102" s="7">
        <v>175024.05</v>
      </c>
      <c r="BJ102" s="7">
        <v>327422.3</v>
      </c>
      <c r="BK102" s="7">
        <v>369439.32000000007</v>
      </c>
      <c r="BL102" s="7">
        <v>366951.16000000003</v>
      </c>
      <c r="BM102" s="7">
        <v>274677.24</v>
      </c>
      <c r="BN102" s="7">
        <v>304581.20999999996</v>
      </c>
      <c r="BO102" s="7">
        <v>104239.98000000001</v>
      </c>
      <c r="BP102" s="7">
        <v>57512.350000000006</v>
      </c>
      <c r="BQ102" s="7">
        <v>266418.51</v>
      </c>
      <c r="BR102" s="7">
        <v>545078.86</v>
      </c>
      <c r="BS102" s="7">
        <v>281389.13</v>
      </c>
      <c r="BT102" s="7">
        <v>338889.80000000005</v>
      </c>
      <c r="BU102" s="7">
        <v>550722.51</v>
      </c>
      <c r="BV102" s="7">
        <v>390277.08999999997</v>
      </c>
      <c r="BW102" s="7">
        <v>462944.63</v>
      </c>
      <c r="BX102" s="7">
        <v>533908.93000000005</v>
      </c>
      <c r="BY102" s="7">
        <v>231808.24</v>
      </c>
      <c r="BZ102" s="7">
        <v>0</v>
      </c>
      <c r="CA102" s="7">
        <v>79752.160000000003</v>
      </c>
      <c r="CB102" s="7">
        <v>4794.1499999999996</v>
      </c>
      <c r="CC102" s="7">
        <v>0</v>
      </c>
      <c r="CD102" s="7">
        <v>27582.55</v>
      </c>
      <c r="CE102" s="7">
        <v>74048.83</v>
      </c>
      <c r="CF102" s="7">
        <v>8948.9</v>
      </c>
      <c r="CG102" s="7">
        <v>0</v>
      </c>
      <c r="CH102" s="7">
        <v>41055.919999999998</v>
      </c>
      <c r="CI102" s="7">
        <v>9849.64</v>
      </c>
      <c r="CJ102" s="7">
        <v>9538.7800000000007</v>
      </c>
      <c r="CK102" s="7">
        <v>87655.19</v>
      </c>
      <c r="CL102" s="7">
        <v>49968.27</v>
      </c>
      <c r="CM102" s="20">
        <v>0</v>
      </c>
      <c r="CN102" s="20">
        <v>6.7121716317730548E-2</v>
      </c>
      <c r="CO102" s="20">
        <v>2.1216022965055408E-3</v>
      </c>
      <c r="CP102" s="20">
        <v>0</v>
      </c>
      <c r="CQ102" s="20">
        <v>2.0274180813405644E-2</v>
      </c>
      <c r="CR102" s="20">
        <v>3.7735500699733235E-2</v>
      </c>
      <c r="CS102" s="20">
        <v>5.0540093490786227E-3</v>
      </c>
      <c r="CT102" s="20">
        <v>0</v>
      </c>
      <c r="CU102" s="20">
        <v>1.884422284691873E-2</v>
      </c>
      <c r="CV102" s="20">
        <v>4.4557178578313221E-3</v>
      </c>
      <c r="CW102" s="20">
        <v>3.4955907139446046E-3</v>
      </c>
      <c r="CX102" s="20">
        <v>4.3421779607079096E-2</v>
      </c>
      <c r="CY102" s="20">
        <v>1.9661274367288754E-2</v>
      </c>
      <c r="CZ102" s="7">
        <v>2126258.2699999996</v>
      </c>
      <c r="DA102" s="7">
        <v>2972757.2</v>
      </c>
      <c r="DB102" s="7">
        <v>2281254.08</v>
      </c>
      <c r="DC102" s="7">
        <v>2055909.85</v>
      </c>
      <c r="DD102" s="7">
        <v>1400697.0599999998</v>
      </c>
      <c r="DE102" s="7">
        <v>2064312.1099999999</v>
      </c>
      <c r="DF102" s="7">
        <v>1804653.63</v>
      </c>
      <c r="DG102" s="7">
        <v>1503284.18</v>
      </c>
      <c r="DH102" s="7">
        <v>2178700.6199999996</v>
      </c>
      <c r="DI102" s="7">
        <v>2210561.8699999996</v>
      </c>
      <c r="DJ102" s="7">
        <v>2728803.45</v>
      </c>
      <c r="DK102" s="7">
        <v>2018691.7900000003</v>
      </c>
      <c r="DL102" s="7">
        <v>2561456.3199999994</v>
      </c>
      <c r="DM102" s="20">
        <v>0.12728278915329275</v>
      </c>
      <c r="DN102" s="20">
        <v>2.3255813953488372E-2</v>
      </c>
      <c r="DO102" s="20">
        <v>1.3157894736842105E-2</v>
      </c>
      <c r="DP102" s="20">
        <v>2.9197080291970802E-2</v>
      </c>
      <c r="DQ102" s="20">
        <v>0.12238805970149254</v>
      </c>
      <c r="DR102" s="20">
        <v>1.1627906976744186E-2</v>
      </c>
      <c r="DS102" s="20">
        <v>8.0645161290322578E-3</v>
      </c>
      <c r="DT102" s="20">
        <v>1.0309278350515464E-2</v>
      </c>
      <c r="DU102" s="20">
        <v>1.9801980198019802E-2</v>
      </c>
      <c r="DV102" s="20">
        <v>7.6923076923076927E-3</v>
      </c>
      <c r="DW102" s="20">
        <v>1.8292682926829267E-2</v>
      </c>
      <c r="DX102" s="20">
        <v>2.0689655172413793E-2</v>
      </c>
      <c r="DY102" s="20">
        <v>5.4878048780487805E-2</v>
      </c>
      <c r="DZ102" s="20">
        <v>9.0090090090090089E-3</v>
      </c>
      <c r="EA102" s="20">
        <v>2.8776978417266189E-2</v>
      </c>
      <c r="EB102" s="20">
        <v>2.3622047244094488E-2</v>
      </c>
      <c r="EC102" s="20">
        <v>1.3245033112582781E-2</v>
      </c>
      <c r="ED102" s="20">
        <v>2.2058823529411766E-2</v>
      </c>
      <c r="EE102" s="20">
        <v>1.4814814814814815E-2</v>
      </c>
      <c r="EF102" s="20">
        <v>0</v>
      </c>
      <c r="EG102" s="20">
        <v>8.1967213114754103E-3</v>
      </c>
      <c r="EH102" s="20">
        <v>0</v>
      </c>
      <c r="EI102" s="20">
        <v>1.9607843137254902E-2</v>
      </c>
      <c r="EJ102" s="20">
        <v>7.8125E-3</v>
      </c>
      <c r="EK102" s="20">
        <v>1.7964071856287425E-2</v>
      </c>
      <c r="EL102" s="20">
        <v>6.993006993006993E-3</v>
      </c>
      <c r="EM102" s="20">
        <v>2.3809523809523808E-2</v>
      </c>
      <c r="EN102" s="20">
        <v>9.0909090909090905E-3</v>
      </c>
      <c r="EO102" s="20">
        <v>2.1739130434782608E-2</v>
      </c>
      <c r="EP102" s="20">
        <v>1.5873015873015872E-2</v>
      </c>
      <c r="EQ102" s="20">
        <v>1.9108280254777069E-2</v>
      </c>
      <c r="ER102" s="20">
        <v>1.5267175572519083E-2</v>
      </c>
      <c r="ES102" s="20">
        <v>1.4598540145985401E-2</v>
      </c>
      <c r="ET102" s="20">
        <v>0</v>
      </c>
      <c r="EU102" s="20">
        <v>8.1967213114754103E-3</v>
      </c>
      <c r="EV102" s="20">
        <v>0</v>
      </c>
      <c r="EW102" s="20">
        <v>1.9230769230769232E-2</v>
      </c>
      <c r="EX102" s="20">
        <v>7.9365079365079361E-3</v>
      </c>
      <c r="EY102" s="20">
        <v>1.7857142857142856E-2</v>
      </c>
      <c r="EZ102" s="7">
        <v>193736.99</v>
      </c>
      <c r="FA102" s="7">
        <v>19294.910000000003</v>
      </c>
      <c r="FB102" s="7">
        <v>3673.5600000000013</v>
      </c>
      <c r="FC102" s="7">
        <v>57314.919999999991</v>
      </c>
      <c r="FD102" s="7">
        <v>17494.650000000001</v>
      </c>
      <c r="FE102" s="7">
        <v>44989.729999999996</v>
      </c>
      <c r="FF102" s="7">
        <v>12479.14</v>
      </c>
      <c r="FG102" s="7">
        <v>67619.3</v>
      </c>
      <c r="FH102" s="7">
        <v>31665.549999999996</v>
      </c>
      <c r="FI102" s="7">
        <v>13794.779999999995</v>
      </c>
      <c r="FJ102" s="7">
        <v>30758.49</v>
      </c>
      <c r="FK102" s="7">
        <v>19023.990000000002</v>
      </c>
      <c r="FL102" s="7">
        <v>7101.130000000001</v>
      </c>
      <c r="FM102" s="7">
        <v>25792.260000000002</v>
      </c>
      <c r="FN102" s="7">
        <v>6736.6599999999989</v>
      </c>
      <c r="FO102" s="7">
        <v>42583.380000000005</v>
      </c>
      <c r="FP102" s="7">
        <v>4315.4799999999996</v>
      </c>
      <c r="FQ102" s="7">
        <v>7654.9300000000012</v>
      </c>
      <c r="FR102" s="7">
        <v>25175.629999999997</v>
      </c>
      <c r="FS102" s="7">
        <v>3792.9500000000003</v>
      </c>
      <c r="FT102" s="7">
        <v>14785.689999999997</v>
      </c>
      <c r="FU102" s="7">
        <v>32465.849999999995</v>
      </c>
      <c r="FV102" s="7">
        <v>32493.500000000004</v>
      </c>
      <c r="FW102" s="7">
        <v>5780.9400000000005</v>
      </c>
      <c r="FX102" s="9" t="s">
        <v>286</v>
      </c>
      <c r="FY102" s="10" t="s">
        <v>285</v>
      </c>
      <c r="FZ102" s="22" t="s">
        <v>275</v>
      </c>
    </row>
    <row r="103" spans="1:182" x14ac:dyDescent="0.35">
      <c r="A103" s="6" t="s">
        <v>287</v>
      </c>
      <c r="B103" s="7">
        <v>28206931.019599985</v>
      </c>
      <c r="C103" s="7">
        <v>29948260.933999985</v>
      </c>
      <c r="D103" s="7">
        <v>32116101.7524</v>
      </c>
      <c r="E103" s="7">
        <v>33570323.187599987</v>
      </c>
      <c r="F103" s="7">
        <v>34182682.825199887</v>
      </c>
      <c r="G103" s="7">
        <v>35436378.579199977</v>
      </c>
      <c r="H103" s="7">
        <v>35844300.152399987</v>
      </c>
      <c r="I103" s="7">
        <v>37137830.286799997</v>
      </c>
      <c r="J103" s="7">
        <v>38284991.513599984</v>
      </c>
      <c r="K103" s="7">
        <v>39695985.930799954</v>
      </c>
      <c r="L103" s="7">
        <v>41824302.751199923</v>
      </c>
      <c r="M103" s="7">
        <v>42502148.825999826</v>
      </c>
      <c r="N103" s="7">
        <v>46063893.408399977</v>
      </c>
      <c r="O103" s="7">
        <v>1694876.1492000001</v>
      </c>
      <c r="P103" s="7">
        <v>1692292.9128000005</v>
      </c>
      <c r="Q103" s="7">
        <v>1687501.5143999998</v>
      </c>
      <c r="R103" s="7">
        <v>1865864.1251999999</v>
      </c>
      <c r="S103" s="7">
        <v>1934289.1751999999</v>
      </c>
      <c r="T103" s="7">
        <v>2041799.2419999999</v>
      </c>
      <c r="U103" s="7">
        <v>1776807.8195999998</v>
      </c>
      <c r="V103" s="7">
        <v>1862653.6751999999</v>
      </c>
      <c r="W103" s="7">
        <v>2326384.0592</v>
      </c>
      <c r="X103" s="7">
        <v>2247731.1963999998</v>
      </c>
      <c r="Y103" s="7">
        <v>2307792.7507999996</v>
      </c>
      <c r="Z103" s="7">
        <v>2197670.7083999999</v>
      </c>
      <c r="AA103" s="7">
        <v>2202043.3007999999</v>
      </c>
      <c r="AB103" s="7">
        <v>1455396.578</v>
      </c>
      <c r="AC103" s="7">
        <v>1295619.3595999999</v>
      </c>
      <c r="AD103" s="7">
        <v>1580504.3559999999</v>
      </c>
      <c r="AE103" s="7">
        <v>1798867.5436</v>
      </c>
      <c r="AF103" s="7">
        <v>1222134.8203999999</v>
      </c>
      <c r="AG103" s="7">
        <v>1246552.1776000001</v>
      </c>
      <c r="AH103" s="7">
        <v>1569564.8995999999</v>
      </c>
      <c r="AI103" s="7">
        <v>2112088.9708000002</v>
      </c>
      <c r="AJ103" s="7">
        <v>1906705.7972000001</v>
      </c>
      <c r="AK103" s="7">
        <v>1592660.594</v>
      </c>
      <c r="AL103" s="7">
        <v>1462908.6008000001</v>
      </c>
      <c r="AM103" s="7">
        <v>1572097.162</v>
      </c>
      <c r="AN103" s="7">
        <v>1695535.8699999996</v>
      </c>
      <c r="AO103" s="7">
        <v>0</v>
      </c>
      <c r="AP103" s="7">
        <v>53186.668799999999</v>
      </c>
      <c r="AQ103" s="7">
        <v>91942.43280000001</v>
      </c>
      <c r="AR103" s="7">
        <v>301476.39720000001</v>
      </c>
      <c r="AS103" s="7">
        <v>39134.257599999997</v>
      </c>
      <c r="AT103" s="7">
        <v>136150.9448</v>
      </c>
      <c r="AU103" s="7">
        <v>180870.47880000004</v>
      </c>
      <c r="AV103" s="7">
        <v>17520.381999999998</v>
      </c>
      <c r="AW103" s="7">
        <v>402967.90640000004</v>
      </c>
      <c r="AX103" s="7">
        <v>132236.43839999998</v>
      </c>
      <c r="AY103" s="7">
        <v>17348.094799999999</v>
      </c>
      <c r="AZ103" s="7">
        <v>0</v>
      </c>
      <c r="BA103" s="7">
        <v>39586.986400000002</v>
      </c>
      <c r="BB103" s="7">
        <v>169265.22</v>
      </c>
      <c r="BC103" s="7">
        <v>78915.73</v>
      </c>
      <c r="BD103" s="7">
        <v>84971.81</v>
      </c>
      <c r="BE103" s="7">
        <v>129382.93</v>
      </c>
      <c r="BF103" s="7">
        <v>220577.90000000002</v>
      </c>
      <c r="BG103" s="7">
        <v>63897.87</v>
      </c>
      <c r="BH103" s="7">
        <v>147354.59999999998</v>
      </c>
      <c r="BI103" s="7">
        <v>282281.83</v>
      </c>
      <c r="BJ103" s="7">
        <v>138473.07999999999</v>
      </c>
      <c r="BK103" s="7">
        <v>218860.1</v>
      </c>
      <c r="BL103" s="7">
        <v>419845.0799999999</v>
      </c>
      <c r="BM103" s="7">
        <v>216378.49</v>
      </c>
      <c r="BN103" s="7">
        <v>290281.07999999996</v>
      </c>
      <c r="BO103" s="7">
        <v>264521.39</v>
      </c>
      <c r="BP103" s="7">
        <v>227977.19999999998</v>
      </c>
      <c r="BQ103" s="7">
        <v>347372.77</v>
      </c>
      <c r="BR103" s="7">
        <v>573799.08000000007</v>
      </c>
      <c r="BS103" s="7">
        <v>219477.57</v>
      </c>
      <c r="BT103" s="7">
        <v>217748.67000000004</v>
      </c>
      <c r="BU103" s="7">
        <v>441272.61000000004</v>
      </c>
      <c r="BV103" s="7">
        <v>407326.53</v>
      </c>
      <c r="BW103" s="7">
        <v>445796.91</v>
      </c>
      <c r="BX103" s="7">
        <v>339305.30000000005</v>
      </c>
      <c r="BY103" s="7">
        <v>319180.3</v>
      </c>
      <c r="BZ103" s="7">
        <v>0</v>
      </c>
      <c r="CA103" s="7">
        <v>30044.67</v>
      </c>
      <c r="CB103" s="7">
        <v>6502.96</v>
      </c>
      <c r="CC103" s="7">
        <v>0</v>
      </c>
      <c r="CD103" s="7">
        <v>27177.53</v>
      </c>
      <c r="CE103" s="7">
        <v>0</v>
      </c>
      <c r="CF103" s="7">
        <v>0</v>
      </c>
      <c r="CG103" s="7">
        <v>9186.82</v>
      </c>
      <c r="CH103" s="7">
        <v>24037.88</v>
      </c>
      <c r="CI103" s="7">
        <v>12524.14</v>
      </c>
      <c r="CJ103" s="7">
        <v>33075.949999999997</v>
      </c>
      <c r="CK103" s="7">
        <v>30947.09</v>
      </c>
      <c r="CL103" s="7">
        <v>24936.05</v>
      </c>
      <c r="CM103" s="20">
        <v>0</v>
      </c>
      <c r="CN103" s="20">
        <v>1.2410564778560004E-2</v>
      </c>
      <c r="CO103" s="20">
        <v>2.3126473161489908E-3</v>
      </c>
      <c r="CP103" s="20">
        <v>0</v>
      </c>
      <c r="CQ103" s="20">
        <v>1.6955340944594274E-2</v>
      </c>
      <c r="CR103" s="20">
        <v>0</v>
      </c>
      <c r="CS103" s="20">
        <v>0</v>
      </c>
      <c r="CT103" s="20">
        <v>4.7440328778299498E-3</v>
      </c>
      <c r="CU103" s="20">
        <v>1.0785869568051047E-2</v>
      </c>
      <c r="CV103" s="20">
        <v>5.6819859413160655E-3</v>
      </c>
      <c r="CW103" s="20">
        <v>1.2363881730493154E-2</v>
      </c>
      <c r="CX103" s="20">
        <v>1.2306975422822436E-2</v>
      </c>
      <c r="CY103" s="20">
        <v>9.4552413580315711E-3</v>
      </c>
      <c r="CZ103" s="7">
        <v>2407653.75</v>
      </c>
      <c r="DA103" s="7">
        <v>2420894.66</v>
      </c>
      <c r="DB103" s="7">
        <v>2915880.5</v>
      </c>
      <c r="DC103" s="7">
        <v>2210754.08</v>
      </c>
      <c r="DD103" s="7">
        <v>1804590.21</v>
      </c>
      <c r="DE103" s="7">
        <v>1966720.3800000004</v>
      </c>
      <c r="DF103" s="7">
        <v>1838734.34</v>
      </c>
      <c r="DG103" s="7">
        <v>2090031.98</v>
      </c>
      <c r="DH103" s="7">
        <v>2496777.4000000004</v>
      </c>
      <c r="DI103" s="7">
        <v>2730101.49</v>
      </c>
      <c r="DJ103" s="7">
        <v>3217272.8400000008</v>
      </c>
      <c r="DK103" s="7">
        <v>3018354.3899999997</v>
      </c>
      <c r="DL103" s="7">
        <v>3550385.25</v>
      </c>
      <c r="DM103" s="20">
        <v>0.12621359223300971</v>
      </c>
      <c r="DN103" s="20">
        <v>5.8823529411764705E-2</v>
      </c>
      <c r="DO103" s="20">
        <v>4.3795620437956206E-2</v>
      </c>
      <c r="DP103" s="20">
        <v>5.3691275167785234E-2</v>
      </c>
      <c r="DQ103" s="20">
        <v>2.6548672566371681E-2</v>
      </c>
      <c r="DR103" s="20">
        <v>0.1</v>
      </c>
      <c r="DS103" s="20">
        <v>0.2176991150442478</v>
      </c>
      <c r="DT103" s="20">
        <v>2.3809523809523808E-2</v>
      </c>
      <c r="DU103" s="20">
        <v>4.0404040404040407E-2</v>
      </c>
      <c r="DV103" s="20">
        <v>0.06</v>
      </c>
      <c r="DW103" s="20">
        <v>2.1276595744680851E-2</v>
      </c>
      <c r="DX103" s="20">
        <v>6.2469615945551775E-2</v>
      </c>
      <c r="DY103" s="20">
        <v>6.0606060606060608E-2</v>
      </c>
      <c r="DZ103" s="20">
        <v>3.1914893617021274E-2</v>
      </c>
      <c r="EA103" s="20">
        <v>9.8039215686274508E-2</v>
      </c>
      <c r="EB103" s="20">
        <v>5.9322033898305086E-2</v>
      </c>
      <c r="EC103" s="20">
        <v>2.8776978417266189E-2</v>
      </c>
      <c r="ED103" s="20">
        <v>3.3783783783783786E-2</v>
      </c>
      <c r="EE103" s="20">
        <v>1.7699115044247787E-2</v>
      </c>
      <c r="EF103" s="20">
        <v>6.1728395061728392E-2</v>
      </c>
      <c r="EG103" s="20">
        <v>0.21801801801801804</v>
      </c>
      <c r="EH103" s="20">
        <v>2.3809523809523808E-2</v>
      </c>
      <c r="EI103" s="20">
        <v>2.0202020202020204E-2</v>
      </c>
      <c r="EJ103" s="20">
        <v>3.9215686274509803E-2</v>
      </c>
      <c r="EK103" s="20">
        <v>1.4285714285714285E-2</v>
      </c>
      <c r="EL103" s="20">
        <v>4.5100354191263278E-2</v>
      </c>
      <c r="EM103" s="20">
        <v>4.49438202247191E-2</v>
      </c>
      <c r="EN103" s="20">
        <v>3.1914893617021274E-2</v>
      </c>
      <c r="EO103" s="20">
        <v>7.9207920792079209E-2</v>
      </c>
      <c r="EP103" s="20">
        <v>4.2016806722689079E-2</v>
      </c>
      <c r="EQ103" s="20">
        <v>1.4598540145985401E-2</v>
      </c>
      <c r="ER103" s="20">
        <v>2.7210884353741496E-2</v>
      </c>
      <c r="ES103" s="20">
        <v>1.7241379310344827E-2</v>
      </c>
      <c r="ET103" s="20">
        <v>8.6419753086419748E-2</v>
      </c>
      <c r="EU103" s="20">
        <v>0.21785714285714286</v>
      </c>
      <c r="EV103" s="20">
        <v>2.4390243902439025E-2</v>
      </c>
      <c r="EW103" s="20">
        <v>2.0202020202020204E-2</v>
      </c>
      <c r="EX103" s="20">
        <v>1.9230769230769232E-2</v>
      </c>
      <c r="EY103" s="20">
        <v>1.4184397163120567E-2</v>
      </c>
      <c r="EZ103" s="7">
        <v>11635.99</v>
      </c>
      <c r="FA103" s="7">
        <v>37037.469999999994</v>
      </c>
      <c r="FB103" s="7">
        <v>15331.139999999998</v>
      </c>
      <c r="FC103" s="7">
        <v>44211.37000000001</v>
      </c>
      <c r="FD103" s="7">
        <v>10334.44</v>
      </c>
      <c r="FE103" s="7">
        <v>23279.57</v>
      </c>
      <c r="FF103" s="7">
        <v>8912.2400000000016</v>
      </c>
      <c r="FG103" s="7">
        <v>14185.309999999998</v>
      </c>
      <c r="FH103" s="7">
        <v>2891.32</v>
      </c>
      <c r="FI103" s="7">
        <v>26139.52</v>
      </c>
      <c r="FJ103" s="7">
        <v>15477.02</v>
      </c>
      <c r="FK103" s="7">
        <v>4530.0500000000011</v>
      </c>
      <c r="FL103" s="7">
        <v>12732.35</v>
      </c>
      <c r="FM103" s="7">
        <v>4530.5</v>
      </c>
      <c r="FN103" s="7">
        <v>22907.929999999997</v>
      </c>
      <c r="FO103" s="7">
        <v>12324.369999999999</v>
      </c>
      <c r="FP103" s="7">
        <v>6955.16</v>
      </c>
      <c r="FQ103" s="7">
        <v>10634.630000000001</v>
      </c>
      <c r="FR103" s="7">
        <v>4255.7299999999996</v>
      </c>
      <c r="FS103" s="7">
        <v>15245.48</v>
      </c>
      <c r="FT103" s="7">
        <v>10386.829999999998</v>
      </c>
      <c r="FU103" s="7">
        <v>86537.9</v>
      </c>
      <c r="FV103" s="7">
        <v>8578.9599999999973</v>
      </c>
      <c r="FW103" s="7">
        <v>16139.190000000004</v>
      </c>
      <c r="FX103" s="9" t="s">
        <v>286</v>
      </c>
      <c r="FY103" s="10" t="s">
        <v>287</v>
      </c>
      <c r="FZ103" s="22" t="s">
        <v>275</v>
      </c>
    </row>
    <row r="104" spans="1:182" x14ac:dyDescent="0.35">
      <c r="A104" s="6" t="s">
        <v>288</v>
      </c>
      <c r="B104" s="7">
        <v>19966406.879999988</v>
      </c>
      <c r="C104" s="7">
        <v>20469872.384800002</v>
      </c>
      <c r="D104" s="7">
        <v>21039414.271199986</v>
      </c>
      <c r="E104" s="7">
        <v>21044941.184399996</v>
      </c>
      <c r="F104" s="7">
        <v>20768476.791199986</v>
      </c>
      <c r="G104" s="7">
        <v>21333959.655599978</v>
      </c>
      <c r="H104" s="7">
        <v>21330005.80279997</v>
      </c>
      <c r="I104" s="7">
        <v>21430454.6688</v>
      </c>
      <c r="J104" s="7">
        <v>21599978.567599997</v>
      </c>
      <c r="K104" s="7">
        <v>21858069.606799994</v>
      </c>
      <c r="L104" s="7">
        <v>22705224.15239995</v>
      </c>
      <c r="M104" s="7">
        <v>22444997.901999965</v>
      </c>
      <c r="N104" s="7">
        <v>23523549.273199994</v>
      </c>
      <c r="O104" s="7">
        <v>1319529.6000000001</v>
      </c>
      <c r="P104" s="7">
        <v>1131165.4236000001</v>
      </c>
      <c r="Q104" s="7">
        <v>1104435.2108000002</v>
      </c>
      <c r="R104" s="7">
        <v>1066874.8856000002</v>
      </c>
      <c r="S104" s="7">
        <v>931375.14639999997</v>
      </c>
      <c r="T104" s="7">
        <v>939721.9415999999</v>
      </c>
      <c r="U104" s="7">
        <v>615130.37560000003</v>
      </c>
      <c r="V104" s="7">
        <v>669457.8504</v>
      </c>
      <c r="W104" s="7">
        <v>720399.13600000006</v>
      </c>
      <c r="X104" s="7">
        <v>486453.44199999998</v>
      </c>
      <c r="Y104" s="7">
        <v>799568.82160000002</v>
      </c>
      <c r="Z104" s="7">
        <v>755828.64639999997</v>
      </c>
      <c r="AA104" s="7">
        <v>700211.15240000014</v>
      </c>
      <c r="AB104" s="7">
        <v>860386.47800000012</v>
      </c>
      <c r="AC104" s="7">
        <v>747625.94880000001</v>
      </c>
      <c r="AD104" s="7">
        <v>774712.03759999992</v>
      </c>
      <c r="AE104" s="7">
        <v>624294.96919999993</v>
      </c>
      <c r="AF104" s="7">
        <v>491673.43920000002</v>
      </c>
      <c r="AG104" s="7">
        <v>493226.99079999997</v>
      </c>
      <c r="AH104" s="7">
        <v>601699.43080000009</v>
      </c>
      <c r="AI104" s="7">
        <v>693639.98439999996</v>
      </c>
      <c r="AJ104" s="7">
        <v>833448.00319999992</v>
      </c>
      <c r="AK104" s="7">
        <v>675325.19239999994</v>
      </c>
      <c r="AL104" s="7">
        <v>792729.04639999988</v>
      </c>
      <c r="AM104" s="7">
        <v>1135255.0604000001</v>
      </c>
      <c r="AN104" s="7">
        <v>1159411.1716</v>
      </c>
      <c r="AO104" s="7">
        <v>0</v>
      </c>
      <c r="AP104" s="7">
        <v>46032.044399999999</v>
      </c>
      <c r="AQ104" s="7">
        <v>28428.921600000001</v>
      </c>
      <c r="AR104" s="7">
        <v>118978.7404</v>
      </c>
      <c r="AS104" s="7">
        <v>140298.29080000002</v>
      </c>
      <c r="AT104" s="7">
        <v>0</v>
      </c>
      <c r="AU104" s="7">
        <v>29474.292000000001</v>
      </c>
      <c r="AV104" s="7">
        <v>54755.632400000002</v>
      </c>
      <c r="AW104" s="7">
        <v>0</v>
      </c>
      <c r="AX104" s="7">
        <v>56088.683600000004</v>
      </c>
      <c r="AY104" s="7">
        <v>16954.303199999998</v>
      </c>
      <c r="AZ104" s="7">
        <v>28128.170399999999</v>
      </c>
      <c r="BA104" s="7">
        <v>42945.088400000001</v>
      </c>
      <c r="BB104" s="7">
        <v>247873.53</v>
      </c>
      <c r="BC104" s="7">
        <v>78333.52</v>
      </c>
      <c r="BD104" s="7">
        <v>81545.789999999994</v>
      </c>
      <c r="BE104" s="7">
        <v>163382.04999999999</v>
      </c>
      <c r="BF104" s="7">
        <v>47933.340000000004</v>
      </c>
      <c r="BG104" s="7">
        <v>51325.48</v>
      </c>
      <c r="BH104" s="7">
        <v>95227.12</v>
      </c>
      <c r="BI104" s="7">
        <v>188964.97999999998</v>
      </c>
      <c r="BJ104" s="7">
        <v>213728.13</v>
      </c>
      <c r="BK104" s="7">
        <v>407787.39999999997</v>
      </c>
      <c r="BL104" s="7">
        <v>10873.879999999997</v>
      </c>
      <c r="BM104" s="7">
        <v>58699.020000000004</v>
      </c>
      <c r="BN104" s="7">
        <v>339211.85</v>
      </c>
      <c r="BO104" s="7">
        <v>198109.97999999998</v>
      </c>
      <c r="BP104" s="7">
        <v>282505.36000000004</v>
      </c>
      <c r="BQ104" s="7">
        <v>201983.49</v>
      </c>
      <c r="BR104" s="7">
        <v>144416.21000000002</v>
      </c>
      <c r="BS104" s="7">
        <v>183067.36</v>
      </c>
      <c r="BT104" s="7">
        <v>183080.85</v>
      </c>
      <c r="BU104" s="7">
        <v>255818.35</v>
      </c>
      <c r="BV104" s="7">
        <v>212877.58</v>
      </c>
      <c r="BW104" s="7">
        <v>11446.9</v>
      </c>
      <c r="BX104" s="7">
        <v>63451.53</v>
      </c>
      <c r="BY104" s="7">
        <v>189388.33</v>
      </c>
      <c r="BZ104" s="7">
        <v>31379.119999999999</v>
      </c>
      <c r="CA104" s="7">
        <v>26305.05</v>
      </c>
      <c r="CB104" s="7">
        <v>0</v>
      </c>
      <c r="CC104" s="7">
        <v>0</v>
      </c>
      <c r="CD104" s="7">
        <v>75992.14</v>
      </c>
      <c r="CE104" s="7">
        <v>10912.94</v>
      </c>
      <c r="CF104" s="7">
        <v>54250.49</v>
      </c>
      <c r="CG104" s="7">
        <v>0</v>
      </c>
      <c r="CH104" s="7">
        <v>0</v>
      </c>
      <c r="CI104" s="7">
        <v>0</v>
      </c>
      <c r="CJ104" s="7">
        <v>6771.05</v>
      </c>
      <c r="CK104" s="7">
        <v>0</v>
      </c>
      <c r="CL104" s="7">
        <v>11350.98</v>
      </c>
      <c r="CM104" s="8">
        <v>3.3260630988823786E-2</v>
      </c>
      <c r="CN104" s="8">
        <v>1.9602120995387627E-2</v>
      </c>
      <c r="CO104" s="8">
        <v>0</v>
      </c>
      <c r="CP104" s="8">
        <v>0</v>
      </c>
      <c r="CQ104" s="8">
        <v>9.2931977957972492E-2</v>
      </c>
      <c r="CR104" s="8">
        <v>1.3128036484136353E-2</v>
      </c>
      <c r="CS104" s="8">
        <v>6.2106409906319077E-2</v>
      </c>
      <c r="CT104" s="8">
        <v>0</v>
      </c>
      <c r="CU104" s="8">
        <v>0</v>
      </c>
      <c r="CV104" s="8">
        <v>0</v>
      </c>
      <c r="CW104" s="8">
        <v>4.6214440107422003E-3</v>
      </c>
      <c r="CX104" s="8">
        <v>0</v>
      </c>
      <c r="CY104" s="8">
        <v>8.5527785578427204E-3</v>
      </c>
      <c r="CZ104" s="7">
        <v>943431.29</v>
      </c>
      <c r="DA104" s="7">
        <v>1341949.17</v>
      </c>
      <c r="DB104" s="7">
        <v>1165178.3600000001</v>
      </c>
      <c r="DC104" s="7">
        <v>746662.48</v>
      </c>
      <c r="DD104" s="7">
        <v>817717.88</v>
      </c>
      <c r="DE104" s="7">
        <v>831269.78</v>
      </c>
      <c r="DF104" s="7">
        <v>873508.71</v>
      </c>
      <c r="DG104" s="7">
        <v>834453.09</v>
      </c>
      <c r="DH104" s="7">
        <v>934063.7300000001</v>
      </c>
      <c r="DI104" s="7">
        <v>1201551.73</v>
      </c>
      <c r="DJ104" s="7">
        <v>1465137.3000000003</v>
      </c>
      <c r="DK104" s="7">
        <v>1061100.26</v>
      </c>
      <c r="DL104" s="7">
        <v>1327168.7000000002</v>
      </c>
      <c r="DM104" s="8">
        <v>7.0175438596491224E-2</v>
      </c>
      <c r="DN104" s="8">
        <v>0</v>
      </c>
      <c r="DO104" s="8">
        <v>2.8985507246376812E-2</v>
      </c>
      <c r="DP104" s="8">
        <v>1.5151515151515152E-2</v>
      </c>
      <c r="DQ104" s="8">
        <v>2.0833333333333332E-2</v>
      </c>
      <c r="DR104" s="8">
        <v>2.3809523809523808E-2</v>
      </c>
      <c r="DS104" s="8">
        <v>0</v>
      </c>
      <c r="DT104" s="8">
        <v>1.7857142857142856E-2</v>
      </c>
      <c r="DU104" s="8">
        <v>0</v>
      </c>
      <c r="DV104" s="8">
        <v>0</v>
      </c>
      <c r="DW104" s="8">
        <v>0</v>
      </c>
      <c r="DX104" s="8">
        <v>0</v>
      </c>
      <c r="DY104" s="8">
        <v>7.2463768115942032E-2</v>
      </c>
      <c r="DZ104" s="8">
        <v>3.3333333333333333E-2</v>
      </c>
      <c r="EA104" s="8">
        <v>3.5087719298245612E-2</v>
      </c>
      <c r="EB104" s="8">
        <v>0</v>
      </c>
      <c r="EC104" s="8">
        <v>2.9411764705882353E-2</v>
      </c>
      <c r="ED104" s="8">
        <v>1.5151515151515152E-2</v>
      </c>
      <c r="EE104" s="8">
        <v>2.0833333333333332E-2</v>
      </c>
      <c r="EF104" s="8">
        <v>0</v>
      </c>
      <c r="EG104" s="8">
        <v>0</v>
      </c>
      <c r="EH104" s="8">
        <v>1.8181818181818181E-2</v>
      </c>
      <c r="EI104" s="8">
        <v>0</v>
      </c>
      <c r="EJ104" s="8">
        <v>0</v>
      </c>
      <c r="EK104" s="8">
        <v>0</v>
      </c>
      <c r="EL104" s="8">
        <v>0</v>
      </c>
      <c r="EM104" s="8">
        <v>1.4705882352941176E-2</v>
      </c>
      <c r="EN104" s="8">
        <v>1.6949152542372881E-2</v>
      </c>
      <c r="EO104" s="8">
        <v>0</v>
      </c>
      <c r="EP104" s="8">
        <v>0</v>
      </c>
      <c r="EQ104" s="8">
        <v>3.0303030303030304E-2</v>
      </c>
      <c r="ER104" s="8">
        <v>1.5151515151515152E-2</v>
      </c>
      <c r="ES104" s="8">
        <v>2.0833333333333332E-2</v>
      </c>
      <c r="ET104" s="8">
        <v>0</v>
      </c>
      <c r="EU104" s="8">
        <v>0</v>
      </c>
      <c r="EV104" s="8">
        <v>1.8181818181818181E-2</v>
      </c>
      <c r="EW104" s="8">
        <v>0</v>
      </c>
      <c r="EX104" s="8">
        <v>0</v>
      </c>
      <c r="EY104" s="8">
        <v>0</v>
      </c>
      <c r="EZ104" s="7">
        <v>758.42</v>
      </c>
      <c r="FA104" s="7">
        <v>4014.2400000000002</v>
      </c>
      <c r="FB104" s="7">
        <v>18569.539999999997</v>
      </c>
      <c r="FC104" s="7">
        <v>77657.259999999995</v>
      </c>
      <c r="FD104" s="7">
        <v>38383.69</v>
      </c>
      <c r="FE104" s="7">
        <v>19514.75</v>
      </c>
      <c r="FF104" s="7">
        <v>5209.2999999999993</v>
      </c>
      <c r="FG104" s="7">
        <v>3256.13</v>
      </c>
      <c r="FH104" s="7">
        <v>5850.5600000000013</v>
      </c>
      <c r="FI104" s="7">
        <v>5915.1999999999989</v>
      </c>
      <c r="FJ104" s="7">
        <v>6133.6700000000019</v>
      </c>
      <c r="FK104" s="7">
        <v>59764.72</v>
      </c>
      <c r="FL104" s="7">
        <v>2743</v>
      </c>
      <c r="FM104" s="7">
        <v>2398.58</v>
      </c>
      <c r="FN104" s="7">
        <v>12874.55</v>
      </c>
      <c r="FO104" s="7">
        <v>3070.0099999999998</v>
      </c>
      <c r="FP104" s="7">
        <v>4008.45</v>
      </c>
      <c r="FQ104" s="7">
        <v>8837.48</v>
      </c>
      <c r="FR104" s="7">
        <v>1120.3200000000002</v>
      </c>
      <c r="FS104" s="7">
        <v>5016.1099999999997</v>
      </c>
      <c r="FT104" s="7">
        <v>7841.5199999999995</v>
      </c>
      <c r="FU104" s="7">
        <v>8095.2300000000005</v>
      </c>
      <c r="FV104" s="7">
        <v>75368.590000000011</v>
      </c>
      <c r="FW104" s="7">
        <v>5586.18</v>
      </c>
      <c r="FX104" s="9" t="s">
        <v>286</v>
      </c>
      <c r="FY104" s="10" t="s">
        <v>288</v>
      </c>
      <c r="FZ104" s="22" t="s">
        <v>275</v>
      </c>
    </row>
    <row r="105" spans="1:182" x14ac:dyDescent="0.35">
      <c r="A105" s="6" t="s">
        <v>289</v>
      </c>
      <c r="B105" s="7">
        <v>14749800.612400003</v>
      </c>
      <c r="C105" s="7">
        <v>14354569.760399999</v>
      </c>
      <c r="D105" s="7">
        <v>14617623.645999998</v>
      </c>
      <c r="E105" s="7">
        <v>14491041.8484</v>
      </c>
      <c r="F105" s="7">
        <v>14080738.003599977</v>
      </c>
      <c r="G105" s="7">
        <v>14136684.00679999</v>
      </c>
      <c r="H105" s="7">
        <v>13848863.196799992</v>
      </c>
      <c r="I105" s="7">
        <v>13905165.970399987</v>
      </c>
      <c r="J105" s="7">
        <v>14316586.767199999</v>
      </c>
      <c r="K105" s="7">
        <v>14395155.515200004</v>
      </c>
      <c r="L105" s="7">
        <v>14613216.12439999</v>
      </c>
      <c r="M105" s="7">
        <v>14714900.347999994</v>
      </c>
      <c r="N105" s="7">
        <v>15110189.29559999</v>
      </c>
      <c r="O105" s="7">
        <v>1021278.4888000001</v>
      </c>
      <c r="P105" s="7">
        <v>995781.29</v>
      </c>
      <c r="Q105" s="7">
        <v>916310.48360000004</v>
      </c>
      <c r="R105" s="7">
        <v>822431.79719999991</v>
      </c>
      <c r="S105" s="7">
        <v>645222.7840000001</v>
      </c>
      <c r="T105" s="7">
        <v>868278.44279999984</v>
      </c>
      <c r="U105" s="7">
        <v>804438.51560000004</v>
      </c>
      <c r="V105" s="7">
        <v>828652.7084</v>
      </c>
      <c r="W105" s="7">
        <v>863738.91439999989</v>
      </c>
      <c r="X105" s="7">
        <v>825633.16319999995</v>
      </c>
      <c r="Y105" s="7">
        <v>991366.54559999995</v>
      </c>
      <c r="Z105" s="7">
        <v>1025600.6596</v>
      </c>
      <c r="AA105" s="7">
        <v>1211920.4628000001</v>
      </c>
      <c r="AB105" s="7">
        <v>896871.38959999999</v>
      </c>
      <c r="AC105" s="7">
        <v>623913.39799999981</v>
      </c>
      <c r="AD105" s="7">
        <v>635450.65520000004</v>
      </c>
      <c r="AE105" s="7">
        <v>727216.27519999992</v>
      </c>
      <c r="AF105" s="7">
        <v>680029.57400000002</v>
      </c>
      <c r="AG105" s="7">
        <v>727984.9611999999</v>
      </c>
      <c r="AH105" s="7">
        <v>593873.69280000008</v>
      </c>
      <c r="AI105" s="7">
        <v>501443.36359999998</v>
      </c>
      <c r="AJ105" s="7">
        <v>600810.174</v>
      </c>
      <c r="AK105" s="7">
        <v>746033.76320000016</v>
      </c>
      <c r="AL105" s="7">
        <v>661782.94799999997</v>
      </c>
      <c r="AM105" s="7">
        <v>788541.92680000013</v>
      </c>
      <c r="AN105" s="7">
        <v>750567.86119999993</v>
      </c>
      <c r="AO105" s="7">
        <v>0</v>
      </c>
      <c r="AP105" s="7">
        <v>50915.359199999999</v>
      </c>
      <c r="AQ105" s="7">
        <v>154007.6336</v>
      </c>
      <c r="AR105" s="7">
        <v>57693.1204</v>
      </c>
      <c r="AS105" s="7">
        <v>108392.4648</v>
      </c>
      <c r="AT105" s="7">
        <v>8137.7060000000001</v>
      </c>
      <c r="AU105" s="7">
        <v>0</v>
      </c>
      <c r="AV105" s="7">
        <v>0</v>
      </c>
      <c r="AW105" s="7">
        <v>57371.35</v>
      </c>
      <c r="AX105" s="7">
        <v>13057</v>
      </c>
      <c r="AY105" s="7">
        <v>0</v>
      </c>
      <c r="AZ105" s="7">
        <v>0</v>
      </c>
      <c r="BA105" s="7">
        <v>174007.8028</v>
      </c>
      <c r="BB105" s="7">
        <v>250766.16</v>
      </c>
      <c r="BC105" s="7">
        <v>331466.26</v>
      </c>
      <c r="BD105" s="7">
        <v>312614.12000000005</v>
      </c>
      <c r="BE105" s="7">
        <v>164600.66999999998</v>
      </c>
      <c r="BF105" s="7">
        <v>37925.4</v>
      </c>
      <c r="BG105" s="7">
        <v>222105.84000000003</v>
      </c>
      <c r="BH105" s="7">
        <v>74085.73000000001</v>
      </c>
      <c r="BI105" s="7">
        <v>36213.589999999997</v>
      </c>
      <c r="BJ105" s="7">
        <v>145803.17999999996</v>
      </c>
      <c r="BK105" s="7">
        <v>176044.00999999998</v>
      </c>
      <c r="BL105" s="7">
        <v>379517.07999999996</v>
      </c>
      <c r="BM105" s="7">
        <v>117758.96000000002</v>
      </c>
      <c r="BN105" s="7">
        <v>143163.28999999998</v>
      </c>
      <c r="BO105" s="7">
        <v>172369.73999999996</v>
      </c>
      <c r="BP105" s="7">
        <v>90963.300000000017</v>
      </c>
      <c r="BQ105" s="7">
        <v>212653.31</v>
      </c>
      <c r="BR105" s="7">
        <v>127251.4</v>
      </c>
      <c r="BS105" s="7">
        <v>62226.869999999995</v>
      </c>
      <c r="BT105" s="7">
        <v>85569.7</v>
      </c>
      <c r="BU105" s="7">
        <v>73393.539999999994</v>
      </c>
      <c r="BV105" s="7">
        <v>86258.319999999992</v>
      </c>
      <c r="BW105" s="7">
        <v>34839.760000000002</v>
      </c>
      <c r="BX105" s="7">
        <v>115618.70999999999</v>
      </c>
      <c r="BY105" s="7">
        <v>56216.500000000007</v>
      </c>
      <c r="BZ105" s="7">
        <v>0</v>
      </c>
      <c r="CA105" s="7">
        <v>21342.11</v>
      </c>
      <c r="CB105" s="7">
        <v>0</v>
      </c>
      <c r="CC105" s="7">
        <v>41078.1</v>
      </c>
      <c r="CD105" s="7">
        <v>0</v>
      </c>
      <c r="CE105" s="7">
        <v>20597.38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8">
        <v>0</v>
      </c>
      <c r="CN105" s="8">
        <v>6.3199929616334694E-2</v>
      </c>
      <c r="CO105" s="8">
        <v>0</v>
      </c>
      <c r="CP105" s="8">
        <v>7.2059940785671073E-2</v>
      </c>
      <c r="CQ105" s="8">
        <v>0</v>
      </c>
      <c r="CR105" s="8">
        <v>5.8492893941676977E-2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7">
        <v>481492.62</v>
      </c>
      <c r="DA105" s="7">
        <v>337691.99000000005</v>
      </c>
      <c r="DB105" s="7">
        <v>775901.27</v>
      </c>
      <c r="DC105" s="7">
        <v>570054.59</v>
      </c>
      <c r="DD105" s="7">
        <v>358518.88</v>
      </c>
      <c r="DE105" s="7">
        <v>352134.74000000005</v>
      </c>
      <c r="DF105" s="7">
        <v>399938.57999999996</v>
      </c>
      <c r="DG105" s="7">
        <v>668807.92999999993</v>
      </c>
      <c r="DH105" s="7">
        <v>746433.23999999987</v>
      </c>
      <c r="DI105" s="7">
        <v>737891.69000000006</v>
      </c>
      <c r="DJ105" s="7">
        <v>724634.76</v>
      </c>
      <c r="DK105" s="7">
        <v>1075050.8899999999</v>
      </c>
      <c r="DL105" s="7">
        <v>529531.76</v>
      </c>
      <c r="DM105" s="8">
        <v>2.7777777777777776E-2</v>
      </c>
      <c r="DN105" s="8">
        <v>5.5555555555555552E-2</v>
      </c>
      <c r="DO105" s="8">
        <v>0</v>
      </c>
      <c r="DP105" s="8">
        <v>1.7543859649122806E-2</v>
      </c>
      <c r="DQ105" s="8">
        <v>0</v>
      </c>
      <c r="DR105" s="8">
        <v>0</v>
      </c>
      <c r="DS105" s="8">
        <v>0</v>
      </c>
      <c r="DT105" s="8">
        <v>9.5238095238095233E-2</v>
      </c>
      <c r="DU105" s="8">
        <v>0</v>
      </c>
      <c r="DV105" s="8">
        <v>0</v>
      </c>
      <c r="DW105" s="8">
        <v>9.7560975609756101E-2</v>
      </c>
      <c r="DX105" s="8">
        <v>0</v>
      </c>
      <c r="DY105" s="8">
        <v>2.2222222222222223E-2</v>
      </c>
      <c r="DZ105" s="8">
        <v>0</v>
      </c>
      <c r="EA105" s="8">
        <v>0</v>
      </c>
      <c r="EB105" s="8">
        <v>2.7777777777777776E-2</v>
      </c>
      <c r="EC105" s="8">
        <v>0</v>
      </c>
      <c r="ED105" s="8">
        <v>0</v>
      </c>
      <c r="EE105" s="8">
        <v>0</v>
      </c>
      <c r="EF105" s="8">
        <v>0</v>
      </c>
      <c r="EG105" s="8">
        <v>0</v>
      </c>
      <c r="EH105" s="8">
        <v>9.5238095238095233E-2</v>
      </c>
      <c r="EI105" s="8">
        <v>0</v>
      </c>
      <c r="EJ105" s="8">
        <v>0</v>
      </c>
      <c r="EK105" s="8">
        <v>9.7560975609756101E-2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>
        <v>0</v>
      </c>
      <c r="EV105" s="8">
        <v>0.1</v>
      </c>
      <c r="EW105" s="8">
        <v>0</v>
      </c>
      <c r="EX105" s="8">
        <v>0</v>
      </c>
      <c r="EY105" s="8">
        <v>7.1428571428571425E-2</v>
      </c>
      <c r="EZ105" s="7">
        <v>11182.930000000002</v>
      </c>
      <c r="FA105" s="7">
        <v>2643.86</v>
      </c>
      <c r="FB105" s="7">
        <v>1.2200000000000002</v>
      </c>
      <c r="FC105" s="7">
        <v>36293.759999999995</v>
      </c>
      <c r="FD105" s="7">
        <v>106538.71</v>
      </c>
      <c r="FE105" s="7">
        <v>58889.399999999994</v>
      </c>
      <c r="FF105" s="7">
        <v>20102.62</v>
      </c>
      <c r="FG105" s="7">
        <v>25537.360000000001</v>
      </c>
      <c r="FH105" s="7">
        <v>21910.59</v>
      </c>
      <c r="FI105" s="7">
        <v>14507.729999999998</v>
      </c>
      <c r="FJ105" s="7">
        <v>-360.07</v>
      </c>
      <c r="FK105" s="7">
        <v>761.27</v>
      </c>
      <c r="FL105" s="7">
        <v>6071.03</v>
      </c>
      <c r="FM105" s="7">
        <v>2186.11</v>
      </c>
      <c r="FN105" s="7">
        <v>21307.829999999998</v>
      </c>
      <c r="FO105" s="7">
        <v>928.94</v>
      </c>
      <c r="FP105" s="7">
        <v>2812.24</v>
      </c>
      <c r="FQ105" s="7">
        <v>6992.5</v>
      </c>
      <c r="FR105" s="7">
        <v>2583.3799999999997</v>
      </c>
      <c r="FS105" s="7">
        <v>30598.489999999998</v>
      </c>
      <c r="FT105" s="7">
        <v>888.5200000000001</v>
      </c>
      <c r="FU105" s="7">
        <v>13144.289999999997</v>
      </c>
      <c r="FV105" s="7">
        <v>15832.229999999996</v>
      </c>
      <c r="FW105" s="7">
        <v>101.53999999999999</v>
      </c>
      <c r="FX105" s="9" t="s">
        <v>286</v>
      </c>
      <c r="FY105" s="10" t="s">
        <v>289</v>
      </c>
      <c r="FZ105" s="22" t="s">
        <v>275</v>
      </c>
    </row>
    <row r="106" spans="1:182" x14ac:dyDescent="0.35">
      <c r="A106" s="6" t="s">
        <v>290</v>
      </c>
      <c r="B106" s="7">
        <v>12172999.724400004</v>
      </c>
      <c r="C106" s="7">
        <v>12896545.521600002</v>
      </c>
      <c r="D106" s="7">
        <v>13923531.865199989</v>
      </c>
      <c r="E106" s="7">
        <v>14636618.230399992</v>
      </c>
      <c r="F106" s="7">
        <v>15559533.655199993</v>
      </c>
      <c r="G106" s="7">
        <v>16753658.122799987</v>
      </c>
      <c r="H106" s="7">
        <v>17246344.721199982</v>
      </c>
      <c r="I106" s="7">
        <v>18213790.803199984</v>
      </c>
      <c r="J106" s="7">
        <v>19554410.609599985</v>
      </c>
      <c r="K106" s="7">
        <v>20486407.66</v>
      </c>
      <c r="L106" s="7">
        <v>22426840.532400005</v>
      </c>
      <c r="M106" s="7">
        <v>22893864.478799995</v>
      </c>
      <c r="N106" s="7">
        <v>24552080.796800006</v>
      </c>
      <c r="O106" s="7">
        <v>624082.0196</v>
      </c>
      <c r="P106" s="7">
        <v>366506.92599999998</v>
      </c>
      <c r="Q106" s="7">
        <v>369467.05000000005</v>
      </c>
      <c r="R106" s="7">
        <v>414475.89199999999</v>
      </c>
      <c r="S106" s="7">
        <v>448622.91999999993</v>
      </c>
      <c r="T106" s="7">
        <v>441850.01199999999</v>
      </c>
      <c r="U106" s="7">
        <v>787243.15360000008</v>
      </c>
      <c r="V106" s="7">
        <v>824223.33880000003</v>
      </c>
      <c r="W106" s="7">
        <v>638351.11679999996</v>
      </c>
      <c r="X106" s="7">
        <v>754250.01280000003</v>
      </c>
      <c r="Y106" s="7">
        <v>1090602.9863999998</v>
      </c>
      <c r="Z106" s="7">
        <v>1304701.4515999998</v>
      </c>
      <c r="AA106" s="7">
        <v>1327102.0659999999</v>
      </c>
      <c r="AB106" s="7">
        <v>453362.77919999999</v>
      </c>
      <c r="AC106" s="7">
        <v>374261.22639999999</v>
      </c>
      <c r="AD106" s="7">
        <v>410666.69799999997</v>
      </c>
      <c r="AE106" s="7">
        <v>484888.08759999997</v>
      </c>
      <c r="AF106" s="7">
        <v>496450.43520000001</v>
      </c>
      <c r="AG106" s="7">
        <v>862572.42479999992</v>
      </c>
      <c r="AH106" s="7">
        <v>361651.6372</v>
      </c>
      <c r="AI106" s="7">
        <v>517223.70439999999</v>
      </c>
      <c r="AJ106" s="7">
        <v>850990.88679999998</v>
      </c>
      <c r="AK106" s="7">
        <v>1126010.6191999998</v>
      </c>
      <c r="AL106" s="7">
        <v>1020054.4836000002</v>
      </c>
      <c r="AM106" s="7">
        <v>1139646.9956</v>
      </c>
      <c r="AN106" s="7">
        <v>982805.43160000001</v>
      </c>
      <c r="AO106" s="7">
        <v>0</v>
      </c>
      <c r="AP106" s="7">
        <v>10825.6456</v>
      </c>
      <c r="AQ106" s="7">
        <v>43414.724399999999</v>
      </c>
      <c r="AR106" s="7">
        <v>27058.596000000001</v>
      </c>
      <c r="AS106" s="7">
        <v>33988.698400000001</v>
      </c>
      <c r="AT106" s="7">
        <v>15998.857599999999</v>
      </c>
      <c r="AU106" s="7">
        <v>219334.13799999998</v>
      </c>
      <c r="AV106" s="7">
        <v>14193.782800000001</v>
      </c>
      <c r="AW106" s="7">
        <v>179833.21599999999</v>
      </c>
      <c r="AX106" s="7">
        <v>0</v>
      </c>
      <c r="AY106" s="7">
        <v>55483.952799999999</v>
      </c>
      <c r="AZ106" s="7">
        <v>249219.74359999999</v>
      </c>
      <c r="BA106" s="7">
        <v>71493.649600000004</v>
      </c>
      <c r="BB106" s="7">
        <v>104242.1</v>
      </c>
      <c r="BC106" s="7">
        <v>57746.38</v>
      </c>
      <c r="BD106" s="7">
        <v>0</v>
      </c>
      <c r="BE106" s="7">
        <v>26115.010000000002</v>
      </c>
      <c r="BF106" s="7">
        <v>33812.730000000003</v>
      </c>
      <c r="BG106" s="7">
        <v>0</v>
      </c>
      <c r="BH106" s="7">
        <v>19054.580000000002</v>
      </c>
      <c r="BI106" s="7">
        <v>115454.44</v>
      </c>
      <c r="BJ106" s="7">
        <v>50142.89</v>
      </c>
      <c r="BK106" s="7">
        <v>114578.31000000001</v>
      </c>
      <c r="BL106" s="7">
        <v>48965.53</v>
      </c>
      <c r="BM106" s="7">
        <v>126999.95</v>
      </c>
      <c r="BN106" s="7">
        <v>340332.12999999995</v>
      </c>
      <c r="BO106" s="7">
        <v>13662.220000000001</v>
      </c>
      <c r="BP106" s="7">
        <v>64490.21</v>
      </c>
      <c r="BQ106" s="7">
        <v>38617.1</v>
      </c>
      <c r="BR106" s="7">
        <v>69740.070000000007</v>
      </c>
      <c r="BS106" s="7">
        <v>48011.27</v>
      </c>
      <c r="BT106" s="7">
        <v>74864.509999999995</v>
      </c>
      <c r="BU106" s="7">
        <v>203620.28</v>
      </c>
      <c r="BV106" s="7">
        <v>114006.04000000001</v>
      </c>
      <c r="BW106" s="7">
        <v>5772.130000000001</v>
      </c>
      <c r="BX106" s="7">
        <v>96993.66</v>
      </c>
      <c r="BY106" s="7">
        <v>161654.73000000001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9473.57</v>
      </c>
      <c r="CI106" s="7">
        <v>0</v>
      </c>
      <c r="CJ106" s="7">
        <v>0</v>
      </c>
      <c r="CK106" s="7">
        <v>0</v>
      </c>
      <c r="CL106" s="7">
        <v>13439.92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5.7079074892856492E-3</v>
      </c>
      <c r="CV106" s="8">
        <v>0</v>
      </c>
      <c r="CW106" s="8">
        <v>0</v>
      </c>
      <c r="CX106" s="8">
        <v>0</v>
      </c>
      <c r="CY106" s="8">
        <v>9.7707686958119853E-3</v>
      </c>
      <c r="CZ106" s="7">
        <v>820694.60000000009</v>
      </c>
      <c r="DA106" s="7">
        <v>1256508.3700000001</v>
      </c>
      <c r="DB106" s="7">
        <v>1140300.55</v>
      </c>
      <c r="DC106" s="7">
        <v>861687.14</v>
      </c>
      <c r="DD106" s="7">
        <v>1314421.2100000002</v>
      </c>
      <c r="DE106" s="7">
        <v>1141463.4400000002</v>
      </c>
      <c r="DF106" s="7">
        <v>871781.82000000007</v>
      </c>
      <c r="DG106" s="7">
        <v>1253614.7899999998</v>
      </c>
      <c r="DH106" s="7">
        <v>1659727.32</v>
      </c>
      <c r="DI106" s="7">
        <v>1195971.83</v>
      </c>
      <c r="DJ106" s="7">
        <v>1863788.55</v>
      </c>
      <c r="DK106" s="7">
        <v>1342449.8099999998</v>
      </c>
      <c r="DL106" s="7">
        <v>1375523.3000000003</v>
      </c>
      <c r="DM106" s="8">
        <v>2.0408163265306121E-2</v>
      </c>
      <c r="DN106" s="8">
        <v>3.7037037037037035E-2</v>
      </c>
      <c r="DO106" s="8">
        <v>2.9411764705882353E-2</v>
      </c>
      <c r="DP106" s="8">
        <v>4.5454545454545456E-2</v>
      </c>
      <c r="DQ106" s="8">
        <v>1.6393442622950821E-2</v>
      </c>
      <c r="DR106" s="8">
        <v>0</v>
      </c>
      <c r="DS106" s="8">
        <v>8.6956521739130432E-2</v>
      </c>
      <c r="DT106" s="8">
        <v>0.02</v>
      </c>
      <c r="DU106" s="8">
        <v>4.9180327868852458E-2</v>
      </c>
      <c r="DV106" s="8">
        <v>5.0632911392405063E-2</v>
      </c>
      <c r="DW106" s="8">
        <v>1.3333333333333334E-2</v>
      </c>
      <c r="DX106" s="8">
        <v>0</v>
      </c>
      <c r="DY106" s="8">
        <v>0.10810810810810811</v>
      </c>
      <c r="DZ106" s="8">
        <v>0</v>
      </c>
      <c r="EA106" s="8">
        <v>0.02</v>
      </c>
      <c r="EB106" s="8">
        <v>3.8461538461538464E-2</v>
      </c>
      <c r="EC106" s="8">
        <v>2.8985507246376812E-2</v>
      </c>
      <c r="ED106" s="8">
        <v>3.0303030303030304E-2</v>
      </c>
      <c r="EE106" s="8">
        <v>1.6393442622950821E-2</v>
      </c>
      <c r="EF106" s="8">
        <v>0</v>
      </c>
      <c r="EG106" s="8">
        <v>5.7142857142857141E-2</v>
      </c>
      <c r="EH106" s="8">
        <v>0.02</v>
      </c>
      <c r="EI106" s="8">
        <v>4.9180327868852458E-2</v>
      </c>
      <c r="EJ106" s="8">
        <v>4.9382716049382713E-2</v>
      </c>
      <c r="EK106" s="8">
        <v>1.3698630136986301E-2</v>
      </c>
      <c r="EL106" s="8">
        <v>0</v>
      </c>
      <c r="EM106" s="8">
        <v>0</v>
      </c>
      <c r="EN106" s="8">
        <v>0</v>
      </c>
      <c r="EO106" s="8">
        <v>2.0408163265306121E-2</v>
      </c>
      <c r="EP106" s="8">
        <v>3.7037037037037035E-2</v>
      </c>
      <c r="EQ106" s="8">
        <v>3.0303030303030304E-2</v>
      </c>
      <c r="ER106" s="8">
        <v>4.3478260869565216E-2</v>
      </c>
      <c r="ES106" s="8">
        <v>0</v>
      </c>
      <c r="ET106" s="8">
        <v>0</v>
      </c>
      <c r="EU106" s="8">
        <v>5.7971014492753624E-2</v>
      </c>
      <c r="EV106" s="8">
        <v>1.9230769230769232E-2</v>
      </c>
      <c r="EW106" s="8">
        <v>0.05</v>
      </c>
      <c r="EX106" s="8">
        <v>0.05</v>
      </c>
      <c r="EY106" s="8">
        <v>1.3513513513513514E-2</v>
      </c>
      <c r="EZ106" s="7">
        <v>0</v>
      </c>
      <c r="FA106" s="7">
        <v>0.01</v>
      </c>
      <c r="FB106" s="7">
        <v>834.54999999999973</v>
      </c>
      <c r="FC106" s="7">
        <v>9394.5500000000011</v>
      </c>
      <c r="FD106" s="7">
        <v>2001.5800000000002</v>
      </c>
      <c r="FE106" s="7">
        <v>275.93</v>
      </c>
      <c r="FF106" s="7">
        <v>2694.7699999999995</v>
      </c>
      <c r="FG106" s="7">
        <v>19681.730000000003</v>
      </c>
      <c r="FH106" s="7">
        <v>5813.54</v>
      </c>
      <c r="FI106" s="7">
        <v>3100.96</v>
      </c>
      <c r="FJ106" s="7">
        <v>2246.2600000000002</v>
      </c>
      <c r="FK106" s="7">
        <v>939.08999999999992</v>
      </c>
      <c r="FL106" s="7">
        <v>13548.37</v>
      </c>
      <c r="FM106" s="7">
        <v>181.81</v>
      </c>
      <c r="FN106" s="7">
        <v>1093.55</v>
      </c>
      <c r="FO106" s="7">
        <v>5633.4599999999991</v>
      </c>
      <c r="FP106" s="7">
        <v>732.71</v>
      </c>
      <c r="FQ106" s="7">
        <v>10527.78</v>
      </c>
      <c r="FR106" s="7">
        <v>-1136.8700000000003</v>
      </c>
      <c r="FS106" s="7">
        <v>3251.87</v>
      </c>
      <c r="FT106" s="7">
        <v>1789.8600000000001</v>
      </c>
      <c r="FU106" s="7">
        <v>10099.07</v>
      </c>
      <c r="FV106" s="7">
        <v>48461.130000000005</v>
      </c>
      <c r="FW106" s="7">
        <v>2451.1399999999994</v>
      </c>
      <c r="FX106" s="9" t="s">
        <v>286</v>
      </c>
      <c r="FY106" s="10" t="s">
        <v>290</v>
      </c>
      <c r="FZ106" s="22" t="s">
        <v>275</v>
      </c>
    </row>
    <row r="107" spans="1:182" x14ac:dyDescent="0.35">
      <c r="A107" s="6" t="s">
        <v>291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468711.10200000007</v>
      </c>
      <c r="J107" s="7">
        <v>1137430.4004000004</v>
      </c>
      <c r="K107" s="7">
        <v>1893171.0612000001</v>
      </c>
      <c r="L107" s="7">
        <v>2851054.5884000002</v>
      </c>
      <c r="M107" s="7">
        <v>3510650.5403999994</v>
      </c>
      <c r="N107" s="7">
        <v>4415473.103600001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12029.5708</v>
      </c>
      <c r="AM107" s="7">
        <v>31558.934399999998</v>
      </c>
      <c r="AN107" s="7">
        <v>318982.00559999997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8" t="s">
        <v>182</v>
      </c>
      <c r="CN107" s="8" t="s">
        <v>182</v>
      </c>
      <c r="CO107" s="8" t="s">
        <v>182</v>
      </c>
      <c r="CP107" s="8" t="s">
        <v>182</v>
      </c>
      <c r="CQ107" s="8" t="s">
        <v>182</v>
      </c>
      <c r="CR107" s="8" t="s">
        <v>182</v>
      </c>
      <c r="CS107" s="8" t="s">
        <v>182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383605.26</v>
      </c>
      <c r="DH107" s="7">
        <v>573519.2699999999</v>
      </c>
      <c r="DI107" s="7">
        <v>665185.82000000007</v>
      </c>
      <c r="DJ107" s="7">
        <v>821669.5</v>
      </c>
      <c r="DK107" s="7">
        <v>633200.76</v>
      </c>
      <c r="DL107" s="7">
        <v>751597.39</v>
      </c>
      <c r="DM107" s="8" t="s">
        <v>182</v>
      </c>
      <c r="DN107" s="8" t="s">
        <v>182</v>
      </c>
      <c r="DO107" s="8" t="s">
        <v>182</v>
      </c>
      <c r="DP107" s="8" t="s">
        <v>182</v>
      </c>
      <c r="DQ107" s="8" t="s">
        <v>182</v>
      </c>
      <c r="DR107" s="8" t="s">
        <v>182</v>
      </c>
      <c r="DS107" s="8" t="s">
        <v>182</v>
      </c>
      <c r="DT107" s="8" t="s">
        <v>182</v>
      </c>
      <c r="DU107" s="8">
        <v>0</v>
      </c>
      <c r="DV107" s="8">
        <v>4.5454545454545456E-2</v>
      </c>
      <c r="DW107" s="8">
        <v>0</v>
      </c>
      <c r="DX107" s="8">
        <v>5.7142857142857141E-2</v>
      </c>
      <c r="DY107" s="8">
        <v>3.2258064516129031E-2</v>
      </c>
      <c r="DZ107" s="8" t="s">
        <v>182</v>
      </c>
      <c r="EA107" s="8" t="s">
        <v>182</v>
      </c>
      <c r="EB107" s="8" t="s">
        <v>182</v>
      </c>
      <c r="EC107" s="8" t="s">
        <v>182</v>
      </c>
      <c r="ED107" s="8" t="s">
        <v>182</v>
      </c>
      <c r="EE107" s="8" t="s">
        <v>182</v>
      </c>
      <c r="EF107" s="8" t="s">
        <v>182</v>
      </c>
      <c r="EG107" s="8" t="s">
        <v>182</v>
      </c>
      <c r="EH107" s="8">
        <v>0</v>
      </c>
      <c r="EI107" s="8">
        <v>0</v>
      </c>
      <c r="EJ107" s="8">
        <v>4.7619047619047616E-2</v>
      </c>
      <c r="EK107" s="8">
        <v>0</v>
      </c>
      <c r="EL107" s="8">
        <v>5.8823529411764705E-2</v>
      </c>
      <c r="EM107" s="8" t="s">
        <v>182</v>
      </c>
      <c r="EN107" s="8" t="s">
        <v>182</v>
      </c>
      <c r="EO107" s="8" t="s">
        <v>182</v>
      </c>
      <c r="EP107" s="8" t="s">
        <v>182</v>
      </c>
      <c r="EQ107" s="8" t="s">
        <v>182</v>
      </c>
      <c r="ER107" s="8" t="s">
        <v>182</v>
      </c>
      <c r="ES107" s="8" t="s">
        <v>182</v>
      </c>
      <c r="ET107" s="8" t="s">
        <v>182</v>
      </c>
      <c r="EU107" s="8" t="s">
        <v>182</v>
      </c>
      <c r="EV107" s="8">
        <v>0</v>
      </c>
      <c r="EW107" s="8">
        <v>0</v>
      </c>
      <c r="EX107" s="8">
        <v>0.05</v>
      </c>
      <c r="EY107" s="8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73.11</v>
      </c>
      <c r="FW107" s="7">
        <v>0</v>
      </c>
      <c r="FX107" s="9" t="s">
        <v>286</v>
      </c>
      <c r="FY107" s="10" t="s">
        <v>291</v>
      </c>
      <c r="FZ107" s="22" t="s">
        <v>275</v>
      </c>
    </row>
    <row r="108" spans="1:182" x14ac:dyDescent="0.35">
      <c r="A108" s="6" t="s">
        <v>292</v>
      </c>
      <c r="B108" s="7">
        <v>23341917.10479999</v>
      </c>
      <c r="C108" s="7">
        <v>24611249.40199998</v>
      </c>
      <c r="D108" s="7">
        <v>26059437.737999994</v>
      </c>
      <c r="E108" s="7">
        <v>26697304.86720001</v>
      </c>
      <c r="F108" s="7">
        <v>27402756.927199967</v>
      </c>
      <c r="G108" s="7">
        <v>28666203.66759998</v>
      </c>
      <c r="H108" s="7">
        <v>29200457.531199966</v>
      </c>
      <c r="I108" s="7">
        <v>29502341.638799977</v>
      </c>
      <c r="J108" s="7">
        <v>29772965.405599989</v>
      </c>
      <c r="K108" s="7">
        <v>30936165.055599958</v>
      </c>
      <c r="L108" s="7">
        <v>31891165.926399998</v>
      </c>
      <c r="M108" s="7">
        <v>32103833.298799992</v>
      </c>
      <c r="N108" s="7">
        <v>33684958.930799976</v>
      </c>
      <c r="O108" s="7">
        <v>1276848.2563999998</v>
      </c>
      <c r="P108" s="7">
        <v>1383066.4987999999</v>
      </c>
      <c r="Q108" s="7">
        <v>1352389.8972</v>
      </c>
      <c r="R108" s="7">
        <v>1148721.2424000001</v>
      </c>
      <c r="S108" s="7">
        <v>1168505.3244</v>
      </c>
      <c r="T108" s="7">
        <v>1433939.3804000001</v>
      </c>
      <c r="U108" s="7">
        <v>1580647.8496000001</v>
      </c>
      <c r="V108" s="7">
        <v>1649900.6864000002</v>
      </c>
      <c r="W108" s="7">
        <v>1895402.1011999999</v>
      </c>
      <c r="X108" s="7">
        <v>1943952.2192000002</v>
      </c>
      <c r="Y108" s="7">
        <v>2457164.0935999998</v>
      </c>
      <c r="Z108" s="7">
        <v>2471093.2615999994</v>
      </c>
      <c r="AA108" s="7">
        <v>2410170.8407999999</v>
      </c>
      <c r="AB108" s="7">
        <v>1268876.7368000001</v>
      </c>
      <c r="AC108" s="7">
        <v>1043857.2480000001</v>
      </c>
      <c r="AD108" s="7">
        <v>998089.23119999992</v>
      </c>
      <c r="AE108" s="7">
        <v>1451578.4467999998</v>
      </c>
      <c r="AF108" s="7">
        <v>1312538.3308000001</v>
      </c>
      <c r="AG108" s="7">
        <v>1429749.2116</v>
      </c>
      <c r="AH108" s="7">
        <v>1716640.3404000001</v>
      </c>
      <c r="AI108" s="7">
        <v>1673096.5972</v>
      </c>
      <c r="AJ108" s="7">
        <v>2335410.0323999999</v>
      </c>
      <c r="AK108" s="7">
        <v>2117055.5032000002</v>
      </c>
      <c r="AL108" s="7">
        <v>1582962.6256000001</v>
      </c>
      <c r="AM108" s="7">
        <v>1278052.8707999999</v>
      </c>
      <c r="AN108" s="7">
        <v>1716326.2868000001</v>
      </c>
      <c r="AO108" s="7">
        <v>0</v>
      </c>
      <c r="AP108" s="7">
        <v>87454.396800000002</v>
      </c>
      <c r="AQ108" s="7">
        <v>67740.628400000001</v>
      </c>
      <c r="AR108" s="7">
        <v>51817.9228</v>
      </c>
      <c r="AS108" s="7">
        <v>220100.9472</v>
      </c>
      <c r="AT108" s="7">
        <v>14474.5512</v>
      </c>
      <c r="AU108" s="7">
        <v>104095.6284</v>
      </c>
      <c r="AV108" s="7">
        <v>48056.569199999998</v>
      </c>
      <c r="AW108" s="7">
        <v>192307.98680000001</v>
      </c>
      <c r="AX108" s="7">
        <v>70197.524799999999</v>
      </c>
      <c r="AY108" s="7">
        <v>42087.803200000002</v>
      </c>
      <c r="AZ108" s="7">
        <v>199232.75519999999</v>
      </c>
      <c r="BA108" s="7">
        <v>126354.5644</v>
      </c>
      <c r="BB108" s="7">
        <v>219417.83</v>
      </c>
      <c r="BC108" s="7">
        <v>164662.72</v>
      </c>
      <c r="BD108" s="7">
        <v>271031.94</v>
      </c>
      <c r="BE108" s="7">
        <v>64337.45</v>
      </c>
      <c r="BF108" s="7">
        <v>62497.08</v>
      </c>
      <c r="BG108" s="7">
        <v>295232.06</v>
      </c>
      <c r="BH108" s="7">
        <v>196474.59</v>
      </c>
      <c r="BI108" s="7">
        <v>211830.38999999998</v>
      </c>
      <c r="BJ108" s="7">
        <v>113934.28</v>
      </c>
      <c r="BK108" s="7">
        <v>108105.85999999999</v>
      </c>
      <c r="BL108" s="7">
        <v>224883.82</v>
      </c>
      <c r="BM108" s="7">
        <v>94050.549999999988</v>
      </c>
      <c r="BN108" s="7">
        <v>86795.12000000001</v>
      </c>
      <c r="BO108" s="7">
        <v>172153.42</v>
      </c>
      <c r="BP108" s="7">
        <v>345944.58</v>
      </c>
      <c r="BQ108" s="7">
        <v>76546.51999999999</v>
      </c>
      <c r="BR108" s="7">
        <v>297783.66000000003</v>
      </c>
      <c r="BS108" s="7">
        <v>149046.51999999999</v>
      </c>
      <c r="BT108" s="7">
        <v>161742.57</v>
      </c>
      <c r="BU108" s="7">
        <v>170473.4</v>
      </c>
      <c r="BV108" s="7">
        <v>261474.24</v>
      </c>
      <c r="BW108" s="7">
        <v>415859.36000000004</v>
      </c>
      <c r="BX108" s="7">
        <v>232001.29</v>
      </c>
      <c r="BY108" s="7">
        <v>301483.14</v>
      </c>
      <c r="BZ108" s="7">
        <v>0</v>
      </c>
      <c r="CA108" s="7">
        <v>0</v>
      </c>
      <c r="CB108" s="7">
        <v>0</v>
      </c>
      <c r="CC108" s="7">
        <v>0</v>
      </c>
      <c r="CD108" s="7">
        <v>115931.99</v>
      </c>
      <c r="CE108" s="7">
        <v>0</v>
      </c>
      <c r="CF108" s="7">
        <v>43036.770000000004</v>
      </c>
      <c r="CG108" s="7">
        <v>14971.87</v>
      </c>
      <c r="CH108" s="7">
        <v>0</v>
      </c>
      <c r="CI108" s="7">
        <v>0</v>
      </c>
      <c r="CJ108" s="7">
        <v>0</v>
      </c>
      <c r="CK108" s="7">
        <v>75442.86</v>
      </c>
      <c r="CL108" s="7">
        <v>79993.97</v>
      </c>
      <c r="CM108" s="20">
        <v>0</v>
      </c>
      <c r="CN108" s="20">
        <v>0</v>
      </c>
      <c r="CO108" s="20">
        <v>0</v>
      </c>
      <c r="CP108" s="20">
        <v>0</v>
      </c>
      <c r="CQ108" s="20">
        <v>7.8611707043953885E-2</v>
      </c>
      <c r="CR108" s="20">
        <v>0</v>
      </c>
      <c r="CS108" s="20">
        <v>3.474641252494852E-2</v>
      </c>
      <c r="CT108" s="20">
        <v>1.6851495402553162E-2</v>
      </c>
      <c r="CU108" s="20">
        <v>0</v>
      </c>
      <c r="CV108" s="20">
        <v>0</v>
      </c>
      <c r="CW108" s="20">
        <v>0</v>
      </c>
      <c r="CX108" s="20">
        <v>4.3534264275742869E-2</v>
      </c>
      <c r="CY108" s="20">
        <v>4.7083785148568806E-2</v>
      </c>
      <c r="CZ108" s="7">
        <v>1398555.06</v>
      </c>
      <c r="DA108" s="7">
        <v>1850009.92</v>
      </c>
      <c r="DB108" s="7">
        <v>1834017.4399999997</v>
      </c>
      <c r="DC108" s="7">
        <v>1370495.62</v>
      </c>
      <c r="DD108" s="7">
        <v>1635967.06</v>
      </c>
      <c r="DE108" s="7">
        <v>1645310.21</v>
      </c>
      <c r="DF108" s="7">
        <v>1415897.8099999998</v>
      </c>
      <c r="DG108" s="7">
        <v>922513.2</v>
      </c>
      <c r="DH108" s="7">
        <v>1069637.5600000003</v>
      </c>
      <c r="DI108" s="7">
        <v>1872816.86</v>
      </c>
      <c r="DJ108" s="7">
        <v>2017902.6899999997</v>
      </c>
      <c r="DK108" s="7">
        <v>1788587.61</v>
      </c>
      <c r="DL108" s="7">
        <v>1728970.6700000002</v>
      </c>
      <c r="DM108" s="20">
        <v>5.0632911392405063E-2</v>
      </c>
      <c r="DN108" s="20">
        <v>0</v>
      </c>
      <c r="DO108" s="20">
        <v>4.7058823529411764E-2</v>
      </c>
      <c r="DP108" s="20">
        <v>9.2592592592592587E-3</v>
      </c>
      <c r="DQ108" s="20">
        <v>0</v>
      </c>
      <c r="DR108" s="20">
        <v>5.2631578947368418E-2</v>
      </c>
      <c r="DS108" s="20">
        <v>5.4794520547945202E-2</v>
      </c>
      <c r="DT108" s="20">
        <v>3.5714285714285712E-2</v>
      </c>
      <c r="DU108" s="20">
        <v>0.33333333333333331</v>
      </c>
      <c r="DV108" s="20">
        <v>1.8181818181818181E-2</v>
      </c>
      <c r="DW108" s="20">
        <v>0.16390977443609023</v>
      </c>
      <c r="DX108" s="20">
        <v>3.8461538461538464E-2</v>
      </c>
      <c r="DY108" s="20">
        <v>0.61408450704225348</v>
      </c>
      <c r="DZ108" s="20">
        <v>1.7857142857142856E-2</v>
      </c>
      <c r="EA108" s="20">
        <v>1.2500000000000001E-2</v>
      </c>
      <c r="EB108" s="20">
        <v>0</v>
      </c>
      <c r="EC108" s="20">
        <v>3.5714285714285712E-2</v>
      </c>
      <c r="ED108" s="20">
        <v>9.1743119266055051E-3</v>
      </c>
      <c r="EE108" s="20">
        <v>0</v>
      </c>
      <c r="EF108" s="20">
        <v>5.0847457627118647E-2</v>
      </c>
      <c r="EG108" s="20">
        <v>4.2253521126760563E-2</v>
      </c>
      <c r="EH108" s="20">
        <v>3.5087719298245612E-2</v>
      </c>
      <c r="EI108" s="20">
        <v>0</v>
      </c>
      <c r="EJ108" s="20">
        <v>1.8181818181818181E-2</v>
      </c>
      <c r="EK108" s="20">
        <v>0.16390977443609023</v>
      </c>
      <c r="EL108" s="20">
        <v>0.19264069264069264</v>
      </c>
      <c r="EM108" s="20">
        <v>1.5384615384615385E-2</v>
      </c>
      <c r="EN108" s="20">
        <v>1.7857142857142856E-2</v>
      </c>
      <c r="EO108" s="20">
        <v>1.2345679012345678E-2</v>
      </c>
      <c r="EP108" s="20">
        <v>0</v>
      </c>
      <c r="EQ108" s="20">
        <v>3.5714285714285712E-2</v>
      </c>
      <c r="ER108" s="20">
        <v>9.1743119266055051E-3</v>
      </c>
      <c r="ES108" s="20">
        <v>0</v>
      </c>
      <c r="ET108" s="20">
        <v>5.0847457627118647E-2</v>
      </c>
      <c r="EU108" s="20">
        <v>5.6338028169014086E-2</v>
      </c>
      <c r="EV108" s="20">
        <v>1.7543859649122806E-2</v>
      </c>
      <c r="EW108" s="20">
        <v>0</v>
      </c>
      <c r="EX108" s="20">
        <v>1.8518518518518517E-2</v>
      </c>
      <c r="EY108" s="20">
        <v>0.18771929824561404</v>
      </c>
      <c r="EZ108" s="7">
        <v>20783.440000000002</v>
      </c>
      <c r="FA108" s="7">
        <v>3995.05</v>
      </c>
      <c r="FB108" s="7">
        <v>3071.7300000000014</v>
      </c>
      <c r="FC108" s="7">
        <v>44729.350000000006</v>
      </c>
      <c r="FD108" s="7">
        <v>3726.74</v>
      </c>
      <c r="FE108" s="7">
        <v>18625.39</v>
      </c>
      <c r="FF108" s="7">
        <v>24048.289999999997</v>
      </c>
      <c r="FG108" s="7">
        <v>34238.520000000004</v>
      </c>
      <c r="FH108" s="7">
        <v>2983.6900000000014</v>
      </c>
      <c r="FI108" s="7">
        <v>5639.3099999999977</v>
      </c>
      <c r="FJ108" s="7">
        <v>17169.43</v>
      </c>
      <c r="FK108" s="7">
        <v>26756.250000000004</v>
      </c>
      <c r="FL108" s="7">
        <v>8104.54</v>
      </c>
      <c r="FM108" s="7">
        <v>3901.1600000000008</v>
      </c>
      <c r="FN108" s="7">
        <v>18679.52</v>
      </c>
      <c r="FO108" s="7">
        <v>12685.82</v>
      </c>
      <c r="FP108" s="7">
        <v>2741.46</v>
      </c>
      <c r="FQ108" s="7">
        <v>10606.38</v>
      </c>
      <c r="FR108" s="7">
        <v>1713.0800000000002</v>
      </c>
      <c r="FS108" s="7">
        <v>10245.159999999998</v>
      </c>
      <c r="FT108" s="7">
        <v>4872.9800000000005</v>
      </c>
      <c r="FU108" s="7">
        <v>3352.88</v>
      </c>
      <c r="FV108" s="7">
        <v>8278.67</v>
      </c>
      <c r="FW108" s="7">
        <v>549.1</v>
      </c>
      <c r="FX108" s="9" t="s">
        <v>286</v>
      </c>
      <c r="FY108" s="10" t="s">
        <v>292</v>
      </c>
      <c r="FZ108" s="22" t="s">
        <v>275</v>
      </c>
    </row>
    <row r="109" spans="1:182" x14ac:dyDescent="0.35">
      <c r="A109" s="6" t="s">
        <v>293</v>
      </c>
      <c r="B109" s="7">
        <v>958292.9628000001</v>
      </c>
      <c r="C109" s="7">
        <v>1560508.9268</v>
      </c>
      <c r="D109" s="7">
        <v>1798079.0579999997</v>
      </c>
      <c r="E109" s="7">
        <v>2167326.8552000001</v>
      </c>
      <c r="F109" s="7">
        <v>2493650.6976000005</v>
      </c>
      <c r="G109" s="7">
        <v>3007044.8347999998</v>
      </c>
      <c r="H109" s="7">
        <v>3417820.4396000006</v>
      </c>
      <c r="I109" s="7">
        <v>3884741.2087999899</v>
      </c>
      <c r="J109" s="7">
        <v>4088842.5340000005</v>
      </c>
      <c r="K109" s="7">
        <v>4712984.5720000006</v>
      </c>
      <c r="L109" s="7">
        <v>5287704.3451999994</v>
      </c>
      <c r="M109" s="7">
        <v>5443974.8492000001</v>
      </c>
      <c r="N109" s="7">
        <v>6012514.4623999996</v>
      </c>
      <c r="O109" s="7">
        <v>0</v>
      </c>
      <c r="P109" s="7">
        <v>0</v>
      </c>
      <c r="Q109" s="7">
        <v>0</v>
      </c>
      <c r="R109" s="7">
        <v>0</v>
      </c>
      <c r="S109" s="7">
        <v>44095.9856</v>
      </c>
      <c r="T109" s="7">
        <v>44095.9856</v>
      </c>
      <c r="U109" s="7">
        <v>44095.9856</v>
      </c>
      <c r="V109" s="7">
        <v>44095.9856</v>
      </c>
      <c r="W109" s="7">
        <v>74360.923599999995</v>
      </c>
      <c r="X109" s="7">
        <v>25526.679199999999</v>
      </c>
      <c r="Y109" s="7">
        <v>33434.428399999997</v>
      </c>
      <c r="Z109" s="7">
        <v>32128.563200000001</v>
      </c>
      <c r="AA109" s="7">
        <v>25526.679199999999</v>
      </c>
      <c r="AB109" s="7">
        <v>0</v>
      </c>
      <c r="AC109" s="7">
        <v>41843.120799999997</v>
      </c>
      <c r="AD109" s="7">
        <v>40981.153599999998</v>
      </c>
      <c r="AE109" s="7">
        <v>43995.726799999997</v>
      </c>
      <c r="AF109" s="7">
        <v>0</v>
      </c>
      <c r="AG109" s="7">
        <v>0</v>
      </c>
      <c r="AH109" s="7">
        <v>30830.263999999999</v>
      </c>
      <c r="AI109" s="7">
        <v>40428.9352</v>
      </c>
      <c r="AJ109" s="7">
        <v>11987.116399999999</v>
      </c>
      <c r="AK109" s="7">
        <v>7684.7972</v>
      </c>
      <c r="AL109" s="7">
        <v>30199.4944</v>
      </c>
      <c r="AM109" s="7">
        <v>77444.8704</v>
      </c>
      <c r="AN109" s="7">
        <v>70186.421999999991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7206.8316000000004</v>
      </c>
      <c r="AW109" s="7">
        <v>0</v>
      </c>
      <c r="AX109" s="7">
        <v>0</v>
      </c>
      <c r="AY109" s="7">
        <v>0</v>
      </c>
      <c r="AZ109" s="7">
        <v>19670.875599999999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64898.649999999994</v>
      </c>
      <c r="BV109" s="7">
        <v>42437.32</v>
      </c>
      <c r="BW109" s="7">
        <v>19314.63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10346.98</v>
      </c>
      <c r="CI109" s="7">
        <v>0</v>
      </c>
      <c r="CJ109" s="7">
        <v>10505.13</v>
      </c>
      <c r="CK109" s="7">
        <v>0</v>
      </c>
      <c r="CL109" s="7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3.2878528172857184E-2</v>
      </c>
      <c r="CV109" s="8">
        <v>0</v>
      </c>
      <c r="CW109" s="8">
        <v>1.6970271376401207E-2</v>
      </c>
      <c r="CX109" s="8">
        <v>0</v>
      </c>
      <c r="CY109" s="8">
        <v>0</v>
      </c>
      <c r="CZ109" s="7">
        <v>174494.67</v>
      </c>
      <c r="DA109" s="7">
        <v>528727.72</v>
      </c>
      <c r="DB109" s="7">
        <v>217443.66999999998</v>
      </c>
      <c r="DC109" s="7">
        <v>243594.09</v>
      </c>
      <c r="DD109" s="7">
        <v>314719.54000000004</v>
      </c>
      <c r="DE109" s="7">
        <v>470876.65</v>
      </c>
      <c r="DF109" s="7">
        <v>421536.51</v>
      </c>
      <c r="DG109" s="7">
        <v>468266.98</v>
      </c>
      <c r="DH109" s="7">
        <v>314703.26</v>
      </c>
      <c r="DI109" s="7">
        <v>619636.32000000007</v>
      </c>
      <c r="DJ109" s="7">
        <v>619031.35000000009</v>
      </c>
      <c r="DK109" s="7">
        <v>293586.83</v>
      </c>
      <c r="DL109" s="7">
        <v>476127.9599999999</v>
      </c>
      <c r="DM109" s="8">
        <v>0</v>
      </c>
      <c r="DN109" s="8">
        <v>0</v>
      </c>
      <c r="DO109" s="8">
        <v>4.1666666666666664E-2</v>
      </c>
      <c r="DP109" s="8">
        <v>0</v>
      </c>
      <c r="DQ109" s="8">
        <v>0</v>
      </c>
      <c r="DR109" s="8">
        <v>6.25E-2</v>
      </c>
      <c r="DS109" s="8">
        <v>0</v>
      </c>
      <c r="DT109" s="8">
        <v>5.5555555555555552E-2</v>
      </c>
      <c r="DU109" s="8">
        <v>0</v>
      </c>
      <c r="DV109" s="8">
        <v>0</v>
      </c>
      <c r="DW109" s="8">
        <v>2.8571428571428571E-2</v>
      </c>
      <c r="DX109" s="8">
        <v>0</v>
      </c>
      <c r="DY109" s="8">
        <v>8.6956521739130432E-2</v>
      </c>
      <c r="DZ109" s="8">
        <v>0</v>
      </c>
      <c r="EA109" s="8">
        <v>0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8">
        <v>0</v>
      </c>
      <c r="EH109" s="8">
        <v>5.5555555555555552E-2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0</v>
      </c>
      <c r="EO109" s="8">
        <v>0</v>
      </c>
      <c r="EP109" s="8">
        <v>0</v>
      </c>
      <c r="EQ109" s="8">
        <v>0</v>
      </c>
      <c r="ER109" s="8">
        <v>0</v>
      </c>
      <c r="ES109" s="8">
        <v>0</v>
      </c>
      <c r="ET109" s="8">
        <v>0</v>
      </c>
      <c r="EU109" s="8">
        <v>0</v>
      </c>
      <c r="EV109" s="8">
        <v>5.5555555555555552E-2</v>
      </c>
      <c r="EW109" s="8">
        <v>0</v>
      </c>
      <c r="EX109" s="8">
        <v>0</v>
      </c>
      <c r="EY109" s="8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71.67</v>
      </c>
      <c r="FE109" s="7">
        <v>151.19999999999999</v>
      </c>
      <c r="FF109" s="7">
        <v>217.54000000000002</v>
      </c>
      <c r="FG109" s="7">
        <v>446.58000000000004</v>
      </c>
      <c r="FH109" s="7">
        <v>19928.649999999998</v>
      </c>
      <c r="FI109" s="7">
        <v>354.39</v>
      </c>
      <c r="FJ109" s="7">
        <v>382.96</v>
      </c>
      <c r="FK109" s="7">
        <v>413.78999999999996</v>
      </c>
      <c r="FL109" s="7">
        <v>684.06999999999994</v>
      </c>
      <c r="FM109" s="7">
        <v>501.75</v>
      </c>
      <c r="FN109" s="7">
        <v>542.30999999999995</v>
      </c>
      <c r="FO109" s="7">
        <v>586.48</v>
      </c>
      <c r="FP109" s="7">
        <v>633.92000000000007</v>
      </c>
      <c r="FQ109" s="7">
        <v>498.36</v>
      </c>
      <c r="FR109" s="7">
        <v>363.33</v>
      </c>
      <c r="FS109" s="7">
        <v>7342.38</v>
      </c>
      <c r="FT109" s="7">
        <v>432.49</v>
      </c>
      <c r="FU109" s="7">
        <v>1125.8</v>
      </c>
      <c r="FV109" s="7">
        <v>229.85</v>
      </c>
      <c r="FW109" s="7">
        <v>864.92</v>
      </c>
      <c r="FX109" s="9" t="s">
        <v>286</v>
      </c>
      <c r="FY109" s="10" t="s">
        <v>293</v>
      </c>
      <c r="FZ109" s="22" t="s">
        <v>275</v>
      </c>
    </row>
    <row r="110" spans="1:182" x14ac:dyDescent="0.35">
      <c r="A110" s="17" t="s">
        <v>286</v>
      </c>
      <c r="B110" s="18">
        <v>140716593.4056001</v>
      </c>
      <c r="C110" s="18">
        <v>146636170.5864</v>
      </c>
      <c r="D110" s="18">
        <v>153428046.89239997</v>
      </c>
      <c r="E110" s="18">
        <v>157399366.54120001</v>
      </c>
      <c r="F110" s="18">
        <v>159108035.15079978</v>
      </c>
      <c r="G110" s="18">
        <v>166302448.53919986</v>
      </c>
      <c r="H110" s="18">
        <v>166562469.80839995</v>
      </c>
      <c r="I110" s="18">
        <v>170082057.55919972</v>
      </c>
      <c r="J110" s="18">
        <v>174859957.31879997</v>
      </c>
      <c r="K110" s="18">
        <v>180481538.54879999</v>
      </c>
      <c r="L110" s="18">
        <v>189164987.82119972</v>
      </c>
      <c r="M110" s="18">
        <v>190697897.24119982</v>
      </c>
      <c r="N110" s="18">
        <v>202168406.1923998</v>
      </c>
      <c r="O110" s="18">
        <v>7521387.4287999971</v>
      </c>
      <c r="P110" s="18">
        <v>6949608.9860000005</v>
      </c>
      <c r="Q110" s="18">
        <v>7109420.8339999998</v>
      </c>
      <c r="R110" s="18">
        <v>7491843.0152000021</v>
      </c>
      <c r="S110" s="18">
        <v>7089678.9928000001</v>
      </c>
      <c r="T110" s="18">
        <v>7773404.0987999998</v>
      </c>
      <c r="U110" s="18">
        <v>7602172.1715999981</v>
      </c>
      <c r="V110" s="18">
        <v>7760714.3603999987</v>
      </c>
      <c r="W110" s="18">
        <v>8139279.0755999992</v>
      </c>
      <c r="X110" s="18">
        <v>8090198.7140000015</v>
      </c>
      <c r="Y110" s="18">
        <v>9750940.185200002</v>
      </c>
      <c r="Z110" s="18">
        <v>9748999.8580000009</v>
      </c>
      <c r="AA110" s="18">
        <v>10214782.429999996</v>
      </c>
      <c r="AB110" s="18">
        <v>6351360.2152000032</v>
      </c>
      <c r="AC110" s="18">
        <v>5688339.6676000012</v>
      </c>
      <c r="AD110" s="18">
        <v>5987688.0303999977</v>
      </c>
      <c r="AE110" s="18">
        <v>6688006.682000001</v>
      </c>
      <c r="AF110" s="18">
        <v>5578304.4307999974</v>
      </c>
      <c r="AG110" s="18">
        <v>6260575.3515999988</v>
      </c>
      <c r="AH110" s="18">
        <v>6047050.0767999999</v>
      </c>
      <c r="AI110" s="18">
        <v>7053700.4947999967</v>
      </c>
      <c r="AJ110" s="18">
        <v>8288933.1183999982</v>
      </c>
      <c r="AK110" s="18">
        <v>7692671.1615999993</v>
      </c>
      <c r="AL110" s="18">
        <v>7100264.8880000003</v>
      </c>
      <c r="AM110" s="18">
        <v>7552996.3292000024</v>
      </c>
      <c r="AN110" s="18">
        <v>8549699.7748000007</v>
      </c>
      <c r="AO110" s="18">
        <v>0</v>
      </c>
      <c r="AP110" s="18">
        <v>383973.47680000006</v>
      </c>
      <c r="AQ110" s="18">
        <v>461336.35280000005</v>
      </c>
      <c r="AR110" s="18">
        <v>708538.82400000014</v>
      </c>
      <c r="AS110" s="18">
        <v>755057.60000000009</v>
      </c>
      <c r="AT110" s="18">
        <v>250332.27639999997</v>
      </c>
      <c r="AU110" s="18">
        <v>666893.41319999995</v>
      </c>
      <c r="AV110" s="18">
        <v>209229.196</v>
      </c>
      <c r="AW110" s="18">
        <v>1010214.3976</v>
      </c>
      <c r="AX110" s="18">
        <v>502472.44199999998</v>
      </c>
      <c r="AY110" s="18">
        <v>156651.32560000001</v>
      </c>
      <c r="AZ110" s="18">
        <v>584093.0196</v>
      </c>
      <c r="BA110" s="18">
        <v>545267.06280000007</v>
      </c>
      <c r="BB110" s="18">
        <v>1257140.4400000002</v>
      </c>
      <c r="BC110" s="18">
        <v>1008869.0899999999</v>
      </c>
      <c r="BD110" s="18">
        <v>1014666.79</v>
      </c>
      <c r="BE110" s="18">
        <v>815459.78000000026</v>
      </c>
      <c r="BF110" s="18">
        <v>478572.37</v>
      </c>
      <c r="BG110" s="18">
        <v>873665.25000000012</v>
      </c>
      <c r="BH110" s="18">
        <v>686218.49</v>
      </c>
      <c r="BI110" s="18">
        <v>1009769.28</v>
      </c>
      <c r="BJ110" s="18">
        <v>989503.85999999987</v>
      </c>
      <c r="BK110" s="18">
        <v>1394814.9999999991</v>
      </c>
      <c r="BL110" s="18">
        <v>1451036.5500000005</v>
      </c>
      <c r="BM110" s="18">
        <v>888564.21000000008</v>
      </c>
      <c r="BN110" s="18">
        <v>1504364.68</v>
      </c>
      <c r="BO110" s="18">
        <v>925056.73</v>
      </c>
      <c r="BP110" s="18">
        <v>1069392.9999999998</v>
      </c>
      <c r="BQ110" s="18">
        <v>1143591.7000000002</v>
      </c>
      <c r="BR110" s="18">
        <v>1758069.2800000005</v>
      </c>
      <c r="BS110" s="18">
        <v>943218.7200000002</v>
      </c>
      <c r="BT110" s="18">
        <v>1061896.1000000003</v>
      </c>
      <c r="BU110" s="18">
        <v>1760199.3399999996</v>
      </c>
      <c r="BV110" s="18">
        <v>1514657.1200000003</v>
      </c>
      <c r="BW110" s="18">
        <v>1395974.32</v>
      </c>
      <c r="BX110" s="18">
        <v>1381279.4200000002</v>
      </c>
      <c r="BY110" s="18">
        <v>1259731.24</v>
      </c>
      <c r="BZ110" s="18">
        <v>31379.119999999999</v>
      </c>
      <c r="CA110" s="18">
        <v>157443.99</v>
      </c>
      <c r="CB110" s="18">
        <v>11297.11</v>
      </c>
      <c r="CC110" s="18">
        <v>41078.1</v>
      </c>
      <c r="CD110" s="18">
        <v>246684.21</v>
      </c>
      <c r="CE110" s="18">
        <v>105559.15000000001</v>
      </c>
      <c r="CF110" s="18">
        <v>106236.16</v>
      </c>
      <c r="CG110" s="18">
        <v>24158.690000000002</v>
      </c>
      <c r="CH110" s="18">
        <v>84914.349999999991</v>
      </c>
      <c r="CI110" s="18">
        <v>22373.78</v>
      </c>
      <c r="CJ110" s="18">
        <v>59890.909999999996</v>
      </c>
      <c r="CK110" s="18">
        <v>194045.13999999998</v>
      </c>
      <c r="CL110" s="18">
        <v>179689.19</v>
      </c>
      <c r="CM110" s="19">
        <v>3.756817537003829E-3</v>
      </c>
      <c r="CN110" s="19">
        <v>1.4702658276625808E-2</v>
      </c>
      <c r="CO110" s="19">
        <v>1.0936240454160909E-3</v>
      </c>
      <c r="CP110" s="19">
        <v>5.0970710295741382E-3</v>
      </c>
      <c r="CQ110" s="19">
        <v>3.226050569213753E-2</v>
      </c>
      <c r="CR110" s="19">
        <v>1.2459639063847186E-2</v>
      </c>
      <c r="CS110" s="19">
        <v>1.3930690265213787E-2</v>
      </c>
      <c r="CT110" s="19">
        <v>2.9735318873649586E-3</v>
      </c>
      <c r="CU110" s="19">
        <v>8.5139438241244678E-3</v>
      </c>
      <c r="CV110" s="19">
        <v>1.9916630252556264E-3</v>
      </c>
      <c r="CW110" s="19">
        <v>4.4501292919388504E-3</v>
      </c>
      <c r="CX110" s="19">
        <v>1.7277602530349882E-2</v>
      </c>
      <c r="CY110" s="19">
        <v>1.460797302599485E-2</v>
      </c>
      <c r="CZ110" s="18">
        <v>8352580.2599999998</v>
      </c>
      <c r="DA110" s="18">
        <v>10708539.029999999</v>
      </c>
      <c r="DB110" s="18">
        <v>10329975.869999997</v>
      </c>
      <c r="DC110" s="18">
        <v>8059157.8499999996</v>
      </c>
      <c r="DD110" s="18">
        <v>7646631.839999998</v>
      </c>
      <c r="DE110" s="18">
        <v>8472087.3099999987</v>
      </c>
      <c r="DF110" s="18">
        <v>7626051.4000000022</v>
      </c>
      <c r="DG110" s="18">
        <v>8124577.4099999983</v>
      </c>
      <c r="DH110" s="18">
        <v>9973562.3999999985</v>
      </c>
      <c r="DI110" s="18">
        <v>11233717.609999998</v>
      </c>
      <c r="DJ110" s="18">
        <v>13458240.439999999</v>
      </c>
      <c r="DK110" s="18">
        <v>11231022.339999996</v>
      </c>
      <c r="DL110" s="18">
        <v>12300761.35</v>
      </c>
      <c r="DM110" s="19">
        <v>6.4853556485355651E-2</v>
      </c>
      <c r="DN110" s="19">
        <v>2.9166666666666667E-2</v>
      </c>
      <c r="DO110" s="19">
        <v>2.9929577464788731E-2</v>
      </c>
      <c r="DP110" s="19">
        <v>2.9459901800327332E-2</v>
      </c>
      <c r="DQ110" s="19">
        <v>1.782178217821782E-2</v>
      </c>
      <c r="DR110" s="19">
        <v>3.6269430051813469E-2</v>
      </c>
      <c r="DS110" s="19">
        <v>2.8056112224448898E-2</v>
      </c>
      <c r="DT110" s="19">
        <v>2.5188916876574308E-2</v>
      </c>
      <c r="DU110" s="19">
        <v>2.4630541871921183E-2</v>
      </c>
      <c r="DV110" s="19">
        <v>2.4344569288389514E-2</v>
      </c>
      <c r="DW110" s="19">
        <v>2.1645021645021644E-2</v>
      </c>
      <c r="DX110" s="19">
        <v>2.1069692058346839E-2</v>
      </c>
      <c r="DY110" s="19">
        <v>5.9006211180124224E-2</v>
      </c>
      <c r="DZ110" s="19">
        <v>1.7156862745098041E-2</v>
      </c>
      <c r="EA110" s="19">
        <v>3.7656903765690378E-2</v>
      </c>
      <c r="EB110" s="19">
        <v>2.748414376321353E-2</v>
      </c>
      <c r="EC110" s="19">
        <v>2.2847100175746926E-2</v>
      </c>
      <c r="ED110" s="19">
        <v>1.9704433497536946E-2</v>
      </c>
      <c r="EE110" s="19">
        <v>1.1857707509881422E-2</v>
      </c>
      <c r="EF110" s="19">
        <v>2.0671834625322998E-2</v>
      </c>
      <c r="EG110" s="19">
        <v>2.2222222222222223E-2</v>
      </c>
      <c r="EH110" s="19">
        <v>2.2556390977443608E-2</v>
      </c>
      <c r="EI110" s="19">
        <v>1.7114914425427872E-2</v>
      </c>
      <c r="EJ110" s="19">
        <v>2.0560747663551402E-2</v>
      </c>
      <c r="EK110" s="19">
        <v>1.875901875901876E-2</v>
      </c>
      <c r="EL110" s="19">
        <v>1.4657980456026058E-2</v>
      </c>
      <c r="EM110" s="19">
        <v>1.9867549668874173E-2</v>
      </c>
      <c r="EN110" s="19">
        <v>1.4669926650366748E-2</v>
      </c>
      <c r="EO110" s="19">
        <v>2.7310924369747899E-2</v>
      </c>
      <c r="EP110" s="19">
        <v>1.8947368421052633E-2</v>
      </c>
      <c r="EQ110" s="19">
        <v>2.1126760563380281E-2</v>
      </c>
      <c r="ER110" s="19">
        <v>1.8092105263157895E-2</v>
      </c>
      <c r="ES110" s="19">
        <v>9.8039215686274508E-3</v>
      </c>
      <c r="ET110" s="19">
        <v>2.5839793281653745E-2</v>
      </c>
      <c r="EU110" s="19">
        <v>2.4291497975708502E-2</v>
      </c>
      <c r="EV110" s="19">
        <v>2.0202020202020204E-2</v>
      </c>
      <c r="EW110" s="19">
        <v>1.6949152542372881E-2</v>
      </c>
      <c r="EX110" s="19">
        <v>1.6885553470919325E-2</v>
      </c>
      <c r="EY110" s="19">
        <v>1.7291066282420751E-2</v>
      </c>
      <c r="EZ110" s="18">
        <v>238097.76999999996</v>
      </c>
      <c r="FA110" s="18">
        <v>66985.539999999994</v>
      </c>
      <c r="FB110" s="18">
        <v>41481.74</v>
      </c>
      <c r="FC110" s="18">
        <v>269601.20999999996</v>
      </c>
      <c r="FD110" s="18">
        <v>178551.48</v>
      </c>
      <c r="FE110" s="18">
        <v>165725.97000000003</v>
      </c>
      <c r="FF110" s="18">
        <v>73663.900000000023</v>
      </c>
      <c r="FG110" s="18">
        <v>164964.93</v>
      </c>
      <c r="FH110" s="18">
        <v>91043.899999999936</v>
      </c>
      <c r="FI110" s="18">
        <v>69451.890000000014</v>
      </c>
      <c r="FJ110" s="18">
        <v>71807.759999999995</v>
      </c>
      <c r="FK110" s="18">
        <v>112189.15999999999</v>
      </c>
      <c r="FL110" s="18">
        <v>50984.49</v>
      </c>
      <c r="FM110" s="18">
        <v>39492.170000000006</v>
      </c>
      <c r="FN110" s="18">
        <v>84142.35</v>
      </c>
      <c r="FO110" s="18">
        <v>77812.459999999992</v>
      </c>
      <c r="FP110" s="18">
        <v>22199.420000000002</v>
      </c>
      <c r="FQ110" s="18">
        <v>55752.06</v>
      </c>
      <c r="FR110" s="18">
        <v>34074.600000000006</v>
      </c>
      <c r="FS110" s="18">
        <v>75492.44</v>
      </c>
      <c r="FT110" s="18">
        <v>40997.89</v>
      </c>
      <c r="FU110" s="18">
        <v>154821.01999999993</v>
      </c>
      <c r="FV110" s="18">
        <v>189316.03999999998</v>
      </c>
      <c r="FW110" s="18">
        <v>31473.010000000009</v>
      </c>
      <c r="FX110" s="4"/>
      <c r="FY110" s="4"/>
      <c r="FZ110" s="4"/>
    </row>
    <row r="111" spans="1:182" x14ac:dyDescent="0.35">
      <c r="A111" s="6" t="s">
        <v>294</v>
      </c>
      <c r="B111" s="7">
        <v>5516022.4784000013</v>
      </c>
      <c r="C111" s="7">
        <v>6950240.8536</v>
      </c>
      <c r="D111" s="7">
        <v>7880989.1875999998</v>
      </c>
      <c r="E111" s="7">
        <v>8546611.5159999784</v>
      </c>
      <c r="F111" s="7">
        <v>9253458.6607999895</v>
      </c>
      <c r="G111" s="7">
        <v>9506703.1619999707</v>
      </c>
      <c r="H111" s="7">
        <v>9629871.5751999915</v>
      </c>
      <c r="I111" s="7">
        <v>10315770.732399983</v>
      </c>
      <c r="J111" s="7">
        <v>10430778.599199992</v>
      </c>
      <c r="K111" s="7">
        <v>11156702.427999999</v>
      </c>
      <c r="L111" s="7">
        <v>11625992.65439998</v>
      </c>
      <c r="M111" s="7">
        <v>11544512.965999991</v>
      </c>
      <c r="N111" s="7">
        <v>12252333.645599991</v>
      </c>
      <c r="O111" s="7">
        <v>325098.00800000003</v>
      </c>
      <c r="P111" s="7">
        <v>706205.22600000002</v>
      </c>
      <c r="Q111" s="7">
        <v>932201.12080000003</v>
      </c>
      <c r="R111" s="7">
        <v>1051126.4039999999</v>
      </c>
      <c r="S111" s="7">
        <v>1320671.4256</v>
      </c>
      <c r="T111" s="7">
        <v>870197.69480000006</v>
      </c>
      <c r="U111" s="7">
        <v>1040180.816</v>
      </c>
      <c r="V111" s="7">
        <v>1436812.5364000001</v>
      </c>
      <c r="W111" s="7">
        <v>1346253.3816</v>
      </c>
      <c r="X111" s="7">
        <v>1417109.3355999999</v>
      </c>
      <c r="Y111" s="7">
        <v>1215106.9492000001</v>
      </c>
      <c r="Z111" s="7">
        <v>1095689.5784</v>
      </c>
      <c r="AA111" s="7">
        <v>865602.67359999998</v>
      </c>
      <c r="AB111" s="7">
        <v>801546.68200000003</v>
      </c>
      <c r="AC111" s="7">
        <v>502413.58120000002</v>
      </c>
      <c r="AD111" s="7">
        <v>637298.03560000006</v>
      </c>
      <c r="AE111" s="7">
        <v>629931.55040000007</v>
      </c>
      <c r="AF111" s="7">
        <v>686608.20319999987</v>
      </c>
      <c r="AG111" s="7">
        <v>984821.13760000002</v>
      </c>
      <c r="AH111" s="7">
        <v>797851.4068</v>
      </c>
      <c r="AI111" s="7">
        <v>604930.01159999997</v>
      </c>
      <c r="AJ111" s="7">
        <v>524373.05999999994</v>
      </c>
      <c r="AK111" s="7">
        <v>428800.01360000001</v>
      </c>
      <c r="AL111" s="7">
        <v>468407.97</v>
      </c>
      <c r="AM111" s="7">
        <v>710592.20480000007</v>
      </c>
      <c r="AN111" s="7">
        <v>832141.72359999991</v>
      </c>
      <c r="AO111" s="7">
        <v>0</v>
      </c>
      <c r="AP111" s="7">
        <v>0</v>
      </c>
      <c r="AQ111" s="7">
        <v>103976.3376</v>
      </c>
      <c r="AR111" s="7">
        <v>342890.47239999997</v>
      </c>
      <c r="AS111" s="7">
        <v>282197.30680000002</v>
      </c>
      <c r="AT111" s="7">
        <v>134604.6024</v>
      </c>
      <c r="AU111" s="7">
        <v>278512.74040000001</v>
      </c>
      <c r="AV111" s="7">
        <v>175666.20759999999</v>
      </c>
      <c r="AW111" s="7">
        <v>439434.7928</v>
      </c>
      <c r="AX111" s="7">
        <v>207587.7084</v>
      </c>
      <c r="AY111" s="7">
        <v>116114.9376</v>
      </c>
      <c r="AZ111" s="7">
        <v>308507.51119999995</v>
      </c>
      <c r="BA111" s="7">
        <v>44312.567199999998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60871.199999999997</v>
      </c>
      <c r="BO111" s="7">
        <v>97216.53</v>
      </c>
      <c r="BP111" s="7">
        <v>0</v>
      </c>
      <c r="BQ111" s="7">
        <v>25081.89</v>
      </c>
      <c r="BR111" s="7">
        <v>590492.59</v>
      </c>
      <c r="BS111" s="7">
        <v>253499.17</v>
      </c>
      <c r="BT111" s="7">
        <v>25513.1</v>
      </c>
      <c r="BU111" s="7">
        <v>221883.24</v>
      </c>
      <c r="BV111" s="7">
        <v>168109.13</v>
      </c>
      <c r="BW111" s="7">
        <v>240920.61000000002</v>
      </c>
      <c r="BX111" s="7">
        <v>241171.40000000002</v>
      </c>
      <c r="BY111" s="7">
        <v>410626.48000000004</v>
      </c>
      <c r="BZ111" s="7">
        <v>18375.400000000001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21874</v>
      </c>
      <c r="CH111" s="7">
        <v>123654.89</v>
      </c>
      <c r="CI111" s="7">
        <v>32349.5</v>
      </c>
      <c r="CJ111" s="7">
        <v>0</v>
      </c>
      <c r="CK111" s="7">
        <v>0</v>
      </c>
      <c r="CL111" s="7">
        <v>0</v>
      </c>
      <c r="CM111" s="8">
        <v>2.4004876482869784E-2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2.8312183068641472E-2</v>
      </c>
      <c r="CU111" s="8">
        <v>0.22511492923378335</v>
      </c>
      <c r="CV111" s="8">
        <v>4.2008382327637983E-2</v>
      </c>
      <c r="CW111" s="8">
        <v>0</v>
      </c>
      <c r="CX111" s="8">
        <v>0</v>
      </c>
      <c r="CY111" s="8">
        <v>0</v>
      </c>
      <c r="CZ111" s="7">
        <v>765486.13</v>
      </c>
      <c r="DA111" s="7">
        <v>1213888.6399999999</v>
      </c>
      <c r="DB111" s="7">
        <v>902796.37</v>
      </c>
      <c r="DC111" s="7">
        <v>637054.30000000005</v>
      </c>
      <c r="DD111" s="7">
        <v>607732.09</v>
      </c>
      <c r="DE111" s="7">
        <v>735937.19</v>
      </c>
      <c r="DF111" s="7">
        <v>371391.20999999996</v>
      </c>
      <c r="DG111" s="7">
        <v>772600.26</v>
      </c>
      <c r="DH111" s="7">
        <v>549296.71</v>
      </c>
      <c r="DI111" s="7">
        <v>770072.5</v>
      </c>
      <c r="DJ111" s="7">
        <v>771379.65999999992</v>
      </c>
      <c r="DK111" s="7">
        <v>531659.07000000007</v>
      </c>
      <c r="DL111" s="7">
        <v>762006.23</v>
      </c>
      <c r="DM111" s="8">
        <v>6.6666666666666666E-2</v>
      </c>
      <c r="DN111" s="8">
        <v>0.1388888888888889</v>
      </c>
      <c r="DO111" s="8">
        <v>0.05</v>
      </c>
      <c r="DP111" s="8">
        <v>0.08</v>
      </c>
      <c r="DQ111" s="8">
        <v>7.4999999999999997E-2</v>
      </c>
      <c r="DR111" s="8">
        <v>6.4516129032258063E-2</v>
      </c>
      <c r="DS111" s="8">
        <v>0.11904761904761904</v>
      </c>
      <c r="DT111" s="8">
        <v>3.8461538461538464E-2</v>
      </c>
      <c r="DU111" s="8">
        <v>2.564102564102564E-2</v>
      </c>
      <c r="DV111" s="8">
        <v>0</v>
      </c>
      <c r="DW111" s="8">
        <v>0</v>
      </c>
      <c r="DX111" s="8">
        <v>3.7037037037037035E-2</v>
      </c>
      <c r="DY111" s="8">
        <v>0.12903225806451613</v>
      </c>
      <c r="DZ111" s="8">
        <v>0.19444444444444445</v>
      </c>
      <c r="EA111" s="8">
        <v>6.6666666666666666E-2</v>
      </c>
      <c r="EB111" s="8">
        <v>0.10810810810810811</v>
      </c>
      <c r="EC111" s="8">
        <v>2.5000000000000001E-2</v>
      </c>
      <c r="ED111" s="8">
        <v>8.1632653061224483E-2</v>
      </c>
      <c r="EE111" s="8">
        <v>7.4999999999999997E-2</v>
      </c>
      <c r="EF111" s="8">
        <v>6.4516129032258063E-2</v>
      </c>
      <c r="EG111" s="8">
        <v>9.0909090909090912E-2</v>
      </c>
      <c r="EH111" s="8">
        <v>4.1666666666666664E-2</v>
      </c>
      <c r="EI111" s="8">
        <v>2.5000000000000001E-2</v>
      </c>
      <c r="EJ111" s="8">
        <v>0</v>
      </c>
      <c r="EK111" s="8">
        <v>0</v>
      </c>
      <c r="EL111" s="8">
        <v>3.7735849056603772E-2</v>
      </c>
      <c r="EM111" s="8">
        <v>0.13333333333333333</v>
      </c>
      <c r="EN111" s="8">
        <v>0.15151515151515152</v>
      </c>
      <c r="EO111" s="8">
        <v>6.4516129032258063E-2</v>
      </c>
      <c r="EP111" s="8">
        <v>0.1111111111111111</v>
      </c>
      <c r="EQ111" s="8">
        <v>2.4390243902439025E-2</v>
      </c>
      <c r="ER111" s="8">
        <v>8.1632653061224483E-2</v>
      </c>
      <c r="ES111" s="8">
        <v>7.3170731707317069E-2</v>
      </c>
      <c r="ET111" s="8">
        <v>6.6666666666666666E-2</v>
      </c>
      <c r="EU111" s="8">
        <v>4.5454545454545456E-2</v>
      </c>
      <c r="EV111" s="8">
        <v>4.1666666666666664E-2</v>
      </c>
      <c r="EW111" s="8">
        <v>2.5000000000000001E-2</v>
      </c>
      <c r="EX111" s="8">
        <v>0</v>
      </c>
      <c r="EY111" s="8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113.65</v>
      </c>
      <c r="FH111" s="7">
        <v>-98.29</v>
      </c>
      <c r="FI111" s="7">
        <v>485.42</v>
      </c>
      <c r="FJ111" s="7">
        <v>1620.08</v>
      </c>
      <c r="FK111" s="7">
        <v>344.27</v>
      </c>
      <c r="FL111" s="7">
        <v>0</v>
      </c>
      <c r="FM111" s="7">
        <v>73.38</v>
      </c>
      <c r="FN111" s="7">
        <v>503.96</v>
      </c>
      <c r="FO111" s="7">
        <v>253.61</v>
      </c>
      <c r="FP111" s="7">
        <v>5247.8200000000006</v>
      </c>
      <c r="FQ111" s="7">
        <v>111.19</v>
      </c>
      <c r="FR111" s="7">
        <v>644.79</v>
      </c>
      <c r="FS111" s="7">
        <v>82.51</v>
      </c>
      <c r="FT111" s="7">
        <v>713.31</v>
      </c>
      <c r="FU111" s="7">
        <v>3717.4100000000003</v>
      </c>
      <c r="FV111" s="7">
        <v>3404.92</v>
      </c>
      <c r="FW111" s="7">
        <v>1302.6799999999998</v>
      </c>
      <c r="FX111" s="9" t="s">
        <v>295</v>
      </c>
      <c r="FY111" s="10" t="s">
        <v>294</v>
      </c>
      <c r="FZ111" s="22" t="s">
        <v>275</v>
      </c>
    </row>
    <row r="112" spans="1:182" x14ac:dyDescent="0.35">
      <c r="A112" s="6" t="s">
        <v>296</v>
      </c>
      <c r="B112" s="7">
        <v>23274452.747199979</v>
      </c>
      <c r="C112" s="7">
        <v>24845379.210399967</v>
      </c>
      <c r="D112" s="7">
        <v>26076670.915199984</v>
      </c>
      <c r="E112" s="7">
        <v>27314742.955199987</v>
      </c>
      <c r="F112" s="7">
        <v>27810807.372399978</v>
      </c>
      <c r="G112" s="7">
        <v>29245792.929599978</v>
      </c>
      <c r="H112" s="7">
        <v>29028085.891999964</v>
      </c>
      <c r="I112" s="7">
        <v>29271625.327999987</v>
      </c>
      <c r="J112" s="7">
        <v>30085765.328399975</v>
      </c>
      <c r="K112" s="7">
        <v>31115756.662399951</v>
      </c>
      <c r="L112" s="7">
        <v>32710253.809599955</v>
      </c>
      <c r="M112" s="7">
        <v>33456336.028799955</v>
      </c>
      <c r="N112" s="7">
        <v>35327471.937599987</v>
      </c>
      <c r="O112" s="7">
        <v>1818269.6107999999</v>
      </c>
      <c r="P112" s="7">
        <v>1815033.196</v>
      </c>
      <c r="Q112" s="7">
        <v>1748270.1891999997</v>
      </c>
      <c r="R112" s="7">
        <v>2189043.4772000001</v>
      </c>
      <c r="S112" s="7">
        <v>2511173.4144000001</v>
      </c>
      <c r="T112" s="7">
        <v>2490608.8507999997</v>
      </c>
      <c r="U112" s="7">
        <v>2542395.0596000003</v>
      </c>
      <c r="V112" s="7">
        <v>2299548.0491999998</v>
      </c>
      <c r="W112" s="7">
        <v>2039890.3892000001</v>
      </c>
      <c r="X112" s="7">
        <v>2077739.4752000002</v>
      </c>
      <c r="Y112" s="7">
        <v>1903767.7671999999</v>
      </c>
      <c r="Z112" s="7">
        <v>1942134.5528000004</v>
      </c>
      <c r="AA112" s="7">
        <v>2000517.2736000002</v>
      </c>
      <c r="AB112" s="7">
        <v>1445894.5555999998</v>
      </c>
      <c r="AC112" s="7">
        <v>1449425.5544000003</v>
      </c>
      <c r="AD112" s="7">
        <v>1539551.6444000001</v>
      </c>
      <c r="AE112" s="7">
        <v>1394036.1272000005</v>
      </c>
      <c r="AF112" s="7">
        <v>999164.89919999999</v>
      </c>
      <c r="AG112" s="7">
        <v>1056848.3236000002</v>
      </c>
      <c r="AH112" s="7">
        <v>935579.89439999999</v>
      </c>
      <c r="AI112" s="7">
        <v>1160834.6635999999</v>
      </c>
      <c r="AJ112" s="7">
        <v>1186100.4287999996</v>
      </c>
      <c r="AK112" s="7">
        <v>1229328.6887999999</v>
      </c>
      <c r="AL112" s="7">
        <v>1215003.2875999999</v>
      </c>
      <c r="AM112" s="7">
        <v>1597342.1640000003</v>
      </c>
      <c r="AN112" s="7">
        <v>1892149.0211999998</v>
      </c>
      <c r="AO112" s="7">
        <v>0</v>
      </c>
      <c r="AP112" s="7">
        <v>47092.344400000002</v>
      </c>
      <c r="AQ112" s="7">
        <v>94702.111999999994</v>
      </c>
      <c r="AR112" s="7">
        <v>403886.03439999995</v>
      </c>
      <c r="AS112" s="7">
        <v>189208.19320000001</v>
      </c>
      <c r="AT112" s="7">
        <v>168129.90280000001</v>
      </c>
      <c r="AU112" s="7">
        <v>150271.81960000002</v>
      </c>
      <c r="AV112" s="7">
        <v>67536.638000000006</v>
      </c>
      <c r="AW112" s="7">
        <v>230217.29879999999</v>
      </c>
      <c r="AX112" s="7">
        <v>104188.86960000001</v>
      </c>
      <c r="AY112" s="7">
        <v>47587.887600000002</v>
      </c>
      <c r="AZ112" s="7">
        <v>87389.173600000009</v>
      </c>
      <c r="BA112" s="7">
        <v>92849.534</v>
      </c>
      <c r="BB112" s="7">
        <v>453985.75000000006</v>
      </c>
      <c r="BC112" s="7">
        <v>245084.35</v>
      </c>
      <c r="BD112" s="7">
        <v>320786.87</v>
      </c>
      <c r="BE112" s="7">
        <v>159064.04</v>
      </c>
      <c r="BF112" s="7">
        <v>374388.41</v>
      </c>
      <c r="BG112" s="7">
        <v>101967.56</v>
      </c>
      <c r="BH112" s="7">
        <v>250045.26</v>
      </c>
      <c r="BI112" s="7">
        <v>178581.24</v>
      </c>
      <c r="BJ112" s="7">
        <v>170543.41999999998</v>
      </c>
      <c r="BK112" s="7">
        <v>607073.84</v>
      </c>
      <c r="BL112" s="7">
        <v>201560.78999999998</v>
      </c>
      <c r="BM112" s="7">
        <v>268597.98000000004</v>
      </c>
      <c r="BN112" s="7">
        <v>421322.89</v>
      </c>
      <c r="BO112" s="7">
        <v>288723.87</v>
      </c>
      <c r="BP112" s="7">
        <v>283445.37</v>
      </c>
      <c r="BQ112" s="7">
        <v>189580.19</v>
      </c>
      <c r="BR112" s="7">
        <v>439705.17999999993</v>
      </c>
      <c r="BS112" s="7">
        <v>279679.24</v>
      </c>
      <c r="BT112" s="7">
        <v>532790.5</v>
      </c>
      <c r="BU112" s="7">
        <v>604983.74</v>
      </c>
      <c r="BV112" s="7">
        <v>357041.33000000007</v>
      </c>
      <c r="BW112" s="7">
        <v>620188.82999999996</v>
      </c>
      <c r="BX112" s="7">
        <v>451964.88</v>
      </c>
      <c r="BY112" s="7">
        <v>310593.39</v>
      </c>
      <c r="BZ112" s="7">
        <v>0</v>
      </c>
      <c r="CA112" s="7">
        <v>0</v>
      </c>
      <c r="CB112" s="7">
        <v>10940.2</v>
      </c>
      <c r="CC112" s="7">
        <v>0</v>
      </c>
      <c r="CD112" s="7">
        <v>8784.89</v>
      </c>
      <c r="CE112" s="7">
        <v>97410.58</v>
      </c>
      <c r="CF112" s="7">
        <v>71944</v>
      </c>
      <c r="CG112" s="7">
        <v>0</v>
      </c>
      <c r="CH112" s="7">
        <v>153792.14000000001</v>
      </c>
      <c r="CI112" s="7">
        <v>106418.35</v>
      </c>
      <c r="CJ112" s="7">
        <v>87581.37</v>
      </c>
      <c r="CK112" s="7">
        <v>26132.6</v>
      </c>
      <c r="CL112" s="7">
        <v>5302.78</v>
      </c>
      <c r="CM112" s="20">
        <v>0</v>
      </c>
      <c r="CN112" s="20">
        <v>0</v>
      </c>
      <c r="CO112" s="20">
        <v>5.4092162152897518E-3</v>
      </c>
      <c r="CP112" s="20">
        <v>0</v>
      </c>
      <c r="CQ112" s="20">
        <v>6.2087916332343607E-3</v>
      </c>
      <c r="CR112" s="20">
        <v>5.1765864701585708E-2</v>
      </c>
      <c r="CS112" s="20">
        <v>5.953813669482487E-2</v>
      </c>
      <c r="CT112" s="20">
        <v>0</v>
      </c>
      <c r="CU112" s="20">
        <v>6.8350771152100462E-2</v>
      </c>
      <c r="CV112" s="20">
        <v>4.7352133706344481E-2</v>
      </c>
      <c r="CW112" s="20">
        <v>3.1074089913377977E-2</v>
      </c>
      <c r="CX112" s="20">
        <v>1.2226477904512516E-2</v>
      </c>
      <c r="CY112" s="20">
        <v>2.3736427933975994E-3</v>
      </c>
      <c r="CZ112" s="7">
        <v>1882049.4100000004</v>
      </c>
      <c r="DA112" s="7">
        <v>2218585.64</v>
      </c>
      <c r="DB112" s="7">
        <v>2022511.1300000001</v>
      </c>
      <c r="DC112" s="7">
        <v>2093378.54</v>
      </c>
      <c r="DD112" s="7">
        <v>1414911.39</v>
      </c>
      <c r="DE112" s="7">
        <v>1881753.17</v>
      </c>
      <c r="DF112" s="7">
        <v>1208368.3500000003</v>
      </c>
      <c r="DG112" s="7">
        <v>1559057.3800000004</v>
      </c>
      <c r="DH112" s="7">
        <v>2250042.5</v>
      </c>
      <c r="DI112" s="7">
        <v>2247382.36</v>
      </c>
      <c r="DJ112" s="7">
        <v>2818469.3500000006</v>
      </c>
      <c r="DK112" s="7">
        <v>2185877.6000000006</v>
      </c>
      <c r="DL112" s="7">
        <v>2484827.2799999998</v>
      </c>
      <c r="DM112" s="20">
        <v>3.3613445378151259E-2</v>
      </c>
      <c r="DN112" s="20">
        <v>2.1505376344086023E-2</v>
      </c>
      <c r="DO112" s="20">
        <v>1.8181818181818181E-2</v>
      </c>
      <c r="DP112" s="20">
        <v>1.5037593984962405E-2</v>
      </c>
      <c r="DQ112" s="20">
        <v>2.8037383177570093E-2</v>
      </c>
      <c r="DR112" s="20">
        <v>2.5000000000000001E-2</v>
      </c>
      <c r="DS112" s="20">
        <v>5.8252427184466021E-2</v>
      </c>
      <c r="DT112" s="20">
        <v>2.6666666666666668E-2</v>
      </c>
      <c r="DU112" s="20">
        <v>3.6363636363636362E-2</v>
      </c>
      <c r="DV112" s="20">
        <v>2.7027027027027029E-2</v>
      </c>
      <c r="DW112" s="20">
        <v>4.8611111111111112E-2</v>
      </c>
      <c r="DX112" s="20">
        <v>9.5652173913043481E-2</v>
      </c>
      <c r="DY112" s="20">
        <v>4.2372881355932202E-2</v>
      </c>
      <c r="DZ112" s="20">
        <v>3.125E-2</v>
      </c>
      <c r="EA112" s="20">
        <v>1.7543859649122806E-2</v>
      </c>
      <c r="EB112" s="20">
        <v>2.247191011235955E-2</v>
      </c>
      <c r="EC112" s="20">
        <v>1.7857142857142856E-2</v>
      </c>
      <c r="ED112" s="20">
        <v>1.5037593984962405E-2</v>
      </c>
      <c r="EE112" s="20">
        <v>0</v>
      </c>
      <c r="EF112" s="20">
        <v>2.5316455696202531E-2</v>
      </c>
      <c r="EG112" s="20">
        <v>1.9417475728155338E-2</v>
      </c>
      <c r="EH112" s="20">
        <v>2.6666666666666668E-2</v>
      </c>
      <c r="EI112" s="20">
        <v>3.5714285714285712E-2</v>
      </c>
      <c r="EJ112" s="20">
        <v>2.7272727272727271E-2</v>
      </c>
      <c r="EK112" s="20">
        <v>4.1666666666666664E-2</v>
      </c>
      <c r="EL112" s="20">
        <v>9.6491228070175433E-2</v>
      </c>
      <c r="EM112" s="20">
        <v>6.0606060606060608E-2</v>
      </c>
      <c r="EN112" s="20">
        <v>3.0612244897959183E-2</v>
      </c>
      <c r="EO112" s="20">
        <v>8.9285714285714281E-3</v>
      </c>
      <c r="EP112" s="20">
        <v>2.247191011235955E-2</v>
      </c>
      <c r="EQ112" s="20">
        <v>1.7699115044247787E-2</v>
      </c>
      <c r="ER112" s="20">
        <v>1.5267175572519083E-2</v>
      </c>
      <c r="ES112" s="20">
        <v>0</v>
      </c>
      <c r="ET112" s="20">
        <v>2.564102564102564E-2</v>
      </c>
      <c r="EU112" s="20">
        <v>1.9230769230769232E-2</v>
      </c>
      <c r="EV112" s="20">
        <v>2.7027027027027029E-2</v>
      </c>
      <c r="EW112" s="20">
        <v>3.3333333333333333E-2</v>
      </c>
      <c r="EX112" s="20">
        <v>1.8518518518518517E-2</v>
      </c>
      <c r="EY112" s="20">
        <v>4.1095890410958902E-2</v>
      </c>
      <c r="EZ112" s="7">
        <v>59804.78</v>
      </c>
      <c r="FA112" s="7">
        <v>2339.5200000000004</v>
      </c>
      <c r="FB112" s="7">
        <v>125.36000000000006</v>
      </c>
      <c r="FC112" s="7">
        <v>62085.579999999994</v>
      </c>
      <c r="FD112" s="7">
        <v>28886.969999999998</v>
      </c>
      <c r="FE112" s="7">
        <v>24645.870000000003</v>
      </c>
      <c r="FF112" s="7">
        <v>37388.21</v>
      </c>
      <c r="FG112" s="7">
        <v>25616.629999999997</v>
      </c>
      <c r="FH112" s="7">
        <v>8620.2200000000048</v>
      </c>
      <c r="FI112" s="7">
        <v>39907.699999999997</v>
      </c>
      <c r="FJ112" s="7">
        <v>12629.070000000003</v>
      </c>
      <c r="FK112" s="7">
        <v>18350.23</v>
      </c>
      <c r="FL112" s="7">
        <v>6753.0199999999995</v>
      </c>
      <c r="FM112" s="7">
        <v>3412.4700000000003</v>
      </c>
      <c r="FN112" s="7">
        <v>8011.3600000000006</v>
      </c>
      <c r="FO112" s="7">
        <v>15806.35</v>
      </c>
      <c r="FP112" s="7">
        <v>4368.96</v>
      </c>
      <c r="FQ112" s="7">
        <v>3783.3900000000003</v>
      </c>
      <c r="FR112" s="7">
        <v>57879.69</v>
      </c>
      <c r="FS112" s="7">
        <v>2023.4299999999998</v>
      </c>
      <c r="FT112" s="7">
        <v>411.93</v>
      </c>
      <c r="FU112" s="7">
        <v>4193.0600000000004</v>
      </c>
      <c r="FV112" s="7">
        <v>50114.349999999984</v>
      </c>
      <c r="FW112" s="7">
        <v>83730.250000000015</v>
      </c>
      <c r="FX112" s="9" t="s">
        <v>295</v>
      </c>
      <c r="FY112" s="10" t="s">
        <v>296</v>
      </c>
      <c r="FZ112" s="22" t="s">
        <v>275</v>
      </c>
    </row>
    <row r="113" spans="1:182" x14ac:dyDescent="0.35">
      <c r="A113" s="6" t="s">
        <v>297</v>
      </c>
      <c r="B113" s="7">
        <v>25206799.43359999</v>
      </c>
      <c r="C113" s="7">
        <v>26669856.396800004</v>
      </c>
      <c r="D113" s="7">
        <v>28616879.599599998</v>
      </c>
      <c r="E113" s="7">
        <v>29240910.217199896</v>
      </c>
      <c r="F113" s="7">
        <v>30264979.505999997</v>
      </c>
      <c r="G113" s="7">
        <v>31469961.545599885</v>
      </c>
      <c r="H113" s="7">
        <v>31364452.510399986</v>
      </c>
      <c r="I113" s="7">
        <v>31971782.396399889</v>
      </c>
      <c r="J113" s="7">
        <v>32241496.246799979</v>
      </c>
      <c r="K113" s="7">
        <v>33267425.241599891</v>
      </c>
      <c r="L113" s="7">
        <v>34589137.748799905</v>
      </c>
      <c r="M113" s="7">
        <v>34362344.645999901</v>
      </c>
      <c r="N113" s="7">
        <v>36707159.78679987</v>
      </c>
      <c r="O113" s="7">
        <v>1500057.5252</v>
      </c>
      <c r="P113" s="7">
        <v>1561244.8895999999</v>
      </c>
      <c r="Q113" s="7">
        <v>1557540.5192</v>
      </c>
      <c r="R113" s="7">
        <v>1691273.6104000001</v>
      </c>
      <c r="S113" s="7">
        <v>1691840.5811999999</v>
      </c>
      <c r="T113" s="7">
        <v>1414760.4740000002</v>
      </c>
      <c r="U113" s="7">
        <v>1178015.6603999997</v>
      </c>
      <c r="V113" s="7">
        <v>1262126.4212</v>
      </c>
      <c r="W113" s="7">
        <v>1505676.5372000001</v>
      </c>
      <c r="X113" s="7">
        <v>1968116.1055999999</v>
      </c>
      <c r="Y113" s="7">
        <v>2184022.6568</v>
      </c>
      <c r="Z113" s="7">
        <v>2590601.1351999999</v>
      </c>
      <c r="AA113" s="7">
        <v>2360562.5796000003</v>
      </c>
      <c r="AB113" s="7">
        <v>1197608.1756</v>
      </c>
      <c r="AC113" s="7">
        <v>1335329.9672000001</v>
      </c>
      <c r="AD113" s="7">
        <v>1186951.3855999999</v>
      </c>
      <c r="AE113" s="7">
        <v>1028670.8488000002</v>
      </c>
      <c r="AF113" s="7">
        <v>1086588.2487999999</v>
      </c>
      <c r="AG113" s="7">
        <v>1306354.1968000003</v>
      </c>
      <c r="AH113" s="7">
        <v>1262082.4484000001</v>
      </c>
      <c r="AI113" s="7">
        <v>1686699.4220000003</v>
      </c>
      <c r="AJ113" s="7">
        <v>1814433.9131999998</v>
      </c>
      <c r="AK113" s="7">
        <v>1650600.7379999999</v>
      </c>
      <c r="AL113" s="7">
        <v>1306127.1128000002</v>
      </c>
      <c r="AM113" s="7">
        <v>1290580.8576000002</v>
      </c>
      <c r="AN113" s="7">
        <v>1423633.3676</v>
      </c>
      <c r="AO113" s="7">
        <v>0</v>
      </c>
      <c r="AP113" s="7">
        <v>136711.62280000001</v>
      </c>
      <c r="AQ113" s="7">
        <v>82134.856800000009</v>
      </c>
      <c r="AR113" s="7">
        <v>118264.9736</v>
      </c>
      <c r="AS113" s="7">
        <v>131404.9044</v>
      </c>
      <c r="AT113" s="7">
        <v>89667.753199999992</v>
      </c>
      <c r="AU113" s="7">
        <v>69551.462399999989</v>
      </c>
      <c r="AV113" s="7">
        <v>154902.67720000001</v>
      </c>
      <c r="AW113" s="7">
        <v>141547.5036</v>
      </c>
      <c r="AX113" s="7">
        <v>212701.0368</v>
      </c>
      <c r="AY113" s="7">
        <v>276522.21599999996</v>
      </c>
      <c r="AZ113" s="7">
        <v>340158.03120000003</v>
      </c>
      <c r="BA113" s="7">
        <v>0</v>
      </c>
      <c r="BB113" s="7">
        <v>193598.91</v>
      </c>
      <c r="BC113" s="7">
        <v>258106.94999999998</v>
      </c>
      <c r="BD113" s="7">
        <v>261104.25000000003</v>
      </c>
      <c r="BE113" s="7">
        <v>183527.30000000002</v>
      </c>
      <c r="BF113" s="7">
        <v>229691.62000000002</v>
      </c>
      <c r="BG113" s="7">
        <v>381298.19</v>
      </c>
      <c r="BH113" s="7">
        <v>173456.29</v>
      </c>
      <c r="BI113" s="7">
        <v>151885.57999999999</v>
      </c>
      <c r="BJ113" s="7">
        <v>58975.57</v>
      </c>
      <c r="BK113" s="7">
        <v>380103.52999999997</v>
      </c>
      <c r="BL113" s="7">
        <v>206769.21999999997</v>
      </c>
      <c r="BM113" s="7">
        <v>235104.31</v>
      </c>
      <c r="BN113" s="7">
        <v>152718.26999999999</v>
      </c>
      <c r="BO113" s="7">
        <v>320485.10999999993</v>
      </c>
      <c r="BP113" s="7">
        <v>376227.69999999995</v>
      </c>
      <c r="BQ113" s="7">
        <v>67575.02</v>
      </c>
      <c r="BR113" s="7">
        <v>393355.87</v>
      </c>
      <c r="BS113" s="7">
        <v>392432.43000000005</v>
      </c>
      <c r="BT113" s="7">
        <v>152035.76999999999</v>
      </c>
      <c r="BU113" s="7">
        <v>314116.64999999997</v>
      </c>
      <c r="BV113" s="7">
        <v>181363</v>
      </c>
      <c r="BW113" s="7">
        <v>241507.77999999997</v>
      </c>
      <c r="BX113" s="7">
        <v>248538.43999999997</v>
      </c>
      <c r="BY113" s="7">
        <v>269158.23</v>
      </c>
      <c r="BZ113" s="7">
        <v>0</v>
      </c>
      <c r="CA113" s="7">
        <v>0</v>
      </c>
      <c r="CB113" s="7">
        <v>0</v>
      </c>
      <c r="CC113" s="7">
        <v>29472.31</v>
      </c>
      <c r="CD113" s="7">
        <v>0</v>
      </c>
      <c r="CE113" s="7">
        <v>22727.79</v>
      </c>
      <c r="CF113" s="7">
        <v>0</v>
      </c>
      <c r="CG113" s="7">
        <v>0</v>
      </c>
      <c r="CH113" s="7">
        <v>0</v>
      </c>
      <c r="CI113" s="7">
        <v>13162.75</v>
      </c>
      <c r="CJ113" s="7">
        <v>30323.34</v>
      </c>
      <c r="CK113" s="7">
        <v>41424.839999999997</v>
      </c>
      <c r="CL113" s="7">
        <v>60778.879999999997</v>
      </c>
      <c r="CM113" s="8">
        <v>0</v>
      </c>
      <c r="CN113" s="8">
        <v>0</v>
      </c>
      <c r="CO113" s="8">
        <v>0</v>
      </c>
      <c r="CP113" s="8">
        <v>1.788181900769192E-2</v>
      </c>
      <c r="CQ113" s="8">
        <v>0</v>
      </c>
      <c r="CR113" s="8">
        <v>1.1673294503485431E-2</v>
      </c>
      <c r="CS113" s="8">
        <v>0</v>
      </c>
      <c r="CT113" s="8">
        <v>0</v>
      </c>
      <c r="CU113" s="8">
        <v>0</v>
      </c>
      <c r="CV113" s="8">
        <v>6.574220276073549E-3</v>
      </c>
      <c r="CW113" s="8">
        <v>1.3360216426822932E-2</v>
      </c>
      <c r="CX113" s="8">
        <v>2.2322966444806327E-2</v>
      </c>
      <c r="CY113" s="8">
        <v>2.3883991202905745E-2</v>
      </c>
      <c r="CZ113" s="7">
        <v>1557673.39</v>
      </c>
      <c r="DA113" s="7">
        <v>2265546.0500000003</v>
      </c>
      <c r="DB113" s="7">
        <v>2514377.4699999997</v>
      </c>
      <c r="DC113" s="7">
        <v>1648171.8100000003</v>
      </c>
      <c r="DD113" s="7">
        <v>1915225.43</v>
      </c>
      <c r="DE113" s="7">
        <v>1946990.2</v>
      </c>
      <c r="DF113" s="7">
        <v>1295967.97</v>
      </c>
      <c r="DG113" s="7">
        <v>1498051.1199999999</v>
      </c>
      <c r="DH113" s="7">
        <v>1349293.1099999999</v>
      </c>
      <c r="DI113" s="7">
        <v>2002176.6</v>
      </c>
      <c r="DJ113" s="7">
        <v>2269674.3099999996</v>
      </c>
      <c r="DK113" s="7">
        <v>1855704.98</v>
      </c>
      <c r="DL113" s="7">
        <v>2544753.91</v>
      </c>
      <c r="DM113" s="8">
        <v>0.11764705882352941</v>
      </c>
      <c r="DN113" s="8">
        <v>0</v>
      </c>
      <c r="DO113" s="8">
        <v>5.0505050505050504E-2</v>
      </c>
      <c r="DP113" s="8">
        <v>2.9411764705882353E-2</v>
      </c>
      <c r="DQ113" s="8">
        <v>1.8018018018018018E-2</v>
      </c>
      <c r="DR113" s="8">
        <v>5.0505050505050504E-2</v>
      </c>
      <c r="DS113" s="8">
        <v>5.6074766355140186E-2</v>
      </c>
      <c r="DT113" s="8">
        <v>0</v>
      </c>
      <c r="DU113" s="8">
        <v>2.4691358024691357E-2</v>
      </c>
      <c r="DV113" s="8">
        <v>5.8823529411764705E-2</v>
      </c>
      <c r="DW113" s="8">
        <v>4.5112781954887216E-2</v>
      </c>
      <c r="DX113" s="8">
        <v>3.7383177570093455E-2</v>
      </c>
      <c r="DY113" s="8">
        <v>6.8965517241379309E-2</v>
      </c>
      <c r="DZ113" s="8">
        <v>8.0459770114942528E-2</v>
      </c>
      <c r="EA113" s="8">
        <v>8.5365853658536592E-2</v>
      </c>
      <c r="EB113" s="8">
        <v>0</v>
      </c>
      <c r="EC113" s="8">
        <v>3.0612244897959183E-2</v>
      </c>
      <c r="ED113" s="8">
        <v>2.8985507246376812E-2</v>
      </c>
      <c r="EE113" s="8">
        <v>1.834862385321101E-2</v>
      </c>
      <c r="EF113" s="8">
        <v>0.03</v>
      </c>
      <c r="EG113" s="8">
        <v>3.8095238095238099E-2</v>
      </c>
      <c r="EH113" s="8">
        <v>0</v>
      </c>
      <c r="EI113" s="8">
        <v>1.2195121951219513E-2</v>
      </c>
      <c r="EJ113" s="8">
        <v>2.9411764705882353E-2</v>
      </c>
      <c r="EK113" s="8">
        <v>4.5454545454545456E-2</v>
      </c>
      <c r="EL113" s="8">
        <v>3.7037037037037035E-2</v>
      </c>
      <c r="EM113" s="8">
        <v>1.1494252873563218E-2</v>
      </c>
      <c r="EN113" s="8">
        <v>5.8139534883720929E-2</v>
      </c>
      <c r="EO113" s="8">
        <v>7.3170731707317069E-2</v>
      </c>
      <c r="EP113" s="8">
        <v>0</v>
      </c>
      <c r="EQ113" s="8">
        <v>2.0408163265306121E-2</v>
      </c>
      <c r="ER113" s="8">
        <v>2.8985507246376812E-2</v>
      </c>
      <c r="ES113" s="8">
        <v>1.8181818181818181E-2</v>
      </c>
      <c r="ET113" s="8">
        <v>3.0303030303030304E-2</v>
      </c>
      <c r="EU113" s="8">
        <v>3.8095238095238099E-2</v>
      </c>
      <c r="EV113" s="8">
        <v>0</v>
      </c>
      <c r="EW113" s="8">
        <v>1.2048192771084338E-2</v>
      </c>
      <c r="EX113" s="8">
        <v>1.4925373134328358E-2</v>
      </c>
      <c r="EY113" s="8">
        <v>4.5112781954887216E-2</v>
      </c>
      <c r="EZ113" s="7">
        <v>11743.089999999998</v>
      </c>
      <c r="FA113" s="7">
        <v>1749.83</v>
      </c>
      <c r="FB113" s="7">
        <v>1425.6599999999999</v>
      </c>
      <c r="FC113" s="7">
        <v>77918.349999999991</v>
      </c>
      <c r="FD113" s="7">
        <v>14400.310000000001</v>
      </c>
      <c r="FE113" s="7">
        <v>19440.199999999997</v>
      </c>
      <c r="FF113" s="7">
        <v>6124.7800000000007</v>
      </c>
      <c r="FG113" s="7">
        <v>23492.18</v>
      </c>
      <c r="FH113" s="7">
        <v>106991.08999999998</v>
      </c>
      <c r="FI113" s="7">
        <v>3949.1399999999994</v>
      </c>
      <c r="FJ113" s="7">
        <v>21456.46</v>
      </c>
      <c r="FK113" s="7">
        <v>1352.1599999999999</v>
      </c>
      <c r="FL113" s="7">
        <v>13667.65</v>
      </c>
      <c r="FM113" s="7">
        <v>32839.799999999996</v>
      </c>
      <c r="FN113" s="7">
        <v>4393.7400000000007</v>
      </c>
      <c r="FO113" s="7">
        <v>16760.64</v>
      </c>
      <c r="FP113" s="7">
        <v>10295.550000000001</v>
      </c>
      <c r="FQ113" s="7">
        <v>11786.679999999998</v>
      </c>
      <c r="FR113" s="7">
        <v>2801.38</v>
      </c>
      <c r="FS113" s="7">
        <v>2959.1900000000005</v>
      </c>
      <c r="FT113" s="7">
        <v>17202.89</v>
      </c>
      <c r="FU113" s="7">
        <v>2967.4599999999996</v>
      </c>
      <c r="FV113" s="7">
        <v>5116.4399999999996</v>
      </c>
      <c r="FW113" s="7">
        <v>13832.539999999999</v>
      </c>
      <c r="FX113" s="9" t="s">
        <v>295</v>
      </c>
      <c r="FY113" s="10" t="s">
        <v>297</v>
      </c>
      <c r="FZ113" s="22" t="s">
        <v>275</v>
      </c>
    </row>
    <row r="114" spans="1:182" x14ac:dyDescent="0.35">
      <c r="A114" s="6" t="s">
        <v>298</v>
      </c>
      <c r="B114" s="7">
        <v>34694054.745599963</v>
      </c>
      <c r="C114" s="7">
        <v>35299010.974399999</v>
      </c>
      <c r="D114" s="7">
        <v>36376271.545599975</v>
      </c>
      <c r="E114" s="7">
        <v>37327102.493599981</v>
      </c>
      <c r="F114" s="7">
        <v>37425351.299199961</v>
      </c>
      <c r="G114" s="7">
        <v>38746991.353599988</v>
      </c>
      <c r="H114" s="7">
        <v>38230300.39760001</v>
      </c>
      <c r="I114" s="7">
        <v>38467487.471199989</v>
      </c>
      <c r="J114" s="7">
        <v>39500475.006799981</v>
      </c>
      <c r="K114" s="7">
        <v>41039425.052799977</v>
      </c>
      <c r="L114" s="7">
        <v>42104564.82280001</v>
      </c>
      <c r="M114" s="7">
        <v>42550466.614399999</v>
      </c>
      <c r="N114" s="7">
        <v>45021088.699999988</v>
      </c>
      <c r="O114" s="7">
        <v>3140386.4232000005</v>
      </c>
      <c r="P114" s="7">
        <v>3484481.4899999998</v>
      </c>
      <c r="Q114" s="7">
        <v>3347529.7931999993</v>
      </c>
      <c r="R114" s="7">
        <v>3431712.8863999993</v>
      </c>
      <c r="S114" s="7">
        <v>2758960.3511999999</v>
      </c>
      <c r="T114" s="7">
        <v>2531175.0424000002</v>
      </c>
      <c r="U114" s="7">
        <v>2344715.0943999984</v>
      </c>
      <c r="V114" s="7">
        <v>2207111.2955999998</v>
      </c>
      <c r="W114" s="7">
        <v>2502435.6323999995</v>
      </c>
      <c r="X114" s="7">
        <v>2544569.0836000005</v>
      </c>
      <c r="Y114" s="7">
        <v>2717660.9467999996</v>
      </c>
      <c r="Z114" s="7">
        <v>2706291.7664000001</v>
      </c>
      <c r="AA114" s="7">
        <v>2660914.3603999997</v>
      </c>
      <c r="AB114" s="7">
        <v>2843063.0271999999</v>
      </c>
      <c r="AC114" s="7">
        <v>2068470.4624000003</v>
      </c>
      <c r="AD114" s="7">
        <v>1898416.9807999998</v>
      </c>
      <c r="AE114" s="7">
        <v>1679675.5168000001</v>
      </c>
      <c r="AF114" s="7">
        <v>1207196.1459999999</v>
      </c>
      <c r="AG114" s="7">
        <v>1449119.6244000001</v>
      </c>
      <c r="AH114" s="7">
        <v>1466107.1287999996</v>
      </c>
      <c r="AI114" s="7">
        <v>1779349.466</v>
      </c>
      <c r="AJ114" s="7">
        <v>2005738.5647999996</v>
      </c>
      <c r="AK114" s="7">
        <v>1615580.0580000004</v>
      </c>
      <c r="AL114" s="7">
        <v>1246761.2852</v>
      </c>
      <c r="AM114" s="7">
        <v>1503227.1323999998</v>
      </c>
      <c r="AN114" s="7">
        <v>2141912.4179999996</v>
      </c>
      <c r="AO114" s="7">
        <v>0</v>
      </c>
      <c r="AP114" s="7">
        <v>132918.3652</v>
      </c>
      <c r="AQ114" s="7">
        <v>235084.14480000001</v>
      </c>
      <c r="AR114" s="7">
        <v>95547.219200000007</v>
      </c>
      <c r="AS114" s="7">
        <v>35732.253600000004</v>
      </c>
      <c r="AT114" s="7">
        <v>161013.47360000003</v>
      </c>
      <c r="AU114" s="7">
        <v>165084.66400000002</v>
      </c>
      <c r="AV114" s="7">
        <v>97706.501199999999</v>
      </c>
      <c r="AW114" s="7">
        <v>102913.7724</v>
      </c>
      <c r="AX114" s="7">
        <v>61442.694000000003</v>
      </c>
      <c r="AY114" s="7">
        <v>310582.00839999999</v>
      </c>
      <c r="AZ114" s="7">
        <v>272872.33720000001</v>
      </c>
      <c r="BA114" s="7">
        <v>75137.74040000001</v>
      </c>
      <c r="BB114" s="7">
        <v>650109.45999999985</v>
      </c>
      <c r="BC114" s="7">
        <v>266306.53999999998</v>
      </c>
      <c r="BD114" s="7">
        <v>453992.37</v>
      </c>
      <c r="BE114" s="7">
        <v>365976.82999999996</v>
      </c>
      <c r="BF114" s="7">
        <v>262497.84999999998</v>
      </c>
      <c r="BG114" s="7">
        <v>339759.4</v>
      </c>
      <c r="BH114" s="7">
        <v>375890.52999999997</v>
      </c>
      <c r="BI114" s="7">
        <v>382072.12</v>
      </c>
      <c r="BJ114" s="7">
        <v>447292.66000000003</v>
      </c>
      <c r="BK114" s="7">
        <v>469085.33999999985</v>
      </c>
      <c r="BL114" s="7">
        <v>501158.79999999993</v>
      </c>
      <c r="BM114" s="7">
        <v>444768.31999999995</v>
      </c>
      <c r="BN114" s="7">
        <v>460094.70999999996</v>
      </c>
      <c r="BO114" s="7">
        <v>516298.92000000004</v>
      </c>
      <c r="BP114" s="7">
        <v>639795.99</v>
      </c>
      <c r="BQ114" s="7">
        <v>493277.68999999994</v>
      </c>
      <c r="BR114" s="7">
        <v>564528.67999999993</v>
      </c>
      <c r="BS114" s="7">
        <v>251466.00999999998</v>
      </c>
      <c r="BT114" s="7">
        <v>420886.45000000007</v>
      </c>
      <c r="BU114" s="7">
        <v>372304.76</v>
      </c>
      <c r="BV114" s="7">
        <v>292724.82</v>
      </c>
      <c r="BW114" s="7">
        <v>685584.27</v>
      </c>
      <c r="BX114" s="7">
        <v>331573.88999999996</v>
      </c>
      <c r="BY114" s="7">
        <v>401206.09999999992</v>
      </c>
      <c r="BZ114" s="7">
        <v>0</v>
      </c>
      <c r="CA114" s="7">
        <v>122558.92</v>
      </c>
      <c r="CB114" s="7">
        <v>0</v>
      </c>
      <c r="CC114" s="7">
        <v>17301.759999999998</v>
      </c>
      <c r="CD114" s="7">
        <v>127053.96</v>
      </c>
      <c r="CE114" s="7">
        <v>28169.9</v>
      </c>
      <c r="CF114" s="7">
        <v>0</v>
      </c>
      <c r="CG114" s="7">
        <v>23585.41</v>
      </c>
      <c r="CH114" s="7">
        <v>0</v>
      </c>
      <c r="CI114" s="7">
        <v>41187.67</v>
      </c>
      <c r="CJ114" s="7">
        <v>98634.79</v>
      </c>
      <c r="CK114" s="7">
        <v>0</v>
      </c>
      <c r="CL114" s="7">
        <v>25673.83</v>
      </c>
      <c r="CM114" s="20">
        <v>0</v>
      </c>
      <c r="CN114" s="20">
        <v>6.7830362428413463E-2</v>
      </c>
      <c r="CO114" s="20">
        <v>0</v>
      </c>
      <c r="CP114" s="20">
        <v>8.4246927947596896E-3</v>
      </c>
      <c r="CQ114" s="20">
        <v>0.51926343596728841</v>
      </c>
      <c r="CR114" s="20">
        <v>1.5315583058678067E-2</v>
      </c>
      <c r="CS114" s="20">
        <v>0</v>
      </c>
      <c r="CT114" s="20">
        <v>1.7628906964281592E-2</v>
      </c>
      <c r="CU114" s="20">
        <v>0</v>
      </c>
      <c r="CV114" s="20">
        <v>7.8393363225753243E-2</v>
      </c>
      <c r="CW114" s="20">
        <v>3.8982109910331436E-2</v>
      </c>
      <c r="CX114" s="20">
        <v>0</v>
      </c>
      <c r="CY114" s="20">
        <v>1.1335065469134134E-2</v>
      </c>
      <c r="CZ114" s="7">
        <v>1778471.39</v>
      </c>
      <c r="DA114" s="7">
        <v>2199700.89</v>
      </c>
      <c r="DB114" s="7">
        <v>2349191.29</v>
      </c>
      <c r="DC114" s="7">
        <v>2417422.3200000003</v>
      </c>
      <c r="DD114" s="7">
        <v>1904768.92</v>
      </c>
      <c r="DE114" s="7">
        <v>2282265.15</v>
      </c>
      <c r="DF114" s="7">
        <v>1281067.8900000001</v>
      </c>
      <c r="DG114" s="7">
        <v>1538734.24</v>
      </c>
      <c r="DH114" s="7">
        <v>2045395.44</v>
      </c>
      <c r="DI114" s="7">
        <v>2693166.6700000004</v>
      </c>
      <c r="DJ114" s="7">
        <v>2926862.9199999995</v>
      </c>
      <c r="DK114" s="7">
        <v>2541973.6700000004</v>
      </c>
      <c r="DL114" s="7">
        <v>2668822.94</v>
      </c>
      <c r="DM114" s="20">
        <v>0.14898746383799422</v>
      </c>
      <c r="DN114" s="20">
        <v>9.3406593406593408E-2</v>
      </c>
      <c r="DO114" s="20">
        <v>3.3613445378151259E-2</v>
      </c>
      <c r="DP114" s="20">
        <v>4.7619047619047616E-2</v>
      </c>
      <c r="DQ114" s="20">
        <v>1.0309278350515464E-2</v>
      </c>
      <c r="DR114" s="20">
        <v>8.7074829931972783E-2</v>
      </c>
      <c r="DS114" s="20">
        <v>7.3859768550034038E-2</v>
      </c>
      <c r="DT114" s="20">
        <v>3.1746031746031744E-2</v>
      </c>
      <c r="DU114" s="20">
        <v>9.579100145137881E-2</v>
      </c>
      <c r="DV114" s="20">
        <v>3.4883720930232558E-2</v>
      </c>
      <c r="DW114" s="20">
        <v>7.9111944965603503E-2</v>
      </c>
      <c r="DX114" s="20">
        <v>2.7522935779816515E-2</v>
      </c>
      <c r="DY114" s="20">
        <v>0.28727556596409054</v>
      </c>
      <c r="DZ114" s="20">
        <v>1.2658227848101266E-2</v>
      </c>
      <c r="EA114" s="20">
        <v>0.10282258064516128</v>
      </c>
      <c r="EB114" s="20">
        <v>9.4155844155844159E-2</v>
      </c>
      <c r="EC114" s="20">
        <v>2.4793388429752067E-2</v>
      </c>
      <c r="ED114" s="20">
        <v>2.4E-2</v>
      </c>
      <c r="EE114" s="20">
        <v>1.0309278350515464E-2</v>
      </c>
      <c r="EF114" s="20">
        <v>8.2908163265306117E-2</v>
      </c>
      <c r="EG114" s="20">
        <v>6.6548672566371675E-2</v>
      </c>
      <c r="EH114" s="20">
        <v>1.6129032258064516E-2</v>
      </c>
      <c r="EI114" s="20">
        <v>1.8867924528301886E-2</v>
      </c>
      <c r="EJ114" s="20">
        <v>2.3255813953488372E-2</v>
      </c>
      <c r="EK114" s="20">
        <v>5.4590570719602979E-2</v>
      </c>
      <c r="EL114" s="20">
        <v>1.8018018018018018E-2</v>
      </c>
      <c r="EM114" s="20">
        <v>2.8301886792452831E-2</v>
      </c>
      <c r="EN114" s="20">
        <v>1.2500000000000001E-2</v>
      </c>
      <c r="EO114" s="20">
        <v>8.669354838709678E-2</v>
      </c>
      <c r="EP114" s="20">
        <v>9.4155844155844159E-2</v>
      </c>
      <c r="EQ114" s="20">
        <v>2.4390243902439025E-2</v>
      </c>
      <c r="ER114" s="20">
        <v>8.130081300813009E-3</v>
      </c>
      <c r="ES114" s="20">
        <v>1.0416666666666666E-2</v>
      </c>
      <c r="ET114" s="20">
        <v>8.2702020202020207E-2</v>
      </c>
      <c r="EU114" s="20">
        <v>6.6785714285714282E-2</v>
      </c>
      <c r="EV114" s="20">
        <v>1.6129032258064516E-2</v>
      </c>
      <c r="EW114" s="20">
        <v>0</v>
      </c>
      <c r="EX114" s="20">
        <v>2.2988505747126436E-2</v>
      </c>
      <c r="EY114" s="20">
        <v>5.4461538461538464E-2</v>
      </c>
      <c r="EZ114" s="7">
        <v>16387.7</v>
      </c>
      <c r="FA114" s="7">
        <v>17652.259999999998</v>
      </c>
      <c r="FB114" s="7">
        <v>15570.570000000005</v>
      </c>
      <c r="FC114" s="7">
        <v>91214.209999999992</v>
      </c>
      <c r="FD114" s="7">
        <v>15025.810000000001</v>
      </c>
      <c r="FE114" s="7">
        <v>34812.339999999997</v>
      </c>
      <c r="FF114" s="7">
        <v>14071.800000000001</v>
      </c>
      <c r="FG114" s="7">
        <v>36247.449999999997</v>
      </c>
      <c r="FH114" s="7">
        <v>43084.3</v>
      </c>
      <c r="FI114" s="7">
        <v>11125.709999999992</v>
      </c>
      <c r="FJ114" s="7">
        <v>77674.759999999995</v>
      </c>
      <c r="FK114" s="7">
        <v>5150.2500000000009</v>
      </c>
      <c r="FL114" s="7">
        <v>9910.76</v>
      </c>
      <c r="FM114" s="7">
        <v>18294.8</v>
      </c>
      <c r="FN114" s="7">
        <v>10740.349999999997</v>
      </c>
      <c r="FO114" s="7">
        <v>5490.8900000000012</v>
      </c>
      <c r="FP114" s="7">
        <v>32439.250000000004</v>
      </c>
      <c r="FQ114" s="7">
        <v>38866</v>
      </c>
      <c r="FR114" s="7">
        <v>5712.39</v>
      </c>
      <c r="FS114" s="7">
        <v>9183.9</v>
      </c>
      <c r="FT114" s="7">
        <v>17654.27</v>
      </c>
      <c r="FU114" s="7">
        <v>24168.82</v>
      </c>
      <c r="FV114" s="7">
        <v>13021.769999999997</v>
      </c>
      <c r="FW114" s="7">
        <v>4385.96</v>
      </c>
      <c r="FX114" s="9" t="s">
        <v>295</v>
      </c>
      <c r="FY114" s="10" t="s">
        <v>298</v>
      </c>
      <c r="FZ114" s="22" t="s">
        <v>275</v>
      </c>
    </row>
    <row r="115" spans="1:182" x14ac:dyDescent="0.35">
      <c r="A115" s="6" t="s">
        <v>299</v>
      </c>
      <c r="B115" s="7">
        <v>5639644.2295999983</v>
      </c>
      <c r="C115" s="7">
        <v>6901574.2851999989</v>
      </c>
      <c r="D115" s="7">
        <v>8218986.6587999994</v>
      </c>
      <c r="E115" s="7">
        <v>9320837.7111999784</v>
      </c>
      <c r="F115" s="7">
        <v>9894641.7635999825</v>
      </c>
      <c r="G115" s="7">
        <v>10676016.650799997</v>
      </c>
      <c r="H115" s="7">
        <v>11299537.75</v>
      </c>
      <c r="I115" s="7">
        <v>11936096.080000004</v>
      </c>
      <c r="J115" s="7">
        <v>12572395.869200002</v>
      </c>
      <c r="K115" s="7">
        <v>13897479.231999982</v>
      </c>
      <c r="L115" s="7">
        <v>14755006.030800007</v>
      </c>
      <c r="M115" s="7">
        <v>15239659.362399977</v>
      </c>
      <c r="N115" s="7">
        <v>16000774.954</v>
      </c>
      <c r="O115" s="7">
        <v>418418.26439999993</v>
      </c>
      <c r="P115" s="7">
        <v>499363.76239999995</v>
      </c>
      <c r="Q115" s="7">
        <v>580919.24800000002</v>
      </c>
      <c r="R115" s="7">
        <v>451610.31479999993</v>
      </c>
      <c r="S115" s="7">
        <v>642203.75080000004</v>
      </c>
      <c r="T115" s="7">
        <v>577941.63560000004</v>
      </c>
      <c r="U115" s="7">
        <v>478283.52799999999</v>
      </c>
      <c r="V115" s="7">
        <v>452363.87799999997</v>
      </c>
      <c r="W115" s="7">
        <v>382990.03240000003</v>
      </c>
      <c r="X115" s="7">
        <v>413195.70200000005</v>
      </c>
      <c r="Y115" s="7">
        <v>629099.61120000004</v>
      </c>
      <c r="Z115" s="7">
        <v>1063715.3803999999</v>
      </c>
      <c r="AA115" s="7">
        <v>987826.79359999998</v>
      </c>
      <c r="AB115" s="7">
        <v>489567.71279999998</v>
      </c>
      <c r="AC115" s="7">
        <v>369820.402</v>
      </c>
      <c r="AD115" s="7">
        <v>595559.60440000007</v>
      </c>
      <c r="AE115" s="7">
        <v>700057.12159999995</v>
      </c>
      <c r="AF115" s="7">
        <v>377385.45039999997</v>
      </c>
      <c r="AG115" s="7">
        <v>433736.58639999997</v>
      </c>
      <c r="AH115" s="7">
        <v>453087.4952</v>
      </c>
      <c r="AI115" s="7">
        <v>345937.82920000004</v>
      </c>
      <c r="AJ115" s="7">
        <v>451132.8248</v>
      </c>
      <c r="AK115" s="7">
        <v>842611.75520000001</v>
      </c>
      <c r="AL115" s="7">
        <v>929467.52359999996</v>
      </c>
      <c r="AM115" s="7">
        <v>430957.22720000002</v>
      </c>
      <c r="AN115" s="7">
        <v>463640.77640000003</v>
      </c>
      <c r="AO115" s="7">
        <v>0</v>
      </c>
      <c r="AP115" s="7">
        <v>194291.68799999997</v>
      </c>
      <c r="AQ115" s="7">
        <v>0</v>
      </c>
      <c r="AR115" s="7">
        <v>0</v>
      </c>
      <c r="AS115" s="7">
        <v>108228.056</v>
      </c>
      <c r="AT115" s="7">
        <v>33837.85</v>
      </c>
      <c r="AU115" s="7">
        <v>0</v>
      </c>
      <c r="AV115" s="7">
        <v>15711.428400000001</v>
      </c>
      <c r="AW115" s="7">
        <v>67000.302800000005</v>
      </c>
      <c r="AX115" s="7">
        <v>54030.088400000001</v>
      </c>
      <c r="AY115" s="7">
        <v>0</v>
      </c>
      <c r="AZ115" s="7">
        <v>131828.7856</v>
      </c>
      <c r="BA115" s="7">
        <v>73854.286399999997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49538.21</v>
      </c>
      <c r="BI115" s="7">
        <v>0</v>
      </c>
      <c r="BJ115" s="7">
        <v>0</v>
      </c>
      <c r="BK115" s="7">
        <v>17726.740000000002</v>
      </c>
      <c r="BL115" s="7">
        <v>0</v>
      </c>
      <c r="BM115" s="7">
        <v>21517.58</v>
      </c>
      <c r="BN115" s="7">
        <v>116700.95999999999</v>
      </c>
      <c r="BO115" s="7">
        <v>63506.36</v>
      </c>
      <c r="BP115" s="7">
        <v>65532.639999999999</v>
      </c>
      <c r="BQ115" s="7">
        <v>150990.6</v>
      </c>
      <c r="BR115" s="7">
        <v>105666.16</v>
      </c>
      <c r="BS115" s="7">
        <v>42873.37</v>
      </c>
      <c r="BT115" s="7">
        <v>104733.34999999999</v>
      </c>
      <c r="BU115" s="7">
        <v>128084.17</v>
      </c>
      <c r="BV115" s="7">
        <v>100799.21</v>
      </c>
      <c r="BW115" s="7">
        <v>95288.06</v>
      </c>
      <c r="BX115" s="7">
        <v>86336.35</v>
      </c>
      <c r="BY115" s="7">
        <v>132750.75</v>
      </c>
      <c r="BZ115" s="7">
        <v>0</v>
      </c>
      <c r="CA115" s="7">
        <v>0</v>
      </c>
      <c r="CB115" s="7">
        <v>15975.86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28375.43</v>
      </c>
      <c r="CI115" s="7">
        <v>0</v>
      </c>
      <c r="CJ115" s="7">
        <v>0</v>
      </c>
      <c r="CK115" s="7">
        <v>9928.19</v>
      </c>
      <c r="CL115" s="7">
        <v>0</v>
      </c>
      <c r="CM115" s="8">
        <v>0</v>
      </c>
      <c r="CN115" s="8">
        <v>0</v>
      </c>
      <c r="CO115" s="8">
        <v>1.253145480766072E-2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3.8806780759562794E-2</v>
      </c>
      <c r="CV115" s="8">
        <v>0</v>
      </c>
      <c r="CW115" s="8">
        <v>0</v>
      </c>
      <c r="CX115" s="8">
        <v>1.1315333445656307E-2</v>
      </c>
      <c r="CY115" s="8">
        <v>0</v>
      </c>
      <c r="CZ115" s="7">
        <v>556686.03</v>
      </c>
      <c r="DA115" s="7">
        <v>1168403.01</v>
      </c>
      <c r="DB115" s="7">
        <v>1274860.76</v>
      </c>
      <c r="DC115" s="7">
        <v>1098523.03</v>
      </c>
      <c r="DD115" s="7">
        <v>706656.6</v>
      </c>
      <c r="DE115" s="7">
        <v>688714.29</v>
      </c>
      <c r="DF115" s="7">
        <v>698787.6</v>
      </c>
      <c r="DG115" s="7">
        <v>796174.84</v>
      </c>
      <c r="DH115" s="7">
        <v>731197.73000000021</v>
      </c>
      <c r="DI115" s="7">
        <v>1349685.76</v>
      </c>
      <c r="DJ115" s="7">
        <v>864315.05</v>
      </c>
      <c r="DK115" s="7">
        <v>877410.29</v>
      </c>
      <c r="DL115" s="7">
        <v>858012.25</v>
      </c>
      <c r="DM115" s="8">
        <v>0.13333333333333333</v>
      </c>
      <c r="DN115" s="8">
        <v>2.8571428571428571E-2</v>
      </c>
      <c r="DO115" s="8">
        <v>2.3809523809523808E-2</v>
      </c>
      <c r="DP115" s="8">
        <v>1.5384615384615385E-2</v>
      </c>
      <c r="DQ115" s="8">
        <v>1.7241379310344827E-2</v>
      </c>
      <c r="DR115" s="8">
        <v>0</v>
      </c>
      <c r="DS115" s="8">
        <v>0.02</v>
      </c>
      <c r="DT115" s="8">
        <v>5.8823529411764705E-2</v>
      </c>
      <c r="DU115" s="8">
        <v>6.6666666666666666E-2</v>
      </c>
      <c r="DV115" s="8">
        <v>0</v>
      </c>
      <c r="DW115" s="8">
        <v>3.5714285714285712E-2</v>
      </c>
      <c r="DX115" s="8">
        <v>2.0408163265306121E-2</v>
      </c>
      <c r="DY115" s="8">
        <v>0</v>
      </c>
      <c r="DZ115" s="8">
        <v>0</v>
      </c>
      <c r="EA115" s="8">
        <v>3.4482758620689655E-2</v>
      </c>
      <c r="EB115" s="8">
        <v>2.9411764705882353E-2</v>
      </c>
      <c r="EC115" s="8">
        <v>0</v>
      </c>
      <c r="ED115" s="8">
        <v>0</v>
      </c>
      <c r="EE115" s="8">
        <v>1.7543859649122806E-2</v>
      </c>
      <c r="EF115" s="8">
        <v>0</v>
      </c>
      <c r="EG115" s="8">
        <v>1.9230769230769232E-2</v>
      </c>
      <c r="EH115" s="8">
        <v>6.25E-2</v>
      </c>
      <c r="EI115" s="8">
        <v>6.4516129032258063E-2</v>
      </c>
      <c r="EJ115" s="8">
        <v>0</v>
      </c>
      <c r="EK115" s="8">
        <v>1.7857142857142856E-2</v>
      </c>
      <c r="EL115" s="8">
        <v>0</v>
      </c>
      <c r="EM115" s="8">
        <v>0</v>
      </c>
      <c r="EN115" s="8">
        <v>0</v>
      </c>
      <c r="EO115" s="8">
        <v>3.4482758620689655E-2</v>
      </c>
      <c r="EP115" s="8">
        <v>3.125E-2</v>
      </c>
      <c r="EQ115" s="8">
        <v>0</v>
      </c>
      <c r="ER115" s="8">
        <v>0</v>
      </c>
      <c r="ES115" s="8">
        <v>1.8181818181818181E-2</v>
      </c>
      <c r="ET115" s="8">
        <v>0</v>
      </c>
      <c r="EU115" s="8">
        <v>1.8518518518518517E-2</v>
      </c>
      <c r="EV115" s="8">
        <v>6.4516129032258063E-2</v>
      </c>
      <c r="EW115" s="8">
        <v>6.4516129032258063E-2</v>
      </c>
      <c r="EX115" s="8">
        <v>0</v>
      </c>
      <c r="EY115" s="8">
        <v>1.6949152542372881E-2</v>
      </c>
      <c r="EZ115" s="7">
        <v>0</v>
      </c>
      <c r="FA115" s="7">
        <v>0</v>
      </c>
      <c r="FB115" s="7">
        <v>0.04</v>
      </c>
      <c r="FC115" s="7">
        <v>0</v>
      </c>
      <c r="FD115" s="7">
        <v>168.95</v>
      </c>
      <c r="FE115" s="7">
        <v>0</v>
      </c>
      <c r="FF115" s="7">
        <v>631.51</v>
      </c>
      <c r="FG115" s="7">
        <v>356.37</v>
      </c>
      <c r="FH115" s="7">
        <v>0.13999999999999999</v>
      </c>
      <c r="FI115" s="7">
        <v>6533.46</v>
      </c>
      <c r="FJ115" s="7">
        <v>0</v>
      </c>
      <c r="FK115" s="7">
        <v>0</v>
      </c>
      <c r="FL115" s="7">
        <v>548.93000000000006</v>
      </c>
      <c r="FM115" s="7">
        <v>2784.39</v>
      </c>
      <c r="FN115" s="7">
        <v>-216.74</v>
      </c>
      <c r="FO115" s="7">
        <v>1569.58</v>
      </c>
      <c r="FP115" s="7">
        <v>1692.12</v>
      </c>
      <c r="FQ115" s="7">
        <v>47346.299999999996</v>
      </c>
      <c r="FR115" s="7">
        <v>1386.1399999999999</v>
      </c>
      <c r="FS115" s="7">
        <v>690.32</v>
      </c>
      <c r="FT115" s="7">
        <v>8.39</v>
      </c>
      <c r="FU115" s="7">
        <v>1902.33</v>
      </c>
      <c r="FV115" s="7">
        <v>106.4</v>
      </c>
      <c r="FW115" s="7">
        <v>53.77</v>
      </c>
      <c r="FX115" s="9" t="s">
        <v>295</v>
      </c>
      <c r="FY115" s="10" t="s">
        <v>299</v>
      </c>
      <c r="FZ115" s="22" t="s">
        <v>275</v>
      </c>
    </row>
    <row r="116" spans="1:182" x14ac:dyDescent="0.35">
      <c r="A116" s="6" t="s">
        <v>300</v>
      </c>
      <c r="B116" s="7">
        <v>29447819.619599987</v>
      </c>
      <c r="C116" s="7">
        <v>32090590.17599998</v>
      </c>
      <c r="D116" s="7">
        <v>33040085.517599981</v>
      </c>
      <c r="E116" s="7">
        <v>34158939.719599985</v>
      </c>
      <c r="F116" s="7">
        <v>34460413.950399972</v>
      </c>
      <c r="G116" s="7">
        <v>36024624.475199968</v>
      </c>
      <c r="H116" s="7">
        <v>35063859.62879996</v>
      </c>
      <c r="I116" s="7">
        <v>34578208.194799982</v>
      </c>
      <c r="J116" s="7">
        <v>33403866.463199977</v>
      </c>
      <c r="K116" s="7">
        <v>34133233.039999954</v>
      </c>
      <c r="L116" s="7">
        <v>35114391.221599981</v>
      </c>
      <c r="M116" s="7">
        <v>35758721.721599966</v>
      </c>
      <c r="N116" s="7">
        <v>36108280.427599981</v>
      </c>
      <c r="O116" s="7">
        <v>1121290.7431999999</v>
      </c>
      <c r="P116" s="7">
        <v>1522253.2536000002</v>
      </c>
      <c r="Q116" s="7">
        <v>1972700.5924</v>
      </c>
      <c r="R116" s="7">
        <v>2781104.0575999995</v>
      </c>
      <c r="S116" s="7">
        <v>3228996.7447999995</v>
      </c>
      <c r="T116" s="7">
        <v>3413202.5924</v>
      </c>
      <c r="U116" s="7">
        <v>3399705.3771999995</v>
      </c>
      <c r="V116" s="7">
        <v>2928216.3884000001</v>
      </c>
      <c r="W116" s="7">
        <v>2386904.6171999997</v>
      </c>
      <c r="X116" s="7">
        <v>2269258.2295999997</v>
      </c>
      <c r="Y116" s="7">
        <v>2440036.3379999995</v>
      </c>
      <c r="Z116" s="7">
        <v>2588624.9072000002</v>
      </c>
      <c r="AA116" s="7">
        <v>2720420.8996000006</v>
      </c>
      <c r="AB116" s="7">
        <v>1940053.6863999998</v>
      </c>
      <c r="AC116" s="7">
        <v>2068865.1436000001</v>
      </c>
      <c r="AD116" s="7">
        <v>2005185.8076000002</v>
      </c>
      <c r="AE116" s="7">
        <v>1477340.2363999998</v>
      </c>
      <c r="AF116" s="7">
        <v>1541493.2936000002</v>
      </c>
      <c r="AG116" s="7">
        <v>1871053.9840000002</v>
      </c>
      <c r="AH116" s="7">
        <v>1902195.3411999999</v>
      </c>
      <c r="AI116" s="7">
        <v>1694039.9415999996</v>
      </c>
      <c r="AJ116" s="7">
        <v>1612449.8459999999</v>
      </c>
      <c r="AK116" s="7">
        <v>1024869.3203999999</v>
      </c>
      <c r="AL116" s="7">
        <v>1460932.1572</v>
      </c>
      <c r="AM116" s="7">
        <v>1497363.2848</v>
      </c>
      <c r="AN116" s="7">
        <v>1189929.5548</v>
      </c>
      <c r="AO116" s="7">
        <v>0</v>
      </c>
      <c r="AP116" s="7">
        <v>127569.35119999999</v>
      </c>
      <c r="AQ116" s="7">
        <v>215407.21280000001</v>
      </c>
      <c r="AR116" s="7">
        <v>200308.3824</v>
      </c>
      <c r="AS116" s="7">
        <v>380858.40120000002</v>
      </c>
      <c r="AT116" s="7">
        <v>207202.93480000002</v>
      </c>
      <c r="AU116" s="7">
        <v>227804.44840000002</v>
      </c>
      <c r="AV116" s="7">
        <v>173828.76199999999</v>
      </c>
      <c r="AW116" s="7">
        <v>469563.93439999997</v>
      </c>
      <c r="AX116" s="7">
        <v>324872.79959999997</v>
      </c>
      <c r="AY116" s="7">
        <v>121817.05600000001</v>
      </c>
      <c r="AZ116" s="7">
        <v>136475.47159999999</v>
      </c>
      <c r="BA116" s="7">
        <v>113808.92799999999</v>
      </c>
      <c r="BB116" s="7">
        <v>358999.97000000009</v>
      </c>
      <c r="BC116" s="7">
        <v>517076.08999999997</v>
      </c>
      <c r="BD116" s="7">
        <v>114744.04000000001</v>
      </c>
      <c r="BE116" s="7">
        <v>143597.57999999999</v>
      </c>
      <c r="BF116" s="7">
        <v>205280.23</v>
      </c>
      <c r="BG116" s="7">
        <v>211048.31</v>
      </c>
      <c r="BH116" s="7">
        <v>50174.31</v>
      </c>
      <c r="BI116" s="7">
        <v>233459.35</v>
      </c>
      <c r="BJ116" s="7">
        <v>333644.86</v>
      </c>
      <c r="BK116" s="7">
        <v>251196.07000000004</v>
      </c>
      <c r="BL116" s="7">
        <v>469438.85000000003</v>
      </c>
      <c r="BM116" s="7">
        <v>372125.02</v>
      </c>
      <c r="BN116" s="7">
        <v>242269.57999999996</v>
      </c>
      <c r="BO116" s="7">
        <v>220219.5</v>
      </c>
      <c r="BP116" s="7">
        <v>255061.64</v>
      </c>
      <c r="BQ116" s="7">
        <v>155556.6</v>
      </c>
      <c r="BR116" s="7">
        <v>427414.12</v>
      </c>
      <c r="BS116" s="7">
        <v>342222.31999999995</v>
      </c>
      <c r="BT116" s="7">
        <v>918155.31000000017</v>
      </c>
      <c r="BU116" s="7">
        <v>1395113.6600000001</v>
      </c>
      <c r="BV116" s="7">
        <v>506039.02</v>
      </c>
      <c r="BW116" s="7">
        <v>268056.48</v>
      </c>
      <c r="BX116" s="7">
        <v>280165.03000000003</v>
      </c>
      <c r="BY116" s="7">
        <v>457796.38</v>
      </c>
      <c r="BZ116" s="7">
        <v>0</v>
      </c>
      <c r="CA116" s="7">
        <v>29183.42</v>
      </c>
      <c r="CB116" s="7">
        <v>0</v>
      </c>
      <c r="CC116" s="7">
        <v>91560.35</v>
      </c>
      <c r="CD116" s="7">
        <v>85461.82</v>
      </c>
      <c r="CE116" s="7">
        <v>66980.100000000006</v>
      </c>
      <c r="CF116" s="7">
        <v>22907.800000000003</v>
      </c>
      <c r="CG116" s="7">
        <v>42163.630000000005</v>
      </c>
      <c r="CH116" s="7">
        <v>50909.98</v>
      </c>
      <c r="CI116" s="7">
        <v>50742.33</v>
      </c>
      <c r="CJ116" s="7">
        <v>55200.83</v>
      </c>
      <c r="CK116" s="7">
        <v>56025</v>
      </c>
      <c r="CL116" s="7">
        <v>0</v>
      </c>
      <c r="CM116" s="20">
        <v>0</v>
      </c>
      <c r="CN116" s="20">
        <v>4.035885460187353E-2</v>
      </c>
      <c r="CO116" s="20">
        <v>0</v>
      </c>
      <c r="CP116" s="20">
        <v>0.19638061360127876</v>
      </c>
      <c r="CQ116" s="20">
        <v>0.19151880868918883</v>
      </c>
      <c r="CR116" s="20">
        <v>5.4255685522398213E-2</v>
      </c>
      <c r="CS116" s="20">
        <v>1.6548185402090323E-2</v>
      </c>
      <c r="CT116" s="20">
        <v>0.37345028765742461</v>
      </c>
      <c r="CU116" s="20">
        <v>1.1067386956521741</v>
      </c>
      <c r="CV116" s="20">
        <v>2.4780771785481041E-2</v>
      </c>
      <c r="CW116" s="20">
        <v>9.5279205631454811E-2</v>
      </c>
      <c r="CX116" s="20">
        <v>2.5996175172654623E-2</v>
      </c>
      <c r="CY116" s="20">
        <v>0</v>
      </c>
      <c r="CZ116" s="7">
        <v>1891179.6199999999</v>
      </c>
      <c r="DA116" s="7">
        <v>3088884.06</v>
      </c>
      <c r="DB116" s="7">
        <v>2310672.0299999993</v>
      </c>
      <c r="DC116" s="7">
        <v>2248062.33</v>
      </c>
      <c r="DD116" s="7">
        <v>1450893.9</v>
      </c>
      <c r="DE116" s="7">
        <v>1401340.69</v>
      </c>
      <c r="DF116" s="7">
        <v>1699276.45</v>
      </c>
      <c r="DG116" s="7">
        <v>1521769.5099999998</v>
      </c>
      <c r="DH116" s="7">
        <v>1331748.8400000001</v>
      </c>
      <c r="DI116" s="7">
        <v>2210649.2999999998</v>
      </c>
      <c r="DJ116" s="7">
        <v>2337486.1799999997</v>
      </c>
      <c r="DK116" s="7">
        <v>2243392.73</v>
      </c>
      <c r="DL116" s="7">
        <v>1562920.11</v>
      </c>
      <c r="DM116" s="20">
        <v>4.9504950495049507E-2</v>
      </c>
      <c r="DN116" s="20">
        <v>0.05</v>
      </c>
      <c r="DO116" s="20">
        <v>0.17027863777089783</v>
      </c>
      <c r="DP116" s="20">
        <v>0.13389830508474576</v>
      </c>
      <c r="DQ116" s="20">
        <v>0.17154526889040164</v>
      </c>
      <c r="DR116" s="20">
        <v>0.14285714285714285</v>
      </c>
      <c r="DS116" s="20">
        <v>2.1505376344086023E-2</v>
      </c>
      <c r="DT116" s="20">
        <v>4.4117647058823532E-2</v>
      </c>
      <c r="DU116" s="20">
        <v>2.7777777777777776E-2</v>
      </c>
      <c r="DV116" s="20">
        <v>0.21929824561403508</v>
      </c>
      <c r="DW116" s="20">
        <v>0.33333333333333331</v>
      </c>
      <c r="DX116" s="20">
        <v>1.1235955056179775E-2</v>
      </c>
      <c r="DY116" s="20">
        <v>0.54032258064516125</v>
      </c>
      <c r="DZ116" s="20">
        <v>8.3916083916083919E-2</v>
      </c>
      <c r="EA116" s="20">
        <v>0.02</v>
      </c>
      <c r="EB116" s="20">
        <v>0.05</v>
      </c>
      <c r="EC116" s="20">
        <v>0.10393631136665192</v>
      </c>
      <c r="ED116" s="20">
        <v>0.13887660327288809</v>
      </c>
      <c r="EE116" s="20">
        <v>0.17139001349527666</v>
      </c>
      <c r="EF116" s="20">
        <v>0.14285714285714285</v>
      </c>
      <c r="EG116" s="20">
        <v>1.0638297872340425E-2</v>
      </c>
      <c r="EH116" s="20">
        <v>2.9850746268656716E-2</v>
      </c>
      <c r="EI116" s="20">
        <v>2.7777777777777776E-2</v>
      </c>
      <c r="EJ116" s="20">
        <v>0.2056277056277056</v>
      </c>
      <c r="EK116" s="20">
        <v>0.33333333333333331</v>
      </c>
      <c r="EL116" s="20">
        <v>1.098901098901099E-2</v>
      </c>
      <c r="EM116" s="20">
        <v>1.7699115044247787E-2</v>
      </c>
      <c r="EN116" s="20">
        <v>6.9452286843591199E-2</v>
      </c>
      <c r="EO116" s="20">
        <v>1.0101010101010102E-2</v>
      </c>
      <c r="EP116" s="20">
        <v>4.9382716049382713E-2</v>
      </c>
      <c r="EQ116" s="20">
        <v>3.7593984962406013E-2</v>
      </c>
      <c r="ER116" s="20">
        <v>0.13026315789473683</v>
      </c>
      <c r="ES116" s="20">
        <v>0.17154526889040164</v>
      </c>
      <c r="ET116" s="20">
        <v>0.2</v>
      </c>
      <c r="EU116" s="20">
        <v>1.0752688172043012E-2</v>
      </c>
      <c r="EV116" s="20">
        <v>2.9850746268656716E-2</v>
      </c>
      <c r="EW116" s="20">
        <v>2.7777777777777776E-2</v>
      </c>
      <c r="EX116" s="20">
        <v>0.20464135021097046</v>
      </c>
      <c r="EY116" s="20">
        <v>0.33333333333333331</v>
      </c>
      <c r="EZ116" s="7">
        <v>2138.3100000000004</v>
      </c>
      <c r="FA116" s="7">
        <v>32495.040000000001</v>
      </c>
      <c r="FB116" s="7">
        <v>2803.2500000000032</v>
      </c>
      <c r="FC116" s="7">
        <v>47294.989999999991</v>
      </c>
      <c r="FD116" s="7">
        <v>32553.190000000002</v>
      </c>
      <c r="FE116" s="7">
        <v>12604.490000000002</v>
      </c>
      <c r="FF116" s="7">
        <v>8323.84</v>
      </c>
      <c r="FG116" s="7">
        <v>15634.32</v>
      </c>
      <c r="FH116" s="7">
        <v>4159.5900000000011</v>
      </c>
      <c r="FI116" s="7">
        <v>21304.660000000014</v>
      </c>
      <c r="FJ116" s="7">
        <v>3130.8200000000006</v>
      </c>
      <c r="FK116" s="7">
        <v>13271.51</v>
      </c>
      <c r="FL116" s="7">
        <v>3452.69</v>
      </c>
      <c r="FM116" s="7">
        <v>6678.5599999999995</v>
      </c>
      <c r="FN116" s="7">
        <v>10398.800000000001</v>
      </c>
      <c r="FO116" s="7">
        <v>4328.75</v>
      </c>
      <c r="FP116" s="7">
        <v>3134.45</v>
      </c>
      <c r="FQ116" s="7">
        <v>17391.489999999998</v>
      </c>
      <c r="FR116" s="7">
        <v>17985.29</v>
      </c>
      <c r="FS116" s="7">
        <v>11395.01</v>
      </c>
      <c r="FT116" s="7">
        <v>5300.57</v>
      </c>
      <c r="FU116" s="7">
        <v>4098.8</v>
      </c>
      <c r="FV116" s="7">
        <v>20210.300000000003</v>
      </c>
      <c r="FW116" s="7">
        <v>8457.3999999999978</v>
      </c>
      <c r="FX116" s="9" t="s">
        <v>295</v>
      </c>
      <c r="FY116" s="10" t="s">
        <v>300</v>
      </c>
      <c r="FZ116" s="22" t="s">
        <v>275</v>
      </c>
    </row>
    <row r="117" spans="1:182" x14ac:dyDescent="0.35">
      <c r="A117" s="6" t="s">
        <v>301</v>
      </c>
      <c r="B117" s="7">
        <v>3691055.9147999999</v>
      </c>
      <c r="C117" s="7">
        <v>4479447.4932000004</v>
      </c>
      <c r="D117" s="7">
        <v>5738761.9199999981</v>
      </c>
      <c r="E117" s="7">
        <v>6961888.3103999989</v>
      </c>
      <c r="F117" s="7">
        <v>7738060.3972000005</v>
      </c>
      <c r="G117" s="7">
        <v>8886866.8219999988</v>
      </c>
      <c r="H117" s="7">
        <v>9732968.4552000016</v>
      </c>
      <c r="I117" s="7">
        <v>10053262.398799999</v>
      </c>
      <c r="J117" s="7">
        <v>10509811.1088</v>
      </c>
      <c r="K117" s="7">
        <v>11391991.8256</v>
      </c>
      <c r="L117" s="7">
        <v>12379913.627599999</v>
      </c>
      <c r="M117" s="7">
        <v>13431903.5504</v>
      </c>
      <c r="N117" s="7">
        <v>14108025.45679999</v>
      </c>
      <c r="O117" s="7">
        <v>127005.24720000001</v>
      </c>
      <c r="P117" s="7">
        <v>279031.64559999999</v>
      </c>
      <c r="Q117" s="7">
        <v>403053.61119999998</v>
      </c>
      <c r="R117" s="7">
        <v>443573.26479999995</v>
      </c>
      <c r="S117" s="7">
        <v>1090537.8659999999</v>
      </c>
      <c r="T117" s="7">
        <v>1508765.4536000001</v>
      </c>
      <c r="U117" s="7">
        <v>2135735.1387999998</v>
      </c>
      <c r="V117" s="7">
        <v>2377223.1804</v>
      </c>
      <c r="W117" s="7">
        <v>3000803.4147999999</v>
      </c>
      <c r="X117" s="7">
        <v>3252728.3303999994</v>
      </c>
      <c r="Y117" s="7">
        <v>4072812.0432000002</v>
      </c>
      <c r="Z117" s="7">
        <v>4282160.1856000004</v>
      </c>
      <c r="AA117" s="7">
        <v>4972376.6931999996</v>
      </c>
      <c r="AB117" s="7">
        <v>385088.49280000001</v>
      </c>
      <c r="AC117" s="7">
        <v>450413.93519999995</v>
      </c>
      <c r="AD117" s="7">
        <v>683042.13199999998</v>
      </c>
      <c r="AE117" s="7">
        <v>1155815.4656</v>
      </c>
      <c r="AF117" s="7">
        <v>1267963.02</v>
      </c>
      <c r="AG117" s="7">
        <v>1791889.3364000001</v>
      </c>
      <c r="AH117" s="7">
        <v>2339289.6044000001</v>
      </c>
      <c r="AI117" s="7">
        <v>2448897.1576</v>
      </c>
      <c r="AJ117" s="7">
        <v>2288253.5040000002</v>
      </c>
      <c r="AK117" s="7">
        <v>1511123.7439999999</v>
      </c>
      <c r="AL117" s="7">
        <v>1478760.8524</v>
      </c>
      <c r="AM117" s="7">
        <v>2474154.4323999998</v>
      </c>
      <c r="AN117" s="7">
        <v>2563549.8759999997</v>
      </c>
      <c r="AO117" s="7">
        <v>0</v>
      </c>
      <c r="AP117" s="7">
        <v>69487.772800000006</v>
      </c>
      <c r="AQ117" s="7">
        <v>16906.274000000001</v>
      </c>
      <c r="AR117" s="7">
        <v>124862.9328</v>
      </c>
      <c r="AS117" s="7">
        <v>121224.288</v>
      </c>
      <c r="AT117" s="7">
        <v>0</v>
      </c>
      <c r="AU117" s="7">
        <v>444900.82440000004</v>
      </c>
      <c r="AV117" s="7">
        <v>196619.4228</v>
      </c>
      <c r="AW117" s="7">
        <v>317034.13199999998</v>
      </c>
      <c r="AX117" s="7">
        <v>710244.99</v>
      </c>
      <c r="AY117" s="7">
        <v>794743.77600000007</v>
      </c>
      <c r="AZ117" s="7">
        <v>852457.34640000004</v>
      </c>
      <c r="BA117" s="7">
        <v>869098.60759999999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63149.760000000002</v>
      </c>
      <c r="BM117" s="7">
        <v>0</v>
      </c>
      <c r="BN117" s="7">
        <v>0</v>
      </c>
      <c r="BO117" s="7">
        <v>138734.70000000001</v>
      </c>
      <c r="BP117" s="7">
        <v>30967.03</v>
      </c>
      <c r="BQ117" s="7">
        <v>0</v>
      </c>
      <c r="BR117" s="7">
        <v>65239.849999999991</v>
      </c>
      <c r="BS117" s="7">
        <v>105621.22</v>
      </c>
      <c r="BT117" s="7">
        <v>816114.20000000007</v>
      </c>
      <c r="BU117" s="7">
        <v>600611.13</v>
      </c>
      <c r="BV117" s="7">
        <v>976531.23</v>
      </c>
      <c r="BW117" s="7">
        <v>124960.59</v>
      </c>
      <c r="BX117" s="7">
        <v>312692.80000000005</v>
      </c>
      <c r="BY117" s="7">
        <v>334089.57</v>
      </c>
      <c r="BZ117" s="7">
        <v>30357.99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29273.52</v>
      </c>
      <c r="CJ117" s="7">
        <v>39887.370000000003</v>
      </c>
      <c r="CK117" s="7">
        <v>33209.199999999997</v>
      </c>
      <c r="CL117" s="7">
        <v>0</v>
      </c>
      <c r="CM117" s="8">
        <v>4.9996507753158545E-2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1.8574949337952482E-2</v>
      </c>
      <c r="CW117" s="8">
        <v>4.7468712467834975E-2</v>
      </c>
      <c r="CX117" s="8">
        <v>2.9946005357335052E-2</v>
      </c>
      <c r="CY117" s="8">
        <v>0</v>
      </c>
      <c r="CZ117" s="7">
        <v>607202.21</v>
      </c>
      <c r="DA117" s="7">
        <v>684031.82000000007</v>
      </c>
      <c r="DB117" s="7">
        <v>1178723.8</v>
      </c>
      <c r="DC117" s="7">
        <v>1023872.86</v>
      </c>
      <c r="DD117" s="7">
        <v>549000</v>
      </c>
      <c r="DE117" s="7">
        <v>837938.49</v>
      </c>
      <c r="DF117" s="7">
        <v>708829.09</v>
      </c>
      <c r="DG117" s="7">
        <v>877762.13</v>
      </c>
      <c r="DH117" s="7">
        <v>783560.49999999988</v>
      </c>
      <c r="DI117" s="7">
        <v>1575967.69</v>
      </c>
      <c r="DJ117" s="7">
        <v>840287.59</v>
      </c>
      <c r="DK117" s="7">
        <v>1108969.28</v>
      </c>
      <c r="DL117" s="7">
        <v>665080.78</v>
      </c>
      <c r="DM117" s="8">
        <v>5.8823529411764705E-2</v>
      </c>
      <c r="DN117" s="8">
        <v>0.18181818181818182</v>
      </c>
      <c r="DO117" s="8">
        <v>0.11538461538461539</v>
      </c>
      <c r="DP117" s="8">
        <v>0.2</v>
      </c>
      <c r="DQ117" s="8">
        <v>0.25</v>
      </c>
      <c r="DR117" s="8">
        <v>0.35714285714285715</v>
      </c>
      <c r="DS117" s="8">
        <v>0.5</v>
      </c>
      <c r="DT117" s="8">
        <v>0.33333333333333331</v>
      </c>
      <c r="DU117" s="8">
        <v>0.23529411764705882</v>
      </c>
      <c r="DV117" s="8">
        <v>0.25</v>
      </c>
      <c r="DW117" s="8">
        <v>0.375</v>
      </c>
      <c r="DX117" s="8">
        <v>0.22222222222222221</v>
      </c>
      <c r="DY117" s="8">
        <v>0.29411764705882354</v>
      </c>
      <c r="DZ117" s="8">
        <v>4.5454545454545456E-2</v>
      </c>
      <c r="EA117" s="8">
        <v>0</v>
      </c>
      <c r="EB117" s="8">
        <v>0.17391304347826086</v>
      </c>
      <c r="EC117" s="8">
        <v>0.08</v>
      </c>
      <c r="ED117" s="8">
        <v>0.21428571428571427</v>
      </c>
      <c r="EE117" s="8">
        <v>0.24</v>
      </c>
      <c r="EF117" s="8">
        <v>0.38461538461538464</v>
      </c>
      <c r="EG117" s="8">
        <v>0.44444444444444442</v>
      </c>
      <c r="EH117" s="8">
        <v>0.36363636363636365</v>
      </c>
      <c r="EI117" s="8">
        <v>0.22222222222222221</v>
      </c>
      <c r="EJ117" s="8">
        <v>0.2413793103448276</v>
      </c>
      <c r="EK117" s="8">
        <v>0.375</v>
      </c>
      <c r="EL117" s="8">
        <v>0.2</v>
      </c>
      <c r="EM117" s="8">
        <v>0.11538461538461539</v>
      </c>
      <c r="EN117" s="8">
        <v>0</v>
      </c>
      <c r="EO117" s="8">
        <v>0</v>
      </c>
      <c r="EP117" s="8">
        <v>0.19047619047619047</v>
      </c>
      <c r="EQ117" s="8">
        <v>7.6923076923076927E-2</v>
      </c>
      <c r="ER117" s="8">
        <v>0.22222222222222221</v>
      </c>
      <c r="ES117" s="8">
        <v>0.24</v>
      </c>
      <c r="ET117" s="8">
        <v>0.38461538461538464</v>
      </c>
      <c r="EU117" s="8">
        <v>0.3888888888888889</v>
      </c>
      <c r="EV117" s="8">
        <v>0.36363636363636365</v>
      </c>
      <c r="EW117" s="8">
        <v>0.21052631578947367</v>
      </c>
      <c r="EX117" s="8">
        <v>0.25</v>
      </c>
      <c r="EY117" s="8">
        <v>0.375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0.01</v>
      </c>
      <c r="FI117" s="7">
        <v>139.72</v>
      </c>
      <c r="FJ117" s="7">
        <v>859.59</v>
      </c>
      <c r="FK117" s="7">
        <v>489.96</v>
      </c>
      <c r="FL117" s="7">
        <v>478.28000000000003</v>
      </c>
      <c r="FM117" s="7">
        <v>1447.78</v>
      </c>
      <c r="FN117" s="7">
        <v>0</v>
      </c>
      <c r="FO117" s="7">
        <v>91.49</v>
      </c>
      <c r="FP117" s="7">
        <v>944.78</v>
      </c>
      <c r="FQ117" s="7">
        <v>0</v>
      </c>
      <c r="FR117" s="7">
        <v>252.74</v>
      </c>
      <c r="FS117" s="7">
        <v>-105.19</v>
      </c>
      <c r="FT117" s="7">
        <v>0</v>
      </c>
      <c r="FU117" s="7">
        <v>3978.73</v>
      </c>
      <c r="FV117" s="7">
        <v>652.82999999999993</v>
      </c>
      <c r="FW117" s="7">
        <v>205.51</v>
      </c>
      <c r="FX117" s="9" t="s">
        <v>295</v>
      </c>
      <c r="FY117" s="10" t="s">
        <v>301</v>
      </c>
      <c r="FZ117" s="22" t="s">
        <v>275</v>
      </c>
    </row>
    <row r="118" spans="1:182" x14ac:dyDescent="0.35">
      <c r="A118" s="6" t="s">
        <v>302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323348.99040000001</v>
      </c>
      <c r="J118" s="7">
        <v>941171.64480000001</v>
      </c>
      <c r="K118" s="7">
        <v>2170590.6132</v>
      </c>
      <c r="L118" s="7">
        <v>3385584.7023999994</v>
      </c>
      <c r="M118" s="7">
        <v>4819089.7075999901</v>
      </c>
      <c r="N118" s="7">
        <v>6405345.3499999987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7341.5644000000002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6800.1575999999995</v>
      </c>
      <c r="AM118" s="7">
        <v>56399.103199999998</v>
      </c>
      <c r="AN118" s="7">
        <v>125190.1856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67189.19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8" t="s">
        <v>182</v>
      </c>
      <c r="CN118" s="8" t="s">
        <v>182</v>
      </c>
      <c r="CO118" s="8" t="s">
        <v>182</v>
      </c>
      <c r="CP118" s="8" t="s">
        <v>182</v>
      </c>
      <c r="CQ118" s="8" t="s">
        <v>182</v>
      </c>
      <c r="CR118" s="8" t="s">
        <v>182</v>
      </c>
      <c r="CS118" s="8" t="s">
        <v>182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292129.19999999995</v>
      </c>
      <c r="DH118" s="7">
        <v>472563.65</v>
      </c>
      <c r="DI118" s="7">
        <v>1176633.24</v>
      </c>
      <c r="DJ118" s="7">
        <v>1136741.01</v>
      </c>
      <c r="DK118" s="7">
        <v>1297016.76</v>
      </c>
      <c r="DL118" s="7">
        <v>1464032.92</v>
      </c>
      <c r="DM118" s="8" t="s">
        <v>182</v>
      </c>
      <c r="DN118" s="8" t="s">
        <v>182</v>
      </c>
      <c r="DO118" s="8" t="s">
        <v>182</v>
      </c>
      <c r="DP118" s="8" t="s">
        <v>182</v>
      </c>
      <c r="DQ118" s="8" t="s">
        <v>182</v>
      </c>
      <c r="DR118" s="8" t="s">
        <v>182</v>
      </c>
      <c r="DS118" s="8" t="s">
        <v>182</v>
      </c>
      <c r="DT118" s="8" t="s">
        <v>182</v>
      </c>
      <c r="DU118" s="8">
        <v>0</v>
      </c>
      <c r="DV118" s="8">
        <v>0.13043478260869565</v>
      </c>
      <c r="DW118" s="8">
        <v>0</v>
      </c>
      <c r="DX118" s="8">
        <v>0</v>
      </c>
      <c r="DY118" s="8">
        <v>5.7692307692307696E-2</v>
      </c>
      <c r="DZ118" s="8" t="s">
        <v>182</v>
      </c>
      <c r="EA118" s="8" t="s">
        <v>182</v>
      </c>
      <c r="EB118" s="8" t="s">
        <v>182</v>
      </c>
      <c r="EC118" s="8" t="s">
        <v>182</v>
      </c>
      <c r="ED118" s="8" t="s">
        <v>182</v>
      </c>
      <c r="EE118" s="8" t="s">
        <v>182</v>
      </c>
      <c r="EF118" s="8" t="s">
        <v>182</v>
      </c>
      <c r="EG118" s="8" t="s">
        <v>182</v>
      </c>
      <c r="EH118" s="8" t="s">
        <v>182</v>
      </c>
      <c r="EI118" s="8">
        <v>0</v>
      </c>
      <c r="EJ118" s="8">
        <v>0.125</v>
      </c>
      <c r="EK118" s="8">
        <v>0</v>
      </c>
      <c r="EL118" s="8">
        <v>0</v>
      </c>
      <c r="EM118" s="8" t="s">
        <v>182</v>
      </c>
      <c r="EN118" s="8" t="s">
        <v>182</v>
      </c>
      <c r="EO118" s="8" t="s">
        <v>182</v>
      </c>
      <c r="EP118" s="8" t="s">
        <v>182</v>
      </c>
      <c r="EQ118" s="8" t="s">
        <v>182</v>
      </c>
      <c r="ER118" s="8" t="s">
        <v>182</v>
      </c>
      <c r="ES118" s="8" t="s">
        <v>182</v>
      </c>
      <c r="ET118" s="8" t="s">
        <v>182</v>
      </c>
      <c r="EU118" s="8" t="s">
        <v>182</v>
      </c>
      <c r="EV118" s="8">
        <v>0</v>
      </c>
      <c r="EW118" s="8">
        <v>0</v>
      </c>
      <c r="EX118" s="8">
        <v>0.12</v>
      </c>
      <c r="EY118" s="8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1531.14</v>
      </c>
      <c r="FV118" s="7">
        <v>16129.6</v>
      </c>
      <c r="FW118" s="7">
        <v>475.05</v>
      </c>
      <c r="FX118" s="9" t="s">
        <v>295</v>
      </c>
      <c r="FY118" s="10" t="s">
        <v>302</v>
      </c>
      <c r="FZ118" s="22" t="s">
        <v>275</v>
      </c>
    </row>
    <row r="119" spans="1:182" x14ac:dyDescent="0.35">
      <c r="A119" s="17" t="s">
        <v>295</v>
      </c>
      <c r="B119" s="18">
        <v>127469849.16879983</v>
      </c>
      <c r="C119" s="18">
        <v>137236099.38959992</v>
      </c>
      <c r="D119" s="18">
        <v>145948645.34439984</v>
      </c>
      <c r="E119" s="18">
        <v>152871032.9231998</v>
      </c>
      <c r="F119" s="18">
        <v>156847712.94959992</v>
      </c>
      <c r="G119" s="18">
        <v>164556956.93879977</v>
      </c>
      <c r="H119" s="18">
        <v>164349076.20920002</v>
      </c>
      <c r="I119" s="18">
        <v>166917581.59199992</v>
      </c>
      <c r="J119" s="18">
        <v>169685760.26719993</v>
      </c>
      <c r="K119" s="18">
        <v>178172604.09559989</v>
      </c>
      <c r="L119" s="18">
        <v>186664844.61799976</v>
      </c>
      <c r="M119" s="18">
        <v>191163034.59719983</v>
      </c>
      <c r="N119" s="18">
        <v>201930480.25840008</v>
      </c>
      <c r="O119" s="18">
        <v>8450525.8219999969</v>
      </c>
      <c r="P119" s="18">
        <v>9867613.4632000029</v>
      </c>
      <c r="Q119" s="18">
        <v>10542215.074000001</v>
      </c>
      <c r="R119" s="18">
        <v>12039444.015200006</v>
      </c>
      <c r="S119" s="18">
        <v>13244384.134000003</v>
      </c>
      <c r="T119" s="18">
        <v>12806651.743600005</v>
      </c>
      <c r="U119" s="18">
        <v>13119030.674400009</v>
      </c>
      <c r="V119" s="18">
        <v>12963401.749200003</v>
      </c>
      <c r="W119" s="18">
        <v>13164954.004799999</v>
      </c>
      <c r="X119" s="18">
        <v>13942716.261999996</v>
      </c>
      <c r="Y119" s="18">
        <v>15162506.312400004</v>
      </c>
      <c r="Z119" s="18">
        <v>16269217.505999999</v>
      </c>
      <c r="AA119" s="18">
        <v>16575562.838000005</v>
      </c>
      <c r="AB119" s="18">
        <v>9102822.3323999997</v>
      </c>
      <c r="AC119" s="18">
        <v>8244739.0460000029</v>
      </c>
      <c r="AD119" s="18">
        <v>8546005.5903999973</v>
      </c>
      <c r="AE119" s="18">
        <v>8065526.866799999</v>
      </c>
      <c r="AF119" s="18">
        <v>7166399.2612000005</v>
      </c>
      <c r="AG119" s="18">
        <v>8893823.1892000008</v>
      </c>
      <c r="AH119" s="18">
        <v>9156193.3192000035</v>
      </c>
      <c r="AI119" s="18">
        <v>9720688.4916000031</v>
      </c>
      <c r="AJ119" s="18">
        <v>9882482.1416000016</v>
      </c>
      <c r="AK119" s="18">
        <v>8302914.3180000046</v>
      </c>
      <c r="AL119" s="18">
        <v>8112260.3463999983</v>
      </c>
      <c r="AM119" s="18">
        <v>9560616.4063999951</v>
      </c>
      <c r="AN119" s="18">
        <v>10632146.923199998</v>
      </c>
      <c r="AO119" s="18">
        <v>0</v>
      </c>
      <c r="AP119" s="18">
        <v>708071.14439999999</v>
      </c>
      <c r="AQ119" s="18">
        <v>748210.93799999985</v>
      </c>
      <c r="AR119" s="18">
        <v>1285760.0148</v>
      </c>
      <c r="AS119" s="18">
        <v>1248853.4031999998</v>
      </c>
      <c r="AT119" s="18">
        <v>794456.51679999998</v>
      </c>
      <c r="AU119" s="18">
        <v>1336125.9591999999</v>
      </c>
      <c r="AV119" s="18">
        <v>881971.63720000011</v>
      </c>
      <c r="AW119" s="18">
        <v>1767711.7368000003</v>
      </c>
      <c r="AX119" s="18">
        <v>1675068.1868</v>
      </c>
      <c r="AY119" s="18">
        <v>1667367.8816000002</v>
      </c>
      <c r="AZ119" s="18">
        <v>2129688.6568</v>
      </c>
      <c r="BA119" s="18">
        <v>1269061.6636000001</v>
      </c>
      <c r="BB119" s="18">
        <v>1656694.09</v>
      </c>
      <c r="BC119" s="18">
        <v>1286573.93</v>
      </c>
      <c r="BD119" s="18">
        <v>1150627.53</v>
      </c>
      <c r="BE119" s="18">
        <v>852165.75000000012</v>
      </c>
      <c r="BF119" s="18">
        <v>1071858.1100000001</v>
      </c>
      <c r="BG119" s="18">
        <v>1034073.46</v>
      </c>
      <c r="BH119" s="18">
        <v>899104.59999999986</v>
      </c>
      <c r="BI119" s="18">
        <v>945998.29</v>
      </c>
      <c r="BJ119" s="18">
        <v>1010456.5099999998</v>
      </c>
      <c r="BK119" s="18">
        <v>1725185.5199999989</v>
      </c>
      <c r="BL119" s="18">
        <v>1442077.42</v>
      </c>
      <c r="BM119" s="18">
        <v>1342113.2099999997</v>
      </c>
      <c r="BN119" s="18">
        <v>1453977.61</v>
      </c>
      <c r="BO119" s="18">
        <v>1645184.99</v>
      </c>
      <c r="BP119" s="18">
        <v>1651030.3699999996</v>
      </c>
      <c r="BQ119" s="18">
        <v>1082061.9900000002</v>
      </c>
      <c r="BR119" s="18">
        <v>2586402.4500000007</v>
      </c>
      <c r="BS119" s="18">
        <v>1667793.76</v>
      </c>
      <c r="BT119" s="18">
        <v>2970228.6799999992</v>
      </c>
      <c r="BU119" s="18">
        <v>3637097.3499999987</v>
      </c>
      <c r="BV119" s="18">
        <v>2582607.7399999993</v>
      </c>
      <c r="BW119" s="18">
        <v>2276506.6199999996</v>
      </c>
      <c r="BX119" s="18">
        <v>1952442.7900000005</v>
      </c>
      <c r="BY119" s="18">
        <v>2383410.09</v>
      </c>
      <c r="BZ119" s="18">
        <v>48733.39</v>
      </c>
      <c r="CA119" s="18">
        <v>151742.34000000003</v>
      </c>
      <c r="CB119" s="18">
        <v>26916.06</v>
      </c>
      <c r="CC119" s="18">
        <v>138334.42000000001</v>
      </c>
      <c r="CD119" s="18">
        <v>221300.66999999998</v>
      </c>
      <c r="CE119" s="18">
        <v>215288.37</v>
      </c>
      <c r="CF119" s="18">
        <v>94851.8</v>
      </c>
      <c r="CG119" s="18">
        <v>87623.040000000008</v>
      </c>
      <c r="CH119" s="18">
        <v>356732.44</v>
      </c>
      <c r="CI119" s="18">
        <v>273134.12000000005</v>
      </c>
      <c r="CJ119" s="18">
        <v>311627.7</v>
      </c>
      <c r="CK119" s="18">
        <v>166719.83000000002</v>
      </c>
      <c r="CL119" s="18">
        <v>91755.49</v>
      </c>
      <c r="CM119" s="19">
        <v>5.3916083322060205E-3</v>
      </c>
      <c r="CN119" s="19">
        <v>1.1818822801387758E-2</v>
      </c>
      <c r="CO119" s="19">
        <v>2.1441707278673458E-3</v>
      </c>
      <c r="CP119" s="19">
        <v>1.2388358346087596E-2</v>
      </c>
      <c r="CQ119" s="19">
        <v>2.5885576672048823E-2</v>
      </c>
      <c r="CR119" s="19">
        <v>2.2024522714217024E-2</v>
      </c>
      <c r="CS119" s="19">
        <v>1.3058351719859532E-2</v>
      </c>
      <c r="CT119" s="19">
        <v>9.893889201779275E-3</v>
      </c>
      <c r="CU119" s="19">
        <v>3.7499079900200925E-2</v>
      </c>
      <c r="CV119" s="19">
        <v>1.9473784235687481E-2</v>
      </c>
      <c r="CW119" s="19">
        <v>2.2314563443772046E-2</v>
      </c>
      <c r="CX119" s="19">
        <v>1.3187768726275355E-2</v>
      </c>
      <c r="CY119" s="19">
        <v>7.0524420541427848E-3</v>
      </c>
      <c r="CZ119" s="18">
        <v>9038748.1799999997</v>
      </c>
      <c r="DA119" s="18">
        <v>12839040.110000003</v>
      </c>
      <c r="DB119" s="18">
        <v>12553132.850000005</v>
      </c>
      <c r="DC119" s="18">
        <v>11166485.189999998</v>
      </c>
      <c r="DD119" s="18">
        <v>8549188.3299999982</v>
      </c>
      <c r="DE119" s="18">
        <v>9774939.1800000034</v>
      </c>
      <c r="DF119" s="18">
        <v>7263688.5599999996</v>
      </c>
      <c r="DG119" s="18">
        <v>8856278.6799999997</v>
      </c>
      <c r="DH119" s="18">
        <v>9513098.4800000004</v>
      </c>
      <c r="DI119" s="18">
        <v>14025734.120000001</v>
      </c>
      <c r="DJ119" s="18">
        <v>13965216.070000004</v>
      </c>
      <c r="DK119" s="18">
        <v>12642004.379999997</v>
      </c>
      <c r="DL119" s="18">
        <v>13010456.420000004</v>
      </c>
      <c r="DM119" s="19">
        <v>7.1294559099437146E-2</v>
      </c>
      <c r="DN119" s="19">
        <v>4.0948275862068964E-2</v>
      </c>
      <c r="DO119" s="19">
        <v>4.2553191489361701E-2</v>
      </c>
      <c r="DP119" s="19">
        <v>4.1666666666666664E-2</v>
      </c>
      <c r="DQ119" s="19">
        <v>3.430531732418525E-2</v>
      </c>
      <c r="DR119" s="19">
        <v>4.2792792792792793E-2</v>
      </c>
      <c r="DS119" s="19">
        <v>5.8098591549295774E-2</v>
      </c>
      <c r="DT119" s="19">
        <v>4.5226130653266333E-2</v>
      </c>
      <c r="DU119" s="19">
        <v>0.04</v>
      </c>
      <c r="DV119" s="19">
        <v>5.0607287449392711E-2</v>
      </c>
      <c r="DW119" s="19">
        <v>4.6008119079837616E-2</v>
      </c>
      <c r="DX119" s="19">
        <v>4.5528455284552849E-2</v>
      </c>
      <c r="DY119" s="19">
        <v>6.9230769230769235E-2</v>
      </c>
      <c r="DZ119" s="19">
        <v>5.0660792951541848E-2</v>
      </c>
      <c r="EA119" s="19">
        <v>3.8610038610038609E-2</v>
      </c>
      <c r="EB119" s="19">
        <v>3.9215686274509803E-2</v>
      </c>
      <c r="EC119" s="19">
        <v>2.9173419773095625E-2</v>
      </c>
      <c r="ED119" s="19">
        <v>3.6179450072358899E-2</v>
      </c>
      <c r="EE119" s="19">
        <v>2.9360967184801381E-2</v>
      </c>
      <c r="EF119" s="19">
        <v>3.8461538461538464E-2</v>
      </c>
      <c r="EG119" s="19">
        <v>4.195804195804196E-2</v>
      </c>
      <c r="EH119" s="19">
        <v>4.1131105398457581E-2</v>
      </c>
      <c r="EI119" s="19">
        <v>3.4210526315789476E-2</v>
      </c>
      <c r="EJ119" s="19">
        <v>4.2510121457489877E-2</v>
      </c>
      <c r="EK119" s="19">
        <v>3.9242219215155617E-2</v>
      </c>
      <c r="EL119" s="19">
        <v>4.1733547351524881E-2</v>
      </c>
      <c r="EM119" s="19">
        <v>3.7401574803149609E-2</v>
      </c>
      <c r="EN119" s="19">
        <v>3.7861915367483297E-2</v>
      </c>
      <c r="EO119" s="19">
        <v>2.9126213592233011E-2</v>
      </c>
      <c r="EP119" s="19">
        <v>3.9560439560439559E-2</v>
      </c>
      <c r="EQ119" s="19">
        <v>2.4115755627009645E-2</v>
      </c>
      <c r="ER119" s="19">
        <v>3.1930333817126268E-2</v>
      </c>
      <c r="ES119" s="19">
        <v>2.9411764705882353E-2</v>
      </c>
      <c r="ET119" s="19">
        <v>4.0816326530612242E-2</v>
      </c>
      <c r="EU119" s="19">
        <v>3.6649214659685861E-2</v>
      </c>
      <c r="EV119" s="19">
        <v>4.1237113402061855E-2</v>
      </c>
      <c r="EW119" s="19">
        <v>3.1088082901554404E-2</v>
      </c>
      <c r="EX119" s="19">
        <v>3.8461538461538464E-2</v>
      </c>
      <c r="EY119" s="19">
        <v>3.9030955585464336E-2</v>
      </c>
      <c r="EZ119" s="18">
        <v>90073.87999999999</v>
      </c>
      <c r="FA119" s="18">
        <v>54236.65</v>
      </c>
      <c r="FB119" s="18">
        <v>19924.879999999979</v>
      </c>
      <c r="FC119" s="18">
        <v>278513.13</v>
      </c>
      <c r="FD119" s="18">
        <v>91035.229999999981</v>
      </c>
      <c r="FE119" s="18">
        <v>91502.899999999965</v>
      </c>
      <c r="FF119" s="18">
        <v>66540.140000000014</v>
      </c>
      <c r="FG119" s="18">
        <v>101460.60000000002</v>
      </c>
      <c r="FH119" s="18">
        <v>162757.06</v>
      </c>
      <c r="FI119" s="18">
        <v>83445.810000000056</v>
      </c>
      <c r="FJ119" s="18">
        <v>117370.78000000003</v>
      </c>
      <c r="FK119" s="18">
        <v>38958.37999999999</v>
      </c>
      <c r="FL119" s="18">
        <v>34811.329999999994</v>
      </c>
      <c r="FM119" s="18">
        <v>65531.179999999978</v>
      </c>
      <c r="FN119" s="18">
        <v>33831.469999999994</v>
      </c>
      <c r="FO119" s="18">
        <v>44301.309999999983</v>
      </c>
      <c r="FP119" s="18">
        <v>58122.930000000015</v>
      </c>
      <c r="FQ119" s="18">
        <v>119285.05</v>
      </c>
      <c r="FR119" s="18">
        <v>86662.420000000027</v>
      </c>
      <c r="FS119" s="18">
        <v>26229.170000000006</v>
      </c>
      <c r="FT119" s="18">
        <v>41291.360000000008</v>
      </c>
      <c r="FU119" s="18">
        <v>46557.749999999993</v>
      </c>
      <c r="FV119" s="18">
        <v>108756.61000000002</v>
      </c>
      <c r="FW119" s="18">
        <v>112443.15999999999</v>
      </c>
      <c r="FX119" s="4"/>
      <c r="FY119" s="4"/>
      <c r="FZ119" s="4"/>
    </row>
    <row r="120" spans="1:182" x14ac:dyDescent="0.35">
      <c r="A120" s="6" t="s">
        <v>303</v>
      </c>
      <c r="B120" s="7">
        <v>15581176.014799992</v>
      </c>
      <c r="C120" s="7">
        <v>16295672.271199992</v>
      </c>
      <c r="D120" s="7">
        <v>17078216.191999998</v>
      </c>
      <c r="E120" s="7">
        <v>17912721.025599983</v>
      </c>
      <c r="F120" s="7">
        <v>18537622.775600001</v>
      </c>
      <c r="G120" s="7">
        <v>20719637.627999991</v>
      </c>
      <c r="H120" s="7">
        <v>19923646.096799973</v>
      </c>
      <c r="I120" s="7">
        <v>20311045.948799983</v>
      </c>
      <c r="J120" s="7">
        <v>20694858.881199982</v>
      </c>
      <c r="K120" s="7">
        <v>21771398.358399965</v>
      </c>
      <c r="L120" s="7">
        <v>22879569.912800003</v>
      </c>
      <c r="M120" s="7">
        <v>23550491.030399978</v>
      </c>
      <c r="N120" s="7">
        <v>24389719.476399977</v>
      </c>
      <c r="O120" s="7">
        <v>545580.54079999996</v>
      </c>
      <c r="P120" s="7">
        <v>847971.62559999991</v>
      </c>
      <c r="Q120" s="7">
        <v>707039.47999999986</v>
      </c>
      <c r="R120" s="7">
        <v>618359.40559999994</v>
      </c>
      <c r="S120" s="7">
        <v>570938.54280000005</v>
      </c>
      <c r="T120" s="7">
        <v>849605.5048</v>
      </c>
      <c r="U120" s="7">
        <v>431406.91119999997</v>
      </c>
      <c r="V120" s="7">
        <v>581397.44039999996</v>
      </c>
      <c r="W120" s="7">
        <v>610486.28559999994</v>
      </c>
      <c r="X120" s="7">
        <v>726827.26600000006</v>
      </c>
      <c r="Y120" s="7">
        <v>1071038.3004000001</v>
      </c>
      <c r="Z120" s="7">
        <v>990208.32480000006</v>
      </c>
      <c r="AA120" s="7">
        <v>1120966.4508</v>
      </c>
      <c r="AB120" s="7">
        <v>580715.61360000004</v>
      </c>
      <c r="AC120" s="7">
        <v>341601.26399999997</v>
      </c>
      <c r="AD120" s="7">
        <v>372739.73839999997</v>
      </c>
      <c r="AE120" s="7">
        <v>476853.7732</v>
      </c>
      <c r="AF120" s="7">
        <v>502802.40480000002</v>
      </c>
      <c r="AG120" s="7">
        <v>715374.94759999984</v>
      </c>
      <c r="AH120" s="7">
        <v>558388.47880000004</v>
      </c>
      <c r="AI120" s="7">
        <v>508619.47720000002</v>
      </c>
      <c r="AJ120" s="7">
        <v>893716.7476</v>
      </c>
      <c r="AK120" s="7">
        <v>797203.446</v>
      </c>
      <c r="AL120" s="7">
        <v>679750.08319999999</v>
      </c>
      <c r="AM120" s="7">
        <v>673927.27760000003</v>
      </c>
      <c r="AN120" s="7">
        <v>621962.66760000016</v>
      </c>
      <c r="AO120" s="7">
        <v>0</v>
      </c>
      <c r="AP120" s="7">
        <v>0</v>
      </c>
      <c r="AQ120" s="7">
        <v>13990.307199999999</v>
      </c>
      <c r="AR120" s="7">
        <v>0</v>
      </c>
      <c r="AS120" s="7">
        <v>83016.815199999997</v>
      </c>
      <c r="AT120" s="7">
        <v>0</v>
      </c>
      <c r="AU120" s="7">
        <v>64204.625599999999</v>
      </c>
      <c r="AV120" s="7">
        <v>62959.472399999999</v>
      </c>
      <c r="AW120" s="7">
        <v>48978.4084</v>
      </c>
      <c r="AX120" s="7">
        <v>103612.4268</v>
      </c>
      <c r="AY120" s="7">
        <v>0</v>
      </c>
      <c r="AZ120" s="7">
        <v>67344.220799999996</v>
      </c>
      <c r="BA120" s="7">
        <v>35243.961199999998</v>
      </c>
      <c r="BB120" s="7">
        <v>252899.53</v>
      </c>
      <c r="BC120" s="7">
        <v>148247.57</v>
      </c>
      <c r="BD120" s="7">
        <v>0</v>
      </c>
      <c r="BE120" s="7">
        <v>66030.8</v>
      </c>
      <c r="BF120" s="7">
        <v>145971.85</v>
      </c>
      <c r="BG120" s="7">
        <v>103632.5</v>
      </c>
      <c r="BH120" s="7">
        <v>320872.52999999997</v>
      </c>
      <c r="BI120" s="7">
        <v>207255.67999999999</v>
      </c>
      <c r="BJ120" s="7">
        <v>204481.09</v>
      </c>
      <c r="BK120" s="7">
        <v>151161.47999999998</v>
      </c>
      <c r="BL120" s="7">
        <v>27091.7</v>
      </c>
      <c r="BM120" s="7">
        <v>36335.21</v>
      </c>
      <c r="BN120" s="7">
        <v>56312.91</v>
      </c>
      <c r="BO120" s="7">
        <v>135815.31999999998</v>
      </c>
      <c r="BP120" s="7">
        <v>112977.51</v>
      </c>
      <c r="BQ120" s="7">
        <v>138405.63</v>
      </c>
      <c r="BR120" s="7">
        <v>20953.189999999999</v>
      </c>
      <c r="BS120" s="7">
        <v>199629.12999999998</v>
      </c>
      <c r="BT120" s="7">
        <v>21044.010000000002</v>
      </c>
      <c r="BU120" s="7">
        <v>64355.199999999997</v>
      </c>
      <c r="BV120" s="7">
        <v>27559.850000000002</v>
      </c>
      <c r="BW120" s="7">
        <v>139854.20000000001</v>
      </c>
      <c r="BX120" s="7">
        <v>96966.700000000012</v>
      </c>
      <c r="BY120" s="7">
        <v>247726.72000000003</v>
      </c>
      <c r="BZ120" s="7">
        <v>36736.76</v>
      </c>
      <c r="CA120" s="7">
        <v>0</v>
      </c>
      <c r="CB120" s="7">
        <v>0</v>
      </c>
      <c r="CC120" s="7">
        <v>0</v>
      </c>
      <c r="CD120" s="7">
        <v>0</v>
      </c>
      <c r="CE120" s="7">
        <v>13768.85</v>
      </c>
      <c r="CF120" s="7">
        <v>0</v>
      </c>
      <c r="CG120" s="7">
        <v>0</v>
      </c>
      <c r="CH120" s="7">
        <v>88883.19</v>
      </c>
      <c r="CI120" s="7">
        <v>74674.789999999994</v>
      </c>
      <c r="CJ120" s="7">
        <v>0</v>
      </c>
      <c r="CK120" s="7">
        <v>0</v>
      </c>
      <c r="CL120" s="7">
        <v>14068.88</v>
      </c>
      <c r="CM120" s="8">
        <v>3.6548541225938425E-2</v>
      </c>
      <c r="CN120" s="8">
        <v>0</v>
      </c>
      <c r="CO120" s="8">
        <v>0</v>
      </c>
      <c r="CP120" s="8">
        <v>0</v>
      </c>
      <c r="CQ120" s="8">
        <v>0</v>
      </c>
      <c r="CR120" s="8">
        <v>9.5787726242444141E-3</v>
      </c>
      <c r="CS120" s="8">
        <v>0</v>
      </c>
      <c r="CT120" s="8">
        <v>0</v>
      </c>
      <c r="CU120" s="8">
        <v>9.5078406758317413E-2</v>
      </c>
      <c r="CV120" s="8">
        <v>4.9498593579762142E-2</v>
      </c>
      <c r="CW120" s="8">
        <v>0</v>
      </c>
      <c r="CX120" s="8">
        <v>0</v>
      </c>
      <c r="CY120" s="8">
        <v>1.120401905105633E-2</v>
      </c>
      <c r="CZ120" s="7">
        <v>1005149.8300000001</v>
      </c>
      <c r="DA120" s="7">
        <v>1127567.28</v>
      </c>
      <c r="DB120" s="7">
        <v>1376917.92</v>
      </c>
      <c r="DC120" s="7">
        <v>1395163.98</v>
      </c>
      <c r="DD120" s="7">
        <v>1265676.3899999999</v>
      </c>
      <c r="DE120" s="7">
        <v>1437433.64</v>
      </c>
      <c r="DF120" s="7">
        <v>932901.05999999994</v>
      </c>
      <c r="DG120" s="7">
        <v>934350.21</v>
      </c>
      <c r="DH120" s="7">
        <v>934840.97</v>
      </c>
      <c r="DI120" s="7">
        <v>1508624.48</v>
      </c>
      <c r="DJ120" s="7">
        <v>1593312.65</v>
      </c>
      <c r="DK120" s="7">
        <v>1531351.4700000002</v>
      </c>
      <c r="DL120" s="7">
        <v>1255699.3999999997</v>
      </c>
      <c r="DM120" s="8">
        <v>2.1739130434782608E-2</v>
      </c>
      <c r="DN120" s="8">
        <v>2.3255813953488372E-2</v>
      </c>
      <c r="DO120" s="8">
        <v>0</v>
      </c>
      <c r="DP120" s="8">
        <v>1.2345679012345678E-2</v>
      </c>
      <c r="DQ120" s="8">
        <v>0</v>
      </c>
      <c r="DR120" s="8">
        <v>0</v>
      </c>
      <c r="DS120" s="8">
        <v>0</v>
      </c>
      <c r="DT120" s="8">
        <v>0</v>
      </c>
      <c r="DU120" s="8">
        <v>0.05</v>
      </c>
      <c r="DV120" s="8">
        <v>0</v>
      </c>
      <c r="DW120" s="8">
        <v>1.0416666666666666E-2</v>
      </c>
      <c r="DX120" s="8">
        <v>0</v>
      </c>
      <c r="DY120" s="8">
        <v>2.9411764705882353E-2</v>
      </c>
      <c r="DZ120" s="8">
        <v>0</v>
      </c>
      <c r="EA120" s="8">
        <v>0</v>
      </c>
      <c r="EB120" s="8">
        <v>2.2727272727272728E-2</v>
      </c>
      <c r="EC120" s="8">
        <v>0</v>
      </c>
      <c r="ED120" s="8">
        <v>1.282051282051282E-2</v>
      </c>
      <c r="EE120" s="8">
        <v>0</v>
      </c>
      <c r="EF120" s="8">
        <v>0</v>
      </c>
      <c r="EG120" s="8">
        <v>0</v>
      </c>
      <c r="EH120" s="8">
        <v>0</v>
      </c>
      <c r="EI120" s="8">
        <v>0</v>
      </c>
      <c r="EJ120" s="8">
        <v>0</v>
      </c>
      <c r="EK120" s="8">
        <v>1.0309278350515464E-2</v>
      </c>
      <c r="EL120" s="8">
        <v>0</v>
      </c>
      <c r="EM120" s="8">
        <v>0</v>
      </c>
      <c r="EN120" s="8">
        <v>0</v>
      </c>
      <c r="EO120" s="8">
        <v>0</v>
      </c>
      <c r="EP120" s="8">
        <v>2.3809523809523808E-2</v>
      </c>
      <c r="EQ120" s="8">
        <v>0</v>
      </c>
      <c r="ER120" s="8">
        <v>1.2658227848101266E-2</v>
      </c>
      <c r="ES120" s="8">
        <v>0</v>
      </c>
      <c r="ET120" s="8">
        <v>0</v>
      </c>
      <c r="EU120" s="8">
        <v>0</v>
      </c>
      <c r="EV120" s="8">
        <v>0</v>
      </c>
      <c r="EW120" s="8">
        <v>0</v>
      </c>
      <c r="EX120" s="8">
        <v>0</v>
      </c>
      <c r="EY120" s="8">
        <v>1.0526315789473684E-2</v>
      </c>
      <c r="EZ120" s="7">
        <v>0.61</v>
      </c>
      <c r="FA120" s="7">
        <v>3834.5899999999997</v>
      </c>
      <c r="FB120" s="7">
        <v>160.00000000000003</v>
      </c>
      <c r="FC120" s="7">
        <v>41236.280000000006</v>
      </c>
      <c r="FD120" s="7">
        <v>2310.4</v>
      </c>
      <c r="FE120" s="7">
        <v>8515.7900000000009</v>
      </c>
      <c r="FF120" s="7">
        <v>1261.99</v>
      </c>
      <c r="FG120" s="7">
        <v>7184.0900000000011</v>
      </c>
      <c r="FH120" s="7">
        <v>782.06999999999982</v>
      </c>
      <c r="FI120" s="7">
        <v>33935.479999999996</v>
      </c>
      <c r="FJ120" s="7">
        <v>13072.630000000001</v>
      </c>
      <c r="FK120" s="7">
        <v>1283.8600000000001</v>
      </c>
      <c r="FL120" s="7">
        <v>21069.5</v>
      </c>
      <c r="FM120" s="7">
        <v>16113.689999999999</v>
      </c>
      <c r="FN120" s="7">
        <v>5990.49</v>
      </c>
      <c r="FO120" s="7">
        <v>612.02</v>
      </c>
      <c r="FP120" s="7">
        <v>2697.13</v>
      </c>
      <c r="FQ120" s="7">
        <v>6276.33</v>
      </c>
      <c r="FR120" s="7">
        <v>41643.440000000002</v>
      </c>
      <c r="FS120" s="7">
        <v>1015.3</v>
      </c>
      <c r="FT120" s="7">
        <v>2051.19</v>
      </c>
      <c r="FU120" s="7">
        <v>17657.88</v>
      </c>
      <c r="FV120" s="7">
        <v>7291.95</v>
      </c>
      <c r="FW120" s="7">
        <v>15960.71</v>
      </c>
      <c r="FX120" s="9" t="s">
        <v>304</v>
      </c>
      <c r="FY120" s="10" t="s">
        <v>303</v>
      </c>
      <c r="FZ120" s="22" t="s">
        <v>275</v>
      </c>
    </row>
    <row r="121" spans="1:182" x14ac:dyDescent="0.35">
      <c r="A121" s="6" t="s">
        <v>305</v>
      </c>
      <c r="B121" s="7">
        <v>24674401.634799965</v>
      </c>
      <c r="C121" s="7">
        <v>25946222.122399993</v>
      </c>
      <c r="D121" s="7">
        <v>26556635.885599989</v>
      </c>
      <c r="E121" s="7">
        <v>26611718.746799979</v>
      </c>
      <c r="F121" s="7">
        <v>26460060.0088</v>
      </c>
      <c r="G121" s="7">
        <v>28276602.571199983</v>
      </c>
      <c r="H121" s="7">
        <v>26968321.973599985</v>
      </c>
      <c r="I121" s="7">
        <v>27088103.865999978</v>
      </c>
      <c r="J121" s="7">
        <v>27733669.227199975</v>
      </c>
      <c r="K121" s="7">
        <v>28818765.279999975</v>
      </c>
      <c r="L121" s="7">
        <v>29655674.298799988</v>
      </c>
      <c r="M121" s="7">
        <v>29583822.700799979</v>
      </c>
      <c r="N121" s="7">
        <v>30527305.273199983</v>
      </c>
      <c r="O121" s="7">
        <v>1654924.4748</v>
      </c>
      <c r="P121" s="7">
        <v>1433410.5963999999</v>
      </c>
      <c r="Q121" s="7">
        <v>1347581.8248000001</v>
      </c>
      <c r="R121" s="7">
        <v>1575351.5739999998</v>
      </c>
      <c r="S121" s="7">
        <v>1498969.0815999999</v>
      </c>
      <c r="T121" s="7">
        <v>1663435.9768000003</v>
      </c>
      <c r="U121" s="7">
        <v>1553864.9431999999</v>
      </c>
      <c r="V121" s="7">
        <v>1555872.1872</v>
      </c>
      <c r="W121" s="7">
        <v>1351044.7372000001</v>
      </c>
      <c r="X121" s="7">
        <v>1271689.5244000002</v>
      </c>
      <c r="Y121" s="7">
        <v>1116997.1768</v>
      </c>
      <c r="Z121" s="7">
        <v>1215577.3044</v>
      </c>
      <c r="AA121" s="7">
        <v>1421033.2187999999</v>
      </c>
      <c r="AB121" s="7">
        <v>818954.16160000011</v>
      </c>
      <c r="AC121" s="7">
        <v>947849.43160000001</v>
      </c>
      <c r="AD121" s="7">
        <v>1112151.8592000001</v>
      </c>
      <c r="AE121" s="7">
        <v>1137242.3504000001</v>
      </c>
      <c r="AF121" s="7">
        <v>1147384.5188</v>
      </c>
      <c r="AG121" s="7">
        <v>1003233.5803999999</v>
      </c>
      <c r="AH121" s="7">
        <v>635062.36960000009</v>
      </c>
      <c r="AI121" s="7">
        <v>571370.60440000007</v>
      </c>
      <c r="AJ121" s="7">
        <v>803870.52839999984</v>
      </c>
      <c r="AK121" s="7">
        <v>838218.1155999999</v>
      </c>
      <c r="AL121" s="7">
        <v>952653.37160000007</v>
      </c>
      <c r="AM121" s="7">
        <v>973913.34159999993</v>
      </c>
      <c r="AN121" s="7">
        <v>1314765.1187999998</v>
      </c>
      <c r="AO121" s="7">
        <v>0</v>
      </c>
      <c r="AP121" s="7">
        <v>14209.1384</v>
      </c>
      <c r="AQ121" s="7">
        <v>114022.53199999999</v>
      </c>
      <c r="AR121" s="7">
        <v>52801.368399999999</v>
      </c>
      <c r="AS121" s="7">
        <v>130824.69279999999</v>
      </c>
      <c r="AT121" s="7">
        <v>213060.9296</v>
      </c>
      <c r="AU121" s="7">
        <v>91302.267200000002</v>
      </c>
      <c r="AV121" s="7">
        <v>41427.310400000002</v>
      </c>
      <c r="AW121" s="7">
        <v>131580.33199999999</v>
      </c>
      <c r="AX121" s="7">
        <v>0</v>
      </c>
      <c r="AY121" s="7">
        <v>0</v>
      </c>
      <c r="AZ121" s="7">
        <v>60195.688399999999</v>
      </c>
      <c r="BA121" s="7">
        <v>83095.353200000012</v>
      </c>
      <c r="BB121" s="7">
        <v>166664.10999999996</v>
      </c>
      <c r="BC121" s="7">
        <v>235857.28999999998</v>
      </c>
      <c r="BD121" s="7">
        <v>312982.27</v>
      </c>
      <c r="BE121" s="7">
        <v>202804.87000000002</v>
      </c>
      <c r="BF121" s="7">
        <v>224168.32000000004</v>
      </c>
      <c r="BG121" s="7">
        <v>169545.72999999998</v>
      </c>
      <c r="BH121" s="7">
        <v>240195.34000000003</v>
      </c>
      <c r="BI121" s="7">
        <v>110566.59</v>
      </c>
      <c r="BJ121" s="7">
        <v>303146.90000000002</v>
      </c>
      <c r="BK121" s="7">
        <v>227068.67999999996</v>
      </c>
      <c r="BL121" s="7">
        <v>121915.51</v>
      </c>
      <c r="BM121" s="7">
        <v>182251.50999999998</v>
      </c>
      <c r="BN121" s="7">
        <v>327225.42000000004</v>
      </c>
      <c r="BO121" s="7">
        <v>209279.18</v>
      </c>
      <c r="BP121" s="7">
        <v>273242.65000000002</v>
      </c>
      <c r="BQ121" s="7">
        <v>269685.57</v>
      </c>
      <c r="BR121" s="7">
        <v>220850.95</v>
      </c>
      <c r="BS121" s="7">
        <v>133607.12999999998</v>
      </c>
      <c r="BT121" s="7">
        <v>161142.91</v>
      </c>
      <c r="BU121" s="7">
        <v>305684.12999999995</v>
      </c>
      <c r="BV121" s="7">
        <v>281880.55</v>
      </c>
      <c r="BW121" s="7">
        <v>395037.41</v>
      </c>
      <c r="BX121" s="7">
        <v>209494.35</v>
      </c>
      <c r="BY121" s="7">
        <v>332507.11</v>
      </c>
      <c r="BZ121" s="7">
        <v>0</v>
      </c>
      <c r="CA121" s="7">
        <v>0</v>
      </c>
      <c r="CB121" s="7">
        <v>0</v>
      </c>
      <c r="CC121" s="7">
        <v>8688.09</v>
      </c>
      <c r="CD121" s="7">
        <v>103468.57</v>
      </c>
      <c r="CE121" s="7">
        <v>0</v>
      </c>
      <c r="CF121" s="7">
        <v>96307.06</v>
      </c>
      <c r="CG121" s="7">
        <v>45175.679999999993</v>
      </c>
      <c r="CH121" s="7">
        <v>0</v>
      </c>
      <c r="CI121" s="7">
        <v>31023.530000000006</v>
      </c>
      <c r="CJ121" s="7">
        <v>4159.47</v>
      </c>
      <c r="CK121" s="7">
        <v>0</v>
      </c>
      <c r="CL121" s="7">
        <v>32900.980000000003</v>
      </c>
      <c r="CM121" s="20">
        <v>0</v>
      </c>
      <c r="CN121" s="20">
        <v>0</v>
      </c>
      <c r="CO121" s="20">
        <v>0</v>
      </c>
      <c r="CP121" s="20">
        <v>8.5151821586670739E-3</v>
      </c>
      <c r="CQ121" s="20">
        <v>0.12081942602377808</v>
      </c>
      <c r="CR121" s="20">
        <v>0</v>
      </c>
      <c r="CS121" s="20">
        <v>9.4867599756557841E-2</v>
      </c>
      <c r="CT121" s="20">
        <v>4.3076691117998417E-2</v>
      </c>
      <c r="CU121" s="20">
        <v>0</v>
      </c>
      <c r="CV121" s="20">
        <v>1.7250768671455554E-2</v>
      </c>
      <c r="CW121" s="20">
        <v>2.6929152666012148E-3</v>
      </c>
      <c r="CX121" s="20">
        <v>0</v>
      </c>
      <c r="CY121" s="20">
        <v>2.9505519883388339E-2</v>
      </c>
      <c r="CZ121" s="7">
        <v>904642.49000000011</v>
      </c>
      <c r="DA121" s="7">
        <v>2045600.58</v>
      </c>
      <c r="DB121" s="7">
        <v>1571545.6899999997</v>
      </c>
      <c r="DC121" s="7">
        <v>1020305.83</v>
      </c>
      <c r="DD121" s="7">
        <v>856390.18</v>
      </c>
      <c r="DE121" s="7">
        <v>1223627.9000000001</v>
      </c>
      <c r="DF121" s="7">
        <v>1015173.36</v>
      </c>
      <c r="DG121" s="7">
        <v>1062499.6600000001</v>
      </c>
      <c r="DH121" s="7">
        <v>1506234.5999999999</v>
      </c>
      <c r="DI121" s="7">
        <v>2040646.05</v>
      </c>
      <c r="DJ121" s="7">
        <v>1762469.6199999996</v>
      </c>
      <c r="DK121" s="7">
        <v>1257973.26</v>
      </c>
      <c r="DL121" s="7">
        <v>1578556.38</v>
      </c>
      <c r="DM121" s="20">
        <v>5.0505050505050504E-2</v>
      </c>
      <c r="DN121" s="20">
        <v>1.5151515151515152E-2</v>
      </c>
      <c r="DO121" s="20">
        <v>1.8181818181818181E-2</v>
      </c>
      <c r="DP121" s="20">
        <v>9.0909090909090905E-3</v>
      </c>
      <c r="DQ121" s="20">
        <v>0</v>
      </c>
      <c r="DR121" s="20">
        <v>0</v>
      </c>
      <c r="DS121" s="20">
        <v>1.2987012987012988E-2</v>
      </c>
      <c r="DT121" s="20">
        <v>0</v>
      </c>
      <c r="DU121" s="20">
        <v>2.9850746268656716E-2</v>
      </c>
      <c r="DV121" s="20">
        <v>0</v>
      </c>
      <c r="DW121" s="20">
        <v>1.5873015873015872E-2</v>
      </c>
      <c r="DX121" s="20">
        <v>0.11500547645125958</v>
      </c>
      <c r="DY121" s="20">
        <v>2.1276595744680851E-2</v>
      </c>
      <c r="DZ121" s="20">
        <v>4.7619047619047616E-2</v>
      </c>
      <c r="EA121" s="20">
        <v>2.1276595744680851E-2</v>
      </c>
      <c r="EB121" s="20">
        <v>1.5384615384615385E-2</v>
      </c>
      <c r="EC121" s="20">
        <v>8.5470085470085479E-3</v>
      </c>
      <c r="ED121" s="20">
        <v>0</v>
      </c>
      <c r="EE121" s="20">
        <v>0</v>
      </c>
      <c r="EF121" s="20">
        <v>0</v>
      </c>
      <c r="EG121" s="20">
        <v>1.282051282051282E-2</v>
      </c>
      <c r="EH121" s="20">
        <v>0</v>
      </c>
      <c r="EI121" s="20">
        <v>2.9411764705882353E-2</v>
      </c>
      <c r="EJ121" s="20">
        <v>0</v>
      </c>
      <c r="EK121" s="20">
        <v>8.0645161290322578E-3</v>
      </c>
      <c r="EL121" s="20">
        <v>0.11136363636363637</v>
      </c>
      <c r="EM121" s="20">
        <v>2.4390243902439025E-2</v>
      </c>
      <c r="EN121" s="20">
        <v>4.7058823529411764E-2</v>
      </c>
      <c r="EO121" s="20">
        <v>2.1739130434782608E-2</v>
      </c>
      <c r="EP121" s="20">
        <v>1.5625E-2</v>
      </c>
      <c r="EQ121" s="20">
        <v>8.4745762711864406E-3</v>
      </c>
      <c r="ER121" s="20">
        <v>0</v>
      </c>
      <c r="ES121" s="20">
        <v>0</v>
      </c>
      <c r="ET121" s="20">
        <v>0</v>
      </c>
      <c r="EU121" s="20">
        <v>1.3157894736842105E-2</v>
      </c>
      <c r="EV121" s="20">
        <v>0</v>
      </c>
      <c r="EW121" s="20">
        <v>2.8985507246376812E-2</v>
      </c>
      <c r="EX121" s="20">
        <v>0</v>
      </c>
      <c r="EY121" s="20">
        <v>8.0645161290322578E-3</v>
      </c>
      <c r="EZ121" s="7">
        <v>8638.7200000000012</v>
      </c>
      <c r="FA121" s="7">
        <v>5599.9700000000012</v>
      </c>
      <c r="FB121" s="7">
        <v>-822.85</v>
      </c>
      <c r="FC121" s="7">
        <v>40460.21</v>
      </c>
      <c r="FD121" s="7">
        <v>5759.54</v>
      </c>
      <c r="FE121" s="7">
        <v>2779.3100000000004</v>
      </c>
      <c r="FF121" s="7">
        <v>8468.869999999999</v>
      </c>
      <c r="FG121" s="7">
        <v>5563.17</v>
      </c>
      <c r="FH121" s="7">
        <v>2638.5000000000009</v>
      </c>
      <c r="FI121" s="7">
        <v>8233.76</v>
      </c>
      <c r="FJ121" s="7">
        <v>3303.16</v>
      </c>
      <c r="FK121" s="7">
        <v>14970.08</v>
      </c>
      <c r="FL121" s="7">
        <v>5714.63</v>
      </c>
      <c r="FM121" s="7">
        <v>18442.689999999999</v>
      </c>
      <c r="FN121" s="7">
        <v>2321.7799999999993</v>
      </c>
      <c r="FO121" s="7">
        <v>17403.809999999998</v>
      </c>
      <c r="FP121" s="7">
        <v>7478.17</v>
      </c>
      <c r="FQ121" s="7">
        <v>25181.18</v>
      </c>
      <c r="FR121" s="7">
        <v>8586.06</v>
      </c>
      <c r="FS121" s="7">
        <v>9740.119999999999</v>
      </c>
      <c r="FT121" s="7">
        <v>4176.5</v>
      </c>
      <c r="FU121" s="7">
        <v>37063.760000000009</v>
      </c>
      <c r="FV121" s="7">
        <v>2247.31</v>
      </c>
      <c r="FW121" s="7">
        <v>11024.140000000001</v>
      </c>
      <c r="FX121" s="9" t="s">
        <v>304</v>
      </c>
      <c r="FY121" s="10" t="s">
        <v>305</v>
      </c>
      <c r="FZ121" s="22" t="s">
        <v>275</v>
      </c>
    </row>
    <row r="122" spans="1:182" x14ac:dyDescent="0.35">
      <c r="A122" s="6" t="s">
        <v>306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521310.39439999999</v>
      </c>
      <c r="J122" s="7">
        <v>1479292.5888</v>
      </c>
      <c r="K122" s="7">
        <v>2746765.8819999998</v>
      </c>
      <c r="L122" s="7">
        <v>4312869.7347999988</v>
      </c>
      <c r="M122" s="7">
        <v>5798687.7076000012</v>
      </c>
      <c r="N122" s="7">
        <v>7269422.6408000011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52875.406799999997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100360.89600000001</v>
      </c>
      <c r="AM122" s="7">
        <v>187744.364</v>
      </c>
      <c r="AN122" s="7">
        <v>284879.40279999998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14128.57</v>
      </c>
      <c r="CM122" s="8" t="s">
        <v>182</v>
      </c>
      <c r="CN122" s="8" t="s">
        <v>182</v>
      </c>
      <c r="CO122" s="8" t="s">
        <v>182</v>
      </c>
      <c r="CP122" s="8" t="s">
        <v>182</v>
      </c>
      <c r="CQ122" s="8" t="s">
        <v>182</v>
      </c>
      <c r="CR122" s="8" t="s">
        <v>182</v>
      </c>
      <c r="CS122" s="8" t="s">
        <v>182</v>
      </c>
      <c r="CT122" s="8">
        <v>0</v>
      </c>
      <c r="CU122" s="8">
        <v>0</v>
      </c>
      <c r="CV122" s="8">
        <v>0</v>
      </c>
      <c r="CW122" s="8">
        <v>0</v>
      </c>
      <c r="CX122" s="8">
        <v>0</v>
      </c>
      <c r="CY122" s="8">
        <v>1.080066929035081E-2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419611.03</v>
      </c>
      <c r="DH122" s="7">
        <v>728799.6399999999</v>
      </c>
      <c r="DI122" s="7">
        <v>1073478.9500000002</v>
      </c>
      <c r="DJ122" s="7">
        <v>1427667.65</v>
      </c>
      <c r="DK122" s="7">
        <v>1215827.8700000001</v>
      </c>
      <c r="DL122" s="7">
        <v>1308119.8599999999</v>
      </c>
      <c r="DM122" s="8" t="s">
        <v>182</v>
      </c>
      <c r="DN122" s="8" t="s">
        <v>182</v>
      </c>
      <c r="DO122" s="8" t="s">
        <v>182</v>
      </c>
      <c r="DP122" s="8" t="s">
        <v>182</v>
      </c>
      <c r="DQ122" s="8" t="s">
        <v>182</v>
      </c>
      <c r="DR122" s="8" t="s">
        <v>182</v>
      </c>
      <c r="DS122" s="8" t="s">
        <v>182</v>
      </c>
      <c r="DT122" s="8" t="s">
        <v>182</v>
      </c>
      <c r="DU122" s="8">
        <v>0</v>
      </c>
      <c r="DV122" s="8">
        <v>9.375E-2</v>
      </c>
      <c r="DW122" s="8">
        <v>3.7037037037037035E-2</v>
      </c>
      <c r="DX122" s="8">
        <v>0</v>
      </c>
      <c r="DY122" s="8">
        <v>4.1666666666666664E-2</v>
      </c>
      <c r="DZ122" s="8" t="s">
        <v>182</v>
      </c>
      <c r="EA122" s="8" t="s">
        <v>182</v>
      </c>
      <c r="EB122" s="8" t="s">
        <v>182</v>
      </c>
      <c r="EC122" s="8" t="s">
        <v>182</v>
      </c>
      <c r="ED122" s="8" t="s">
        <v>182</v>
      </c>
      <c r="EE122" s="8" t="s">
        <v>182</v>
      </c>
      <c r="EF122" s="8" t="s">
        <v>182</v>
      </c>
      <c r="EG122" s="8" t="s">
        <v>182</v>
      </c>
      <c r="EH122" s="8">
        <v>0</v>
      </c>
      <c r="EI122" s="8">
        <v>0</v>
      </c>
      <c r="EJ122" s="8">
        <v>0.10344827586206896</v>
      </c>
      <c r="EK122" s="8">
        <v>3.5714285714285712E-2</v>
      </c>
      <c r="EL122" s="8">
        <v>0</v>
      </c>
      <c r="EM122" s="8" t="s">
        <v>182</v>
      </c>
      <c r="EN122" s="8" t="s">
        <v>182</v>
      </c>
      <c r="EO122" s="8" t="s">
        <v>182</v>
      </c>
      <c r="EP122" s="8" t="s">
        <v>182</v>
      </c>
      <c r="EQ122" s="8" t="s">
        <v>182</v>
      </c>
      <c r="ER122" s="8" t="s">
        <v>182</v>
      </c>
      <c r="ES122" s="8" t="s">
        <v>182</v>
      </c>
      <c r="ET122" s="8" t="s">
        <v>182</v>
      </c>
      <c r="EU122" s="8" t="s">
        <v>182</v>
      </c>
      <c r="EV122" s="8">
        <v>0</v>
      </c>
      <c r="EW122" s="8">
        <v>0</v>
      </c>
      <c r="EX122" s="8">
        <v>8.8235294117647065E-2</v>
      </c>
      <c r="EY122" s="8">
        <v>3.2786885245901641E-2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181.39</v>
      </c>
      <c r="FX122" s="9" t="s">
        <v>304</v>
      </c>
      <c r="FY122" s="10" t="s">
        <v>306</v>
      </c>
      <c r="FZ122" s="22" t="s">
        <v>275</v>
      </c>
    </row>
    <row r="123" spans="1:182" x14ac:dyDescent="0.35">
      <c r="A123" s="6" t="s">
        <v>307</v>
      </c>
      <c r="B123" s="7">
        <v>14671657.280399976</v>
      </c>
      <c r="C123" s="7">
        <v>14618271.83319997</v>
      </c>
      <c r="D123" s="7">
        <v>15260405.762</v>
      </c>
      <c r="E123" s="7">
        <v>15941736.550399987</v>
      </c>
      <c r="F123" s="7">
        <v>15652508.350399991</v>
      </c>
      <c r="G123" s="7">
        <v>15792730.975199988</v>
      </c>
      <c r="H123" s="7">
        <v>15478081.594399994</v>
      </c>
      <c r="I123" s="7">
        <v>15317473.564399991</v>
      </c>
      <c r="J123" s="7">
        <v>15656670.091599992</v>
      </c>
      <c r="K123" s="7">
        <v>15761736.662399979</v>
      </c>
      <c r="L123" s="7">
        <v>15822312.596799983</v>
      </c>
      <c r="M123" s="7">
        <v>16203866.564399989</v>
      </c>
      <c r="N123" s="7">
        <v>16151866.818399988</v>
      </c>
      <c r="O123" s="7">
        <v>1306225.7403999998</v>
      </c>
      <c r="P123" s="7">
        <v>1312701.3092</v>
      </c>
      <c r="Q123" s="7">
        <v>1354471.7784</v>
      </c>
      <c r="R123" s="7">
        <v>1406438.1036</v>
      </c>
      <c r="S123" s="7">
        <v>1327095.2751999998</v>
      </c>
      <c r="T123" s="7">
        <v>1329839.4391999999</v>
      </c>
      <c r="U123" s="7">
        <v>1448883.9588000001</v>
      </c>
      <c r="V123" s="7">
        <v>1469279.2536000004</v>
      </c>
      <c r="W123" s="7">
        <v>1286891.5056000003</v>
      </c>
      <c r="X123" s="7">
        <v>1204371.7504</v>
      </c>
      <c r="Y123" s="7">
        <v>1700049.9928000004</v>
      </c>
      <c r="Z123" s="7">
        <v>2018183.1831999999</v>
      </c>
      <c r="AA123" s="7">
        <v>1954144.7596</v>
      </c>
      <c r="AB123" s="7">
        <v>1098926.2368000001</v>
      </c>
      <c r="AC123" s="7">
        <v>888295.45519999997</v>
      </c>
      <c r="AD123" s="7">
        <v>974856.03320000006</v>
      </c>
      <c r="AE123" s="7">
        <v>909032.39240000001</v>
      </c>
      <c r="AF123" s="7">
        <v>801878.5567999999</v>
      </c>
      <c r="AG123" s="7">
        <v>1090783.3912</v>
      </c>
      <c r="AH123" s="7">
        <v>1015687.7712</v>
      </c>
      <c r="AI123" s="7">
        <v>834931.5512000001</v>
      </c>
      <c r="AJ123" s="7">
        <v>897967.8088</v>
      </c>
      <c r="AK123" s="7">
        <v>1601312.5632000002</v>
      </c>
      <c r="AL123" s="7">
        <v>973808.7132</v>
      </c>
      <c r="AM123" s="7">
        <v>800149.53359999997</v>
      </c>
      <c r="AN123" s="7">
        <v>643047.01359999995</v>
      </c>
      <c r="AO123" s="7">
        <v>26936.084800000001</v>
      </c>
      <c r="AP123" s="7">
        <v>281518.66680000001</v>
      </c>
      <c r="AQ123" s="7">
        <v>16946.559600000001</v>
      </c>
      <c r="AR123" s="7">
        <v>47956.728000000003</v>
      </c>
      <c r="AS123" s="7">
        <v>63699.526799999992</v>
      </c>
      <c r="AT123" s="7">
        <v>0</v>
      </c>
      <c r="AU123" s="7">
        <v>129818.12479999999</v>
      </c>
      <c r="AV123" s="7">
        <v>23327.2552</v>
      </c>
      <c r="AW123" s="7">
        <v>147142.83919999999</v>
      </c>
      <c r="AX123" s="7">
        <v>193920.3504</v>
      </c>
      <c r="AY123" s="7">
        <v>83270.079200000007</v>
      </c>
      <c r="AZ123" s="7">
        <v>128789.102</v>
      </c>
      <c r="BA123" s="7">
        <v>85121.4568</v>
      </c>
      <c r="BB123" s="7">
        <v>112437.76000000001</v>
      </c>
      <c r="BC123" s="7">
        <v>477275.54000000004</v>
      </c>
      <c r="BD123" s="7">
        <v>221593.08999999997</v>
      </c>
      <c r="BE123" s="7">
        <v>81299.25</v>
      </c>
      <c r="BF123" s="7">
        <v>201022.13999999998</v>
      </c>
      <c r="BG123" s="7">
        <v>143368.31</v>
      </c>
      <c r="BH123" s="7">
        <v>57034.69</v>
      </c>
      <c r="BI123" s="7">
        <v>248328.19999999998</v>
      </c>
      <c r="BJ123" s="7">
        <v>131627.13</v>
      </c>
      <c r="BK123" s="7">
        <v>295454.96999999997</v>
      </c>
      <c r="BL123" s="7">
        <v>330859.28999999998</v>
      </c>
      <c r="BM123" s="7">
        <v>207855.65</v>
      </c>
      <c r="BN123" s="7">
        <v>309287.38</v>
      </c>
      <c r="BO123" s="7">
        <v>126270.22</v>
      </c>
      <c r="BP123" s="7">
        <v>296984.95999999996</v>
      </c>
      <c r="BQ123" s="7">
        <v>432131.52000000008</v>
      </c>
      <c r="BR123" s="7">
        <v>282916.42</v>
      </c>
      <c r="BS123" s="7">
        <v>179525.46</v>
      </c>
      <c r="BT123" s="7">
        <v>241037.01999999996</v>
      </c>
      <c r="BU123" s="7">
        <v>254518.64</v>
      </c>
      <c r="BV123" s="7">
        <v>343879.78</v>
      </c>
      <c r="BW123" s="7">
        <v>223111.77000000002</v>
      </c>
      <c r="BX123" s="7">
        <v>125801.58</v>
      </c>
      <c r="BY123" s="7">
        <v>324643.74</v>
      </c>
      <c r="BZ123" s="7">
        <v>0</v>
      </c>
      <c r="CA123" s="7">
        <v>0</v>
      </c>
      <c r="CB123" s="7">
        <v>16357.74</v>
      </c>
      <c r="CC123" s="7">
        <v>0</v>
      </c>
      <c r="CD123" s="7">
        <v>72268.72</v>
      </c>
      <c r="CE123" s="7">
        <v>83617.81</v>
      </c>
      <c r="CF123" s="7">
        <v>110834.92000000001</v>
      </c>
      <c r="CG123" s="7">
        <v>0</v>
      </c>
      <c r="CH123" s="7">
        <v>6799.84</v>
      </c>
      <c r="CI123" s="7">
        <v>86556.75</v>
      </c>
      <c r="CJ123" s="7">
        <v>0</v>
      </c>
      <c r="CK123" s="7">
        <v>31365.879999999997</v>
      </c>
      <c r="CL123" s="7">
        <v>79172.02</v>
      </c>
      <c r="CM123" s="8">
        <v>0</v>
      </c>
      <c r="CN123" s="8">
        <v>0</v>
      </c>
      <c r="CO123" s="8">
        <v>1.5486018983180808E-2</v>
      </c>
      <c r="CP123" s="8">
        <v>0</v>
      </c>
      <c r="CQ123" s="8">
        <v>0.12221105236673159</v>
      </c>
      <c r="CR123" s="8">
        <v>0.14701543208416817</v>
      </c>
      <c r="CS123" s="8">
        <v>0.16586227855532903</v>
      </c>
      <c r="CT123" s="8">
        <v>0</v>
      </c>
      <c r="CU123" s="8">
        <v>7.4785693802436326E-3</v>
      </c>
      <c r="CV123" s="8">
        <v>0.1187158571086902</v>
      </c>
      <c r="CW123" s="8">
        <v>0</v>
      </c>
      <c r="CX123" s="8">
        <v>3.4399535096718933E-2</v>
      </c>
      <c r="CY123" s="8">
        <v>0.10009491643570957</v>
      </c>
      <c r="CZ123" s="7">
        <v>868159.66</v>
      </c>
      <c r="DA123" s="7">
        <v>765911.02999999991</v>
      </c>
      <c r="DB123" s="7">
        <v>1056290.8399999999</v>
      </c>
      <c r="DC123" s="7">
        <v>1189633.28</v>
      </c>
      <c r="DD123" s="7">
        <v>591343.56999999995</v>
      </c>
      <c r="DE123" s="7">
        <v>568768.92999999993</v>
      </c>
      <c r="DF123" s="7">
        <v>668234.64</v>
      </c>
      <c r="DG123" s="7">
        <v>518189.61</v>
      </c>
      <c r="DH123" s="7">
        <v>909243.41999999993</v>
      </c>
      <c r="DI123" s="7">
        <v>729108.57999999984</v>
      </c>
      <c r="DJ123" s="7">
        <v>556764.09000000008</v>
      </c>
      <c r="DK123" s="7">
        <v>911811.15999999992</v>
      </c>
      <c r="DL123" s="7">
        <v>790969.44000000006</v>
      </c>
      <c r="DM123" s="8">
        <v>2.4390243902439025E-2</v>
      </c>
      <c r="DN123" s="8">
        <v>1.9607843137254902E-2</v>
      </c>
      <c r="DO123" s="8">
        <v>2.1276595744680851E-2</v>
      </c>
      <c r="DP123" s="8">
        <v>0.10344827586206896</v>
      </c>
      <c r="DQ123" s="8">
        <v>6.1224489795918366E-2</v>
      </c>
      <c r="DR123" s="8">
        <v>7.3170731707317069E-2</v>
      </c>
      <c r="DS123" s="8">
        <v>2.3255813953488372E-2</v>
      </c>
      <c r="DT123" s="8">
        <v>0</v>
      </c>
      <c r="DU123" s="8">
        <v>0</v>
      </c>
      <c r="DV123" s="8">
        <v>0</v>
      </c>
      <c r="DW123" s="8">
        <v>1.7857142857142856E-2</v>
      </c>
      <c r="DX123" s="8">
        <v>0</v>
      </c>
      <c r="DY123" s="8">
        <v>1.7857142857142856E-2</v>
      </c>
      <c r="DZ123" s="8">
        <v>0</v>
      </c>
      <c r="EA123" s="8">
        <v>0.02</v>
      </c>
      <c r="EB123" s="8">
        <v>2.3255813953488372E-2</v>
      </c>
      <c r="EC123" s="8">
        <v>2.1276595744680851E-2</v>
      </c>
      <c r="ED123" s="8">
        <v>5.2631578947368418E-2</v>
      </c>
      <c r="EE123" s="8">
        <v>4.2553191489361701E-2</v>
      </c>
      <c r="EF123" s="8">
        <v>4.3478260869565216E-2</v>
      </c>
      <c r="EG123" s="8">
        <v>0</v>
      </c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1.6393442622950821E-2</v>
      </c>
      <c r="EN123" s="8">
        <v>0</v>
      </c>
      <c r="EO123" s="8">
        <v>2.2222222222222223E-2</v>
      </c>
      <c r="EP123" s="8">
        <v>2.4390243902439025E-2</v>
      </c>
      <c r="EQ123" s="8">
        <v>2.0408163265306121E-2</v>
      </c>
      <c r="ER123" s="8">
        <v>3.5714285714285712E-2</v>
      </c>
      <c r="ES123" s="8">
        <v>3.6363636363636362E-2</v>
      </c>
      <c r="ET123" s="8">
        <v>5.7142857142857141E-2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7">
        <v>938.58</v>
      </c>
      <c r="FA123" s="7">
        <v>1001.38</v>
      </c>
      <c r="FB123" s="7">
        <v>6534.5400000000018</v>
      </c>
      <c r="FC123" s="7">
        <v>51902.649999999994</v>
      </c>
      <c r="FD123" s="7">
        <v>150568.77000000002</v>
      </c>
      <c r="FE123" s="7">
        <v>27013.02</v>
      </c>
      <c r="FF123" s="7">
        <v>23759.609999999997</v>
      </c>
      <c r="FG123" s="7">
        <v>1047.75</v>
      </c>
      <c r="FH123" s="7">
        <v>13959.820000000002</v>
      </c>
      <c r="FI123" s="7">
        <v>6900.1399999999976</v>
      </c>
      <c r="FJ123" s="7">
        <v>2933.87</v>
      </c>
      <c r="FK123" s="7">
        <v>7543.4799999999987</v>
      </c>
      <c r="FL123" s="7">
        <v>1851.74</v>
      </c>
      <c r="FM123" s="7">
        <v>28266.739999999998</v>
      </c>
      <c r="FN123" s="7">
        <v>7893.869999999999</v>
      </c>
      <c r="FO123" s="7">
        <v>11898.890000000001</v>
      </c>
      <c r="FP123" s="7">
        <v>47428.19</v>
      </c>
      <c r="FQ123" s="7">
        <v>3313.6700000000005</v>
      </c>
      <c r="FR123" s="7">
        <v>35368.25</v>
      </c>
      <c r="FS123" s="7">
        <v>3585.6</v>
      </c>
      <c r="FT123" s="7">
        <v>4535.5</v>
      </c>
      <c r="FU123" s="7">
        <v>588.94000000000005</v>
      </c>
      <c r="FV123" s="7">
        <v>2026</v>
      </c>
      <c r="FW123" s="7">
        <v>14758.979999999998</v>
      </c>
      <c r="FX123" s="9" t="s">
        <v>304</v>
      </c>
      <c r="FY123" s="10" t="s">
        <v>307</v>
      </c>
      <c r="FZ123" s="22" t="s">
        <v>275</v>
      </c>
    </row>
    <row r="124" spans="1:182" x14ac:dyDescent="0.35">
      <c r="A124" s="6" t="s">
        <v>308</v>
      </c>
      <c r="B124" s="7">
        <v>48984046.651599959</v>
      </c>
      <c r="C124" s="7">
        <v>51091814.16839999</v>
      </c>
      <c r="D124" s="7">
        <v>53152417.937199928</v>
      </c>
      <c r="E124" s="7">
        <v>55040586.60839995</v>
      </c>
      <c r="F124" s="7">
        <v>55874549.712799966</v>
      </c>
      <c r="G124" s="7">
        <v>58219991.811199933</v>
      </c>
      <c r="H124" s="7">
        <v>56583072.465999946</v>
      </c>
      <c r="I124" s="7">
        <v>56333524.354399927</v>
      </c>
      <c r="J124" s="7">
        <v>56262763.967199959</v>
      </c>
      <c r="K124" s="7">
        <v>57169650.700399987</v>
      </c>
      <c r="L124" s="7">
        <v>57656535.838799961</v>
      </c>
      <c r="M124" s="7">
        <v>57688092.458399966</v>
      </c>
      <c r="N124" s="7">
        <v>58548881.328799933</v>
      </c>
      <c r="O124" s="7">
        <v>2625603.3955999995</v>
      </c>
      <c r="P124" s="7">
        <v>3047946.9844000009</v>
      </c>
      <c r="Q124" s="7">
        <v>3698395.0071999999</v>
      </c>
      <c r="R124" s="7">
        <v>3238351.662</v>
      </c>
      <c r="S124" s="7">
        <v>2915296.0875999988</v>
      </c>
      <c r="T124" s="7">
        <v>3366946.7091999999</v>
      </c>
      <c r="U124" s="7">
        <v>3227301.7271999996</v>
      </c>
      <c r="V124" s="7">
        <v>2982088.2952000001</v>
      </c>
      <c r="W124" s="7">
        <v>3291580.4552000002</v>
      </c>
      <c r="X124" s="7">
        <v>3667196.1408000011</v>
      </c>
      <c r="Y124" s="7">
        <v>3847372.2976000002</v>
      </c>
      <c r="Z124" s="7">
        <v>4114520.0207999991</v>
      </c>
      <c r="AA124" s="7">
        <v>4489948.7243999997</v>
      </c>
      <c r="AB124" s="7">
        <v>2535055.619200001</v>
      </c>
      <c r="AC124" s="7">
        <v>2096076.352</v>
      </c>
      <c r="AD124" s="7">
        <v>1823488.7068</v>
      </c>
      <c r="AE124" s="7">
        <v>2158231.2339999997</v>
      </c>
      <c r="AF124" s="7">
        <v>2873452.3379999995</v>
      </c>
      <c r="AG124" s="7">
        <v>2545091.2368000005</v>
      </c>
      <c r="AH124" s="7">
        <v>2247819.8731999998</v>
      </c>
      <c r="AI124" s="7">
        <v>2181872.4268000005</v>
      </c>
      <c r="AJ124" s="7">
        <v>2738128.0084000006</v>
      </c>
      <c r="AK124" s="7">
        <v>3174277.5287999995</v>
      </c>
      <c r="AL124" s="7">
        <v>2665935.2303999998</v>
      </c>
      <c r="AM124" s="7">
        <v>2713915.5652000005</v>
      </c>
      <c r="AN124" s="7">
        <v>3465818.8991999999</v>
      </c>
      <c r="AO124" s="7">
        <v>0</v>
      </c>
      <c r="AP124" s="7">
        <v>366794.23119999992</v>
      </c>
      <c r="AQ124" s="7">
        <v>197123.55640000003</v>
      </c>
      <c r="AR124" s="7">
        <v>178257.74519999998</v>
      </c>
      <c r="AS124" s="7">
        <v>148762.25399999999</v>
      </c>
      <c r="AT124" s="7">
        <v>275883.52079999994</v>
      </c>
      <c r="AU124" s="7">
        <v>126766.07</v>
      </c>
      <c r="AV124" s="7">
        <v>284295.20759999997</v>
      </c>
      <c r="AW124" s="7">
        <v>347503.41879999998</v>
      </c>
      <c r="AX124" s="7">
        <v>229169.35600000003</v>
      </c>
      <c r="AY124" s="7">
        <v>117390.4648</v>
      </c>
      <c r="AZ124" s="7">
        <v>253488.36079999999</v>
      </c>
      <c r="BA124" s="7">
        <v>146267.40600000002</v>
      </c>
      <c r="BB124" s="7">
        <v>233038.96</v>
      </c>
      <c r="BC124" s="7">
        <v>480823.77</v>
      </c>
      <c r="BD124" s="7">
        <v>713016.82000000007</v>
      </c>
      <c r="BE124" s="7">
        <v>257933.93000000002</v>
      </c>
      <c r="BF124" s="7">
        <v>458558.62000000005</v>
      </c>
      <c r="BG124" s="7">
        <v>284554.53999999998</v>
      </c>
      <c r="BH124" s="7">
        <v>321702.95</v>
      </c>
      <c r="BI124" s="7">
        <v>443724.93000000005</v>
      </c>
      <c r="BJ124" s="7">
        <v>396123.97</v>
      </c>
      <c r="BK124" s="7">
        <v>611747.14</v>
      </c>
      <c r="BL124" s="7">
        <v>470975.49999999994</v>
      </c>
      <c r="BM124" s="7">
        <v>504861.7300000001</v>
      </c>
      <c r="BN124" s="7">
        <v>180178.10000000003</v>
      </c>
      <c r="BO124" s="7">
        <v>325602.52</v>
      </c>
      <c r="BP124" s="7">
        <v>667751.28000000014</v>
      </c>
      <c r="BQ124" s="7">
        <v>537826.23</v>
      </c>
      <c r="BR124" s="7">
        <v>652325.46</v>
      </c>
      <c r="BS124" s="7">
        <v>686425.17999999993</v>
      </c>
      <c r="BT124" s="7">
        <v>723161.31</v>
      </c>
      <c r="BU124" s="7">
        <v>420319.13999999996</v>
      </c>
      <c r="BV124" s="7">
        <v>236753.90999999997</v>
      </c>
      <c r="BW124" s="7">
        <v>839011.08000000007</v>
      </c>
      <c r="BX124" s="7">
        <v>622025.25</v>
      </c>
      <c r="BY124" s="7">
        <v>495241.23</v>
      </c>
      <c r="BZ124" s="7">
        <v>84181.41</v>
      </c>
      <c r="CA124" s="7">
        <v>172379.73</v>
      </c>
      <c r="CB124" s="7">
        <v>171613.72</v>
      </c>
      <c r="CC124" s="7">
        <v>41279.35</v>
      </c>
      <c r="CD124" s="7">
        <v>21933.39</v>
      </c>
      <c r="CE124" s="7">
        <v>13591.87</v>
      </c>
      <c r="CF124" s="7">
        <v>107586.23</v>
      </c>
      <c r="CG124" s="7">
        <v>40953.750000000007</v>
      </c>
      <c r="CH124" s="7">
        <v>391941.02</v>
      </c>
      <c r="CI124" s="7">
        <v>265841.11</v>
      </c>
      <c r="CJ124" s="7">
        <v>26871.99</v>
      </c>
      <c r="CK124" s="7">
        <v>27532.26</v>
      </c>
      <c r="CL124" s="7">
        <v>133441.76</v>
      </c>
      <c r="CM124" s="20">
        <v>4.2196249423777456E-2</v>
      </c>
      <c r="CN124" s="20">
        <v>6.9832548877239914E-2</v>
      </c>
      <c r="CO124" s="20">
        <v>6.5896233103772059E-2</v>
      </c>
      <c r="CP124" s="20">
        <v>1.5028003786301097E-2</v>
      </c>
      <c r="CQ124" s="20">
        <v>1.1640823159541121E-2</v>
      </c>
      <c r="CR124" s="20">
        <v>6.3938082581489987E-3</v>
      </c>
      <c r="CS124" s="20">
        <v>5.6120161341076294E-2</v>
      </c>
      <c r="CT124" s="20">
        <v>2.3726938477475923E-2</v>
      </c>
      <c r="CU124" s="20">
        <v>1.0306704848047932</v>
      </c>
      <c r="CV124" s="20">
        <v>0.20339804295245983</v>
      </c>
      <c r="CW124" s="20">
        <v>1.1309262702881963E-2</v>
      </c>
      <c r="CX124" s="20">
        <v>1.1904762985744994E-2</v>
      </c>
      <c r="CY124" s="20">
        <v>0.15549880217528206</v>
      </c>
      <c r="CZ124" s="7">
        <v>2601062.4500000002</v>
      </c>
      <c r="DA124" s="7">
        <v>3528139.1199999992</v>
      </c>
      <c r="DB124" s="7">
        <v>3604320.1899999995</v>
      </c>
      <c r="DC124" s="7">
        <v>3455625.3000000007</v>
      </c>
      <c r="DD124" s="7">
        <v>2595708.2200000002</v>
      </c>
      <c r="DE124" s="7">
        <v>2718987.3999999994</v>
      </c>
      <c r="DF124" s="7">
        <v>2202281.5</v>
      </c>
      <c r="DG124" s="7">
        <v>1808227.7100000004</v>
      </c>
      <c r="DH124" s="7">
        <v>2119658.1999999997</v>
      </c>
      <c r="DI124" s="7">
        <v>2768372.84</v>
      </c>
      <c r="DJ124" s="7">
        <v>2597143.3700000006</v>
      </c>
      <c r="DK124" s="7">
        <v>2628409.63</v>
      </c>
      <c r="DL124" s="7">
        <v>2780172.43</v>
      </c>
      <c r="DM124" s="20">
        <v>7.6149425287356326E-2</v>
      </c>
      <c r="DN124" s="20">
        <v>0</v>
      </c>
      <c r="DO124" s="20">
        <v>1.3513513513513514E-2</v>
      </c>
      <c r="DP124" s="20">
        <v>2.9629629629629631E-2</v>
      </c>
      <c r="DQ124" s="20">
        <v>0</v>
      </c>
      <c r="DR124" s="20">
        <v>1.0416666666666666E-2</v>
      </c>
      <c r="DS124" s="20">
        <v>2.097902097902098E-2</v>
      </c>
      <c r="DT124" s="20">
        <v>1.9607843137254902E-2</v>
      </c>
      <c r="DU124" s="20">
        <v>2.197802197802198E-2</v>
      </c>
      <c r="DV124" s="20">
        <v>0.18436578171091444</v>
      </c>
      <c r="DW124" s="20">
        <v>0.1</v>
      </c>
      <c r="DX124" s="20">
        <v>5.4794520547945202E-2</v>
      </c>
      <c r="DY124" s="20">
        <v>5.2238805970149252E-2</v>
      </c>
      <c r="DZ124" s="20">
        <v>3.7037037037037035E-2</v>
      </c>
      <c r="EA124" s="20">
        <v>8.771929824561403E-3</v>
      </c>
      <c r="EB124" s="20">
        <v>0</v>
      </c>
      <c r="EC124" s="20">
        <v>1.3422818791946308E-2</v>
      </c>
      <c r="ED124" s="20">
        <v>1.5625E-2</v>
      </c>
      <c r="EE124" s="20">
        <v>0</v>
      </c>
      <c r="EF124" s="20">
        <v>9.5238095238095247E-3</v>
      </c>
      <c r="EG124" s="20">
        <v>1.4388489208633094E-2</v>
      </c>
      <c r="EH124" s="20">
        <v>2.1505376344086023E-2</v>
      </c>
      <c r="EI124" s="20">
        <v>1.0526315789473684E-2</v>
      </c>
      <c r="EJ124" s="20">
        <v>1.680672268907563E-2</v>
      </c>
      <c r="EK124" s="20">
        <v>9.2407592407592401E-2</v>
      </c>
      <c r="EL124" s="20">
        <v>3.0674846625766871E-2</v>
      </c>
      <c r="EM124" s="20">
        <v>1.948051948051948E-2</v>
      </c>
      <c r="EN124" s="20">
        <v>0</v>
      </c>
      <c r="EO124" s="20">
        <v>9.9009900990099011E-3</v>
      </c>
      <c r="EP124" s="20">
        <v>8.4033613445378148E-3</v>
      </c>
      <c r="EQ124" s="20">
        <v>6.41025641025641E-3</v>
      </c>
      <c r="ER124" s="20">
        <v>1.6E-2</v>
      </c>
      <c r="ES124" s="20">
        <v>0</v>
      </c>
      <c r="ET124" s="20">
        <v>1.0526315789473684E-2</v>
      </c>
      <c r="EU124" s="20">
        <v>1.4285714285714285E-2</v>
      </c>
      <c r="EV124" s="20">
        <v>2.0618556701030927E-2</v>
      </c>
      <c r="EW124" s="20">
        <v>1.0526315789473684E-2</v>
      </c>
      <c r="EX124" s="20">
        <v>8.1967213114754103E-3</v>
      </c>
      <c r="EY124" s="20">
        <v>7.8178368121442132E-2</v>
      </c>
      <c r="EZ124" s="7">
        <v>16047.72</v>
      </c>
      <c r="FA124" s="7">
        <v>44077.16</v>
      </c>
      <c r="FB124" s="7">
        <v>9389.1200000000008</v>
      </c>
      <c r="FC124" s="7">
        <v>83691.09</v>
      </c>
      <c r="FD124" s="7">
        <v>81554.53</v>
      </c>
      <c r="FE124" s="7">
        <v>51307.5</v>
      </c>
      <c r="FF124" s="7">
        <v>79578.87000000001</v>
      </c>
      <c r="FG124" s="7">
        <v>-1703.8000000000004</v>
      </c>
      <c r="FH124" s="7">
        <v>22562.760000000002</v>
      </c>
      <c r="FI124" s="7">
        <v>93968.010000000009</v>
      </c>
      <c r="FJ124" s="7">
        <v>3708.23</v>
      </c>
      <c r="FK124" s="7">
        <v>21028.84</v>
      </c>
      <c r="FL124" s="7">
        <v>14088.240000000003</v>
      </c>
      <c r="FM124" s="7">
        <v>14493.69</v>
      </c>
      <c r="FN124" s="7">
        <v>18967.41</v>
      </c>
      <c r="FO124" s="7">
        <v>3640.4599999999996</v>
      </c>
      <c r="FP124" s="7">
        <v>10685.230000000001</v>
      </c>
      <c r="FQ124" s="7">
        <v>44104.09</v>
      </c>
      <c r="FR124" s="7">
        <v>34399.65</v>
      </c>
      <c r="FS124" s="7">
        <v>28496.57</v>
      </c>
      <c r="FT124" s="7">
        <v>17032.189999999999</v>
      </c>
      <c r="FU124" s="7">
        <v>24261.599999999999</v>
      </c>
      <c r="FV124" s="7">
        <v>37765.079999999994</v>
      </c>
      <c r="FW124" s="7">
        <v>22909.279999999999</v>
      </c>
      <c r="FX124" s="9" t="s">
        <v>304</v>
      </c>
      <c r="FY124" s="10" t="s">
        <v>308</v>
      </c>
      <c r="FZ124" s="22" t="s">
        <v>275</v>
      </c>
    </row>
    <row r="125" spans="1:182" x14ac:dyDescent="0.35">
      <c r="A125" s="6" t="s">
        <v>309</v>
      </c>
      <c r="B125" s="7">
        <v>8743275.4408000018</v>
      </c>
      <c r="C125" s="7">
        <v>9166836.5495999884</v>
      </c>
      <c r="D125" s="7">
        <v>9710317.1427999884</v>
      </c>
      <c r="E125" s="7">
        <v>9959433.4775999952</v>
      </c>
      <c r="F125" s="7">
        <v>10523914.64399999</v>
      </c>
      <c r="G125" s="7">
        <v>10928771.840799989</v>
      </c>
      <c r="H125" s="7">
        <v>10786324.189999999</v>
      </c>
      <c r="I125" s="7">
        <v>11008074.667199977</v>
      </c>
      <c r="J125" s="7">
        <v>11424120.142799977</v>
      </c>
      <c r="K125" s="7">
        <v>12121954.843599981</v>
      </c>
      <c r="L125" s="7">
        <v>12644438.391199982</v>
      </c>
      <c r="M125" s="7">
        <v>12883329.717599979</v>
      </c>
      <c r="N125" s="7">
        <v>13069718.834399993</v>
      </c>
      <c r="O125" s="7">
        <v>1301924.2479999999</v>
      </c>
      <c r="P125" s="7">
        <v>1202185.6603999999</v>
      </c>
      <c r="Q125" s="7">
        <v>1224852.4116000002</v>
      </c>
      <c r="R125" s="7">
        <v>1020447.9323999999</v>
      </c>
      <c r="S125" s="7">
        <v>889722.95080000011</v>
      </c>
      <c r="T125" s="7">
        <v>680896.85439999995</v>
      </c>
      <c r="U125" s="7">
        <v>709283.42680000002</v>
      </c>
      <c r="V125" s="7">
        <v>821297.4236000001</v>
      </c>
      <c r="W125" s="7">
        <v>707984.83559999999</v>
      </c>
      <c r="X125" s="7">
        <v>950046.24680000008</v>
      </c>
      <c r="Y125" s="7">
        <v>929840.50720000011</v>
      </c>
      <c r="Z125" s="7">
        <v>1168729.6936000001</v>
      </c>
      <c r="AA125" s="7">
        <v>1502513.8984000003</v>
      </c>
      <c r="AB125" s="7">
        <v>403597.41</v>
      </c>
      <c r="AC125" s="7">
        <v>510895.80879999994</v>
      </c>
      <c r="AD125" s="7">
        <v>318105.12599999999</v>
      </c>
      <c r="AE125" s="7">
        <v>366042.44760000001</v>
      </c>
      <c r="AF125" s="7">
        <v>353607.3088</v>
      </c>
      <c r="AG125" s="7">
        <v>783469.80480000004</v>
      </c>
      <c r="AH125" s="7">
        <v>491803.5184</v>
      </c>
      <c r="AI125" s="7">
        <v>568143.02879999997</v>
      </c>
      <c r="AJ125" s="7">
        <v>752922.25880000007</v>
      </c>
      <c r="AK125" s="7">
        <v>689915.0371999999</v>
      </c>
      <c r="AL125" s="7">
        <v>778012.48560000001</v>
      </c>
      <c r="AM125" s="7">
        <v>576210.54920000001</v>
      </c>
      <c r="AN125" s="7">
        <v>320672.48560000001</v>
      </c>
      <c r="AO125" s="7">
        <v>0</v>
      </c>
      <c r="AP125" s="7">
        <v>22606.299599999998</v>
      </c>
      <c r="AQ125" s="7">
        <v>10916.732</v>
      </c>
      <c r="AR125" s="7">
        <v>0</v>
      </c>
      <c r="AS125" s="7">
        <v>0</v>
      </c>
      <c r="AT125" s="7">
        <v>0</v>
      </c>
      <c r="AU125" s="7">
        <v>120871.7892</v>
      </c>
      <c r="AV125" s="7">
        <v>131778.56359999999</v>
      </c>
      <c r="AW125" s="7">
        <v>93788.593599999993</v>
      </c>
      <c r="AX125" s="7">
        <v>107761.04999999999</v>
      </c>
      <c r="AY125" s="7">
        <v>71896.563200000004</v>
      </c>
      <c r="AZ125" s="7">
        <v>0</v>
      </c>
      <c r="BA125" s="7">
        <v>61469.5236</v>
      </c>
      <c r="BB125" s="7">
        <v>155870.25</v>
      </c>
      <c r="BC125" s="7">
        <v>82409.17</v>
      </c>
      <c r="BD125" s="7">
        <v>2807.31</v>
      </c>
      <c r="BE125" s="7">
        <v>43727.25</v>
      </c>
      <c r="BF125" s="7">
        <v>40571.96</v>
      </c>
      <c r="BG125" s="7">
        <v>0</v>
      </c>
      <c r="BH125" s="7">
        <v>33246.080000000002</v>
      </c>
      <c r="BI125" s="7">
        <v>43345.229999999996</v>
      </c>
      <c r="BJ125" s="7">
        <v>71933.240000000005</v>
      </c>
      <c r="BK125" s="7">
        <v>114692.40000000002</v>
      </c>
      <c r="BL125" s="7">
        <v>138627.4</v>
      </c>
      <c r="BM125" s="7">
        <v>29786.190000000002</v>
      </c>
      <c r="BN125" s="7">
        <v>157681.95000000001</v>
      </c>
      <c r="BO125" s="7">
        <v>155333.23000000001</v>
      </c>
      <c r="BP125" s="7">
        <v>325073.11</v>
      </c>
      <c r="BQ125" s="7">
        <v>221011.27000000002</v>
      </c>
      <c r="BR125" s="7">
        <v>362552.24</v>
      </c>
      <c r="BS125" s="7">
        <v>61502.53</v>
      </c>
      <c r="BT125" s="7">
        <v>213431.57</v>
      </c>
      <c r="BU125" s="7">
        <v>201962.80000000002</v>
      </c>
      <c r="BV125" s="7">
        <v>87671.099999999991</v>
      </c>
      <c r="BW125" s="7">
        <v>150972.16</v>
      </c>
      <c r="BX125" s="7">
        <v>42691.87</v>
      </c>
      <c r="BY125" s="7">
        <v>134649.33000000002</v>
      </c>
      <c r="BZ125" s="7">
        <v>0</v>
      </c>
      <c r="CA125" s="7">
        <v>0</v>
      </c>
      <c r="CB125" s="7">
        <v>0</v>
      </c>
      <c r="CC125" s="7">
        <v>0</v>
      </c>
      <c r="CD125" s="7">
        <v>41665.51</v>
      </c>
      <c r="CE125" s="7">
        <v>0</v>
      </c>
      <c r="CF125" s="7">
        <v>0</v>
      </c>
      <c r="CG125" s="7">
        <v>0</v>
      </c>
      <c r="CH125" s="7">
        <v>9079.34</v>
      </c>
      <c r="CI125" s="7">
        <v>0</v>
      </c>
      <c r="CJ125" s="7">
        <v>0</v>
      </c>
      <c r="CK125" s="7">
        <v>27600.65</v>
      </c>
      <c r="CL125" s="7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4.7485208877543185E-2</v>
      </c>
      <c r="CR125" s="8">
        <v>0</v>
      </c>
      <c r="CS125" s="8">
        <v>0</v>
      </c>
      <c r="CT125" s="8">
        <v>0</v>
      </c>
      <c r="CU125" s="8">
        <v>1.4601879208688516E-2</v>
      </c>
      <c r="CV125" s="8">
        <v>0</v>
      </c>
      <c r="CW125" s="8">
        <v>0</v>
      </c>
      <c r="CX125" s="8">
        <v>5.2199182016473854E-2</v>
      </c>
      <c r="CY125" s="8">
        <v>0</v>
      </c>
      <c r="CZ125" s="7">
        <v>463779.98</v>
      </c>
      <c r="DA125" s="7">
        <v>572377.67999999993</v>
      </c>
      <c r="DB125" s="7">
        <v>942419.19</v>
      </c>
      <c r="DC125" s="7">
        <v>636499.56000000006</v>
      </c>
      <c r="DD125" s="7">
        <v>877441.86</v>
      </c>
      <c r="DE125" s="7">
        <v>453488.95</v>
      </c>
      <c r="DF125" s="7">
        <v>606667.51</v>
      </c>
      <c r="DG125" s="7">
        <v>660263.3899999999</v>
      </c>
      <c r="DH125" s="7">
        <v>621792.57000000007</v>
      </c>
      <c r="DI125" s="7">
        <v>852111.03</v>
      </c>
      <c r="DJ125" s="7">
        <v>817870.17999999993</v>
      </c>
      <c r="DK125" s="7">
        <v>528756.37000000011</v>
      </c>
      <c r="DL125" s="7">
        <v>644107.47000000009</v>
      </c>
      <c r="DM125" s="8">
        <v>0</v>
      </c>
      <c r="DN125" s="8">
        <v>8.6956521739130432E-2</v>
      </c>
      <c r="DO125" s="8">
        <v>3.2258064516129031E-2</v>
      </c>
      <c r="DP125" s="8">
        <v>0</v>
      </c>
      <c r="DQ125" s="8">
        <v>0</v>
      </c>
      <c r="DR125" s="8">
        <v>2.3809523809523808E-2</v>
      </c>
      <c r="DS125" s="8">
        <v>0</v>
      </c>
      <c r="DT125" s="8">
        <v>3.2258064516129031E-2</v>
      </c>
      <c r="DU125" s="8">
        <v>7.407407407407407E-2</v>
      </c>
      <c r="DV125" s="8">
        <v>2.3809523809523808E-2</v>
      </c>
      <c r="DW125" s="8">
        <v>0</v>
      </c>
      <c r="DX125" s="8">
        <v>0</v>
      </c>
      <c r="DY125" s="8">
        <v>0</v>
      </c>
      <c r="DZ125" s="8">
        <v>0</v>
      </c>
      <c r="EA125" s="8">
        <v>0</v>
      </c>
      <c r="EB125" s="8">
        <v>8.6956521739130432E-2</v>
      </c>
      <c r="EC125" s="8">
        <v>3.7037037037037035E-2</v>
      </c>
      <c r="ED125" s="8">
        <v>0</v>
      </c>
      <c r="EE125" s="8">
        <v>2.2727272727272728E-2</v>
      </c>
      <c r="EF125" s="8">
        <v>0</v>
      </c>
      <c r="EG125" s="8">
        <v>3.5714285714285712E-2</v>
      </c>
      <c r="EH125" s="8">
        <v>0</v>
      </c>
      <c r="EI125" s="8">
        <v>6.6666666666666666E-2</v>
      </c>
      <c r="EJ125" s="8">
        <v>2.2222222222222223E-2</v>
      </c>
      <c r="EK125" s="8">
        <v>0</v>
      </c>
      <c r="EL125" s="8">
        <v>0</v>
      </c>
      <c r="EM125" s="8">
        <v>7.1428571428571425E-2</v>
      </c>
      <c r="EN125" s="8">
        <v>0</v>
      </c>
      <c r="EO125" s="8">
        <v>0</v>
      </c>
      <c r="EP125" s="8">
        <v>0.08</v>
      </c>
      <c r="EQ125" s="8">
        <v>2.564102564102564E-2</v>
      </c>
      <c r="ER125" s="8">
        <v>0</v>
      </c>
      <c r="ES125" s="8">
        <v>2.1739130434782608E-2</v>
      </c>
      <c r="ET125" s="8">
        <v>0</v>
      </c>
      <c r="EU125" s="8">
        <v>2.9411764705882353E-2</v>
      </c>
      <c r="EV125" s="8">
        <v>0</v>
      </c>
      <c r="EW125" s="8">
        <v>0.1</v>
      </c>
      <c r="EX125" s="8">
        <v>0</v>
      </c>
      <c r="EY125" s="8">
        <v>0</v>
      </c>
      <c r="EZ125" s="7">
        <v>0.86</v>
      </c>
      <c r="FA125" s="7">
        <v>4977.25</v>
      </c>
      <c r="FB125" s="7">
        <v>0.1</v>
      </c>
      <c r="FC125" s="7">
        <v>32205.68</v>
      </c>
      <c r="FD125" s="7">
        <v>444.06</v>
      </c>
      <c r="FE125" s="7">
        <v>47119.07</v>
      </c>
      <c r="FF125" s="7">
        <v>15109.82</v>
      </c>
      <c r="FG125" s="7">
        <v>7004.3700000000008</v>
      </c>
      <c r="FH125" s="7">
        <v>4160.5</v>
      </c>
      <c r="FI125" s="7">
        <v>1062.68</v>
      </c>
      <c r="FJ125" s="7">
        <v>11668.95</v>
      </c>
      <c r="FK125" s="7">
        <v>100.53</v>
      </c>
      <c r="FL125" s="7">
        <v>739.17</v>
      </c>
      <c r="FM125" s="7">
        <v>6615.36</v>
      </c>
      <c r="FN125" s="7">
        <v>0</v>
      </c>
      <c r="FO125" s="7">
        <v>5510.92</v>
      </c>
      <c r="FP125" s="7">
        <v>0</v>
      </c>
      <c r="FQ125" s="7">
        <v>24325.530000000002</v>
      </c>
      <c r="FR125" s="7">
        <v>0.26</v>
      </c>
      <c r="FS125" s="7">
        <v>2565.4700000000003</v>
      </c>
      <c r="FT125" s="7">
        <v>1539.37</v>
      </c>
      <c r="FU125" s="7">
        <v>8568.119999999999</v>
      </c>
      <c r="FV125" s="7">
        <v>2908.0899999999992</v>
      </c>
      <c r="FW125" s="7">
        <v>0</v>
      </c>
      <c r="FX125" s="9" t="s">
        <v>304</v>
      </c>
      <c r="FY125" s="10" t="s">
        <v>309</v>
      </c>
      <c r="FZ125" s="22" t="s">
        <v>275</v>
      </c>
    </row>
    <row r="126" spans="1:182" x14ac:dyDescent="0.35">
      <c r="A126" s="17" t="s">
        <v>304</v>
      </c>
      <c r="B126" s="18">
        <v>112654557.02239983</v>
      </c>
      <c r="C126" s="18">
        <v>117118816.94479997</v>
      </c>
      <c r="D126" s="18">
        <v>121757992.91959989</v>
      </c>
      <c r="E126" s="18">
        <v>125466196.40879999</v>
      </c>
      <c r="F126" s="18">
        <v>127048655.49159992</v>
      </c>
      <c r="G126" s="18">
        <v>133937734.82639991</v>
      </c>
      <c r="H126" s="18">
        <v>129739446.32079992</v>
      </c>
      <c r="I126" s="18">
        <v>130579532.79519984</v>
      </c>
      <c r="J126" s="18">
        <v>133251374.89879999</v>
      </c>
      <c r="K126" s="18">
        <v>138390271.72679982</v>
      </c>
      <c r="L126" s="18">
        <v>142971400.77319995</v>
      </c>
      <c r="M126" s="18">
        <v>145708290.17919984</v>
      </c>
      <c r="N126" s="18">
        <v>149956914.37199986</v>
      </c>
      <c r="O126" s="18">
        <v>7434258.3996000011</v>
      </c>
      <c r="P126" s="18">
        <v>7844216.175999999</v>
      </c>
      <c r="Q126" s="18">
        <v>8332340.5020000013</v>
      </c>
      <c r="R126" s="18">
        <v>7858948.6776000028</v>
      </c>
      <c r="S126" s="18">
        <v>7202021.9380000019</v>
      </c>
      <c r="T126" s="18">
        <v>7890724.4844000023</v>
      </c>
      <c r="U126" s="18">
        <v>7370740.9672000026</v>
      </c>
      <c r="V126" s="18">
        <v>7409934.6000000006</v>
      </c>
      <c r="W126" s="18">
        <v>7247987.8191999989</v>
      </c>
      <c r="X126" s="18">
        <v>7820130.9283999996</v>
      </c>
      <c r="Y126" s="18">
        <v>8665298.2748000026</v>
      </c>
      <c r="Z126" s="18">
        <v>9507218.526800001</v>
      </c>
      <c r="AA126" s="18">
        <v>10541482.458800005</v>
      </c>
      <c r="AB126" s="18">
        <v>5437249.0411999999</v>
      </c>
      <c r="AC126" s="18">
        <v>4784718.3116000015</v>
      </c>
      <c r="AD126" s="18">
        <v>4601341.4635999985</v>
      </c>
      <c r="AE126" s="18">
        <v>5047402.1976000005</v>
      </c>
      <c r="AF126" s="18">
        <v>5679125.1271999972</v>
      </c>
      <c r="AG126" s="18">
        <v>6137952.9608000014</v>
      </c>
      <c r="AH126" s="18">
        <v>4948762.0112000015</v>
      </c>
      <c r="AI126" s="18">
        <v>4664937.0884000007</v>
      </c>
      <c r="AJ126" s="18">
        <v>6086605.3519999981</v>
      </c>
      <c r="AK126" s="18">
        <v>7100926.6908000009</v>
      </c>
      <c r="AL126" s="18">
        <v>6150520.7800000012</v>
      </c>
      <c r="AM126" s="18">
        <v>5925860.6311999978</v>
      </c>
      <c r="AN126" s="18">
        <v>6651145.5876000011</v>
      </c>
      <c r="AO126" s="18">
        <v>26936.084800000001</v>
      </c>
      <c r="AP126" s="18">
        <v>685128.33599999989</v>
      </c>
      <c r="AQ126" s="18">
        <v>352999.68719999999</v>
      </c>
      <c r="AR126" s="18">
        <v>279015.84159999999</v>
      </c>
      <c r="AS126" s="18">
        <v>426303.28879999998</v>
      </c>
      <c r="AT126" s="18">
        <v>488944.45040000003</v>
      </c>
      <c r="AU126" s="18">
        <v>532962.87679999997</v>
      </c>
      <c r="AV126" s="18">
        <v>543787.80920000002</v>
      </c>
      <c r="AW126" s="18">
        <v>768993.59200000006</v>
      </c>
      <c r="AX126" s="18">
        <v>634463.18319999997</v>
      </c>
      <c r="AY126" s="18">
        <v>272557.10719999997</v>
      </c>
      <c r="AZ126" s="18">
        <v>509817.37200000003</v>
      </c>
      <c r="BA126" s="18">
        <v>411197.70079999999</v>
      </c>
      <c r="BB126" s="18">
        <v>920910.61</v>
      </c>
      <c r="BC126" s="18">
        <v>1424613.3399999999</v>
      </c>
      <c r="BD126" s="18">
        <v>1250399.4900000002</v>
      </c>
      <c r="BE126" s="18">
        <v>651796.1</v>
      </c>
      <c r="BF126" s="18">
        <v>1070292.8899999999</v>
      </c>
      <c r="BG126" s="18">
        <v>701101.07999999984</v>
      </c>
      <c r="BH126" s="18">
        <v>973051.59000000008</v>
      </c>
      <c r="BI126" s="18">
        <v>1053220.6299999999</v>
      </c>
      <c r="BJ126" s="18">
        <v>1107312.3299999998</v>
      </c>
      <c r="BK126" s="18">
        <v>1400124.6699999995</v>
      </c>
      <c r="BL126" s="18">
        <v>1089469.4000000001</v>
      </c>
      <c r="BM126" s="18">
        <v>961090.28999999992</v>
      </c>
      <c r="BN126" s="18">
        <v>1030685.7599999999</v>
      </c>
      <c r="BO126" s="18">
        <v>952300.4700000002</v>
      </c>
      <c r="BP126" s="18">
        <v>1676029.5099999998</v>
      </c>
      <c r="BQ126" s="18">
        <v>1599060.2200000002</v>
      </c>
      <c r="BR126" s="18">
        <v>1539598.26</v>
      </c>
      <c r="BS126" s="18">
        <v>1260689.4300000004</v>
      </c>
      <c r="BT126" s="18">
        <v>1359816.8199999998</v>
      </c>
      <c r="BU126" s="18">
        <v>1246839.9099999999</v>
      </c>
      <c r="BV126" s="18">
        <v>977745.19000000006</v>
      </c>
      <c r="BW126" s="18">
        <v>1747986.6199999996</v>
      </c>
      <c r="BX126" s="18">
        <v>1096979.7499999998</v>
      </c>
      <c r="BY126" s="18">
        <v>1534768.1300000001</v>
      </c>
      <c r="BZ126" s="18">
        <v>120918.17</v>
      </c>
      <c r="CA126" s="18">
        <v>172379.73</v>
      </c>
      <c r="CB126" s="18">
        <v>187971.46</v>
      </c>
      <c r="CC126" s="18">
        <v>49967.439999999995</v>
      </c>
      <c r="CD126" s="18">
        <v>239336.19</v>
      </c>
      <c r="CE126" s="18">
        <v>110978.53</v>
      </c>
      <c r="CF126" s="18">
        <v>314728.20999999996</v>
      </c>
      <c r="CG126" s="18">
        <v>86129.43</v>
      </c>
      <c r="CH126" s="18">
        <v>496703.39</v>
      </c>
      <c r="CI126" s="18">
        <v>458096.18</v>
      </c>
      <c r="CJ126" s="18">
        <v>31031.460000000003</v>
      </c>
      <c r="CK126" s="18">
        <v>86498.790000000008</v>
      </c>
      <c r="CL126" s="18">
        <v>273712.21000000002</v>
      </c>
      <c r="CM126" s="19">
        <v>2.069526351860804E-2</v>
      </c>
      <c r="CN126" s="19">
        <v>2.1441343152916695E-2</v>
      </c>
      <c r="CO126" s="19">
        <v>2.198112560644858E-2</v>
      </c>
      <c r="CP126" s="19">
        <v>6.4916149456116868E-3</v>
      </c>
      <c r="CQ126" s="19">
        <v>3.868647220571305E-2</v>
      </c>
      <c r="CR126" s="19">
        <v>1.7334147381583939E-2</v>
      </c>
      <c r="CS126" s="19">
        <v>5.8011656945934E-2</v>
      </c>
      <c r="CT126" s="19">
        <v>1.5940620516144491E-2</v>
      </c>
      <c r="CU126" s="19">
        <v>7.2824329006900779E-2</v>
      </c>
      <c r="CV126" s="19">
        <v>5.1056478183060028E-2</v>
      </c>
      <c r="CW126" s="19">
        <v>3.544335060092945E-3</v>
      </c>
      <c r="CX126" s="19">
        <v>1.0713079003080083E-2</v>
      </c>
      <c r="CY126" s="19">
        <v>3.2749999031423407E-2</v>
      </c>
      <c r="CZ126" s="18">
        <v>5842794.4100000001</v>
      </c>
      <c r="DA126" s="18">
        <v>8039595.6899999976</v>
      </c>
      <c r="DB126" s="18">
        <v>8551493.8299999982</v>
      </c>
      <c r="DC126" s="18">
        <v>7697227.9499999983</v>
      </c>
      <c r="DD126" s="18">
        <v>6186560.2199999997</v>
      </c>
      <c r="DE126" s="18">
        <v>6402306.8200000003</v>
      </c>
      <c r="DF126" s="18">
        <v>5425258.0699999994</v>
      </c>
      <c r="DG126" s="18">
        <v>5403141.6100000013</v>
      </c>
      <c r="DH126" s="18">
        <v>6820569.4000000022</v>
      </c>
      <c r="DI126" s="18">
        <v>8972341.9300000053</v>
      </c>
      <c r="DJ126" s="18">
        <v>8755227.5599999987</v>
      </c>
      <c r="DK126" s="18">
        <v>8074129.7599999979</v>
      </c>
      <c r="DL126" s="18">
        <v>8357624.9799999977</v>
      </c>
      <c r="DM126" s="19">
        <v>3.7037037037037035E-2</v>
      </c>
      <c r="DN126" s="19">
        <v>1.5290519877675841E-2</v>
      </c>
      <c r="DO126" s="19">
        <v>1.3574660633484163E-2</v>
      </c>
      <c r="DP126" s="19">
        <v>2.5862068965517241E-2</v>
      </c>
      <c r="DQ126" s="19">
        <v>7.1599045346062056E-3</v>
      </c>
      <c r="DR126" s="19">
        <v>1.5673981191222569E-2</v>
      </c>
      <c r="DS126" s="19">
        <v>1.2531328320802004E-2</v>
      </c>
      <c r="DT126" s="19">
        <v>9.4936708860759497E-3</v>
      </c>
      <c r="DU126" s="19">
        <v>2.8985507246376812E-2</v>
      </c>
      <c r="DV126" s="19">
        <v>1.8421052631578946E-2</v>
      </c>
      <c r="DW126" s="19">
        <v>1.263537906137184E-2</v>
      </c>
      <c r="DX126" s="19">
        <v>2.5056947608200455E-2</v>
      </c>
      <c r="DY126" s="19">
        <v>3.0674846625766871E-2</v>
      </c>
      <c r="DZ126" s="19">
        <v>1.5873015873015872E-2</v>
      </c>
      <c r="EA126" s="19">
        <v>1.1111111111111112E-2</v>
      </c>
      <c r="EB126" s="19">
        <v>1.5974440894568689E-2</v>
      </c>
      <c r="EC126" s="19">
        <v>1.1235955056179775E-2</v>
      </c>
      <c r="ED126" s="19">
        <v>1.3303769401330377E-2</v>
      </c>
      <c r="EE126" s="19">
        <v>7.1942446043165471E-3</v>
      </c>
      <c r="EF126" s="19">
        <v>8.9820359281437123E-3</v>
      </c>
      <c r="EG126" s="19">
        <v>1.0282776349614395E-2</v>
      </c>
      <c r="EH126" s="19">
        <v>6.7114093959731542E-3</v>
      </c>
      <c r="EI126" s="19">
        <v>1.7123287671232876E-2</v>
      </c>
      <c r="EJ126" s="19">
        <v>1.5873015873015872E-2</v>
      </c>
      <c r="EK126" s="19">
        <v>1.4311270125223614E-2</v>
      </c>
      <c r="EL126" s="19">
        <v>1.4553014553014554E-2</v>
      </c>
      <c r="EM126" s="19">
        <v>1.804123711340206E-2</v>
      </c>
      <c r="EN126" s="19">
        <v>1.2232415902140673E-2</v>
      </c>
      <c r="EO126" s="19">
        <v>1.1730205278592375E-2</v>
      </c>
      <c r="EP126" s="19">
        <v>1.8633540372670808E-2</v>
      </c>
      <c r="EQ126" s="19">
        <v>8.6206896551724137E-3</v>
      </c>
      <c r="ER126" s="19">
        <v>1.1363636363636364E-2</v>
      </c>
      <c r="ES126" s="19">
        <v>6.9124423963133645E-3</v>
      </c>
      <c r="ET126" s="19">
        <v>1.0169491525423728E-2</v>
      </c>
      <c r="EU126" s="19">
        <v>1.0101010101010102E-2</v>
      </c>
      <c r="EV126" s="19">
        <v>6.6666666666666671E-3</v>
      </c>
      <c r="EW126" s="19">
        <v>1.9933554817275746E-2</v>
      </c>
      <c r="EX126" s="19">
        <v>1.0526315789473684E-2</v>
      </c>
      <c r="EY126" s="19">
        <v>1.3628620102214651E-2</v>
      </c>
      <c r="EZ126" s="18">
        <v>25626.489999999998</v>
      </c>
      <c r="FA126" s="18">
        <v>59490.350000000006</v>
      </c>
      <c r="FB126" s="18">
        <v>15260.910000000011</v>
      </c>
      <c r="FC126" s="18">
        <v>249495.90999999992</v>
      </c>
      <c r="FD126" s="18">
        <v>240637.30000000005</v>
      </c>
      <c r="FE126" s="18">
        <v>136734.68999999997</v>
      </c>
      <c r="FF126" s="18">
        <v>128179.16</v>
      </c>
      <c r="FG126" s="18">
        <v>19095.580000000002</v>
      </c>
      <c r="FH126" s="18">
        <v>44103.649999999994</v>
      </c>
      <c r="FI126" s="18">
        <v>144100.06999999995</v>
      </c>
      <c r="FJ126" s="18">
        <v>34686.839999999997</v>
      </c>
      <c r="FK126" s="18">
        <v>44926.79</v>
      </c>
      <c r="FL126" s="18">
        <v>43463.279999999992</v>
      </c>
      <c r="FM126" s="18">
        <v>83932.169999999969</v>
      </c>
      <c r="FN126" s="18">
        <v>35173.550000000003</v>
      </c>
      <c r="FO126" s="18">
        <v>39066.099999999991</v>
      </c>
      <c r="FP126" s="18">
        <v>68288.719999999987</v>
      </c>
      <c r="FQ126" s="18">
        <v>103200.79999999999</v>
      </c>
      <c r="FR126" s="18">
        <v>119997.66000000003</v>
      </c>
      <c r="FS126" s="18">
        <v>45403.060000000005</v>
      </c>
      <c r="FT126" s="18">
        <v>29334.75</v>
      </c>
      <c r="FU126" s="18">
        <v>88140.300000000017</v>
      </c>
      <c r="FV126" s="18">
        <v>52238.429999999993</v>
      </c>
      <c r="FW126" s="18">
        <v>64834.499999999993</v>
      </c>
      <c r="FX126" s="4"/>
      <c r="FY126" s="4"/>
      <c r="FZ126" s="4"/>
    </row>
    <row r="127" spans="1:182" x14ac:dyDescent="0.35">
      <c r="A127" s="12" t="s">
        <v>275</v>
      </c>
      <c r="B127" s="13">
        <v>582435534.92039967</v>
      </c>
      <c r="C127" s="13">
        <v>612730194.6819998</v>
      </c>
      <c r="D127" s="13">
        <v>640239756.19839942</v>
      </c>
      <c r="E127" s="13">
        <v>661293658.33000016</v>
      </c>
      <c r="F127" s="13">
        <v>673693164.81319892</v>
      </c>
      <c r="G127" s="13">
        <v>706368771.50279891</v>
      </c>
      <c r="H127" s="13">
        <v>703200323.24559975</v>
      </c>
      <c r="I127" s="13">
        <v>715630608.5951997</v>
      </c>
      <c r="J127" s="13">
        <v>735455548.81319988</v>
      </c>
      <c r="K127" s="13">
        <v>764044884.32279932</v>
      </c>
      <c r="L127" s="13">
        <v>797192625.43079793</v>
      </c>
      <c r="M127" s="13">
        <v>812102315.79559934</v>
      </c>
      <c r="N127" s="13">
        <v>855232948.33559811</v>
      </c>
      <c r="O127" s="13">
        <v>35889391.26160001</v>
      </c>
      <c r="P127" s="13">
        <v>37033913.487999983</v>
      </c>
      <c r="Q127" s="13">
        <v>38260753.480399981</v>
      </c>
      <c r="R127" s="13">
        <v>39485065.713600002</v>
      </c>
      <c r="S127" s="13">
        <v>39263700.102400027</v>
      </c>
      <c r="T127" s="13">
        <v>40189926.192000039</v>
      </c>
      <c r="U127" s="13">
        <v>40231934.409600012</v>
      </c>
      <c r="V127" s="13">
        <v>40784686.224799991</v>
      </c>
      <c r="W127" s="13">
        <v>42142558.548799992</v>
      </c>
      <c r="X127" s="13">
        <v>43056498.597600028</v>
      </c>
      <c r="Y127" s="13">
        <v>47120491.928800054</v>
      </c>
      <c r="Z127" s="13">
        <v>50062684.327200055</v>
      </c>
      <c r="AA127" s="13">
        <v>52406926.561200023</v>
      </c>
      <c r="AB127" s="13">
        <v>30718310.127599999</v>
      </c>
      <c r="AC127" s="13">
        <v>27740002.143599994</v>
      </c>
      <c r="AD127" s="13">
        <v>28454832.73559998</v>
      </c>
      <c r="AE127" s="13">
        <v>29895049.269200001</v>
      </c>
      <c r="AF127" s="13">
        <v>27635499.671599992</v>
      </c>
      <c r="AG127" s="13">
        <v>30826059.326000009</v>
      </c>
      <c r="AH127" s="13">
        <v>29366047.267999992</v>
      </c>
      <c r="AI127" s="13">
        <v>31804922.1032</v>
      </c>
      <c r="AJ127" s="13">
        <v>34836452.243199997</v>
      </c>
      <c r="AK127" s="13">
        <v>33680152.699599966</v>
      </c>
      <c r="AL127" s="13">
        <v>32393639.543600041</v>
      </c>
      <c r="AM127" s="13">
        <v>35304300.538400017</v>
      </c>
      <c r="AN127" s="13">
        <v>38475960.571600057</v>
      </c>
      <c r="AO127" s="13">
        <v>26936.084800000001</v>
      </c>
      <c r="AP127" s="13">
        <v>2738425.6459999997</v>
      </c>
      <c r="AQ127" s="13">
        <v>2304904.1543999999</v>
      </c>
      <c r="AR127" s="13">
        <v>2884807.4411999998</v>
      </c>
      <c r="AS127" s="13">
        <v>3252634.3596000001</v>
      </c>
      <c r="AT127" s="13">
        <v>2183139.0076000001</v>
      </c>
      <c r="AU127" s="13">
        <v>3168946.4335999996</v>
      </c>
      <c r="AV127" s="13">
        <v>2598845.4131999998</v>
      </c>
      <c r="AW127" s="13">
        <v>4553290.4731999999</v>
      </c>
      <c r="AX127" s="13">
        <v>3379229.8492000001</v>
      </c>
      <c r="AY127" s="13">
        <v>3200447.2555999993</v>
      </c>
      <c r="AZ127" s="13">
        <v>4107229.3716000011</v>
      </c>
      <c r="BA127" s="13">
        <v>3271952.4424000001</v>
      </c>
      <c r="BB127" s="13">
        <v>5428790.1899999976</v>
      </c>
      <c r="BC127" s="13">
        <v>5321792.2300000004</v>
      </c>
      <c r="BD127" s="13">
        <v>4637496.8800000018</v>
      </c>
      <c r="BE127" s="13">
        <v>3472439.9899999993</v>
      </c>
      <c r="BF127" s="13">
        <v>4576394.2200000016</v>
      </c>
      <c r="BG127" s="13">
        <v>4009886.0200000009</v>
      </c>
      <c r="BH127" s="13">
        <v>4142962.04</v>
      </c>
      <c r="BI127" s="13">
        <v>4682724.7899999982</v>
      </c>
      <c r="BJ127" s="13">
        <v>4819839.959999999</v>
      </c>
      <c r="BK127" s="13">
        <v>6772420.4500000188</v>
      </c>
      <c r="BL127" s="13">
        <v>5154437.2800000031</v>
      </c>
      <c r="BM127" s="13">
        <v>5738666.2100000037</v>
      </c>
      <c r="BN127" s="13">
        <v>6125971.0500000045</v>
      </c>
      <c r="BO127" s="13">
        <v>5963582</v>
      </c>
      <c r="BP127" s="13">
        <v>6619515.3900000053</v>
      </c>
      <c r="BQ127" s="13">
        <v>5457224.6399999987</v>
      </c>
      <c r="BR127" s="13">
        <v>8939572.2299999986</v>
      </c>
      <c r="BS127" s="13">
        <v>5114016.1799999978</v>
      </c>
      <c r="BT127" s="13">
        <v>7090016.7700000005</v>
      </c>
      <c r="BU127" s="13">
        <v>8479274.679999996</v>
      </c>
      <c r="BV127" s="13">
        <v>7665925.9099999974</v>
      </c>
      <c r="BW127" s="13">
        <v>8038519.1300000027</v>
      </c>
      <c r="BX127" s="13">
        <v>6920025.6000000006</v>
      </c>
      <c r="BY127" s="13">
        <v>7237308.4899999956</v>
      </c>
      <c r="BZ127" s="13">
        <v>444345.9</v>
      </c>
      <c r="CA127" s="13">
        <v>605578.92999999993</v>
      </c>
      <c r="CB127" s="13">
        <v>470499.64999999997</v>
      </c>
      <c r="CC127" s="13">
        <v>489383.72000000003</v>
      </c>
      <c r="CD127" s="13">
        <v>809485.67</v>
      </c>
      <c r="CE127" s="13">
        <v>555006.78999999992</v>
      </c>
      <c r="CF127" s="13">
        <v>663609.27</v>
      </c>
      <c r="CG127" s="13">
        <v>280228.52999999997</v>
      </c>
      <c r="CH127" s="13">
        <v>1138993.3399999999</v>
      </c>
      <c r="CI127" s="13">
        <v>844856.0299999998</v>
      </c>
      <c r="CJ127" s="13">
        <v>717440.7</v>
      </c>
      <c r="CK127" s="13">
        <v>534859.2699999999</v>
      </c>
      <c r="CL127" s="13">
        <v>764432.4</v>
      </c>
      <c r="CM127" s="14">
        <v>1.3034545895275765E-2</v>
      </c>
      <c r="CN127" s="14">
        <v>1.2870308988568484E-2</v>
      </c>
      <c r="CO127" s="14">
        <v>1.0125449928737403E-2</v>
      </c>
      <c r="CP127" s="14">
        <v>1.2050110252499864E-2</v>
      </c>
      <c r="CQ127" s="14">
        <v>2.3248703932678593E-2</v>
      </c>
      <c r="CR127" s="14">
        <v>1.4598389966897938E-2</v>
      </c>
      <c r="CS127" s="14">
        <v>2.0892176545760966E-2</v>
      </c>
      <c r="CT127" s="14">
        <v>8.0500458466060548E-3</v>
      </c>
      <c r="CU127" s="14">
        <v>2.6916204293573491E-2</v>
      </c>
      <c r="CV127" s="14">
        <v>1.6490359182966402E-2</v>
      </c>
      <c r="CW127" s="14">
        <v>1.306601013434228E-2</v>
      </c>
      <c r="CX127" s="14">
        <v>1.1022043774729543E-2</v>
      </c>
      <c r="CY127" s="14">
        <v>1.420665229081791E-2</v>
      </c>
      <c r="CZ127" s="13">
        <v>34089864.239999995</v>
      </c>
      <c r="DA127" s="13">
        <v>47052400.25999999</v>
      </c>
      <c r="DB127" s="13">
        <v>46467036.35999997</v>
      </c>
      <c r="DC127" s="13">
        <v>40612385.259999976</v>
      </c>
      <c r="DD127" s="13">
        <v>34818528.909999989</v>
      </c>
      <c r="DE127" s="13">
        <v>38018356.220000006</v>
      </c>
      <c r="DF127" s="13">
        <v>31763529.689999998</v>
      </c>
      <c r="DG127" s="13">
        <v>34810799.259999983</v>
      </c>
      <c r="DH127" s="13">
        <v>42316268.949999973</v>
      </c>
      <c r="DI127" s="13">
        <v>51233330.979999982</v>
      </c>
      <c r="DJ127" s="13">
        <v>54908934.909999952</v>
      </c>
      <c r="DK127" s="13">
        <v>48526324.240000054</v>
      </c>
      <c r="DL127" s="13">
        <v>53808060.080000021</v>
      </c>
      <c r="DM127" s="14">
        <v>5.6196688409433017E-2</v>
      </c>
      <c r="DN127" s="14">
        <v>2.7618551328817093E-2</v>
      </c>
      <c r="DO127" s="14">
        <v>2.784503631961259E-2</v>
      </c>
      <c r="DP127" s="14">
        <v>2.7047332832456798E-2</v>
      </c>
      <c r="DQ127" s="14">
        <v>2.0951549541684853E-2</v>
      </c>
      <c r="DR127" s="14">
        <v>3.0353200883002206E-2</v>
      </c>
      <c r="DS127" s="14">
        <v>3.1802120141342753E-2</v>
      </c>
      <c r="DT127" s="14">
        <v>2.8862478777589132E-2</v>
      </c>
      <c r="DU127" s="14">
        <v>2.9274004683840751E-2</v>
      </c>
      <c r="DV127" s="14">
        <v>3.0425055928411632E-2</v>
      </c>
      <c r="DW127" s="14">
        <v>2.6324237560192615E-2</v>
      </c>
      <c r="DX127" s="14">
        <v>2.8485757121439279E-2</v>
      </c>
      <c r="DY127" s="14">
        <v>5.8866279069767442E-2</v>
      </c>
      <c r="DZ127" s="14">
        <v>2.6125625347415232E-2</v>
      </c>
      <c r="EA127" s="14">
        <v>2.6250619118375434E-2</v>
      </c>
      <c r="EB127" s="14">
        <v>2.5884838880084523E-2</v>
      </c>
      <c r="EC127" s="14">
        <v>2.123397435897436E-2</v>
      </c>
      <c r="ED127" s="14">
        <v>2.0462296324365289E-2</v>
      </c>
      <c r="EE127" s="14">
        <v>1.6313932980599646E-2</v>
      </c>
      <c r="EF127" s="14">
        <v>2.3484434735117424E-2</v>
      </c>
      <c r="EG127" s="14">
        <v>2.229157378510923E-2</v>
      </c>
      <c r="EH127" s="14">
        <v>2.4151811385853938E-2</v>
      </c>
      <c r="EI127" s="14">
        <v>2.0138089758342925E-2</v>
      </c>
      <c r="EJ127" s="14">
        <v>2.4010671409515339E-2</v>
      </c>
      <c r="EK127" s="14">
        <v>2.313624678663239E-2</v>
      </c>
      <c r="EL127" s="14">
        <v>2.3748629886737302E-2</v>
      </c>
      <c r="EM127" s="14">
        <v>2.1526418786692758E-2</v>
      </c>
      <c r="EN127" s="14">
        <v>2.1678710394663701E-2</v>
      </c>
      <c r="EO127" s="14">
        <v>2.1105527638190954E-2</v>
      </c>
      <c r="EP127" s="14">
        <v>2.4008350730688934E-2</v>
      </c>
      <c r="EQ127" s="14">
        <v>1.8210609659540775E-2</v>
      </c>
      <c r="ER127" s="14">
        <v>1.7590822179732315E-2</v>
      </c>
      <c r="ES127" s="14">
        <v>1.621384750219106E-2</v>
      </c>
      <c r="ET127" s="14">
        <v>2.5167785234899327E-2</v>
      </c>
      <c r="EU127" s="14">
        <v>2.0879609062638829E-2</v>
      </c>
      <c r="EV127" s="14">
        <v>2.2988505747126436E-2</v>
      </c>
      <c r="EW127" s="14">
        <v>1.9897669130187607E-2</v>
      </c>
      <c r="EX127" s="14">
        <v>2.0535714285714286E-2</v>
      </c>
      <c r="EY127" s="14">
        <v>2.1773430104133795E-2</v>
      </c>
      <c r="EZ127" s="13">
        <v>496818.44</v>
      </c>
      <c r="FA127" s="13">
        <v>241517.50000000003</v>
      </c>
      <c r="FB127" s="13">
        <v>256462.90000000043</v>
      </c>
      <c r="FC127" s="13">
        <v>1149585.7399999993</v>
      </c>
      <c r="FD127" s="13">
        <v>714448.79999999981</v>
      </c>
      <c r="FE127" s="13">
        <v>579942.58000000019</v>
      </c>
      <c r="FF127" s="13">
        <v>405725.70999999967</v>
      </c>
      <c r="FG127" s="13">
        <v>570589.05000000051</v>
      </c>
      <c r="FH127" s="13">
        <v>464654.35000000137</v>
      </c>
      <c r="FI127" s="13">
        <v>426556.80999999924</v>
      </c>
      <c r="FJ127" s="13">
        <v>327409.02000000008</v>
      </c>
      <c r="FK127" s="13">
        <v>264671.57</v>
      </c>
      <c r="FL127" s="13">
        <v>326796.90999999997</v>
      </c>
      <c r="FM127" s="13">
        <v>260037.27000000002</v>
      </c>
      <c r="FN127" s="13">
        <v>296855.9699999998</v>
      </c>
      <c r="FO127" s="13">
        <v>221420.14000000007</v>
      </c>
      <c r="FP127" s="13">
        <v>229681.16999999998</v>
      </c>
      <c r="FQ127" s="13">
        <v>464948.79999999976</v>
      </c>
      <c r="FR127" s="13">
        <v>372794.73999999993</v>
      </c>
      <c r="FS127" s="13">
        <v>338397.29999999987</v>
      </c>
      <c r="FT127" s="13">
        <v>194955.10999999987</v>
      </c>
      <c r="FU127" s="13">
        <v>443448.25999999972</v>
      </c>
      <c r="FV127" s="13">
        <v>637880.0999999987</v>
      </c>
      <c r="FW127" s="13">
        <v>338426.20999999979</v>
      </c>
      <c r="FX127" s="4"/>
      <c r="FY127" s="4"/>
      <c r="FZ127" s="4"/>
    </row>
    <row r="128" spans="1:182" x14ac:dyDescent="0.35">
      <c r="A128" s="6" t="s">
        <v>310</v>
      </c>
      <c r="B128" s="7">
        <v>28507038.512799971</v>
      </c>
      <c r="C128" s="7">
        <v>29833201.11319999</v>
      </c>
      <c r="D128" s="7">
        <v>30858542.904799987</v>
      </c>
      <c r="E128" s="7">
        <v>31566597.861199964</v>
      </c>
      <c r="F128" s="7">
        <v>31885386.288399983</v>
      </c>
      <c r="G128" s="7">
        <v>33167380.377599988</v>
      </c>
      <c r="H128" s="7">
        <v>32455158.363200001</v>
      </c>
      <c r="I128" s="7">
        <v>32991708.67160001</v>
      </c>
      <c r="J128" s="7">
        <v>33568965.082000002</v>
      </c>
      <c r="K128" s="7">
        <v>34347179.103199981</v>
      </c>
      <c r="L128" s="7">
        <v>35481654.873599976</v>
      </c>
      <c r="M128" s="7">
        <v>35821305.142000005</v>
      </c>
      <c r="N128" s="7">
        <v>36704951.394799992</v>
      </c>
      <c r="O128" s="7">
        <v>1708667.4912</v>
      </c>
      <c r="P128" s="7">
        <v>1892804.7823999997</v>
      </c>
      <c r="Q128" s="7">
        <v>2401259.4332000003</v>
      </c>
      <c r="R128" s="7">
        <v>2175003.7955999998</v>
      </c>
      <c r="S128" s="7">
        <v>2257614.5423999992</v>
      </c>
      <c r="T128" s="7">
        <v>1630700.9072000002</v>
      </c>
      <c r="U128" s="7">
        <v>2038675.1708</v>
      </c>
      <c r="V128" s="7">
        <v>2431224.8259999999</v>
      </c>
      <c r="W128" s="7">
        <v>3029511.7572000003</v>
      </c>
      <c r="X128" s="7">
        <v>2922424.7544000004</v>
      </c>
      <c r="Y128" s="7">
        <v>2786621.6864000005</v>
      </c>
      <c r="Z128" s="7">
        <v>2739165.4879999999</v>
      </c>
      <c r="AA128" s="7">
        <v>2276262.8315999997</v>
      </c>
      <c r="AB128" s="7">
        <v>2625949.0867999997</v>
      </c>
      <c r="AC128" s="7">
        <v>2287626.3927999996</v>
      </c>
      <c r="AD128" s="7">
        <v>1518827.0588000002</v>
      </c>
      <c r="AE128" s="7">
        <v>1431888.1768000005</v>
      </c>
      <c r="AF128" s="7">
        <v>1537747.3791999999</v>
      </c>
      <c r="AG128" s="7">
        <v>2319895.8991999999</v>
      </c>
      <c r="AH128" s="7">
        <v>2473347.2836000002</v>
      </c>
      <c r="AI128" s="7">
        <v>1654172.3732000003</v>
      </c>
      <c r="AJ128" s="7">
        <v>1548477.5688</v>
      </c>
      <c r="AK128" s="7">
        <v>1830324.8523999997</v>
      </c>
      <c r="AL128" s="7">
        <v>1524914.5127999999</v>
      </c>
      <c r="AM128" s="7">
        <v>2449113.2771999999</v>
      </c>
      <c r="AN128" s="7">
        <v>2782476.3248000001</v>
      </c>
      <c r="AO128" s="7">
        <v>0</v>
      </c>
      <c r="AP128" s="7">
        <v>85740.765199999994</v>
      </c>
      <c r="AQ128" s="7">
        <v>203497.42239999998</v>
      </c>
      <c r="AR128" s="7">
        <v>210486.50959999999</v>
      </c>
      <c r="AS128" s="7">
        <v>175211.0036</v>
      </c>
      <c r="AT128" s="7">
        <v>95094.136800000007</v>
      </c>
      <c r="AU128" s="7">
        <v>48554.594400000002</v>
      </c>
      <c r="AV128" s="7">
        <v>197077.32920000001</v>
      </c>
      <c r="AW128" s="7">
        <v>184631.40200000003</v>
      </c>
      <c r="AX128" s="7">
        <v>245250.69400000002</v>
      </c>
      <c r="AY128" s="7">
        <v>36928.998800000001</v>
      </c>
      <c r="AZ128" s="7">
        <v>35628.706399999995</v>
      </c>
      <c r="BA128" s="7">
        <v>78525.228000000003</v>
      </c>
      <c r="BB128" s="7">
        <v>230407.75000000003</v>
      </c>
      <c r="BC128" s="7">
        <v>230410.47999999998</v>
      </c>
      <c r="BD128" s="7">
        <v>225550.11999999997</v>
      </c>
      <c r="BE128" s="7">
        <v>342073.53</v>
      </c>
      <c r="BF128" s="7">
        <v>182292.37000000002</v>
      </c>
      <c r="BG128" s="7">
        <v>280571.40000000002</v>
      </c>
      <c r="BH128" s="7">
        <v>365203.26</v>
      </c>
      <c r="BI128" s="7">
        <v>431738.06</v>
      </c>
      <c r="BJ128" s="7">
        <v>446220.63</v>
      </c>
      <c r="BK128" s="7">
        <v>312677.21000000002</v>
      </c>
      <c r="BL128" s="7">
        <v>361194.49</v>
      </c>
      <c r="BM128" s="7">
        <v>508786.02</v>
      </c>
      <c r="BN128" s="7">
        <v>183388.44</v>
      </c>
      <c r="BO128" s="7">
        <v>286968.23</v>
      </c>
      <c r="BP128" s="7">
        <v>210012.58999999997</v>
      </c>
      <c r="BQ128" s="7">
        <v>110307.57</v>
      </c>
      <c r="BR128" s="7">
        <v>697777.42</v>
      </c>
      <c r="BS128" s="7">
        <v>279144.64</v>
      </c>
      <c r="BT128" s="7">
        <v>384335.83</v>
      </c>
      <c r="BU128" s="7">
        <v>341683.98</v>
      </c>
      <c r="BV128" s="7">
        <v>235866.46000000002</v>
      </c>
      <c r="BW128" s="7">
        <v>318863.68000000005</v>
      </c>
      <c r="BX128" s="7">
        <v>474727.96</v>
      </c>
      <c r="BY128" s="7">
        <v>694290.44</v>
      </c>
      <c r="BZ128" s="7">
        <v>0</v>
      </c>
      <c r="CA128" s="7">
        <v>0</v>
      </c>
      <c r="CB128" s="7">
        <v>0</v>
      </c>
      <c r="CC128" s="7">
        <v>47246.89</v>
      </c>
      <c r="CD128" s="7">
        <v>83204.67</v>
      </c>
      <c r="CE128" s="7">
        <v>0</v>
      </c>
      <c r="CF128" s="7">
        <v>142915.95000000001</v>
      </c>
      <c r="CG128" s="7">
        <v>4058.7</v>
      </c>
      <c r="CH128" s="7">
        <v>0</v>
      </c>
      <c r="CI128" s="7">
        <v>50242.75</v>
      </c>
      <c r="CJ128" s="7">
        <v>47579.78</v>
      </c>
      <c r="CK128" s="7">
        <v>14971.72</v>
      </c>
      <c r="CL128" s="7">
        <v>35837.14</v>
      </c>
      <c r="CM128" s="8">
        <v>0</v>
      </c>
      <c r="CN128" s="8">
        <v>0</v>
      </c>
      <c r="CO128" s="8">
        <v>0</v>
      </c>
      <c r="CP128" s="8">
        <v>2.9290675301386328E-2</v>
      </c>
      <c r="CQ128" s="8">
        <v>6.4565516927988689E-2</v>
      </c>
      <c r="CR128" s="8">
        <v>0</v>
      </c>
      <c r="CS128" s="8">
        <v>0.13357549640797725</v>
      </c>
      <c r="CT128" s="8">
        <v>2.5256897313471862E-3</v>
      </c>
      <c r="CU128" s="8">
        <v>0</v>
      </c>
      <c r="CV128" s="8">
        <v>2.8947737950287836E-2</v>
      </c>
      <c r="CW128" s="8">
        <v>2.1960486293078483E-2</v>
      </c>
      <c r="CX128" s="8">
        <v>8.0092477621110936E-3</v>
      </c>
      <c r="CY128" s="8">
        <v>1.8315263965276721E-2</v>
      </c>
      <c r="CZ128" s="7">
        <v>1552680.81</v>
      </c>
      <c r="DA128" s="7">
        <v>1958421.1999999997</v>
      </c>
      <c r="DB128" s="7">
        <v>1874893.5</v>
      </c>
      <c r="DC128" s="7">
        <v>1613035.19</v>
      </c>
      <c r="DD128" s="7">
        <v>1288685.8799999999</v>
      </c>
      <c r="DE128" s="7">
        <v>1724260.9</v>
      </c>
      <c r="DF128" s="7">
        <v>1069926.3999999999</v>
      </c>
      <c r="DG128" s="7">
        <v>1606966.9800000002</v>
      </c>
      <c r="DH128" s="7">
        <v>1474364.1300000004</v>
      </c>
      <c r="DI128" s="7">
        <v>1735636.4800000002</v>
      </c>
      <c r="DJ128" s="7">
        <v>2166608.67</v>
      </c>
      <c r="DK128" s="7">
        <v>1869304.1399999997</v>
      </c>
      <c r="DL128" s="7">
        <v>1956681.6</v>
      </c>
      <c r="DM128" s="8">
        <v>4.4444444444444446E-2</v>
      </c>
      <c r="DN128" s="8">
        <v>0.03</v>
      </c>
      <c r="DO128" s="8">
        <v>2.7522935779816515E-2</v>
      </c>
      <c r="DP128" s="8">
        <v>3.5087719298245612E-2</v>
      </c>
      <c r="DQ128" s="8">
        <v>4.716981132075472E-2</v>
      </c>
      <c r="DR128" s="8">
        <v>1.4492753623188406E-2</v>
      </c>
      <c r="DS128" s="8">
        <v>0</v>
      </c>
      <c r="DT128" s="8">
        <v>1.5151515151515152E-2</v>
      </c>
      <c r="DU128" s="8">
        <v>9.4736842105263161E-2</v>
      </c>
      <c r="DV128" s="8">
        <v>1.020408163265306E-2</v>
      </c>
      <c r="DW128" s="8">
        <v>1.7241379310344827E-2</v>
      </c>
      <c r="DX128" s="8">
        <v>1.7391304347826087E-2</v>
      </c>
      <c r="DY128" s="8">
        <v>1.9607843137254902E-2</v>
      </c>
      <c r="DZ128" s="8">
        <v>1.0101010101010102E-2</v>
      </c>
      <c r="EA128" s="8">
        <v>4.3478260869565216E-2</v>
      </c>
      <c r="EB128" s="8">
        <v>0</v>
      </c>
      <c r="EC128" s="8">
        <v>2.7272727272727271E-2</v>
      </c>
      <c r="ED128" s="8">
        <v>2.6785714285714284E-2</v>
      </c>
      <c r="EE128" s="8">
        <v>4.6296296296296294E-2</v>
      </c>
      <c r="EF128" s="8">
        <v>1.4925373134328358E-2</v>
      </c>
      <c r="EG128" s="8">
        <v>0</v>
      </c>
      <c r="EH128" s="8">
        <v>1.5151515151515152E-2</v>
      </c>
      <c r="EI128" s="8">
        <v>8.4210526315789472E-2</v>
      </c>
      <c r="EJ128" s="8">
        <v>1.0101010101010102E-2</v>
      </c>
      <c r="EK128" s="8">
        <v>1.6949152542372881E-2</v>
      </c>
      <c r="EL128" s="8">
        <v>8.6956521739130436E-3</v>
      </c>
      <c r="EM128" s="8">
        <v>7.0588235294117646E-2</v>
      </c>
      <c r="EN128" s="8">
        <v>1.020408163265306E-2</v>
      </c>
      <c r="EO128" s="8">
        <v>3.1914893617021274E-2</v>
      </c>
      <c r="EP128" s="8">
        <v>0</v>
      </c>
      <c r="EQ128" s="8">
        <v>2.7777777777777776E-2</v>
      </c>
      <c r="ER128" s="8">
        <v>2.6086956521739129E-2</v>
      </c>
      <c r="ES128" s="8">
        <v>4.716981132075472E-2</v>
      </c>
      <c r="ET128" s="8">
        <v>1.5151515151515152E-2</v>
      </c>
      <c r="EU128" s="8">
        <v>0</v>
      </c>
      <c r="EV128" s="8">
        <v>1.4492753623188406E-2</v>
      </c>
      <c r="EW128" s="8">
        <v>8.5106382978723402E-2</v>
      </c>
      <c r="EX128" s="8">
        <v>0</v>
      </c>
      <c r="EY128" s="8">
        <v>1.6949152542372881E-2</v>
      </c>
      <c r="EZ128" s="7">
        <v>160922.86000000002</v>
      </c>
      <c r="FA128" s="7">
        <v>6335.3</v>
      </c>
      <c r="FB128" s="7">
        <v>4771.9100000000026</v>
      </c>
      <c r="FC128" s="7">
        <v>57294.8</v>
      </c>
      <c r="FD128" s="7">
        <v>67231.710000000006</v>
      </c>
      <c r="FE128" s="7">
        <v>44004.310000000005</v>
      </c>
      <c r="FF128" s="7">
        <v>81989.73</v>
      </c>
      <c r="FG128" s="7">
        <v>-21460.300000000003</v>
      </c>
      <c r="FH128" s="7">
        <v>10680.250000000002</v>
      </c>
      <c r="FI128" s="7">
        <v>106452.93000000002</v>
      </c>
      <c r="FJ128" s="7">
        <v>91916.219999999987</v>
      </c>
      <c r="FK128" s="7">
        <v>13074.03</v>
      </c>
      <c r="FL128" s="7">
        <v>61579.649999999994</v>
      </c>
      <c r="FM128" s="7">
        <v>33642.000000000007</v>
      </c>
      <c r="FN128" s="7">
        <v>26745.340000000004</v>
      </c>
      <c r="FO128" s="7">
        <v>2685.75</v>
      </c>
      <c r="FP128" s="7">
        <v>2829.6900000000005</v>
      </c>
      <c r="FQ128" s="7">
        <v>2482.8199999999997</v>
      </c>
      <c r="FR128" s="7">
        <v>42189.619999999995</v>
      </c>
      <c r="FS128" s="7">
        <v>16525.189999999999</v>
      </c>
      <c r="FT128" s="7">
        <v>11324.33</v>
      </c>
      <c r="FU128" s="7">
        <v>10666.109999999999</v>
      </c>
      <c r="FV128" s="7">
        <v>17440.39</v>
      </c>
      <c r="FW128" s="7">
        <v>14692.66</v>
      </c>
      <c r="FX128" s="9" t="s">
        <v>311</v>
      </c>
      <c r="FY128" s="10" t="s">
        <v>310</v>
      </c>
      <c r="FZ128" s="22" t="s">
        <v>312</v>
      </c>
    </row>
    <row r="129" spans="1:182" x14ac:dyDescent="0.35">
      <c r="A129" s="6" t="s">
        <v>313</v>
      </c>
      <c r="B129" s="7">
        <v>2804271.390399999</v>
      </c>
      <c r="C129" s="7">
        <v>3552265.1647999994</v>
      </c>
      <c r="D129" s="7">
        <v>4180396.9552000007</v>
      </c>
      <c r="E129" s="7">
        <v>4608122.4739999995</v>
      </c>
      <c r="F129" s="7">
        <v>5092819.9519999903</v>
      </c>
      <c r="G129" s="7">
        <v>5472982.5815999974</v>
      </c>
      <c r="H129" s="7">
        <v>5710047.4163999986</v>
      </c>
      <c r="I129" s="7">
        <v>6100690.1040000003</v>
      </c>
      <c r="J129" s="7">
        <v>6515132.6376000009</v>
      </c>
      <c r="K129" s="7">
        <v>6691140.2527999887</v>
      </c>
      <c r="L129" s="7">
        <v>7258610.5983999996</v>
      </c>
      <c r="M129" s="7">
        <v>7631329.535600001</v>
      </c>
      <c r="N129" s="7">
        <v>8086491.0587999988</v>
      </c>
      <c r="O129" s="7">
        <v>39272.531999999999</v>
      </c>
      <c r="P129" s="7">
        <v>92575.467600000004</v>
      </c>
      <c r="Q129" s="7">
        <v>202203.2604</v>
      </c>
      <c r="R129" s="7">
        <v>193817.86360000001</v>
      </c>
      <c r="S129" s="7">
        <v>262512.5528</v>
      </c>
      <c r="T129" s="7">
        <v>393432.41679999995</v>
      </c>
      <c r="U129" s="7">
        <v>509761.99400000006</v>
      </c>
      <c r="V129" s="7">
        <v>938157.74199999997</v>
      </c>
      <c r="W129" s="7">
        <v>1079935.73</v>
      </c>
      <c r="X129" s="7">
        <v>956015.98199999996</v>
      </c>
      <c r="Y129" s="7">
        <v>960464.71160000004</v>
      </c>
      <c r="Z129" s="7">
        <v>950544.02040000015</v>
      </c>
      <c r="AA129" s="7">
        <v>704333.27200000011</v>
      </c>
      <c r="AB129" s="7">
        <v>172034.57880000002</v>
      </c>
      <c r="AC129" s="7">
        <v>184855.61120000001</v>
      </c>
      <c r="AD129" s="7">
        <v>168973.97320000001</v>
      </c>
      <c r="AE129" s="7">
        <v>499502.424</v>
      </c>
      <c r="AF129" s="7">
        <v>645234.04040000006</v>
      </c>
      <c r="AG129" s="7">
        <v>724907.88799999992</v>
      </c>
      <c r="AH129" s="7">
        <v>611324.19959999993</v>
      </c>
      <c r="AI129" s="7">
        <v>470925.05680000002</v>
      </c>
      <c r="AJ129" s="7">
        <v>225465.92479999998</v>
      </c>
      <c r="AK129" s="7">
        <v>376410.22000000003</v>
      </c>
      <c r="AL129" s="7">
        <v>322842.04000000004</v>
      </c>
      <c r="AM129" s="7">
        <v>364410.72519999999</v>
      </c>
      <c r="AN129" s="7">
        <v>511916.95000000007</v>
      </c>
      <c r="AO129" s="7">
        <v>0</v>
      </c>
      <c r="AP129" s="7">
        <v>0</v>
      </c>
      <c r="AQ129" s="7">
        <v>97474.433199999999</v>
      </c>
      <c r="AR129" s="7">
        <v>45031.000400000004</v>
      </c>
      <c r="AS129" s="7">
        <v>140411.41279999999</v>
      </c>
      <c r="AT129" s="7">
        <v>0</v>
      </c>
      <c r="AU129" s="7">
        <v>85993.378400000001</v>
      </c>
      <c r="AV129" s="7">
        <v>77109.696400000001</v>
      </c>
      <c r="AW129" s="7">
        <v>205264.834</v>
      </c>
      <c r="AX129" s="7">
        <v>0</v>
      </c>
      <c r="AY129" s="7">
        <v>134338.03080000001</v>
      </c>
      <c r="AZ129" s="7">
        <v>102255.4768</v>
      </c>
      <c r="BA129" s="7">
        <v>47417.8272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26423.68</v>
      </c>
      <c r="BQ129" s="7">
        <v>0</v>
      </c>
      <c r="BR129" s="7">
        <v>66897.899999999994</v>
      </c>
      <c r="BS129" s="7">
        <v>11092.87</v>
      </c>
      <c r="BT129" s="7">
        <v>6596.32</v>
      </c>
      <c r="BU129" s="7">
        <v>26047.919999999998</v>
      </c>
      <c r="BV129" s="7">
        <v>153193.85</v>
      </c>
      <c r="BW129" s="7">
        <v>174601.26</v>
      </c>
      <c r="BX129" s="7">
        <v>132102.08000000002</v>
      </c>
      <c r="BY129" s="7">
        <v>333603.83999999997</v>
      </c>
      <c r="BZ129" s="7">
        <v>0</v>
      </c>
      <c r="CA129" s="7">
        <v>8840.4500000000007</v>
      </c>
      <c r="CB129" s="7">
        <v>0</v>
      </c>
      <c r="CC129" s="7">
        <v>0</v>
      </c>
      <c r="CD129" s="7">
        <v>0</v>
      </c>
      <c r="CE129" s="7">
        <v>12378.82</v>
      </c>
      <c r="CF129" s="7">
        <v>40124.44</v>
      </c>
      <c r="CG129" s="7">
        <v>0</v>
      </c>
      <c r="CH129" s="7">
        <v>45281.97</v>
      </c>
      <c r="CI129" s="7">
        <v>40256.240000000005</v>
      </c>
      <c r="CJ129" s="7">
        <v>0</v>
      </c>
      <c r="CK129" s="7">
        <v>0</v>
      </c>
      <c r="CL129" s="7">
        <v>23133.57</v>
      </c>
      <c r="CM129" s="8">
        <v>0</v>
      </c>
      <c r="CN129" s="8">
        <v>1.2878505353631001E-2</v>
      </c>
      <c r="CO129" s="8">
        <v>0</v>
      </c>
      <c r="CP129" s="8">
        <v>0</v>
      </c>
      <c r="CQ129" s="8">
        <v>0</v>
      </c>
      <c r="CR129" s="8">
        <v>2.8848429860766023E-2</v>
      </c>
      <c r="CS129" s="8">
        <v>0.10953919078933036</v>
      </c>
      <c r="CT129" s="8">
        <v>0</v>
      </c>
      <c r="CU129" s="8">
        <v>8.745209029406302E-2</v>
      </c>
      <c r="CV129" s="8">
        <v>8.0010179294794467E-2</v>
      </c>
      <c r="CW129" s="8">
        <v>0</v>
      </c>
      <c r="CX129" s="8">
        <v>0</v>
      </c>
      <c r="CY129" s="8">
        <v>3.0518293203375631E-2</v>
      </c>
      <c r="CZ129" s="7">
        <v>471617.99</v>
      </c>
      <c r="DA129" s="7">
        <v>686450</v>
      </c>
      <c r="DB129" s="7">
        <v>569571.11</v>
      </c>
      <c r="DC129" s="7">
        <v>410309.28</v>
      </c>
      <c r="DD129" s="7">
        <v>443709.77</v>
      </c>
      <c r="DE129" s="7">
        <v>429098.57</v>
      </c>
      <c r="DF129" s="7">
        <v>366302.14</v>
      </c>
      <c r="DG129" s="7">
        <v>359161.95</v>
      </c>
      <c r="DH129" s="7">
        <v>517791.74</v>
      </c>
      <c r="DI129" s="7">
        <v>503138.98</v>
      </c>
      <c r="DJ129" s="7">
        <v>770834.76</v>
      </c>
      <c r="DK129" s="7">
        <v>560242.39000000013</v>
      </c>
      <c r="DL129" s="7">
        <v>758023.06</v>
      </c>
      <c r="DM129" s="8">
        <v>0</v>
      </c>
      <c r="DN129" s="8">
        <v>6.6666666666666666E-2</v>
      </c>
      <c r="DO129" s="8">
        <v>9.375E-2</v>
      </c>
      <c r="DP129" s="8">
        <v>3.5714285714285712E-2</v>
      </c>
      <c r="DQ129" s="8">
        <v>8.3333333333333329E-2</v>
      </c>
      <c r="DR129" s="8">
        <v>3.8461538461538464E-2</v>
      </c>
      <c r="DS129" s="8">
        <v>5.2631578947368418E-2</v>
      </c>
      <c r="DT129" s="8">
        <v>4.3478260869565216E-2</v>
      </c>
      <c r="DU129" s="8">
        <v>0</v>
      </c>
      <c r="DV129" s="8">
        <v>0</v>
      </c>
      <c r="DW129" s="8">
        <v>0</v>
      </c>
      <c r="DX129" s="8">
        <v>6.25E-2</v>
      </c>
      <c r="DY129" s="8">
        <v>0.10344827586206896</v>
      </c>
      <c r="DZ129" s="8">
        <v>5.8823529411764705E-2</v>
      </c>
      <c r="EA129" s="8">
        <v>0</v>
      </c>
      <c r="EB129" s="8">
        <v>5.2631578947368418E-2</v>
      </c>
      <c r="EC129" s="8">
        <v>9.6774193548387094E-2</v>
      </c>
      <c r="ED129" s="8">
        <v>0</v>
      </c>
      <c r="EE129" s="8">
        <v>9.0909090909090912E-2</v>
      </c>
      <c r="EF129" s="8">
        <v>0</v>
      </c>
      <c r="EG129" s="8">
        <v>4.5454545454545456E-2</v>
      </c>
      <c r="EH129" s="8">
        <v>0.05</v>
      </c>
      <c r="EI129" s="8">
        <v>0</v>
      </c>
      <c r="EJ129" s="8">
        <v>0</v>
      </c>
      <c r="EK129" s="8">
        <v>0</v>
      </c>
      <c r="EL129" s="8">
        <v>6.0606060606060608E-2</v>
      </c>
      <c r="EM129" s="8">
        <v>0</v>
      </c>
      <c r="EN129" s="8">
        <v>5.5555555555555552E-2</v>
      </c>
      <c r="EO129" s="8">
        <v>0</v>
      </c>
      <c r="EP129" s="8">
        <v>0.05</v>
      </c>
      <c r="EQ129" s="8">
        <v>9.0909090909090912E-2</v>
      </c>
      <c r="ER129" s="8">
        <v>0</v>
      </c>
      <c r="ES129" s="8">
        <v>7.1428571428571425E-2</v>
      </c>
      <c r="ET129" s="8">
        <v>0</v>
      </c>
      <c r="EU129" s="8">
        <v>4.5454545454545456E-2</v>
      </c>
      <c r="EV129" s="8">
        <v>5.2631578947368418E-2</v>
      </c>
      <c r="EW129" s="8">
        <v>0</v>
      </c>
      <c r="EX129" s="8">
        <v>0</v>
      </c>
      <c r="EY129" s="8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0.05</v>
      </c>
      <c r="FI129" s="7">
        <v>1843.6200000000001</v>
      </c>
      <c r="FJ129" s="7">
        <v>0</v>
      </c>
      <c r="FK129" s="7">
        <v>4532.0600000000004</v>
      </c>
      <c r="FL129" s="7">
        <v>0</v>
      </c>
      <c r="FM129" s="7">
        <v>440.55</v>
      </c>
      <c r="FN129" s="7">
        <v>0</v>
      </c>
      <c r="FO129" s="7">
        <v>2677.28</v>
      </c>
      <c r="FP129" s="7">
        <v>2119.27</v>
      </c>
      <c r="FQ129" s="7">
        <v>9118.1</v>
      </c>
      <c r="FR129" s="7">
        <v>2377.4900000000002</v>
      </c>
      <c r="FS129" s="7">
        <v>2716.66</v>
      </c>
      <c r="FT129" s="7">
        <v>82835.710000000006</v>
      </c>
      <c r="FU129" s="7">
        <v>224.89999999999998</v>
      </c>
      <c r="FV129" s="7">
        <v>23800.99</v>
      </c>
      <c r="FW129" s="7">
        <v>0</v>
      </c>
      <c r="FX129" s="9" t="s">
        <v>311</v>
      </c>
      <c r="FY129" s="10" t="s">
        <v>313</v>
      </c>
      <c r="FZ129" s="22" t="s">
        <v>312</v>
      </c>
    </row>
    <row r="130" spans="1:182" x14ac:dyDescent="0.35">
      <c r="A130" s="6" t="s">
        <v>314</v>
      </c>
      <c r="B130" s="7">
        <v>28130073.957199968</v>
      </c>
      <c r="C130" s="7">
        <v>28801087.267199989</v>
      </c>
      <c r="D130" s="7">
        <v>30006509.991199967</v>
      </c>
      <c r="E130" s="7">
        <v>30983581.525199983</v>
      </c>
      <c r="F130" s="7">
        <v>31904974.612799969</v>
      </c>
      <c r="G130" s="7">
        <v>33375302.582399998</v>
      </c>
      <c r="H130" s="7">
        <v>33344727.601999994</v>
      </c>
      <c r="I130" s="7">
        <v>34092103.493199967</v>
      </c>
      <c r="J130" s="7">
        <v>35179236.359199956</v>
      </c>
      <c r="K130" s="7">
        <v>36664270.751199968</v>
      </c>
      <c r="L130" s="7">
        <v>38414853.313599966</v>
      </c>
      <c r="M130" s="7">
        <v>39743740.003999986</v>
      </c>
      <c r="N130" s="7">
        <v>42532858.766399987</v>
      </c>
      <c r="O130" s="7">
        <v>1876252.0532</v>
      </c>
      <c r="P130" s="7">
        <v>1684242.7367999998</v>
      </c>
      <c r="Q130" s="7">
        <v>1564943.9611999996</v>
      </c>
      <c r="R130" s="7">
        <v>1571157.8691999998</v>
      </c>
      <c r="S130" s="7">
        <v>1533223.7683999997</v>
      </c>
      <c r="T130" s="7">
        <v>1348967.6036</v>
      </c>
      <c r="U130" s="7">
        <v>1697940.7704000003</v>
      </c>
      <c r="V130" s="7">
        <v>1706989.4588000001</v>
      </c>
      <c r="W130" s="7">
        <v>1741017.1876000001</v>
      </c>
      <c r="X130" s="7">
        <v>1919886.9987999999</v>
      </c>
      <c r="Y130" s="7">
        <v>1815101.9735999999</v>
      </c>
      <c r="Z130" s="7">
        <v>2126345.5499999998</v>
      </c>
      <c r="AA130" s="7">
        <v>2461524.7220000001</v>
      </c>
      <c r="AB130" s="7">
        <v>1991106.4387999999</v>
      </c>
      <c r="AC130" s="7">
        <v>1460370.7052</v>
      </c>
      <c r="AD130" s="7">
        <v>1463177.8456000001</v>
      </c>
      <c r="AE130" s="7">
        <v>1316182.0055999998</v>
      </c>
      <c r="AF130" s="7">
        <v>1181846.0463999999</v>
      </c>
      <c r="AG130" s="7">
        <v>1431054.8223999999</v>
      </c>
      <c r="AH130" s="7">
        <v>1576526.5192</v>
      </c>
      <c r="AI130" s="7">
        <v>1681925.7072000001</v>
      </c>
      <c r="AJ130" s="7">
        <v>1829539.8668</v>
      </c>
      <c r="AK130" s="7">
        <v>1739388.0223999999</v>
      </c>
      <c r="AL130" s="7">
        <v>2137494.8287999998</v>
      </c>
      <c r="AM130" s="7">
        <v>1852597.1632000003</v>
      </c>
      <c r="AN130" s="7">
        <v>2020959.1079999995</v>
      </c>
      <c r="AO130" s="7">
        <v>0</v>
      </c>
      <c r="AP130" s="7">
        <v>89965.263999999996</v>
      </c>
      <c r="AQ130" s="7">
        <v>110894.86720000001</v>
      </c>
      <c r="AR130" s="7">
        <v>262576.33960000001</v>
      </c>
      <c r="AS130" s="7">
        <v>93326.36480000001</v>
      </c>
      <c r="AT130" s="7">
        <v>75059.48</v>
      </c>
      <c r="AU130" s="7">
        <v>88094.073999999993</v>
      </c>
      <c r="AV130" s="7">
        <v>80828.553599999999</v>
      </c>
      <c r="AW130" s="7">
        <v>107739.2752</v>
      </c>
      <c r="AX130" s="7">
        <v>33313.259999999995</v>
      </c>
      <c r="AY130" s="7">
        <v>134398.8192</v>
      </c>
      <c r="AZ130" s="7">
        <v>94143.8024</v>
      </c>
      <c r="BA130" s="7">
        <v>144828.99</v>
      </c>
      <c r="BB130" s="7">
        <v>521173.76000000001</v>
      </c>
      <c r="BC130" s="7">
        <v>296256.49</v>
      </c>
      <c r="BD130" s="7">
        <v>66990.440000000017</v>
      </c>
      <c r="BE130" s="7">
        <v>277583.89</v>
      </c>
      <c r="BF130" s="7">
        <v>181467.34999999998</v>
      </c>
      <c r="BG130" s="7">
        <v>143460.35999999999</v>
      </c>
      <c r="BH130" s="7">
        <v>161941.81999999998</v>
      </c>
      <c r="BI130" s="7">
        <v>393560.06</v>
      </c>
      <c r="BJ130" s="7">
        <v>362311.69</v>
      </c>
      <c r="BK130" s="7">
        <v>325672.64999999997</v>
      </c>
      <c r="BL130" s="7">
        <v>341221.1</v>
      </c>
      <c r="BM130" s="7">
        <v>327655.44999999995</v>
      </c>
      <c r="BN130" s="7">
        <v>462579.64999999997</v>
      </c>
      <c r="BO130" s="7">
        <v>423775.19000000006</v>
      </c>
      <c r="BP130" s="7">
        <v>258671.29</v>
      </c>
      <c r="BQ130" s="7">
        <v>265972.69</v>
      </c>
      <c r="BR130" s="7">
        <v>240911.34999999998</v>
      </c>
      <c r="BS130" s="7">
        <v>314173.87</v>
      </c>
      <c r="BT130" s="7">
        <v>279978.3</v>
      </c>
      <c r="BU130" s="7">
        <v>295510.68</v>
      </c>
      <c r="BV130" s="7">
        <v>175002.89</v>
      </c>
      <c r="BW130" s="7">
        <v>219932.55</v>
      </c>
      <c r="BX130" s="7">
        <v>341204.18999999994</v>
      </c>
      <c r="BY130" s="7">
        <v>150191.81</v>
      </c>
      <c r="BZ130" s="7">
        <v>25548.78</v>
      </c>
      <c r="CA130" s="7">
        <v>9388.44</v>
      </c>
      <c r="CB130" s="7">
        <v>21386.32</v>
      </c>
      <c r="CC130" s="7">
        <v>76090.03</v>
      </c>
      <c r="CD130" s="7">
        <v>34443.56</v>
      </c>
      <c r="CE130" s="7">
        <v>0</v>
      </c>
      <c r="CF130" s="7">
        <v>58454.39</v>
      </c>
      <c r="CG130" s="7">
        <v>8754.7900000000009</v>
      </c>
      <c r="CH130" s="7">
        <v>71184</v>
      </c>
      <c r="CI130" s="7">
        <v>8226.5</v>
      </c>
      <c r="CJ130" s="7">
        <v>119670.22</v>
      </c>
      <c r="CK130" s="7">
        <v>25897.95</v>
      </c>
      <c r="CL130" s="7">
        <v>27884.929999999997</v>
      </c>
      <c r="CM130" s="20">
        <v>1.5171564832923194E-2</v>
      </c>
      <c r="CN130" s="20">
        <v>5.2188685787494474E-3</v>
      </c>
      <c r="CO130" s="20">
        <v>9.4862443840885158E-3</v>
      </c>
      <c r="CP130" s="20">
        <v>3.9647891017270745E-2</v>
      </c>
      <c r="CQ130" s="20">
        <v>1.6604888227412431E-2</v>
      </c>
      <c r="CR130" s="20">
        <v>0</v>
      </c>
      <c r="CS130" s="20">
        <v>3.6632238437118984E-2</v>
      </c>
      <c r="CT130" s="20">
        <v>5.5096664397506524E-3</v>
      </c>
      <c r="CU130" s="20">
        <v>3.9414944986129852E-2</v>
      </c>
      <c r="CV130" s="20">
        <v>3.8591702754353593E-3</v>
      </c>
      <c r="CW130" s="20">
        <v>5.103979214734345E-2</v>
      </c>
      <c r="CX130" s="20">
        <v>9.7482547313690604E-3</v>
      </c>
      <c r="CY130" s="20">
        <v>1.0807380977987377E-2</v>
      </c>
      <c r="CZ130" s="7">
        <v>1683991.09</v>
      </c>
      <c r="DA130" s="7">
        <v>1798941.6400000001</v>
      </c>
      <c r="DB130" s="7">
        <v>2254455.9400000004</v>
      </c>
      <c r="DC130" s="7">
        <v>1919144.45</v>
      </c>
      <c r="DD130" s="7">
        <v>2074302.4300000002</v>
      </c>
      <c r="DE130" s="7">
        <v>1738537.53</v>
      </c>
      <c r="DF130" s="7">
        <v>1595708.93</v>
      </c>
      <c r="DG130" s="7">
        <v>1639007.8499999999</v>
      </c>
      <c r="DH130" s="7">
        <v>1906766.4700000002</v>
      </c>
      <c r="DI130" s="7">
        <v>2486646.7400000007</v>
      </c>
      <c r="DJ130" s="7">
        <v>2617668.4300000002</v>
      </c>
      <c r="DK130" s="7">
        <v>2908230.84</v>
      </c>
      <c r="DL130" s="7">
        <v>3070539.28</v>
      </c>
      <c r="DM130" s="20">
        <v>6.5573770491803282E-2</v>
      </c>
      <c r="DN130" s="20">
        <v>1.0309278350515464E-2</v>
      </c>
      <c r="DO130" s="20">
        <v>1.8181818181818181E-2</v>
      </c>
      <c r="DP130" s="20">
        <v>2.8368794326241134E-2</v>
      </c>
      <c r="DQ130" s="20">
        <v>3.1746031746031744E-2</v>
      </c>
      <c r="DR130" s="20">
        <v>3.4782608695652174E-2</v>
      </c>
      <c r="DS130" s="20">
        <v>9.0090090090090089E-3</v>
      </c>
      <c r="DT130" s="20">
        <v>4.1237113402061855E-2</v>
      </c>
      <c r="DU130" s="20">
        <v>6.097560975609756E-2</v>
      </c>
      <c r="DV130" s="20">
        <v>4.1666666666666664E-2</v>
      </c>
      <c r="DW130" s="20">
        <v>0.1093073593073593</v>
      </c>
      <c r="DX130" s="20">
        <v>1.6129032258064516E-2</v>
      </c>
      <c r="DY130" s="20">
        <v>6.2068965517241378E-2</v>
      </c>
      <c r="DZ130" s="20">
        <v>4.4444444444444446E-2</v>
      </c>
      <c r="EA130" s="20">
        <v>5.737704918032787E-2</v>
      </c>
      <c r="EB130" s="20">
        <v>1.0309278350515464E-2</v>
      </c>
      <c r="EC130" s="20">
        <v>1.8181818181818181E-2</v>
      </c>
      <c r="ED130" s="20">
        <v>1.4184397163120567E-2</v>
      </c>
      <c r="EE130" s="20">
        <v>3.2000000000000001E-2</v>
      </c>
      <c r="EF130" s="20">
        <v>1.7094017094017096E-2</v>
      </c>
      <c r="EG130" s="20">
        <v>9.0909090909090905E-3</v>
      </c>
      <c r="EH130" s="20">
        <v>2.0618556701030927E-2</v>
      </c>
      <c r="EI130" s="20">
        <v>6.1728395061728392E-2</v>
      </c>
      <c r="EJ130" s="20">
        <v>1.6393442622950821E-2</v>
      </c>
      <c r="EK130" s="20">
        <v>1.2987012987012988E-2</v>
      </c>
      <c r="EL130" s="20">
        <v>1.6260162601626018E-2</v>
      </c>
      <c r="EM130" s="20">
        <v>2.7272727272727271E-2</v>
      </c>
      <c r="EN130" s="20">
        <v>2.2222222222222223E-2</v>
      </c>
      <c r="EO130" s="20">
        <v>5.737704918032787E-2</v>
      </c>
      <c r="EP130" s="20">
        <v>1.0309278350515464E-2</v>
      </c>
      <c r="EQ130" s="20">
        <v>9.0909090909090905E-3</v>
      </c>
      <c r="ER130" s="20">
        <v>1.4184397163120567E-2</v>
      </c>
      <c r="ES130" s="20">
        <v>3.1007751937984496E-2</v>
      </c>
      <c r="ET130" s="20">
        <v>1.7699115044247787E-2</v>
      </c>
      <c r="EU130" s="20">
        <v>9.0909090909090905E-3</v>
      </c>
      <c r="EV130" s="20">
        <v>1.020408163265306E-2</v>
      </c>
      <c r="EW130" s="20">
        <v>5.8823529411764705E-2</v>
      </c>
      <c r="EX130" s="20">
        <v>8.4745762711864406E-3</v>
      </c>
      <c r="EY130" s="20">
        <v>1.2987012987012988E-2</v>
      </c>
      <c r="EZ130" s="7">
        <v>8534.9900000000016</v>
      </c>
      <c r="FA130" s="7">
        <v>16413.27</v>
      </c>
      <c r="FB130" s="7">
        <v>11479.380000000008</v>
      </c>
      <c r="FC130" s="7">
        <v>78439.22</v>
      </c>
      <c r="FD130" s="7">
        <v>37602.759999999995</v>
      </c>
      <c r="FE130" s="7">
        <v>32142.260000000002</v>
      </c>
      <c r="FF130" s="7">
        <v>3245.9500000000003</v>
      </c>
      <c r="FG130" s="7">
        <v>13243.23</v>
      </c>
      <c r="FH130" s="7">
        <v>25718.58</v>
      </c>
      <c r="FI130" s="7">
        <v>20369.439999999999</v>
      </c>
      <c r="FJ130" s="7">
        <v>10243.140000000001</v>
      </c>
      <c r="FK130" s="7">
        <v>11841.560000000001</v>
      </c>
      <c r="FL130" s="7">
        <v>18634.109999999997</v>
      </c>
      <c r="FM130" s="7">
        <v>20339.61</v>
      </c>
      <c r="FN130" s="7">
        <v>10954.119999999999</v>
      </c>
      <c r="FO130" s="7">
        <v>3549.21</v>
      </c>
      <c r="FP130" s="7">
        <v>14646.100000000002</v>
      </c>
      <c r="FQ130" s="7">
        <v>64782.67</v>
      </c>
      <c r="FR130" s="7">
        <v>3003.2099999999996</v>
      </c>
      <c r="FS130" s="7">
        <v>11574.56</v>
      </c>
      <c r="FT130" s="7">
        <v>32404.98</v>
      </c>
      <c r="FU130" s="7">
        <v>12427.68</v>
      </c>
      <c r="FV130" s="7">
        <v>6933.2299999999987</v>
      </c>
      <c r="FW130" s="7">
        <v>85272.54</v>
      </c>
      <c r="FX130" s="9" t="s">
        <v>311</v>
      </c>
      <c r="FY130" s="10" t="s">
        <v>314</v>
      </c>
      <c r="FZ130" s="22" t="s">
        <v>312</v>
      </c>
    </row>
    <row r="131" spans="1:182" x14ac:dyDescent="0.35">
      <c r="A131" s="6" t="s">
        <v>315</v>
      </c>
      <c r="B131" s="7">
        <v>10992509.420799999</v>
      </c>
      <c r="C131" s="7">
        <v>11525668.469199987</v>
      </c>
      <c r="D131" s="7">
        <v>11802212.482800001</v>
      </c>
      <c r="E131" s="7">
        <v>12275721.421599979</v>
      </c>
      <c r="F131" s="7">
        <v>12327222.553599985</v>
      </c>
      <c r="G131" s="7">
        <v>12482016.680799995</v>
      </c>
      <c r="H131" s="7">
        <v>12306915.866399994</v>
      </c>
      <c r="I131" s="7">
        <v>12359758.063999975</v>
      </c>
      <c r="J131" s="7">
        <v>12537015.19919998</v>
      </c>
      <c r="K131" s="7">
        <v>12912808.889999997</v>
      </c>
      <c r="L131" s="7">
        <v>13458872.246799972</v>
      </c>
      <c r="M131" s="7">
        <v>13623999.532399978</v>
      </c>
      <c r="N131" s="7">
        <v>13962824.416000001</v>
      </c>
      <c r="O131" s="7">
        <v>1540403.0448</v>
      </c>
      <c r="P131" s="7">
        <v>1653269.7552</v>
      </c>
      <c r="Q131" s="7">
        <v>1727788.3900000001</v>
      </c>
      <c r="R131" s="7">
        <v>1633704.6008000001</v>
      </c>
      <c r="S131" s="7">
        <v>1606774.6364</v>
      </c>
      <c r="T131" s="7">
        <v>1051830.7148</v>
      </c>
      <c r="U131" s="7">
        <v>892459.03759999992</v>
      </c>
      <c r="V131" s="7">
        <v>924807.97759999998</v>
      </c>
      <c r="W131" s="7">
        <v>822746.38320000004</v>
      </c>
      <c r="X131" s="7">
        <v>962764.20679999993</v>
      </c>
      <c r="Y131" s="7">
        <v>1233616.4995999997</v>
      </c>
      <c r="Z131" s="7">
        <v>1499466.6555999995</v>
      </c>
      <c r="AA131" s="7">
        <v>1702509.5035999999</v>
      </c>
      <c r="AB131" s="7">
        <v>1144895.8859999999</v>
      </c>
      <c r="AC131" s="7">
        <v>920282.34519999998</v>
      </c>
      <c r="AD131" s="7">
        <v>757080.63680000009</v>
      </c>
      <c r="AE131" s="7">
        <v>821898.22239999997</v>
      </c>
      <c r="AF131" s="7">
        <v>796826.62359999993</v>
      </c>
      <c r="AG131" s="7">
        <v>969885.12200000009</v>
      </c>
      <c r="AH131" s="7">
        <v>1018054.1815999998</v>
      </c>
      <c r="AI131" s="7">
        <v>1100759.0623999999</v>
      </c>
      <c r="AJ131" s="7">
        <v>1502689.3916</v>
      </c>
      <c r="AK131" s="7">
        <v>1087521.0384</v>
      </c>
      <c r="AL131" s="7">
        <v>1117978.7416000001</v>
      </c>
      <c r="AM131" s="7">
        <v>1456628.3660000002</v>
      </c>
      <c r="AN131" s="7">
        <v>1663620.5876</v>
      </c>
      <c r="AO131" s="7">
        <v>0</v>
      </c>
      <c r="AP131" s="7">
        <v>257426.14399999997</v>
      </c>
      <c r="AQ131" s="7">
        <v>21423.529200000001</v>
      </c>
      <c r="AR131" s="7">
        <v>306992.86240000004</v>
      </c>
      <c r="AS131" s="7">
        <v>149535.826</v>
      </c>
      <c r="AT131" s="7">
        <v>37528.124000000003</v>
      </c>
      <c r="AU131" s="7">
        <v>40488.798000000003</v>
      </c>
      <c r="AV131" s="7">
        <v>32058.667600000001</v>
      </c>
      <c r="AW131" s="7">
        <v>69687.115999999995</v>
      </c>
      <c r="AX131" s="7">
        <v>50749.660799999998</v>
      </c>
      <c r="AY131" s="7">
        <v>43655.286399999997</v>
      </c>
      <c r="AZ131" s="7">
        <v>50611.059600000001</v>
      </c>
      <c r="BA131" s="7">
        <v>0</v>
      </c>
      <c r="BB131" s="7">
        <v>16664.04</v>
      </c>
      <c r="BC131" s="7">
        <v>167569.29</v>
      </c>
      <c r="BD131" s="7">
        <v>96680.959999999992</v>
      </c>
      <c r="BE131" s="7">
        <v>45885.86</v>
      </c>
      <c r="BF131" s="7">
        <v>115582.68000000001</v>
      </c>
      <c r="BG131" s="7">
        <v>123764.2</v>
      </c>
      <c r="BH131" s="7">
        <v>143927.47</v>
      </c>
      <c r="BI131" s="7">
        <v>228143.74</v>
      </c>
      <c r="BJ131" s="7">
        <v>113613.03</v>
      </c>
      <c r="BK131" s="7">
        <v>105178</v>
      </c>
      <c r="BL131" s="7">
        <v>242986.82</v>
      </c>
      <c r="BM131" s="7">
        <v>120258.84</v>
      </c>
      <c r="BN131" s="7">
        <v>212992.42</v>
      </c>
      <c r="BO131" s="7">
        <v>238563.89</v>
      </c>
      <c r="BP131" s="7">
        <v>123279.35</v>
      </c>
      <c r="BQ131" s="7">
        <v>283625.61000000004</v>
      </c>
      <c r="BR131" s="7">
        <v>465418.92999999993</v>
      </c>
      <c r="BS131" s="7">
        <v>176394.04</v>
      </c>
      <c r="BT131" s="7">
        <v>77924.310000000012</v>
      </c>
      <c r="BU131" s="7">
        <v>200953.02000000002</v>
      </c>
      <c r="BV131" s="7">
        <v>187690.86</v>
      </c>
      <c r="BW131" s="7">
        <v>18304.09</v>
      </c>
      <c r="BX131" s="7">
        <v>105277.84000000001</v>
      </c>
      <c r="BY131" s="7">
        <v>74168.459999999992</v>
      </c>
      <c r="BZ131" s="7">
        <v>0</v>
      </c>
      <c r="CA131" s="7">
        <v>0</v>
      </c>
      <c r="CB131" s="7">
        <v>57900.74</v>
      </c>
      <c r="CC131" s="7">
        <v>14310.67</v>
      </c>
      <c r="CD131" s="7">
        <v>42934.19</v>
      </c>
      <c r="CE131" s="7">
        <v>0</v>
      </c>
      <c r="CF131" s="7">
        <v>23858.239999999998</v>
      </c>
      <c r="CG131" s="7">
        <v>52141.48</v>
      </c>
      <c r="CH131" s="7">
        <v>0</v>
      </c>
      <c r="CI131" s="7">
        <v>10459.709999999999</v>
      </c>
      <c r="CJ131" s="7">
        <v>99315.079999999987</v>
      </c>
      <c r="CK131" s="7">
        <v>0</v>
      </c>
      <c r="CL131" s="7">
        <v>0</v>
      </c>
      <c r="CM131" s="8">
        <v>0</v>
      </c>
      <c r="CN131" s="8">
        <v>0</v>
      </c>
      <c r="CO131" s="8">
        <v>8.0648529578110931E-2</v>
      </c>
      <c r="CP131" s="8">
        <v>1.7099832789149564E-2</v>
      </c>
      <c r="CQ131" s="8">
        <v>6.9020608268948652E-2</v>
      </c>
      <c r="CR131" s="8">
        <v>0</v>
      </c>
      <c r="CS131" s="8">
        <v>5.8622148157499693E-2</v>
      </c>
      <c r="CT131" s="8">
        <v>0.10937701509997667</v>
      </c>
      <c r="CU131" s="8">
        <v>0</v>
      </c>
      <c r="CV131" s="8">
        <v>1.2840051366539739E-2</v>
      </c>
      <c r="CW131" s="8">
        <v>0.10256186453570858</v>
      </c>
      <c r="CX131" s="8">
        <v>0</v>
      </c>
      <c r="CY131" s="8">
        <v>0</v>
      </c>
      <c r="CZ131" s="7">
        <v>691401.65</v>
      </c>
      <c r="DA131" s="7">
        <v>730679.96</v>
      </c>
      <c r="DB131" s="7">
        <v>717939.19</v>
      </c>
      <c r="DC131" s="7">
        <v>836889.47</v>
      </c>
      <c r="DD131" s="7">
        <v>622048.85</v>
      </c>
      <c r="DE131" s="7">
        <v>508538.98</v>
      </c>
      <c r="DF131" s="7">
        <v>406983.38</v>
      </c>
      <c r="DG131" s="7">
        <v>476713.31999999995</v>
      </c>
      <c r="DH131" s="7">
        <v>564975.35999999999</v>
      </c>
      <c r="DI131" s="7">
        <v>814615.89999999991</v>
      </c>
      <c r="DJ131" s="7">
        <v>968343.16000000015</v>
      </c>
      <c r="DK131" s="7">
        <v>707117.74000000011</v>
      </c>
      <c r="DL131" s="7">
        <v>607126.4</v>
      </c>
      <c r="DM131" s="8">
        <v>3.3333333333333333E-2</v>
      </c>
      <c r="DN131" s="8">
        <v>9.6774193548387094E-2</v>
      </c>
      <c r="DO131" s="8">
        <v>2.4390243902439025E-2</v>
      </c>
      <c r="DP131" s="8">
        <v>0</v>
      </c>
      <c r="DQ131" s="8">
        <v>5.3571428571428568E-2</v>
      </c>
      <c r="DR131" s="8">
        <v>6.25E-2</v>
      </c>
      <c r="DS131" s="8">
        <v>0.05</v>
      </c>
      <c r="DT131" s="8">
        <v>0</v>
      </c>
      <c r="DU131" s="8">
        <v>2.9411764705882353E-2</v>
      </c>
      <c r="DV131" s="8">
        <v>7.1428571428571425E-2</v>
      </c>
      <c r="DW131" s="8">
        <v>7.407407407407407E-2</v>
      </c>
      <c r="DX131" s="8">
        <v>2.1276595744680851E-2</v>
      </c>
      <c r="DY131" s="8">
        <v>3.8461538461538464E-2</v>
      </c>
      <c r="DZ131" s="8">
        <v>7.4999999999999997E-2</v>
      </c>
      <c r="EA131" s="8">
        <v>0</v>
      </c>
      <c r="EB131" s="8">
        <v>0.1</v>
      </c>
      <c r="EC131" s="8">
        <v>2.5000000000000001E-2</v>
      </c>
      <c r="ED131" s="8">
        <v>0</v>
      </c>
      <c r="EE131" s="8">
        <v>3.7037037037037035E-2</v>
      </c>
      <c r="EF131" s="8">
        <v>2.9411764705882353E-2</v>
      </c>
      <c r="EG131" s="8">
        <v>0.05</v>
      </c>
      <c r="EH131" s="8">
        <v>0</v>
      </c>
      <c r="EI131" s="8">
        <v>0</v>
      </c>
      <c r="EJ131" s="8">
        <v>6.6666666666666666E-2</v>
      </c>
      <c r="EK131" s="8">
        <v>7.407407407407407E-2</v>
      </c>
      <c r="EL131" s="8">
        <v>0</v>
      </c>
      <c r="EM131" s="8">
        <v>0.15384615384615385</v>
      </c>
      <c r="EN131" s="8">
        <v>7.6923076923076927E-2</v>
      </c>
      <c r="EO131" s="8">
        <v>0</v>
      </c>
      <c r="EP131" s="8">
        <v>0.1</v>
      </c>
      <c r="EQ131" s="8">
        <v>2.4390243902439025E-2</v>
      </c>
      <c r="ER131" s="8">
        <v>0</v>
      </c>
      <c r="ES131" s="8">
        <v>3.6363636363636362E-2</v>
      </c>
      <c r="ET131" s="8">
        <v>3.0303030303030304E-2</v>
      </c>
      <c r="EU131" s="8">
        <v>2.564102564102564E-2</v>
      </c>
      <c r="EV131" s="8">
        <v>0</v>
      </c>
      <c r="EW131" s="8">
        <v>0</v>
      </c>
      <c r="EX131" s="8">
        <v>7.1428571428571425E-2</v>
      </c>
      <c r="EY131" s="8">
        <v>5.1724137931034482E-2</v>
      </c>
      <c r="EZ131" s="7">
        <v>19202.999999999996</v>
      </c>
      <c r="FA131" s="7">
        <v>0</v>
      </c>
      <c r="FB131" s="7">
        <v>49065.51</v>
      </c>
      <c r="FC131" s="7">
        <v>29326.139999999996</v>
      </c>
      <c r="FD131" s="7">
        <v>24148.400000000001</v>
      </c>
      <c r="FE131" s="7">
        <v>56189.68</v>
      </c>
      <c r="FF131" s="7">
        <v>7410.8000000000011</v>
      </c>
      <c r="FG131" s="7">
        <v>94443.599999999991</v>
      </c>
      <c r="FH131" s="7">
        <v>29308.730000000003</v>
      </c>
      <c r="FI131" s="7">
        <v>3944.9399999999987</v>
      </c>
      <c r="FJ131" s="7">
        <v>2884.67</v>
      </c>
      <c r="FK131" s="7">
        <v>33639.419999999991</v>
      </c>
      <c r="FL131" s="7">
        <v>527.77</v>
      </c>
      <c r="FM131" s="7">
        <v>6847.7000000000007</v>
      </c>
      <c r="FN131" s="7">
        <v>4995.4399999999996</v>
      </c>
      <c r="FO131" s="7">
        <v>10317.23</v>
      </c>
      <c r="FP131" s="7">
        <v>11186.630000000001</v>
      </c>
      <c r="FQ131" s="7">
        <v>27141.190000000002</v>
      </c>
      <c r="FR131" s="7">
        <v>1465.0500000000002</v>
      </c>
      <c r="FS131" s="7">
        <v>2403.69</v>
      </c>
      <c r="FT131" s="7">
        <v>23246.16</v>
      </c>
      <c r="FU131" s="7">
        <v>28787.870000000003</v>
      </c>
      <c r="FV131" s="7">
        <v>8707.619999999999</v>
      </c>
      <c r="FW131" s="7">
        <v>9453.2999999999993</v>
      </c>
      <c r="FX131" s="9" t="s">
        <v>311</v>
      </c>
      <c r="FY131" s="10" t="s">
        <v>315</v>
      </c>
      <c r="FZ131" s="22" t="s">
        <v>312</v>
      </c>
    </row>
    <row r="132" spans="1:182" x14ac:dyDescent="0.35">
      <c r="A132" s="6" t="s">
        <v>316</v>
      </c>
      <c r="B132" s="7">
        <v>36632453.983199976</v>
      </c>
      <c r="C132" s="7">
        <v>37951577.983599983</v>
      </c>
      <c r="D132" s="7">
        <v>38966139.17999997</v>
      </c>
      <c r="E132" s="7">
        <v>39456225.642799981</v>
      </c>
      <c r="F132" s="7">
        <v>39856958.624399997</v>
      </c>
      <c r="G132" s="7">
        <v>40926903.685599953</v>
      </c>
      <c r="H132" s="7">
        <v>41224525.524799958</v>
      </c>
      <c r="I132" s="7">
        <v>41896768.653199948</v>
      </c>
      <c r="J132" s="7">
        <v>42635529.29519996</v>
      </c>
      <c r="K132" s="7">
        <v>43434766.57599999</v>
      </c>
      <c r="L132" s="7">
        <v>45023164.883599989</v>
      </c>
      <c r="M132" s="7">
        <v>45556591.825999968</v>
      </c>
      <c r="N132" s="7">
        <v>47648771.87279994</v>
      </c>
      <c r="O132" s="7">
        <v>2866746.9719999996</v>
      </c>
      <c r="P132" s="7">
        <v>3067356.9588000001</v>
      </c>
      <c r="Q132" s="7">
        <v>3064700.5791999991</v>
      </c>
      <c r="R132" s="7">
        <v>3132316.0239999993</v>
      </c>
      <c r="S132" s="7">
        <v>3069644.7807999998</v>
      </c>
      <c r="T132" s="7">
        <v>2463646.5980000002</v>
      </c>
      <c r="U132" s="7">
        <v>2831859.8987999996</v>
      </c>
      <c r="V132" s="7">
        <v>2840947.6955999997</v>
      </c>
      <c r="W132" s="7">
        <v>3294311.3536</v>
      </c>
      <c r="X132" s="7">
        <v>3351067.3192000003</v>
      </c>
      <c r="Y132" s="7">
        <v>3321149.7424000003</v>
      </c>
      <c r="Z132" s="7">
        <v>3360302.1856</v>
      </c>
      <c r="AA132" s="7">
        <v>3728231.8687999994</v>
      </c>
      <c r="AB132" s="7">
        <v>2515158.5715999999</v>
      </c>
      <c r="AC132" s="7">
        <v>2160450.8635999998</v>
      </c>
      <c r="AD132" s="7">
        <v>1643639.8448000003</v>
      </c>
      <c r="AE132" s="7">
        <v>1666971.4036000001</v>
      </c>
      <c r="AF132" s="7">
        <v>1775684.6388000005</v>
      </c>
      <c r="AG132" s="7">
        <v>1785747.8823999998</v>
      </c>
      <c r="AH132" s="7">
        <v>1850026.5460000001</v>
      </c>
      <c r="AI132" s="7">
        <v>2435191.2124000001</v>
      </c>
      <c r="AJ132" s="7">
        <v>2092378.8899999997</v>
      </c>
      <c r="AK132" s="7">
        <v>2008278.8199999998</v>
      </c>
      <c r="AL132" s="7">
        <v>1916308.9931999997</v>
      </c>
      <c r="AM132" s="7">
        <v>2288731.8599999994</v>
      </c>
      <c r="AN132" s="7">
        <v>1964527.4155999997</v>
      </c>
      <c r="AO132" s="7">
        <v>0</v>
      </c>
      <c r="AP132" s="7">
        <v>221357.40279999998</v>
      </c>
      <c r="AQ132" s="7">
        <v>324897.6888</v>
      </c>
      <c r="AR132" s="7">
        <v>427468.85559999995</v>
      </c>
      <c r="AS132" s="7">
        <v>152510.89439999999</v>
      </c>
      <c r="AT132" s="7">
        <v>95754.800799999997</v>
      </c>
      <c r="AU132" s="7">
        <v>160494.62640000001</v>
      </c>
      <c r="AV132" s="7">
        <v>168464.47560000001</v>
      </c>
      <c r="AW132" s="7">
        <v>132687.74359999999</v>
      </c>
      <c r="AX132" s="7">
        <v>134685.37599999999</v>
      </c>
      <c r="AY132" s="7">
        <v>309168.95280000003</v>
      </c>
      <c r="AZ132" s="7">
        <v>36177.360800000002</v>
      </c>
      <c r="BA132" s="7">
        <v>141751.6336</v>
      </c>
      <c r="BB132" s="7">
        <v>165831.16999999998</v>
      </c>
      <c r="BC132" s="7">
        <v>269510.07</v>
      </c>
      <c r="BD132" s="7">
        <v>310479.45</v>
      </c>
      <c r="BE132" s="7">
        <v>186173.69</v>
      </c>
      <c r="BF132" s="7">
        <v>240312.42</v>
      </c>
      <c r="BG132" s="7">
        <v>256167.03999999998</v>
      </c>
      <c r="BH132" s="7">
        <v>140059.41999999998</v>
      </c>
      <c r="BI132" s="7">
        <v>205989.88</v>
      </c>
      <c r="BJ132" s="7">
        <v>272195.99</v>
      </c>
      <c r="BK132" s="7">
        <v>394439.7</v>
      </c>
      <c r="BL132" s="7">
        <v>164937.91000000003</v>
      </c>
      <c r="BM132" s="7">
        <v>379349.35</v>
      </c>
      <c r="BN132" s="7">
        <v>289740.2</v>
      </c>
      <c r="BO132" s="7">
        <v>621666.46</v>
      </c>
      <c r="BP132" s="7">
        <v>299529.78000000003</v>
      </c>
      <c r="BQ132" s="7">
        <v>362748.04000000004</v>
      </c>
      <c r="BR132" s="7">
        <v>764578.6</v>
      </c>
      <c r="BS132" s="7">
        <v>312160.17</v>
      </c>
      <c r="BT132" s="7">
        <v>314043.21999999997</v>
      </c>
      <c r="BU132" s="7">
        <v>558345.27</v>
      </c>
      <c r="BV132" s="7">
        <v>475953.85</v>
      </c>
      <c r="BW132" s="7">
        <v>633243.53</v>
      </c>
      <c r="BX132" s="7">
        <v>451626.11</v>
      </c>
      <c r="BY132" s="7">
        <v>462973.88000000006</v>
      </c>
      <c r="BZ132" s="7">
        <v>10524.64</v>
      </c>
      <c r="CA132" s="7">
        <v>28565.23</v>
      </c>
      <c r="CB132" s="7">
        <v>0</v>
      </c>
      <c r="CC132" s="7">
        <v>24620.7</v>
      </c>
      <c r="CD132" s="7">
        <v>88214.05</v>
      </c>
      <c r="CE132" s="7">
        <v>69287.599999999991</v>
      </c>
      <c r="CF132" s="7">
        <v>0</v>
      </c>
      <c r="CG132" s="7">
        <v>65885.55</v>
      </c>
      <c r="CH132" s="7">
        <v>86527.38</v>
      </c>
      <c r="CI132" s="7">
        <v>20068.68</v>
      </c>
      <c r="CJ132" s="7">
        <v>0</v>
      </c>
      <c r="CK132" s="7">
        <v>10323.58</v>
      </c>
      <c r="CL132" s="7">
        <v>37805.17</v>
      </c>
      <c r="CM132" s="8">
        <v>6.0498238458091859E-3</v>
      </c>
      <c r="CN132" s="8">
        <v>1.2497808197854763E-2</v>
      </c>
      <c r="CO132" s="8">
        <v>0</v>
      </c>
      <c r="CP132" s="8">
        <v>1.6131790702741497E-2</v>
      </c>
      <c r="CQ132" s="8">
        <v>5.1141333633902171E-2</v>
      </c>
      <c r="CR132" s="8">
        <v>3.8846713754693354E-2</v>
      </c>
      <c r="CS132" s="8">
        <v>0</v>
      </c>
      <c r="CT132" s="8">
        <v>3.3726990255645642E-2</v>
      </c>
      <c r="CU132" s="8">
        <v>4.0554146423330238E-2</v>
      </c>
      <c r="CV132" s="8">
        <v>9.9513261862244091E-3</v>
      </c>
      <c r="CW132" s="8">
        <v>0</v>
      </c>
      <c r="CX132" s="8">
        <v>4.7588186169792357E-3</v>
      </c>
      <c r="CY132" s="8">
        <v>1.3770002573472783E-2</v>
      </c>
      <c r="CZ132" s="7">
        <v>1739660.5699999998</v>
      </c>
      <c r="DA132" s="7">
        <v>2285619.17</v>
      </c>
      <c r="DB132" s="7">
        <v>2186869.66</v>
      </c>
      <c r="DC132" s="7">
        <v>1526222.38</v>
      </c>
      <c r="DD132" s="7">
        <v>1724907.11</v>
      </c>
      <c r="DE132" s="7">
        <v>1783615.48</v>
      </c>
      <c r="DF132" s="7">
        <v>1593819.9900000002</v>
      </c>
      <c r="DG132" s="7">
        <v>1953496.2799999998</v>
      </c>
      <c r="DH132" s="7">
        <v>2133625.9699999997</v>
      </c>
      <c r="DI132" s="7">
        <v>2016683.97</v>
      </c>
      <c r="DJ132" s="7">
        <v>2966865.87</v>
      </c>
      <c r="DK132" s="7">
        <v>2169357.7399999998</v>
      </c>
      <c r="DL132" s="7">
        <v>2745472.9800000004</v>
      </c>
      <c r="DM132" s="8">
        <v>4.3478260869565216E-2</v>
      </c>
      <c r="DN132" s="8">
        <v>1.0638297872340425E-2</v>
      </c>
      <c r="DO132" s="8">
        <v>2.8169014084507043E-2</v>
      </c>
      <c r="DP132" s="8">
        <v>3.1007751937984496E-2</v>
      </c>
      <c r="DQ132" s="8">
        <v>2.5210084033613446E-2</v>
      </c>
      <c r="DR132" s="8">
        <v>2.0833333333333332E-2</v>
      </c>
      <c r="DS132" s="8">
        <v>0</v>
      </c>
      <c r="DT132" s="8">
        <v>2.1276595744680851E-2</v>
      </c>
      <c r="DU132" s="8">
        <v>3.2608695652173912E-2</v>
      </c>
      <c r="DV132" s="8">
        <v>2.0689655172413793E-2</v>
      </c>
      <c r="DW132" s="8">
        <v>4.4776119402985072E-2</v>
      </c>
      <c r="DX132" s="8">
        <v>2.7586206896551724E-2</v>
      </c>
      <c r="DY132" s="8">
        <v>7.8125E-2</v>
      </c>
      <c r="DZ132" s="8">
        <v>0</v>
      </c>
      <c r="EA132" s="8">
        <v>2.2727272727272728E-2</v>
      </c>
      <c r="EB132" s="8">
        <v>1.0101010101010102E-2</v>
      </c>
      <c r="EC132" s="8">
        <v>2.1428571428571429E-2</v>
      </c>
      <c r="ED132" s="8">
        <v>2.3622047244094488E-2</v>
      </c>
      <c r="EE132" s="8">
        <v>1.680672268907563E-2</v>
      </c>
      <c r="EF132" s="8">
        <v>1.0416666666666666E-2</v>
      </c>
      <c r="EG132" s="8">
        <v>0</v>
      </c>
      <c r="EH132" s="8">
        <v>1.0638297872340425E-2</v>
      </c>
      <c r="EI132" s="8">
        <v>1.0638297872340425E-2</v>
      </c>
      <c r="EJ132" s="8">
        <v>2.097902097902098E-2</v>
      </c>
      <c r="EK132" s="8">
        <v>2.8776978417266189E-2</v>
      </c>
      <c r="EL132" s="8">
        <v>2.1276595744680851E-2</v>
      </c>
      <c r="EM132" s="8">
        <v>5.3571428571428568E-2</v>
      </c>
      <c r="EN132" s="8">
        <v>0</v>
      </c>
      <c r="EO132" s="8">
        <v>1.1904761904761904E-2</v>
      </c>
      <c r="EP132" s="8">
        <v>1.0101010101010102E-2</v>
      </c>
      <c r="EQ132" s="8">
        <v>2.1428571428571429E-2</v>
      </c>
      <c r="ER132" s="8">
        <v>3.0769230769230771E-2</v>
      </c>
      <c r="ES132" s="8">
        <v>8.5470085470085479E-3</v>
      </c>
      <c r="ET132" s="8">
        <v>1.0526315789473684E-2</v>
      </c>
      <c r="EU132" s="8">
        <v>0</v>
      </c>
      <c r="EV132" s="8">
        <v>1.0526315789473684E-2</v>
      </c>
      <c r="EW132" s="8">
        <v>1.020408163265306E-2</v>
      </c>
      <c r="EX132" s="8">
        <v>2.1582733812949641E-2</v>
      </c>
      <c r="EY132" s="8">
        <v>2.7777777777777776E-2</v>
      </c>
      <c r="EZ132" s="7">
        <v>936.07999999999993</v>
      </c>
      <c r="FA132" s="7">
        <v>29512.400000000001</v>
      </c>
      <c r="FB132" s="7">
        <v>35547.500000000007</v>
      </c>
      <c r="FC132" s="7">
        <v>72474.340000000011</v>
      </c>
      <c r="FD132" s="7">
        <v>21195.33</v>
      </c>
      <c r="FE132" s="7">
        <v>20590.509999999998</v>
      </c>
      <c r="FF132" s="7">
        <v>4045.81</v>
      </c>
      <c r="FG132" s="7">
        <v>31855.930000000004</v>
      </c>
      <c r="FH132" s="7">
        <v>23168.13</v>
      </c>
      <c r="FI132" s="7">
        <v>57847.919999999991</v>
      </c>
      <c r="FJ132" s="7">
        <v>35197.64</v>
      </c>
      <c r="FK132" s="7">
        <v>33403.75</v>
      </c>
      <c r="FL132" s="7">
        <v>25183.680000000004</v>
      </c>
      <c r="FM132" s="7">
        <v>5631.2300000000005</v>
      </c>
      <c r="FN132" s="7">
        <v>10914.220000000001</v>
      </c>
      <c r="FO132" s="7">
        <v>2424.8200000000006</v>
      </c>
      <c r="FP132" s="7">
        <v>15232.189999999999</v>
      </c>
      <c r="FQ132" s="7">
        <v>25363.05</v>
      </c>
      <c r="FR132" s="7">
        <v>61937.22</v>
      </c>
      <c r="FS132" s="7">
        <v>10831.38</v>
      </c>
      <c r="FT132" s="7">
        <v>6738.59</v>
      </c>
      <c r="FU132" s="7">
        <v>39355.73000000001</v>
      </c>
      <c r="FV132" s="7">
        <v>5206.2899999999991</v>
      </c>
      <c r="FW132" s="7">
        <v>14177.92</v>
      </c>
      <c r="FX132" s="9" t="s">
        <v>311</v>
      </c>
      <c r="FY132" s="10" t="s">
        <v>316</v>
      </c>
      <c r="FZ132" s="22" t="s">
        <v>312</v>
      </c>
    </row>
    <row r="133" spans="1:182" x14ac:dyDescent="0.35">
      <c r="A133" s="6" t="s">
        <v>317</v>
      </c>
      <c r="B133" s="7">
        <v>15974386.946399977</v>
      </c>
      <c r="C133" s="7">
        <v>16557221.631199988</v>
      </c>
      <c r="D133" s="7">
        <v>16850975.532400005</v>
      </c>
      <c r="E133" s="7">
        <v>17202793.820799988</v>
      </c>
      <c r="F133" s="7">
        <v>17157244.689199999</v>
      </c>
      <c r="G133" s="7">
        <v>17806888.571199957</v>
      </c>
      <c r="H133" s="7">
        <v>17939178.448399983</v>
      </c>
      <c r="I133" s="7">
        <v>18091323.963999994</v>
      </c>
      <c r="J133" s="7">
        <v>18533747.347599983</v>
      </c>
      <c r="K133" s="7">
        <v>19131757.279199991</v>
      </c>
      <c r="L133" s="7">
        <v>19720762.373199984</v>
      </c>
      <c r="M133" s="7">
        <v>19600975.721599989</v>
      </c>
      <c r="N133" s="7">
        <v>20090280.50999999</v>
      </c>
      <c r="O133" s="7">
        <v>1658325.0396</v>
      </c>
      <c r="P133" s="7">
        <v>1645764.0496</v>
      </c>
      <c r="Q133" s="7">
        <v>1220753.6848000002</v>
      </c>
      <c r="R133" s="7">
        <v>1311103.3368000002</v>
      </c>
      <c r="S133" s="7">
        <v>1315795.9268</v>
      </c>
      <c r="T133" s="7">
        <v>1416634.2451999998</v>
      </c>
      <c r="U133" s="7">
        <v>1932943.4736000001</v>
      </c>
      <c r="V133" s="7">
        <v>2027160.7704</v>
      </c>
      <c r="W133" s="7">
        <v>1997947.4112</v>
      </c>
      <c r="X133" s="7">
        <v>2217950.5851999996</v>
      </c>
      <c r="Y133" s="7">
        <v>2221764.3832</v>
      </c>
      <c r="Z133" s="7">
        <v>2151294.5591999996</v>
      </c>
      <c r="AA133" s="7">
        <v>2059283.9904000002</v>
      </c>
      <c r="AB133" s="7">
        <v>903224.37799999991</v>
      </c>
      <c r="AC133" s="7">
        <v>943642.88320000016</v>
      </c>
      <c r="AD133" s="7">
        <v>1085699.2704000003</v>
      </c>
      <c r="AE133" s="7">
        <v>971270.35759999987</v>
      </c>
      <c r="AF133" s="7">
        <v>1301242.9812</v>
      </c>
      <c r="AG133" s="7">
        <v>1377246.97</v>
      </c>
      <c r="AH133" s="7">
        <v>1261152.7959999999</v>
      </c>
      <c r="AI133" s="7">
        <v>1163268.1932000001</v>
      </c>
      <c r="AJ133" s="7">
        <v>1257456.6431999998</v>
      </c>
      <c r="AK133" s="7">
        <v>1029833.0072</v>
      </c>
      <c r="AL133" s="7">
        <v>1094992.1971999998</v>
      </c>
      <c r="AM133" s="7">
        <v>998184.25840000005</v>
      </c>
      <c r="AN133" s="7">
        <v>843582.09840000002</v>
      </c>
      <c r="AO133" s="7">
        <v>0</v>
      </c>
      <c r="AP133" s="7">
        <v>132072.4192</v>
      </c>
      <c r="AQ133" s="7">
        <v>0</v>
      </c>
      <c r="AR133" s="7">
        <v>72294.871599999999</v>
      </c>
      <c r="AS133" s="7">
        <v>66923.320399999997</v>
      </c>
      <c r="AT133" s="7">
        <v>212635.11599999998</v>
      </c>
      <c r="AU133" s="7">
        <v>0</v>
      </c>
      <c r="AV133" s="7">
        <v>193357.77040000004</v>
      </c>
      <c r="AW133" s="7">
        <v>166579.54</v>
      </c>
      <c r="AX133" s="7">
        <v>95024.168399999995</v>
      </c>
      <c r="AY133" s="7">
        <v>179587.9908</v>
      </c>
      <c r="AZ133" s="7">
        <v>61273.346799999999</v>
      </c>
      <c r="BA133" s="7">
        <v>70537.310800000007</v>
      </c>
      <c r="BB133" s="7">
        <v>168304.56</v>
      </c>
      <c r="BC133" s="7">
        <v>101227.83</v>
      </c>
      <c r="BD133" s="7">
        <v>102834.47</v>
      </c>
      <c r="BE133" s="7">
        <v>115154.59999999999</v>
      </c>
      <c r="BF133" s="7">
        <v>47324.36</v>
      </c>
      <c r="BG133" s="7">
        <v>114036.41</v>
      </c>
      <c r="BH133" s="7">
        <v>161851.76</v>
      </c>
      <c r="BI133" s="7">
        <v>182916.75</v>
      </c>
      <c r="BJ133" s="7">
        <v>215838.21999999997</v>
      </c>
      <c r="BK133" s="7">
        <v>111932.69</v>
      </c>
      <c r="BL133" s="7">
        <v>323736.07999999996</v>
      </c>
      <c r="BM133" s="7">
        <v>626411.94000000006</v>
      </c>
      <c r="BN133" s="7">
        <v>188335.59</v>
      </c>
      <c r="BO133" s="7">
        <v>443286.42999999993</v>
      </c>
      <c r="BP133" s="7">
        <v>276186.98</v>
      </c>
      <c r="BQ133" s="7">
        <v>227135.69</v>
      </c>
      <c r="BR133" s="7">
        <v>218393.41999999998</v>
      </c>
      <c r="BS133" s="7">
        <v>127672.98999999999</v>
      </c>
      <c r="BT133" s="7">
        <v>197460.81</v>
      </c>
      <c r="BU133" s="7">
        <v>244541.54</v>
      </c>
      <c r="BV133" s="7">
        <v>238526.44</v>
      </c>
      <c r="BW133" s="7">
        <v>324545.55</v>
      </c>
      <c r="BX133" s="7">
        <v>471079.88999999996</v>
      </c>
      <c r="BY133" s="7">
        <v>462855.76</v>
      </c>
      <c r="BZ133" s="7">
        <v>0</v>
      </c>
      <c r="CA133" s="7">
        <v>0</v>
      </c>
      <c r="CB133" s="7">
        <v>52088.77</v>
      </c>
      <c r="CC133" s="7">
        <v>33618.980000000003</v>
      </c>
      <c r="CD133" s="7">
        <v>80719.820000000007</v>
      </c>
      <c r="CE133" s="7">
        <v>0</v>
      </c>
      <c r="CF133" s="7">
        <v>45919.6</v>
      </c>
      <c r="CG133" s="7">
        <v>0</v>
      </c>
      <c r="CH133" s="7">
        <v>0</v>
      </c>
      <c r="CI133" s="7">
        <v>0</v>
      </c>
      <c r="CJ133" s="7">
        <v>0</v>
      </c>
      <c r="CK133" s="7">
        <v>101819.96</v>
      </c>
      <c r="CL133" s="7">
        <v>83530.25</v>
      </c>
      <c r="CM133" s="8">
        <v>0</v>
      </c>
      <c r="CN133" s="8">
        <v>0</v>
      </c>
      <c r="CO133" s="8">
        <v>4.9197472892156785E-2</v>
      </c>
      <c r="CP133" s="8">
        <v>3.3826020956026812E-2</v>
      </c>
      <c r="CQ133" s="8">
        <v>0.12160354639636836</v>
      </c>
      <c r="CR133" s="8">
        <v>0</v>
      </c>
      <c r="CS133" s="8">
        <v>4.8940729329585139E-2</v>
      </c>
      <c r="CT133" s="8">
        <v>0</v>
      </c>
      <c r="CU133" s="8">
        <v>0</v>
      </c>
      <c r="CV133" s="8">
        <v>0</v>
      </c>
      <c r="CW133" s="8">
        <v>0</v>
      </c>
      <c r="CX133" s="8">
        <v>8.6601897063696115E-2</v>
      </c>
      <c r="CY133" s="8">
        <v>6.9057964384980589E-2</v>
      </c>
      <c r="CZ133" s="7">
        <v>948093.47</v>
      </c>
      <c r="DA133" s="7">
        <v>1195673.19</v>
      </c>
      <c r="DB133" s="7">
        <v>1058769.2200000002</v>
      </c>
      <c r="DC133" s="7">
        <v>993879.24</v>
      </c>
      <c r="DD133" s="7">
        <v>663794.94999999995</v>
      </c>
      <c r="DE133" s="7">
        <v>816825.37999999989</v>
      </c>
      <c r="DF133" s="7">
        <v>938269.63</v>
      </c>
      <c r="DG133" s="7">
        <v>767732.3</v>
      </c>
      <c r="DH133" s="7">
        <v>1108472.57</v>
      </c>
      <c r="DI133" s="7">
        <v>1245538.04</v>
      </c>
      <c r="DJ133" s="7">
        <v>1311884.0300000003</v>
      </c>
      <c r="DK133" s="7">
        <v>1175724.3600000001</v>
      </c>
      <c r="DL133" s="7">
        <v>1209567.2200000002</v>
      </c>
      <c r="DM133" s="8">
        <v>7.5471698113207544E-2</v>
      </c>
      <c r="DN133" s="8">
        <v>3.8461538461538464E-2</v>
      </c>
      <c r="DO133" s="8">
        <v>8.1967213114754092E-2</v>
      </c>
      <c r="DP133" s="8">
        <v>2.8985507246376812E-2</v>
      </c>
      <c r="DQ133" s="8">
        <v>3.1746031746031744E-2</v>
      </c>
      <c r="DR133" s="8">
        <v>4.878048780487805E-2</v>
      </c>
      <c r="DS133" s="8">
        <v>3.5714285714285712E-2</v>
      </c>
      <c r="DT133" s="8">
        <v>2.1276595744680851E-2</v>
      </c>
      <c r="DU133" s="8">
        <v>0</v>
      </c>
      <c r="DV133" s="8">
        <v>0</v>
      </c>
      <c r="DW133" s="8">
        <v>1.5151515151515152E-2</v>
      </c>
      <c r="DX133" s="8">
        <v>0</v>
      </c>
      <c r="DY133" s="8">
        <v>5.434782608695652E-2</v>
      </c>
      <c r="DZ133" s="8">
        <v>1.8867924528301886E-2</v>
      </c>
      <c r="EA133" s="8">
        <v>7.5471698113207544E-2</v>
      </c>
      <c r="EB133" s="8">
        <v>1.9607843137254902E-2</v>
      </c>
      <c r="EC133" s="8">
        <v>8.0645161290322578E-2</v>
      </c>
      <c r="ED133" s="8">
        <v>1.4492753623188406E-2</v>
      </c>
      <c r="EE133" s="8">
        <v>3.2258064516129031E-2</v>
      </c>
      <c r="EF133" s="8">
        <v>5.2631578947368418E-2</v>
      </c>
      <c r="EG133" s="8">
        <v>1.7857142857142856E-2</v>
      </c>
      <c r="EH133" s="8">
        <v>0.02</v>
      </c>
      <c r="EI133" s="8">
        <v>0</v>
      </c>
      <c r="EJ133" s="8">
        <v>0</v>
      </c>
      <c r="EK133" s="8">
        <v>1.4705882352941176E-2</v>
      </c>
      <c r="EL133" s="8">
        <v>0</v>
      </c>
      <c r="EM133" s="8">
        <v>0.02</v>
      </c>
      <c r="EN133" s="8">
        <v>2.0408163265306121E-2</v>
      </c>
      <c r="EO133" s="8">
        <v>7.2727272727272724E-2</v>
      </c>
      <c r="EP133" s="8">
        <v>1.9230769230769232E-2</v>
      </c>
      <c r="EQ133" s="8">
        <v>6.25E-2</v>
      </c>
      <c r="ER133" s="8">
        <v>1.5384615384615385E-2</v>
      </c>
      <c r="ES133" s="8">
        <v>3.2258064516129031E-2</v>
      </c>
      <c r="ET133" s="8">
        <v>5.128205128205128E-2</v>
      </c>
      <c r="EU133" s="8">
        <v>1.8181818181818181E-2</v>
      </c>
      <c r="EV133" s="8">
        <v>0.02</v>
      </c>
      <c r="EW133" s="8">
        <v>0</v>
      </c>
      <c r="EX133" s="8">
        <v>0</v>
      </c>
      <c r="EY133" s="8">
        <v>1.4084507042253521E-2</v>
      </c>
      <c r="EZ133" s="7">
        <v>60228.55000000001</v>
      </c>
      <c r="FA133" s="7">
        <v>7793.85</v>
      </c>
      <c r="FB133" s="7">
        <v>649.76999999999964</v>
      </c>
      <c r="FC133" s="7">
        <v>79236.060000000012</v>
      </c>
      <c r="FD133" s="7">
        <v>29401.169999999991</v>
      </c>
      <c r="FE133" s="7">
        <v>28487.59</v>
      </c>
      <c r="FF133" s="7">
        <v>22271.920000000002</v>
      </c>
      <c r="FG133" s="7">
        <v>61035.990000000005</v>
      </c>
      <c r="FH133" s="7">
        <v>6366.7600000000011</v>
      </c>
      <c r="FI133" s="7">
        <v>6569.23</v>
      </c>
      <c r="FJ133" s="7">
        <v>70308.2</v>
      </c>
      <c r="FK133" s="7">
        <v>3758.78</v>
      </c>
      <c r="FL133" s="7">
        <v>5391.89</v>
      </c>
      <c r="FM133" s="7">
        <v>8157.7300000000014</v>
      </c>
      <c r="FN133" s="7">
        <v>8018.8</v>
      </c>
      <c r="FO133" s="7">
        <v>21578.75</v>
      </c>
      <c r="FP133" s="7">
        <v>727.32999999999993</v>
      </c>
      <c r="FQ133" s="7">
        <v>13112.5</v>
      </c>
      <c r="FR133" s="7">
        <v>3215.2799999999997</v>
      </c>
      <c r="FS133" s="7">
        <v>21528.95</v>
      </c>
      <c r="FT133" s="7">
        <v>4069.4600000000005</v>
      </c>
      <c r="FU133" s="7">
        <v>56200.59</v>
      </c>
      <c r="FV133" s="7">
        <v>4711.9299999999994</v>
      </c>
      <c r="FW133" s="7">
        <v>2831.84</v>
      </c>
      <c r="FX133" s="9" t="s">
        <v>311</v>
      </c>
      <c r="FY133" s="10" t="s">
        <v>317</v>
      </c>
      <c r="FZ133" s="22" t="s">
        <v>312</v>
      </c>
    </row>
    <row r="134" spans="1:182" x14ac:dyDescent="0.35">
      <c r="A134" s="6" t="s">
        <v>318</v>
      </c>
      <c r="B134" s="7">
        <v>20577498.42799997</v>
      </c>
      <c r="C134" s="7">
        <v>21940783.063999988</v>
      </c>
      <c r="D134" s="7">
        <v>23441042.638</v>
      </c>
      <c r="E134" s="7">
        <v>24608258.023999959</v>
      </c>
      <c r="F134" s="7">
        <v>25012902.183599982</v>
      </c>
      <c r="G134" s="7">
        <v>26317732.013999969</v>
      </c>
      <c r="H134" s="7">
        <v>26579946.707999978</v>
      </c>
      <c r="I134" s="7">
        <v>26954777.74799997</v>
      </c>
      <c r="J134" s="7">
        <v>28154665.781199977</v>
      </c>
      <c r="K134" s="7">
        <v>29553836.029199999</v>
      </c>
      <c r="L134" s="7">
        <v>30760257.319599964</v>
      </c>
      <c r="M134" s="7">
        <v>31885288.449599992</v>
      </c>
      <c r="N134" s="7">
        <v>33599459.591599971</v>
      </c>
      <c r="O134" s="7">
        <v>1044347.2672</v>
      </c>
      <c r="P134" s="7">
        <v>1192690.0427999999</v>
      </c>
      <c r="Q134" s="7">
        <v>1352116.0795999998</v>
      </c>
      <c r="R134" s="7">
        <v>1523794.4599999997</v>
      </c>
      <c r="S134" s="7">
        <v>1370729.9655999998</v>
      </c>
      <c r="T134" s="7">
        <v>1224035.7552000002</v>
      </c>
      <c r="U134" s="7">
        <v>1239276.2371999996</v>
      </c>
      <c r="V134" s="7">
        <v>1288086.9752</v>
      </c>
      <c r="W134" s="7">
        <v>1756802.74</v>
      </c>
      <c r="X134" s="7">
        <v>1541980.7491999997</v>
      </c>
      <c r="Y134" s="7">
        <v>1615230.3096</v>
      </c>
      <c r="Z134" s="7">
        <v>1676049.2707999998</v>
      </c>
      <c r="AA134" s="7">
        <v>1729364.3148000001</v>
      </c>
      <c r="AB134" s="7">
        <v>1412879.9595999997</v>
      </c>
      <c r="AC134" s="7">
        <v>1089567.3576</v>
      </c>
      <c r="AD134" s="7">
        <v>1021267.6255999999</v>
      </c>
      <c r="AE134" s="7">
        <v>945235.38360000006</v>
      </c>
      <c r="AF134" s="7">
        <v>873094.67799999996</v>
      </c>
      <c r="AG134" s="7">
        <v>889628.49719999998</v>
      </c>
      <c r="AH134" s="7">
        <v>1394490.7324000001</v>
      </c>
      <c r="AI134" s="7">
        <v>1324234.0355999996</v>
      </c>
      <c r="AJ134" s="7">
        <v>1334375.1983999996</v>
      </c>
      <c r="AK134" s="7">
        <v>1579609.5356000001</v>
      </c>
      <c r="AL134" s="7">
        <v>1619517.3868000004</v>
      </c>
      <c r="AM134" s="7">
        <v>1534379.2392000002</v>
      </c>
      <c r="AN134" s="7">
        <v>1830180.976</v>
      </c>
      <c r="AO134" s="7">
        <v>0</v>
      </c>
      <c r="AP134" s="7">
        <v>74131.382000000012</v>
      </c>
      <c r="AQ134" s="7">
        <v>151355.38560000001</v>
      </c>
      <c r="AR134" s="7">
        <v>29149.339999999997</v>
      </c>
      <c r="AS134" s="7">
        <v>84214.373599999992</v>
      </c>
      <c r="AT134" s="7">
        <v>76279.719200000007</v>
      </c>
      <c r="AU134" s="7">
        <v>55700.8992</v>
      </c>
      <c r="AV134" s="7">
        <v>61236.71</v>
      </c>
      <c r="AW134" s="7">
        <v>321335.24639999995</v>
      </c>
      <c r="AX134" s="7">
        <v>136394.22399999999</v>
      </c>
      <c r="AY134" s="7">
        <v>101538.20199999999</v>
      </c>
      <c r="AZ134" s="7">
        <v>165260.17119999998</v>
      </c>
      <c r="BA134" s="7">
        <v>207185.9044</v>
      </c>
      <c r="BB134" s="7">
        <v>169115.03999999998</v>
      </c>
      <c r="BC134" s="7">
        <v>330599.13</v>
      </c>
      <c r="BD134" s="7">
        <v>251193.79</v>
      </c>
      <c r="BE134" s="7">
        <v>159239.03999999998</v>
      </c>
      <c r="BF134" s="7">
        <v>183367.00999999998</v>
      </c>
      <c r="BG134" s="7">
        <v>131605.54</v>
      </c>
      <c r="BH134" s="7">
        <v>158496.13999999998</v>
      </c>
      <c r="BI134" s="7">
        <v>121563.84999999999</v>
      </c>
      <c r="BJ134" s="7">
        <v>227968.80000000002</v>
      </c>
      <c r="BK134" s="7">
        <v>376464.18999999994</v>
      </c>
      <c r="BL134" s="7">
        <v>140041.27000000002</v>
      </c>
      <c r="BM134" s="7">
        <v>187212.21</v>
      </c>
      <c r="BN134" s="7">
        <v>145728.79999999999</v>
      </c>
      <c r="BO134" s="7">
        <v>172294.59</v>
      </c>
      <c r="BP134" s="7">
        <v>80676.22</v>
      </c>
      <c r="BQ134" s="7">
        <v>230287.64</v>
      </c>
      <c r="BR134" s="7">
        <v>343893.3</v>
      </c>
      <c r="BS134" s="7">
        <v>315646.05000000005</v>
      </c>
      <c r="BT134" s="7">
        <v>188850.90999999997</v>
      </c>
      <c r="BU134" s="7">
        <v>247406.90999999997</v>
      </c>
      <c r="BV134" s="7">
        <v>279494.93</v>
      </c>
      <c r="BW134" s="7">
        <v>284597.15000000002</v>
      </c>
      <c r="BX134" s="7">
        <v>317939.35000000003</v>
      </c>
      <c r="BY134" s="7">
        <v>242896.39999999997</v>
      </c>
      <c r="BZ134" s="7">
        <v>0</v>
      </c>
      <c r="CA134" s="7">
        <v>0</v>
      </c>
      <c r="CB134" s="7">
        <v>0</v>
      </c>
      <c r="CC134" s="7">
        <v>0</v>
      </c>
      <c r="CD134" s="7">
        <v>10027.290000000001</v>
      </c>
      <c r="CE134" s="7">
        <v>50974.66</v>
      </c>
      <c r="CF134" s="7">
        <v>21160</v>
      </c>
      <c r="CG134" s="7">
        <v>100228.2</v>
      </c>
      <c r="CH134" s="7">
        <v>18789.8</v>
      </c>
      <c r="CI134" s="7">
        <v>99335.76</v>
      </c>
      <c r="CJ134" s="7">
        <v>0</v>
      </c>
      <c r="CK134" s="7">
        <v>77480.680000000008</v>
      </c>
      <c r="CL134" s="7">
        <v>20968.439999999999</v>
      </c>
      <c r="CM134" s="20">
        <v>0</v>
      </c>
      <c r="CN134" s="20">
        <v>0</v>
      </c>
      <c r="CO134" s="20">
        <v>0</v>
      </c>
      <c r="CP134" s="20">
        <v>0</v>
      </c>
      <c r="CQ134" s="20">
        <v>7.3980187487981443E-3</v>
      </c>
      <c r="CR134" s="20">
        <v>3.0262387124773065E-2</v>
      </c>
      <c r="CS134" s="20">
        <v>1.590737840216894E-2</v>
      </c>
      <c r="CT134" s="20">
        <v>7.6886719725107133E-2</v>
      </c>
      <c r="CU134" s="20">
        <v>1.0288562197552954E-2</v>
      </c>
      <c r="CV134" s="20">
        <v>4.013138203322137E-2</v>
      </c>
      <c r="CW134" s="20">
        <v>0</v>
      </c>
      <c r="CX134" s="20">
        <v>3.3272957130829207E-2</v>
      </c>
      <c r="CY134" s="20">
        <v>9.1628322073121216E-3</v>
      </c>
      <c r="CZ134" s="7">
        <v>1385790.09</v>
      </c>
      <c r="DA134" s="7">
        <v>1892793.5000000002</v>
      </c>
      <c r="DB134" s="7">
        <v>2199121.75</v>
      </c>
      <c r="DC134" s="7">
        <v>1703895.54</v>
      </c>
      <c r="DD134" s="7">
        <v>1355402.0799999998</v>
      </c>
      <c r="DE134" s="7">
        <v>1684422.97</v>
      </c>
      <c r="DF134" s="7">
        <v>1330200.33</v>
      </c>
      <c r="DG134" s="7">
        <v>1333177.8400000001</v>
      </c>
      <c r="DH134" s="7">
        <v>1905466.5699999998</v>
      </c>
      <c r="DI134" s="7">
        <v>2579442.77</v>
      </c>
      <c r="DJ134" s="7">
        <v>2130612.38</v>
      </c>
      <c r="DK134" s="7">
        <v>2454516.15</v>
      </c>
      <c r="DL134" s="7">
        <v>2488553.89</v>
      </c>
      <c r="DM134" s="20">
        <v>0.1044776119402985</v>
      </c>
      <c r="DN134" s="20">
        <v>2.1505376344086023E-2</v>
      </c>
      <c r="DO134" s="20">
        <v>5.0505050505050504E-2</v>
      </c>
      <c r="DP134" s="20">
        <v>1.4925373134328358E-2</v>
      </c>
      <c r="DQ134" s="20">
        <v>2.247191011235955E-2</v>
      </c>
      <c r="DR134" s="20">
        <v>5.4054054054054057E-2</v>
      </c>
      <c r="DS134" s="20">
        <v>0</v>
      </c>
      <c r="DT134" s="20">
        <v>2.4390243902439025E-2</v>
      </c>
      <c r="DU134" s="20">
        <v>6.5789473684210523E-2</v>
      </c>
      <c r="DV134" s="20">
        <v>3.7499999999999999E-2</v>
      </c>
      <c r="DW134" s="20">
        <v>3.3898305084745763E-2</v>
      </c>
      <c r="DX134" s="20">
        <v>0.04</v>
      </c>
      <c r="DY134" s="20">
        <v>7.7777777777777779E-2</v>
      </c>
      <c r="DZ134" s="20">
        <v>0</v>
      </c>
      <c r="EA134" s="20">
        <v>5.7971014492753624E-2</v>
      </c>
      <c r="EB134" s="20">
        <v>2.197802197802198E-2</v>
      </c>
      <c r="EC134" s="20">
        <v>4.9504950495049507E-2</v>
      </c>
      <c r="ED134" s="20">
        <v>1.4814814814814815E-2</v>
      </c>
      <c r="EE134" s="20">
        <v>2.3529411764705882E-2</v>
      </c>
      <c r="EF134" s="20">
        <v>5.4054054054054057E-2</v>
      </c>
      <c r="EG134" s="20">
        <v>0</v>
      </c>
      <c r="EH134" s="20">
        <v>1.2500000000000001E-2</v>
      </c>
      <c r="EI134" s="20">
        <v>5.1948051948051951E-2</v>
      </c>
      <c r="EJ134" s="20">
        <v>2.4390243902439025E-2</v>
      </c>
      <c r="EK134" s="20">
        <v>1.7391304347826087E-2</v>
      </c>
      <c r="EL134" s="20">
        <v>2.9702970297029702E-2</v>
      </c>
      <c r="EM134" s="20">
        <v>1.4285714285714285E-2</v>
      </c>
      <c r="EN134" s="20">
        <v>0</v>
      </c>
      <c r="EO134" s="20">
        <v>5.9701492537313432E-2</v>
      </c>
      <c r="EP134" s="20">
        <v>1.0638297872340425E-2</v>
      </c>
      <c r="EQ134" s="20">
        <v>4.9019607843137254E-2</v>
      </c>
      <c r="ER134" s="20">
        <v>1.5037593984962405E-2</v>
      </c>
      <c r="ES134" s="20">
        <v>2.3809523809523808E-2</v>
      </c>
      <c r="ET134" s="20">
        <v>5.5555555555555552E-2</v>
      </c>
      <c r="EU134" s="20">
        <v>0</v>
      </c>
      <c r="EV134" s="20">
        <v>1.2500000000000001E-2</v>
      </c>
      <c r="EW134" s="20">
        <v>4.9382716049382713E-2</v>
      </c>
      <c r="EX134" s="20">
        <v>2.564102564102564E-2</v>
      </c>
      <c r="EY134" s="20">
        <v>1.6666666666666666E-2</v>
      </c>
      <c r="EZ134" s="7">
        <v>6768.34</v>
      </c>
      <c r="FA134" s="7">
        <v>1739.0300000000002</v>
      </c>
      <c r="FB134" s="7">
        <v>605.57999999999981</v>
      </c>
      <c r="FC134" s="7">
        <v>89595.909999999989</v>
      </c>
      <c r="FD134" s="7">
        <v>13676.29</v>
      </c>
      <c r="FE134" s="7">
        <v>1381.95</v>
      </c>
      <c r="FF134" s="7">
        <v>12362.6</v>
      </c>
      <c r="FG134" s="7">
        <v>20664.02</v>
      </c>
      <c r="FH134" s="7">
        <v>46096.579999999987</v>
      </c>
      <c r="FI134" s="7">
        <v>44001.310000000005</v>
      </c>
      <c r="FJ134" s="7">
        <v>24514.02</v>
      </c>
      <c r="FK134" s="7">
        <v>7316.0700000000006</v>
      </c>
      <c r="FL134" s="7">
        <v>2681.53</v>
      </c>
      <c r="FM134" s="7">
        <v>47505.05</v>
      </c>
      <c r="FN134" s="7">
        <v>20290.8</v>
      </c>
      <c r="FO134" s="7">
        <v>1189.8500000000001</v>
      </c>
      <c r="FP134" s="7">
        <v>4221.96</v>
      </c>
      <c r="FQ134" s="7">
        <v>5306.89</v>
      </c>
      <c r="FR134" s="7">
        <v>20217.060000000005</v>
      </c>
      <c r="FS134" s="7">
        <v>19345.77</v>
      </c>
      <c r="FT134" s="7">
        <v>3698.6399999999976</v>
      </c>
      <c r="FU134" s="7">
        <v>20823.850000000002</v>
      </c>
      <c r="FV134" s="7">
        <v>9715.1899999999987</v>
      </c>
      <c r="FW134" s="7">
        <v>13865.96</v>
      </c>
      <c r="FX134" s="9" t="s">
        <v>311</v>
      </c>
      <c r="FY134" s="10" t="s">
        <v>318</v>
      </c>
      <c r="FZ134" s="22" t="s">
        <v>312</v>
      </c>
    </row>
    <row r="135" spans="1:182" x14ac:dyDescent="0.35">
      <c r="A135" s="6" t="s">
        <v>319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53295.528000000006</v>
      </c>
      <c r="K135" s="7">
        <v>70819.568800000008</v>
      </c>
      <c r="L135" s="7">
        <v>374107.09960000002</v>
      </c>
      <c r="M135" s="7">
        <v>768665.01760000002</v>
      </c>
      <c r="N135" s="7">
        <v>1728730.1476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36772.560400000002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8" t="s">
        <v>182</v>
      </c>
      <c r="CN135" s="8" t="s">
        <v>182</v>
      </c>
      <c r="CO135" s="8" t="s">
        <v>182</v>
      </c>
      <c r="CP135" s="8" t="s">
        <v>182</v>
      </c>
      <c r="CQ135" s="8" t="s">
        <v>182</v>
      </c>
      <c r="CR135" s="8" t="s">
        <v>182</v>
      </c>
      <c r="CS135" s="8" t="s">
        <v>182</v>
      </c>
      <c r="CT135" s="8" t="s">
        <v>182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49156.259999999995</v>
      </c>
      <c r="DI135" s="7">
        <v>15000</v>
      </c>
      <c r="DJ135" s="7">
        <v>257307.08000000002</v>
      </c>
      <c r="DK135" s="7">
        <v>313834.67</v>
      </c>
      <c r="DL135" s="7">
        <v>761604.56</v>
      </c>
      <c r="DM135" s="8" t="s">
        <v>182</v>
      </c>
      <c r="DN135" s="8" t="s">
        <v>182</v>
      </c>
      <c r="DO135" s="8" t="s">
        <v>182</v>
      </c>
      <c r="DP135" s="8" t="s">
        <v>182</v>
      </c>
      <c r="DQ135" s="8" t="s">
        <v>182</v>
      </c>
      <c r="DR135" s="8" t="s">
        <v>182</v>
      </c>
      <c r="DS135" s="8" t="s">
        <v>182</v>
      </c>
      <c r="DT135" s="8" t="s">
        <v>182</v>
      </c>
      <c r="DU135" s="8" t="s">
        <v>182</v>
      </c>
      <c r="DV135" s="8">
        <v>0</v>
      </c>
      <c r="DW135" s="8" t="s">
        <v>182</v>
      </c>
      <c r="DX135" s="8">
        <v>0</v>
      </c>
      <c r="DY135" s="8">
        <v>0.125</v>
      </c>
      <c r="DZ135" s="8" t="s">
        <v>182</v>
      </c>
      <c r="EA135" s="8" t="s">
        <v>182</v>
      </c>
      <c r="EB135" s="8" t="s">
        <v>182</v>
      </c>
      <c r="EC135" s="8" t="s">
        <v>182</v>
      </c>
      <c r="ED135" s="8" t="s">
        <v>182</v>
      </c>
      <c r="EE135" s="8" t="s">
        <v>182</v>
      </c>
      <c r="EF135" s="8" t="s">
        <v>182</v>
      </c>
      <c r="EG135" s="8" t="s">
        <v>182</v>
      </c>
      <c r="EH135" s="8" t="s">
        <v>182</v>
      </c>
      <c r="EI135" s="8" t="s">
        <v>182</v>
      </c>
      <c r="EJ135" s="8">
        <v>0</v>
      </c>
      <c r="EK135" s="8" t="s">
        <v>182</v>
      </c>
      <c r="EL135" s="8">
        <v>0</v>
      </c>
      <c r="EM135" s="8" t="s">
        <v>182</v>
      </c>
      <c r="EN135" s="8" t="s">
        <v>182</v>
      </c>
      <c r="EO135" s="8" t="s">
        <v>182</v>
      </c>
      <c r="EP135" s="8" t="s">
        <v>182</v>
      </c>
      <c r="EQ135" s="8" t="s">
        <v>182</v>
      </c>
      <c r="ER135" s="8" t="s">
        <v>182</v>
      </c>
      <c r="ES135" s="8" t="s">
        <v>182</v>
      </c>
      <c r="ET135" s="8" t="s">
        <v>182</v>
      </c>
      <c r="EU135" s="8" t="s">
        <v>182</v>
      </c>
      <c r="EV135" s="8" t="s">
        <v>182</v>
      </c>
      <c r="EW135" s="8" t="s">
        <v>182</v>
      </c>
      <c r="EX135" s="8">
        <v>0</v>
      </c>
      <c r="EY135" s="8" t="s">
        <v>182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0</v>
      </c>
      <c r="FX135" s="9" t="s">
        <v>311</v>
      </c>
      <c r="FY135" s="10" t="s">
        <v>319</v>
      </c>
      <c r="FZ135" s="22" t="s">
        <v>312</v>
      </c>
    </row>
    <row r="136" spans="1:182" x14ac:dyDescent="0.35">
      <c r="A136" s="6" t="s">
        <v>320</v>
      </c>
      <c r="B136" s="7">
        <v>4941724.6459999988</v>
      </c>
      <c r="C136" s="7">
        <v>5591781.7323999796</v>
      </c>
      <c r="D136" s="7">
        <v>6613059.3991999887</v>
      </c>
      <c r="E136" s="7">
        <v>7941324.4587999796</v>
      </c>
      <c r="F136" s="7">
        <v>9072984.8983999994</v>
      </c>
      <c r="G136" s="7">
        <v>9822114.6531999893</v>
      </c>
      <c r="H136" s="7">
        <v>10693649.317599989</v>
      </c>
      <c r="I136" s="7">
        <v>11439602.248399988</v>
      </c>
      <c r="J136" s="7">
        <v>12256668.341599999</v>
      </c>
      <c r="K136" s="7">
        <v>13301188.216799991</v>
      </c>
      <c r="L136" s="7">
        <v>14758819.678799989</v>
      </c>
      <c r="M136" s="7">
        <v>15722680.327999992</v>
      </c>
      <c r="N136" s="7">
        <v>17779142.25999989</v>
      </c>
      <c r="O136" s="7">
        <v>48336.300799999997</v>
      </c>
      <c r="P136" s="7">
        <v>58379.1584</v>
      </c>
      <c r="Q136" s="7">
        <v>33712.455999999998</v>
      </c>
      <c r="R136" s="7">
        <v>114998.95679999999</v>
      </c>
      <c r="S136" s="7">
        <v>164734.3688</v>
      </c>
      <c r="T136" s="7">
        <v>196866.204</v>
      </c>
      <c r="U136" s="7">
        <v>300938.03359999997</v>
      </c>
      <c r="V136" s="7">
        <v>344722.37519999995</v>
      </c>
      <c r="W136" s="7">
        <v>310690.79360000003</v>
      </c>
      <c r="X136" s="7">
        <v>423444.46000000008</v>
      </c>
      <c r="Y136" s="7">
        <v>424991.85520000005</v>
      </c>
      <c r="Z136" s="7">
        <v>604614.4095999999</v>
      </c>
      <c r="AA136" s="7">
        <v>899210.54039999994</v>
      </c>
      <c r="AB136" s="7">
        <v>145721.08719999998</v>
      </c>
      <c r="AC136" s="7">
        <v>117611.43799999999</v>
      </c>
      <c r="AD136" s="7">
        <v>203627.33960000004</v>
      </c>
      <c r="AE136" s="7">
        <v>236614.86000000002</v>
      </c>
      <c r="AF136" s="7">
        <v>297149.9608</v>
      </c>
      <c r="AG136" s="7">
        <v>226035.91800000001</v>
      </c>
      <c r="AH136" s="7">
        <v>186172.5336</v>
      </c>
      <c r="AI136" s="7">
        <v>301889.73719999997</v>
      </c>
      <c r="AJ136" s="7">
        <v>356494.10479999997</v>
      </c>
      <c r="AK136" s="7">
        <v>347894.07919999998</v>
      </c>
      <c r="AL136" s="7">
        <v>668235.1</v>
      </c>
      <c r="AM136" s="7">
        <v>700170.37159999995</v>
      </c>
      <c r="AN136" s="7">
        <v>450976.00399999996</v>
      </c>
      <c r="AO136" s="7">
        <v>0</v>
      </c>
      <c r="AP136" s="7">
        <v>0</v>
      </c>
      <c r="AQ136" s="7">
        <v>0</v>
      </c>
      <c r="AR136" s="7">
        <v>0</v>
      </c>
      <c r="AS136" s="7">
        <v>49276.7284</v>
      </c>
      <c r="AT136" s="7">
        <v>0</v>
      </c>
      <c r="AU136" s="7">
        <v>76810.178400000004</v>
      </c>
      <c r="AV136" s="7">
        <v>71526.558399999994</v>
      </c>
      <c r="AW136" s="7">
        <v>26461.682400000002</v>
      </c>
      <c r="AX136" s="7">
        <v>75839.833599999998</v>
      </c>
      <c r="AY136" s="7">
        <v>74703.546000000002</v>
      </c>
      <c r="AZ136" s="7">
        <v>153492.75599999999</v>
      </c>
      <c r="BA136" s="7">
        <v>55853.777600000001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30407.33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12781.18</v>
      </c>
      <c r="BQ136" s="7">
        <v>0</v>
      </c>
      <c r="BR136" s="7">
        <v>12857.91</v>
      </c>
      <c r="BS136" s="7">
        <v>0</v>
      </c>
      <c r="BT136" s="7">
        <v>89558.489999999991</v>
      </c>
      <c r="BU136" s="7">
        <v>94333</v>
      </c>
      <c r="BV136" s="7">
        <v>0</v>
      </c>
      <c r="BW136" s="7">
        <v>41498.379999999997</v>
      </c>
      <c r="BX136" s="7">
        <v>89113.45</v>
      </c>
      <c r="BY136" s="7">
        <v>44403.599999999991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28320.84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1.3984066172376521E-2</v>
      </c>
      <c r="CZ136" s="7">
        <v>770983</v>
      </c>
      <c r="DA136" s="7">
        <v>648400</v>
      </c>
      <c r="DB136" s="7">
        <v>864382.25</v>
      </c>
      <c r="DC136" s="7">
        <v>1290468</v>
      </c>
      <c r="DD136" s="7">
        <v>1126612.45</v>
      </c>
      <c r="DE136" s="7">
        <v>695250.31</v>
      </c>
      <c r="DF136" s="7">
        <v>912146.88</v>
      </c>
      <c r="DG136" s="7">
        <v>986000.33</v>
      </c>
      <c r="DH136" s="7">
        <v>932146.62</v>
      </c>
      <c r="DI136" s="7">
        <v>1194594.5</v>
      </c>
      <c r="DJ136" s="7">
        <v>1545692.51</v>
      </c>
      <c r="DK136" s="7">
        <v>1411942.99</v>
      </c>
      <c r="DL136" s="7">
        <v>2025222.1099999999</v>
      </c>
      <c r="DM136" s="8">
        <v>3.5714285714285712E-2</v>
      </c>
      <c r="DN136" s="8">
        <v>5.7142857142857141E-2</v>
      </c>
      <c r="DO136" s="8">
        <v>0</v>
      </c>
      <c r="DP136" s="8">
        <v>1.6393442622950821E-2</v>
      </c>
      <c r="DQ136" s="8">
        <v>7.0175438596491224E-2</v>
      </c>
      <c r="DR136" s="8">
        <v>4.0816326530612242E-2</v>
      </c>
      <c r="DS136" s="8">
        <v>2.7027027027027029E-2</v>
      </c>
      <c r="DT136" s="8">
        <v>2.4390243902439025E-2</v>
      </c>
      <c r="DU136" s="8">
        <v>8.5106382978723402E-2</v>
      </c>
      <c r="DV136" s="8">
        <v>7.3170731707317069E-2</v>
      </c>
      <c r="DW136" s="8">
        <v>4.4117647058823532E-2</v>
      </c>
      <c r="DX136" s="8">
        <v>6.6666666666666666E-2</v>
      </c>
      <c r="DY136" s="8">
        <v>8.4507042253521125E-2</v>
      </c>
      <c r="DZ136" s="8">
        <v>0</v>
      </c>
      <c r="EA136" s="8">
        <v>0</v>
      </c>
      <c r="EB136" s="8">
        <v>5.5555555555555552E-2</v>
      </c>
      <c r="EC136" s="8">
        <v>0</v>
      </c>
      <c r="ED136" s="8">
        <v>1.7241379310344827E-2</v>
      </c>
      <c r="EE136" s="8">
        <v>5.2631578947368418E-2</v>
      </c>
      <c r="EF136" s="8">
        <v>0</v>
      </c>
      <c r="EG136" s="8">
        <v>2.6315789473684209E-2</v>
      </c>
      <c r="EH136" s="8">
        <v>2.5000000000000001E-2</v>
      </c>
      <c r="EI136" s="8">
        <v>4.2553191489361701E-2</v>
      </c>
      <c r="EJ136" s="8">
        <v>7.3170731707317069E-2</v>
      </c>
      <c r="EK136" s="8">
        <v>2.8985507246376812E-2</v>
      </c>
      <c r="EL136" s="8">
        <v>6.6666666666666666E-2</v>
      </c>
      <c r="EM136" s="8">
        <v>0</v>
      </c>
      <c r="EN136" s="8">
        <v>0</v>
      </c>
      <c r="EO136" s="8">
        <v>0</v>
      </c>
      <c r="EP136" s="8">
        <v>5.5555555555555552E-2</v>
      </c>
      <c r="EQ136" s="8">
        <v>0</v>
      </c>
      <c r="ER136" s="8">
        <v>1.6949152542372881E-2</v>
      </c>
      <c r="ES136" s="8">
        <v>5.3571428571428568E-2</v>
      </c>
      <c r="ET136" s="8">
        <v>0</v>
      </c>
      <c r="EU136" s="8">
        <v>2.6315789473684209E-2</v>
      </c>
      <c r="EV136" s="8">
        <v>0</v>
      </c>
      <c r="EW136" s="8">
        <v>4.2553191489361701E-2</v>
      </c>
      <c r="EX136" s="8">
        <v>4.878048780487805E-2</v>
      </c>
      <c r="EY136" s="8">
        <v>2.8985507246376812E-2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0.04</v>
      </c>
      <c r="FH136" s="7">
        <v>0.13</v>
      </c>
      <c r="FI136" s="7">
        <v>3609.52</v>
      </c>
      <c r="FJ136" s="7">
        <v>387.73</v>
      </c>
      <c r="FK136" s="7">
        <v>417.37</v>
      </c>
      <c r="FL136" s="7">
        <v>195.29</v>
      </c>
      <c r="FM136" s="7">
        <v>3540.91</v>
      </c>
      <c r="FN136" s="7">
        <v>375.27</v>
      </c>
      <c r="FO136" s="7">
        <v>177.24</v>
      </c>
      <c r="FP136" s="7">
        <v>2529.9699999999998</v>
      </c>
      <c r="FQ136" s="7">
        <v>-284.92</v>
      </c>
      <c r="FR136" s="7">
        <v>4377.0200000000004</v>
      </c>
      <c r="FS136" s="7">
        <v>1086.31</v>
      </c>
      <c r="FT136" s="7">
        <v>456.89</v>
      </c>
      <c r="FU136" s="7">
        <v>1178.82</v>
      </c>
      <c r="FV136" s="7">
        <v>1366.46</v>
      </c>
      <c r="FW136" s="7">
        <v>7024.2800000000007</v>
      </c>
      <c r="FX136" s="9" t="s">
        <v>311</v>
      </c>
      <c r="FY136" s="10" t="s">
        <v>320</v>
      </c>
      <c r="FZ136" s="22" t="s">
        <v>312</v>
      </c>
    </row>
    <row r="137" spans="1:182" x14ac:dyDescent="0.35">
      <c r="A137" s="6" t="s">
        <v>321</v>
      </c>
      <c r="B137" s="7">
        <v>9708803.0027999897</v>
      </c>
      <c r="C137" s="7">
        <v>10233525.692799995</v>
      </c>
      <c r="D137" s="7">
        <v>10778678.34559999</v>
      </c>
      <c r="E137" s="7">
        <v>11270912.813999979</v>
      </c>
      <c r="F137" s="7">
        <v>11556271.795999987</v>
      </c>
      <c r="G137" s="7">
        <v>12225845.06439998</v>
      </c>
      <c r="H137" s="7">
        <v>12312147.715599984</v>
      </c>
      <c r="I137" s="7">
        <v>12565715.445999967</v>
      </c>
      <c r="J137" s="7">
        <v>12758154.466799991</v>
      </c>
      <c r="K137" s="7">
        <v>13100423.370799966</v>
      </c>
      <c r="L137" s="7">
        <v>13510336.084399981</v>
      </c>
      <c r="M137" s="7">
        <v>13974236.687199997</v>
      </c>
      <c r="N137" s="7">
        <v>14698788.212399988</v>
      </c>
      <c r="O137" s="7">
        <v>696310.49120000005</v>
      </c>
      <c r="P137" s="7">
        <v>609422.66120000009</v>
      </c>
      <c r="Q137" s="7">
        <v>637576.2424000001</v>
      </c>
      <c r="R137" s="7">
        <v>555651.02960000001</v>
      </c>
      <c r="S137" s="7">
        <v>709421.5392</v>
      </c>
      <c r="T137" s="7">
        <v>772810.43239999993</v>
      </c>
      <c r="U137" s="7">
        <v>899617.19279999996</v>
      </c>
      <c r="V137" s="7">
        <v>957174.85880000005</v>
      </c>
      <c r="W137" s="7">
        <v>1026598.9991999998</v>
      </c>
      <c r="X137" s="7">
        <v>1124522.5844000001</v>
      </c>
      <c r="Y137" s="7">
        <v>959182.21240000008</v>
      </c>
      <c r="Z137" s="7">
        <v>1274146.5384</v>
      </c>
      <c r="AA137" s="7">
        <v>1435748.8684</v>
      </c>
      <c r="AB137" s="7">
        <v>414103.24800000002</v>
      </c>
      <c r="AC137" s="7">
        <v>428889.00599999994</v>
      </c>
      <c r="AD137" s="7">
        <v>472480.05520000006</v>
      </c>
      <c r="AE137" s="7">
        <v>749074.84200000006</v>
      </c>
      <c r="AF137" s="7">
        <v>635761.32159999991</v>
      </c>
      <c r="AG137" s="7">
        <v>588476.05599999998</v>
      </c>
      <c r="AH137" s="7">
        <v>664735.71120000002</v>
      </c>
      <c r="AI137" s="7">
        <v>847665.74239999999</v>
      </c>
      <c r="AJ137" s="7">
        <v>1005002.06</v>
      </c>
      <c r="AK137" s="7">
        <v>888592.54920000001</v>
      </c>
      <c r="AL137" s="7">
        <v>925861.00320000015</v>
      </c>
      <c r="AM137" s="7">
        <v>957472.47999999986</v>
      </c>
      <c r="AN137" s="7">
        <v>895342.82720000006</v>
      </c>
      <c r="AO137" s="7">
        <v>0</v>
      </c>
      <c r="AP137" s="7">
        <v>100628.9172</v>
      </c>
      <c r="AQ137" s="7">
        <v>116450.00280000002</v>
      </c>
      <c r="AR137" s="7">
        <v>52673.577599999997</v>
      </c>
      <c r="AS137" s="7">
        <v>45414.6492</v>
      </c>
      <c r="AT137" s="7">
        <v>77721.66320000001</v>
      </c>
      <c r="AU137" s="7">
        <v>82807.474400000006</v>
      </c>
      <c r="AV137" s="7">
        <v>62888.144800000002</v>
      </c>
      <c r="AW137" s="7">
        <v>165554.17439999999</v>
      </c>
      <c r="AX137" s="7">
        <v>60636.498000000007</v>
      </c>
      <c r="AY137" s="7">
        <v>97863.125199999995</v>
      </c>
      <c r="AZ137" s="7">
        <v>58488.571199999998</v>
      </c>
      <c r="BA137" s="7">
        <v>131335.91279999999</v>
      </c>
      <c r="BB137" s="7">
        <v>137427.50999999998</v>
      </c>
      <c r="BC137" s="7">
        <v>79202.98</v>
      </c>
      <c r="BD137" s="7">
        <v>114757.85</v>
      </c>
      <c r="BE137" s="7">
        <v>0</v>
      </c>
      <c r="BF137" s="7">
        <v>34588.32</v>
      </c>
      <c r="BG137" s="7">
        <v>144654.76</v>
      </c>
      <c r="BH137" s="7">
        <v>205268.1</v>
      </c>
      <c r="BI137" s="7">
        <v>64225.08</v>
      </c>
      <c r="BJ137" s="7">
        <v>149771.52000000002</v>
      </c>
      <c r="BK137" s="7">
        <v>36497.910000000011</v>
      </c>
      <c r="BL137" s="7">
        <v>321434.59000000003</v>
      </c>
      <c r="BM137" s="7">
        <v>186894.18</v>
      </c>
      <c r="BN137" s="7">
        <v>147432.96000000002</v>
      </c>
      <c r="BO137" s="7">
        <v>98964.39</v>
      </c>
      <c r="BP137" s="7">
        <v>146001.33000000002</v>
      </c>
      <c r="BQ137" s="7">
        <v>120998.18</v>
      </c>
      <c r="BR137" s="7">
        <v>104852.48999999999</v>
      </c>
      <c r="BS137" s="7">
        <v>94326.57</v>
      </c>
      <c r="BT137" s="7">
        <v>122541.21</v>
      </c>
      <c r="BU137" s="7">
        <v>126801.41999999998</v>
      </c>
      <c r="BV137" s="7">
        <v>247038.9</v>
      </c>
      <c r="BW137" s="7">
        <v>317569.25</v>
      </c>
      <c r="BX137" s="7">
        <v>64058.510000000009</v>
      </c>
      <c r="BY137" s="7">
        <v>182524.84000000003</v>
      </c>
      <c r="BZ137" s="7">
        <v>0</v>
      </c>
      <c r="CA137" s="7">
        <v>50270.79</v>
      </c>
      <c r="CB137" s="7">
        <v>18257.91</v>
      </c>
      <c r="CC137" s="7">
        <v>0</v>
      </c>
      <c r="CD137" s="7">
        <v>0</v>
      </c>
      <c r="CE137" s="7">
        <v>47816.01</v>
      </c>
      <c r="CF137" s="7">
        <v>0</v>
      </c>
      <c r="CG137" s="7">
        <v>0</v>
      </c>
      <c r="CH137" s="7">
        <v>0</v>
      </c>
      <c r="CI137" s="7">
        <v>0</v>
      </c>
      <c r="CJ137" s="7">
        <v>14937.58</v>
      </c>
      <c r="CK137" s="7">
        <v>0</v>
      </c>
      <c r="CL137" s="7">
        <v>0</v>
      </c>
      <c r="CM137" s="8">
        <v>0</v>
      </c>
      <c r="CN137" s="8">
        <v>6.0748548356673669E-2</v>
      </c>
      <c r="CO137" s="8">
        <v>2.3308832639573618E-2</v>
      </c>
      <c r="CP137" s="8">
        <v>0</v>
      </c>
      <c r="CQ137" s="8">
        <v>0</v>
      </c>
      <c r="CR137" s="8">
        <v>6.6690630992040228E-2</v>
      </c>
      <c r="CS137" s="8">
        <v>0</v>
      </c>
      <c r="CT137" s="8">
        <v>0</v>
      </c>
      <c r="CU137" s="8">
        <v>0</v>
      </c>
      <c r="CV137" s="8">
        <v>0</v>
      </c>
      <c r="CW137" s="8">
        <v>1.74083364944955E-2</v>
      </c>
      <c r="CX137" s="8">
        <v>0</v>
      </c>
      <c r="CY137" s="8">
        <v>0</v>
      </c>
      <c r="CZ137" s="7">
        <v>776578.63</v>
      </c>
      <c r="DA137" s="7">
        <v>827522.49</v>
      </c>
      <c r="DB137" s="7">
        <v>783304.35000000009</v>
      </c>
      <c r="DC137" s="7">
        <v>847024.1</v>
      </c>
      <c r="DD137" s="7">
        <v>646187.57999999996</v>
      </c>
      <c r="DE137" s="7">
        <v>716982.42</v>
      </c>
      <c r="DF137" s="7">
        <v>469170.26</v>
      </c>
      <c r="DG137" s="7">
        <v>629567.35000000009</v>
      </c>
      <c r="DH137" s="7">
        <v>625267.29</v>
      </c>
      <c r="DI137" s="7">
        <v>744783.24000000011</v>
      </c>
      <c r="DJ137" s="7">
        <v>858070.5</v>
      </c>
      <c r="DK137" s="7">
        <v>786608.98</v>
      </c>
      <c r="DL137" s="7">
        <v>935749.39</v>
      </c>
      <c r="DM137" s="8">
        <v>0.05</v>
      </c>
      <c r="DN137" s="8">
        <v>2.564102564102564E-2</v>
      </c>
      <c r="DO137" s="8">
        <v>4.878048780487805E-2</v>
      </c>
      <c r="DP137" s="8">
        <v>7.6923076923076927E-2</v>
      </c>
      <c r="DQ137" s="8">
        <v>0</v>
      </c>
      <c r="DR137" s="8">
        <v>6.4516129032258063E-2</v>
      </c>
      <c r="DS137" s="8">
        <v>3.0303030303030304E-2</v>
      </c>
      <c r="DT137" s="8">
        <v>0.05</v>
      </c>
      <c r="DU137" s="8">
        <v>3.5714285714285712E-2</v>
      </c>
      <c r="DV137" s="8">
        <v>0</v>
      </c>
      <c r="DW137" s="8">
        <v>1.8181818181818181E-2</v>
      </c>
      <c r="DX137" s="8">
        <v>0</v>
      </c>
      <c r="DY137" s="8">
        <v>3.7735849056603772E-2</v>
      </c>
      <c r="DZ137" s="8">
        <v>2.564102564102564E-2</v>
      </c>
      <c r="EA137" s="8">
        <v>2.6315789473684209E-2</v>
      </c>
      <c r="EB137" s="8">
        <v>2.1739130434782608E-2</v>
      </c>
      <c r="EC137" s="8">
        <v>2.6315789473684209E-2</v>
      </c>
      <c r="ED137" s="8">
        <v>0.08</v>
      </c>
      <c r="EE137" s="8">
        <v>0</v>
      </c>
      <c r="EF137" s="8">
        <v>3.3333333333333333E-2</v>
      </c>
      <c r="EG137" s="8">
        <v>2.9411764705882353E-2</v>
      </c>
      <c r="EH137" s="8">
        <v>4.878048780487805E-2</v>
      </c>
      <c r="EI137" s="8">
        <v>0</v>
      </c>
      <c r="EJ137" s="8">
        <v>0</v>
      </c>
      <c r="EK137" s="8">
        <v>1.8518518518518517E-2</v>
      </c>
      <c r="EL137" s="8">
        <v>0</v>
      </c>
      <c r="EM137" s="8">
        <v>2.3809523809523808E-2</v>
      </c>
      <c r="EN137" s="8">
        <v>2.5000000000000001E-2</v>
      </c>
      <c r="EO137" s="8">
        <v>2.7777777777777776E-2</v>
      </c>
      <c r="EP137" s="8">
        <v>2.2222222222222223E-2</v>
      </c>
      <c r="EQ137" s="8">
        <v>2.6315789473684209E-2</v>
      </c>
      <c r="ER137" s="8">
        <v>7.8431372549019607E-2</v>
      </c>
      <c r="ES137" s="8">
        <v>0</v>
      </c>
      <c r="ET137" s="8">
        <v>3.4482758620689655E-2</v>
      </c>
      <c r="EU137" s="8">
        <v>2.8571428571428571E-2</v>
      </c>
      <c r="EV137" s="8">
        <v>4.878048780487805E-2</v>
      </c>
      <c r="EW137" s="8">
        <v>0</v>
      </c>
      <c r="EX137" s="8">
        <v>2.2222222222222223E-2</v>
      </c>
      <c r="EY137" s="8">
        <v>0</v>
      </c>
      <c r="EZ137" s="7">
        <v>3575.1600000000008</v>
      </c>
      <c r="FA137" s="7">
        <v>163.38</v>
      </c>
      <c r="FB137" s="7">
        <v>3031.3100000000009</v>
      </c>
      <c r="FC137" s="7">
        <v>5481.59</v>
      </c>
      <c r="FD137" s="7">
        <v>703.78</v>
      </c>
      <c r="FE137" s="7">
        <v>6023.38</v>
      </c>
      <c r="FF137" s="7">
        <v>881.29000000000008</v>
      </c>
      <c r="FG137" s="7">
        <v>1475.5099999999998</v>
      </c>
      <c r="FH137" s="7">
        <v>4937.2000000000025</v>
      </c>
      <c r="FI137" s="7">
        <v>1603.6000000000006</v>
      </c>
      <c r="FJ137" s="7">
        <v>15155.26</v>
      </c>
      <c r="FK137" s="7">
        <v>1709.21</v>
      </c>
      <c r="FL137" s="7">
        <v>20030.059999999998</v>
      </c>
      <c r="FM137" s="7">
        <v>1127.76</v>
      </c>
      <c r="FN137" s="7">
        <v>1888.8999999999999</v>
      </c>
      <c r="FO137" s="7">
        <v>5423.36</v>
      </c>
      <c r="FP137" s="7">
        <v>2591.15</v>
      </c>
      <c r="FQ137" s="7">
        <v>2342.1499999999996</v>
      </c>
      <c r="FR137" s="7">
        <v>6052.6900000000005</v>
      </c>
      <c r="FS137" s="7">
        <v>7166.7699999999995</v>
      </c>
      <c r="FT137" s="7">
        <v>563.79999999999995</v>
      </c>
      <c r="FU137" s="7">
        <v>7554.2900000000009</v>
      </c>
      <c r="FV137" s="7">
        <v>505.31999999999994</v>
      </c>
      <c r="FW137" s="7">
        <v>2967.73</v>
      </c>
      <c r="FX137" s="9" t="s">
        <v>311</v>
      </c>
      <c r="FY137" s="10" t="s">
        <v>321</v>
      </c>
      <c r="FZ137" s="22" t="s">
        <v>312</v>
      </c>
    </row>
    <row r="138" spans="1:182" x14ac:dyDescent="0.35">
      <c r="A138" s="17" t="s">
        <v>311</v>
      </c>
      <c r="B138" s="18">
        <v>158268760.28759998</v>
      </c>
      <c r="C138" s="18">
        <v>165987112.11839977</v>
      </c>
      <c r="D138" s="18">
        <v>173497557.42919978</v>
      </c>
      <c r="E138" s="18">
        <v>179913538.04239976</v>
      </c>
      <c r="F138" s="18">
        <v>183866765.59839988</v>
      </c>
      <c r="G138" s="18">
        <v>191597166.21079993</v>
      </c>
      <c r="H138" s="18">
        <v>192566296.96239999</v>
      </c>
      <c r="I138" s="18">
        <v>196492448.3924</v>
      </c>
      <c r="J138" s="18">
        <v>202192410.03839999</v>
      </c>
      <c r="K138" s="18">
        <v>209208190.03799984</v>
      </c>
      <c r="L138" s="18">
        <v>218761438.47159979</v>
      </c>
      <c r="M138" s="18">
        <v>224328812.24399984</v>
      </c>
      <c r="N138" s="18">
        <v>236832298.23039991</v>
      </c>
      <c r="O138" s="18">
        <v>11478661.192000005</v>
      </c>
      <c r="P138" s="18">
        <v>11896505.612799998</v>
      </c>
      <c r="Q138" s="18">
        <v>12205054.086800003</v>
      </c>
      <c r="R138" s="18">
        <v>12211547.9364</v>
      </c>
      <c r="S138" s="18">
        <v>12290452.081200002</v>
      </c>
      <c r="T138" s="18">
        <v>10498924.877200002</v>
      </c>
      <c r="U138" s="18">
        <v>12343471.808800001</v>
      </c>
      <c r="V138" s="18">
        <v>13459272.679599997</v>
      </c>
      <c r="W138" s="18">
        <v>15059562.355600005</v>
      </c>
      <c r="X138" s="18">
        <v>15420057.640000002</v>
      </c>
      <c r="Y138" s="18">
        <v>15338123.374000002</v>
      </c>
      <c r="Z138" s="18">
        <v>16381928.677599998</v>
      </c>
      <c r="AA138" s="18">
        <v>16996469.911999993</v>
      </c>
      <c r="AB138" s="18">
        <v>11325073.234799996</v>
      </c>
      <c r="AC138" s="18">
        <v>9593296.6028000005</v>
      </c>
      <c r="AD138" s="18">
        <v>8334773.6499999985</v>
      </c>
      <c r="AE138" s="18">
        <v>8638637.6755999997</v>
      </c>
      <c r="AF138" s="18">
        <v>9044587.6699999962</v>
      </c>
      <c r="AG138" s="18">
        <v>10312879.055200001</v>
      </c>
      <c r="AH138" s="18">
        <v>11035830.503200004</v>
      </c>
      <c r="AI138" s="18">
        <v>10980031.1204</v>
      </c>
      <c r="AJ138" s="18">
        <v>11151879.648399998</v>
      </c>
      <c r="AK138" s="18">
        <v>10887852.124399997</v>
      </c>
      <c r="AL138" s="18">
        <v>11328144.803599996</v>
      </c>
      <c r="AM138" s="18">
        <v>12638460.301200004</v>
      </c>
      <c r="AN138" s="18">
        <v>12963582.291599996</v>
      </c>
      <c r="AO138" s="18">
        <v>0</v>
      </c>
      <c r="AP138" s="18">
        <v>961322.29440000001</v>
      </c>
      <c r="AQ138" s="18">
        <v>1025993.3291999999</v>
      </c>
      <c r="AR138" s="18">
        <v>1406673.3568000002</v>
      </c>
      <c r="AS138" s="18">
        <v>956824.5732000001</v>
      </c>
      <c r="AT138" s="18">
        <v>670073.04000000015</v>
      </c>
      <c r="AU138" s="18">
        <v>638944.02320000005</v>
      </c>
      <c r="AV138" s="18">
        <v>944547.90600000008</v>
      </c>
      <c r="AW138" s="18">
        <v>1379941.0140000002</v>
      </c>
      <c r="AX138" s="18">
        <v>831893.71479999984</v>
      </c>
      <c r="AY138" s="18">
        <v>1112182.9519999998</v>
      </c>
      <c r="AZ138" s="18">
        <v>757331.25119999994</v>
      </c>
      <c r="BA138" s="18">
        <v>877436.58440000005</v>
      </c>
      <c r="BB138" s="18">
        <v>1408923.8299999996</v>
      </c>
      <c r="BC138" s="18">
        <v>1474776.27</v>
      </c>
      <c r="BD138" s="18">
        <v>1168487.08</v>
      </c>
      <c r="BE138" s="18">
        <v>1126110.6100000001</v>
      </c>
      <c r="BF138" s="18">
        <v>984934.51</v>
      </c>
      <c r="BG138" s="18">
        <v>1194259.7100000004</v>
      </c>
      <c r="BH138" s="18">
        <v>1336747.97</v>
      </c>
      <c r="BI138" s="18">
        <v>1658544.7500000002</v>
      </c>
      <c r="BJ138" s="18">
        <v>1787919.8800000001</v>
      </c>
      <c r="BK138" s="18">
        <v>1662862.3499999992</v>
      </c>
      <c r="BL138" s="18">
        <v>1895552.2599999998</v>
      </c>
      <c r="BM138" s="18">
        <v>2336567.9900000007</v>
      </c>
      <c r="BN138" s="18">
        <v>1630198.0599999996</v>
      </c>
      <c r="BO138" s="18">
        <v>2285519.1799999997</v>
      </c>
      <c r="BP138" s="18">
        <v>1433562.3999999997</v>
      </c>
      <c r="BQ138" s="18">
        <v>1601075.4199999997</v>
      </c>
      <c r="BR138" s="18">
        <v>2915581.3200000008</v>
      </c>
      <c r="BS138" s="18">
        <v>1630611.1999999997</v>
      </c>
      <c r="BT138" s="18">
        <v>1661289.4000000001</v>
      </c>
      <c r="BU138" s="18">
        <v>2135623.7399999993</v>
      </c>
      <c r="BV138" s="18">
        <v>1992768.1799999997</v>
      </c>
      <c r="BW138" s="18">
        <v>2333155.4400000004</v>
      </c>
      <c r="BX138" s="18">
        <v>2447129.3800000008</v>
      </c>
      <c r="BY138" s="18">
        <v>2647909.0299999993</v>
      </c>
      <c r="BZ138" s="18">
        <v>36073.42</v>
      </c>
      <c r="CA138" s="18">
        <v>97064.91</v>
      </c>
      <c r="CB138" s="18">
        <v>149633.74</v>
      </c>
      <c r="CC138" s="18">
        <v>195887.27</v>
      </c>
      <c r="CD138" s="18">
        <v>339543.57999999996</v>
      </c>
      <c r="CE138" s="18">
        <v>180457.09000000003</v>
      </c>
      <c r="CF138" s="18">
        <v>332432.62</v>
      </c>
      <c r="CG138" s="18">
        <v>231068.72</v>
      </c>
      <c r="CH138" s="18">
        <v>221783.14999999997</v>
      </c>
      <c r="CI138" s="18">
        <v>228589.64</v>
      </c>
      <c r="CJ138" s="18">
        <v>281502.66000000003</v>
      </c>
      <c r="CK138" s="18">
        <v>230493.89</v>
      </c>
      <c r="CL138" s="18">
        <v>257480.34</v>
      </c>
      <c r="CM138" s="19">
        <v>3.5998552729930985E-3</v>
      </c>
      <c r="CN138" s="19">
        <v>8.0722608604848478E-3</v>
      </c>
      <c r="CO138" s="19">
        <v>1.1961792956144877E-2</v>
      </c>
      <c r="CP138" s="19">
        <v>1.7582766096319261E-2</v>
      </c>
      <c r="CQ138" s="19">
        <v>3.4139904626254172E-2</v>
      </c>
      <c r="CR138" s="19">
        <v>1.7871404651101028E-2</v>
      </c>
      <c r="CS138" s="19">
        <v>3.8287538179808032E-2</v>
      </c>
      <c r="CT138" s="19">
        <v>2.3694922638166509E-2</v>
      </c>
      <c r="CU138" s="19">
        <v>1.9770235155789313E-2</v>
      </c>
      <c r="CV138" s="19">
        <v>1.7140691220566433E-2</v>
      </c>
      <c r="CW138" s="19">
        <v>1.805211573994828E-2</v>
      </c>
      <c r="CX138" s="19">
        <v>1.6054594730888602E-2</v>
      </c>
      <c r="CY138" s="19">
        <v>1.5549700177711737E-2</v>
      </c>
      <c r="CZ138" s="18">
        <v>10020797.299999999</v>
      </c>
      <c r="DA138" s="18">
        <v>12024501.149999995</v>
      </c>
      <c r="DB138" s="18">
        <v>12509306.969999997</v>
      </c>
      <c r="DC138" s="18">
        <v>11140867.649999997</v>
      </c>
      <c r="DD138" s="18">
        <v>9945651.1000000015</v>
      </c>
      <c r="DE138" s="18">
        <v>10097532.540000003</v>
      </c>
      <c r="DF138" s="18">
        <v>8682527.9399999995</v>
      </c>
      <c r="DG138" s="18">
        <v>9751824.1999999993</v>
      </c>
      <c r="DH138" s="18">
        <v>11218032.98</v>
      </c>
      <c r="DI138" s="18">
        <v>13336080.619999992</v>
      </c>
      <c r="DJ138" s="18">
        <v>15593887.390000002</v>
      </c>
      <c r="DK138" s="18">
        <v>14356880.000000004</v>
      </c>
      <c r="DL138" s="18">
        <v>16558540.49</v>
      </c>
      <c r="DM138" s="19">
        <v>5.6880733944954132E-2</v>
      </c>
      <c r="DN138" s="19">
        <v>2.8776978417266189E-2</v>
      </c>
      <c r="DO138" s="19">
        <v>3.7425149700598799E-2</v>
      </c>
      <c r="DP138" s="19">
        <v>2.8277634961439587E-2</v>
      </c>
      <c r="DQ138" s="19">
        <v>3.5928143712574849E-2</v>
      </c>
      <c r="DR138" s="19">
        <v>3.7523452157598502E-2</v>
      </c>
      <c r="DS138" s="19">
        <v>1.3333333333333334E-2</v>
      </c>
      <c r="DT138" s="19">
        <v>2.6974951830443159E-2</v>
      </c>
      <c r="DU138" s="19">
        <v>5.3846153846153849E-2</v>
      </c>
      <c r="DV138" s="19">
        <v>2.6865671641791045E-2</v>
      </c>
      <c r="DW138" s="19">
        <v>3.2019704433497539E-2</v>
      </c>
      <c r="DX138" s="19">
        <v>2.3841059602649008E-2</v>
      </c>
      <c r="DY138" s="19">
        <v>6.0225846925972396E-2</v>
      </c>
      <c r="DZ138" s="19">
        <v>1.9891500904159132E-2</v>
      </c>
      <c r="EA138" s="19">
        <v>4.0740740740740744E-2</v>
      </c>
      <c r="EB138" s="19">
        <v>2.1126760563380281E-2</v>
      </c>
      <c r="EC138" s="19">
        <v>3.4482758620689655E-2</v>
      </c>
      <c r="ED138" s="19">
        <v>2.0860495436766623E-2</v>
      </c>
      <c r="EE138" s="19">
        <v>3.1818181818181815E-2</v>
      </c>
      <c r="EF138" s="19">
        <v>2.2598870056497175E-2</v>
      </c>
      <c r="EG138" s="19">
        <v>1.1647254575707155E-2</v>
      </c>
      <c r="EH138" s="19">
        <v>1.9305019305019305E-2</v>
      </c>
      <c r="EI138" s="19">
        <v>3.8684719535783368E-2</v>
      </c>
      <c r="EJ138" s="19">
        <v>2.0588235294117647E-2</v>
      </c>
      <c r="EK138" s="19">
        <v>2.2085889570552148E-2</v>
      </c>
      <c r="EL138" s="19">
        <v>1.8617021276595744E-2</v>
      </c>
      <c r="EM138" s="19">
        <v>4.5296167247386762E-2</v>
      </c>
      <c r="EN138" s="19">
        <v>1.6453382084095063E-2</v>
      </c>
      <c r="EO138" s="19">
        <v>3.7383177570093455E-2</v>
      </c>
      <c r="EP138" s="19">
        <v>1.9230769230769232E-2</v>
      </c>
      <c r="EQ138" s="19">
        <v>3.129657228017884E-2</v>
      </c>
      <c r="ER138" s="19">
        <v>2.2251308900523559E-2</v>
      </c>
      <c r="ES138" s="19">
        <v>3.0211480362537766E-2</v>
      </c>
      <c r="ET138" s="19">
        <v>2.3076923076923078E-2</v>
      </c>
      <c r="EU138" s="19">
        <v>9.9833610648918467E-3</v>
      </c>
      <c r="EV138" s="19">
        <v>1.5238095238095238E-2</v>
      </c>
      <c r="EW138" s="19">
        <v>3.7593984962406013E-2</v>
      </c>
      <c r="EX138" s="19">
        <v>1.7964071856287425E-2</v>
      </c>
      <c r="EY138" s="19">
        <v>1.9253910950661854E-2</v>
      </c>
      <c r="EZ138" s="18">
        <v>260168.98000000013</v>
      </c>
      <c r="FA138" s="18">
        <v>61957.23000000001</v>
      </c>
      <c r="FB138" s="18">
        <v>105150.95999999985</v>
      </c>
      <c r="FC138" s="18">
        <v>411848.06000000011</v>
      </c>
      <c r="FD138" s="18">
        <v>193959.44000000006</v>
      </c>
      <c r="FE138" s="18">
        <v>188819.67999999993</v>
      </c>
      <c r="FF138" s="18">
        <v>132208.09999999998</v>
      </c>
      <c r="FG138" s="18">
        <v>201258.02</v>
      </c>
      <c r="FH138" s="18">
        <v>146276.40999999995</v>
      </c>
      <c r="FI138" s="18">
        <v>246242.50999999992</v>
      </c>
      <c r="FJ138" s="18">
        <v>250606.88000000003</v>
      </c>
      <c r="FK138" s="18">
        <v>109692.25000000001</v>
      </c>
      <c r="FL138" s="18">
        <v>134223.98000000001</v>
      </c>
      <c r="FM138" s="18">
        <v>127232.54000000001</v>
      </c>
      <c r="FN138" s="18">
        <v>84182.88999999997</v>
      </c>
      <c r="FO138" s="18">
        <v>50023.49</v>
      </c>
      <c r="FP138" s="18">
        <v>56084.290000000008</v>
      </c>
      <c r="FQ138" s="18">
        <v>149364.45000000001</v>
      </c>
      <c r="FR138" s="18">
        <v>144834.63999999996</v>
      </c>
      <c r="FS138" s="18">
        <v>93179.280000000057</v>
      </c>
      <c r="FT138" s="18">
        <v>165338.55999999991</v>
      </c>
      <c r="FU138" s="18">
        <v>177219.84000000003</v>
      </c>
      <c r="FV138" s="18">
        <v>78387.42</v>
      </c>
      <c r="FW138" s="18">
        <v>150286.23000000001</v>
      </c>
      <c r="FX138" s="4"/>
      <c r="FY138" s="4"/>
      <c r="FZ138" s="4"/>
    </row>
    <row r="139" spans="1:182" x14ac:dyDescent="0.35">
      <c r="A139" s="6" t="s">
        <v>322</v>
      </c>
      <c r="B139" s="7">
        <v>26602394.425999999</v>
      </c>
      <c r="C139" s="7">
        <v>28027275.054399885</v>
      </c>
      <c r="D139" s="7">
        <v>29366618.199199978</v>
      </c>
      <c r="E139" s="7">
        <v>30727029.839199886</v>
      </c>
      <c r="F139" s="7">
        <v>31284184.131999899</v>
      </c>
      <c r="G139" s="7">
        <v>33049942.60039999</v>
      </c>
      <c r="H139" s="7">
        <v>33169591.0112</v>
      </c>
      <c r="I139" s="7">
        <v>33219902.396399882</v>
      </c>
      <c r="J139" s="7">
        <v>34277565.057999894</v>
      </c>
      <c r="K139" s="7">
        <v>35921921.86439988</v>
      </c>
      <c r="L139" s="7">
        <v>37939483.726000004</v>
      </c>
      <c r="M139" s="7">
        <v>39103808.248799987</v>
      </c>
      <c r="N139" s="7">
        <v>41387612.031199865</v>
      </c>
      <c r="O139" s="7">
        <v>1528774.0368000001</v>
      </c>
      <c r="P139" s="7">
        <v>1217366.9591999999</v>
      </c>
      <c r="Q139" s="7">
        <v>1797689.4996</v>
      </c>
      <c r="R139" s="7">
        <v>2074575.76</v>
      </c>
      <c r="S139" s="7">
        <v>2194658.8000000003</v>
      </c>
      <c r="T139" s="7">
        <v>2302553.4603999997</v>
      </c>
      <c r="U139" s="7">
        <v>2114909.7752</v>
      </c>
      <c r="V139" s="7">
        <v>1828321.1687999999</v>
      </c>
      <c r="W139" s="7">
        <v>1612752.2584000002</v>
      </c>
      <c r="X139" s="7">
        <v>1605432.0916000002</v>
      </c>
      <c r="Y139" s="7">
        <v>1439535.2912000001</v>
      </c>
      <c r="Z139" s="7">
        <v>1245502.9128</v>
      </c>
      <c r="AA139" s="7">
        <v>1220432.0472000001</v>
      </c>
      <c r="AB139" s="7">
        <v>1471847.5424000002</v>
      </c>
      <c r="AC139" s="7">
        <v>1371723.1091999998</v>
      </c>
      <c r="AD139" s="7">
        <v>984852.24120000005</v>
      </c>
      <c r="AE139" s="7">
        <v>1256862.8144</v>
      </c>
      <c r="AF139" s="7">
        <v>1041952.5404000001</v>
      </c>
      <c r="AG139" s="7">
        <v>923891.94239999994</v>
      </c>
      <c r="AH139" s="7">
        <v>1080851.9671999998</v>
      </c>
      <c r="AI139" s="7">
        <v>1000375.3392</v>
      </c>
      <c r="AJ139" s="7">
        <v>980116.54240000003</v>
      </c>
      <c r="AK139" s="7">
        <v>969142.42599999998</v>
      </c>
      <c r="AL139" s="7">
        <v>845179.30599999998</v>
      </c>
      <c r="AM139" s="7">
        <v>830710.83559999999</v>
      </c>
      <c r="AN139" s="7">
        <v>1604940.4808</v>
      </c>
      <c r="AO139" s="7">
        <v>0</v>
      </c>
      <c r="AP139" s="7">
        <v>107244.4648</v>
      </c>
      <c r="AQ139" s="7">
        <v>109357.7072</v>
      </c>
      <c r="AR139" s="7">
        <v>295729.3884</v>
      </c>
      <c r="AS139" s="7">
        <v>173323.2304</v>
      </c>
      <c r="AT139" s="7">
        <v>77436.484800000006</v>
      </c>
      <c r="AU139" s="7">
        <v>163799.114</v>
      </c>
      <c r="AV139" s="7">
        <v>131304.3248</v>
      </c>
      <c r="AW139" s="7">
        <v>143280.51080000002</v>
      </c>
      <c r="AX139" s="7">
        <v>201308.81640000001</v>
      </c>
      <c r="AY139" s="7">
        <v>9395.4992000000002</v>
      </c>
      <c r="AZ139" s="7">
        <v>34174.354399999997</v>
      </c>
      <c r="BA139" s="7">
        <v>72989.656400000007</v>
      </c>
      <c r="BB139" s="7">
        <v>161744.76</v>
      </c>
      <c r="BC139" s="7">
        <v>75084.72</v>
      </c>
      <c r="BD139" s="7">
        <v>205130.38</v>
      </c>
      <c r="BE139" s="7">
        <v>198041.82</v>
      </c>
      <c r="BF139" s="7">
        <v>139370.99</v>
      </c>
      <c r="BG139" s="7">
        <v>140283.47</v>
      </c>
      <c r="BH139" s="7">
        <v>153285.18</v>
      </c>
      <c r="BI139" s="7">
        <v>78005.59</v>
      </c>
      <c r="BJ139" s="7">
        <v>67962.2</v>
      </c>
      <c r="BK139" s="7">
        <v>573117.52999999991</v>
      </c>
      <c r="BL139" s="7">
        <v>203261.28999999998</v>
      </c>
      <c r="BM139" s="7">
        <v>353827.81</v>
      </c>
      <c r="BN139" s="7">
        <v>372044.07</v>
      </c>
      <c r="BO139" s="7">
        <v>119414.42000000001</v>
      </c>
      <c r="BP139" s="7">
        <v>327300.84999999998</v>
      </c>
      <c r="BQ139" s="7">
        <v>235732</v>
      </c>
      <c r="BR139" s="7">
        <v>514494.61</v>
      </c>
      <c r="BS139" s="7">
        <v>269981.93</v>
      </c>
      <c r="BT139" s="7">
        <v>632801.38</v>
      </c>
      <c r="BU139" s="7">
        <v>276657.86</v>
      </c>
      <c r="BV139" s="7">
        <v>100330.02</v>
      </c>
      <c r="BW139" s="7">
        <v>82303.350000000006</v>
      </c>
      <c r="BX139" s="7">
        <v>371686.15</v>
      </c>
      <c r="BY139" s="7">
        <v>85580.73</v>
      </c>
      <c r="BZ139" s="7">
        <v>0</v>
      </c>
      <c r="CA139" s="7">
        <v>4528.3500000000004</v>
      </c>
      <c r="CB139" s="7">
        <v>22984.47</v>
      </c>
      <c r="CC139" s="7">
        <v>53138.590000000004</v>
      </c>
      <c r="CD139" s="7">
        <v>54061.47</v>
      </c>
      <c r="CE139" s="7">
        <v>6662.91</v>
      </c>
      <c r="CF139" s="7">
        <v>0</v>
      </c>
      <c r="CG139" s="7">
        <v>85977.600000000006</v>
      </c>
      <c r="CH139" s="7">
        <v>0</v>
      </c>
      <c r="CI139" s="7">
        <v>95390.53</v>
      </c>
      <c r="CJ139" s="7">
        <v>3009.91</v>
      </c>
      <c r="CK139" s="7">
        <v>10649.15</v>
      </c>
      <c r="CL139" s="7">
        <v>104895.91</v>
      </c>
      <c r="CM139" s="20">
        <v>0</v>
      </c>
      <c r="CN139" s="20">
        <v>2.048734597436987E-3</v>
      </c>
      <c r="CO139" s="20">
        <v>1.2595586043196738E-2</v>
      </c>
      <c r="CP139" s="20">
        <v>2.5078042494431182E-2</v>
      </c>
      <c r="CQ139" s="20">
        <v>3.2660090003951668E-2</v>
      </c>
      <c r="CR139" s="20">
        <v>3.3795654631661675E-3</v>
      </c>
      <c r="CS139" s="20">
        <v>0</v>
      </c>
      <c r="CT139" s="20">
        <v>5.651428833227385E-2</v>
      </c>
      <c r="CU139" s="20">
        <v>0</v>
      </c>
      <c r="CV139" s="20">
        <v>3.9469356381676396E-2</v>
      </c>
      <c r="CW139" s="20">
        <v>1.1403869529708999E-3</v>
      </c>
      <c r="CX139" s="20">
        <v>4.397945588271843E-3</v>
      </c>
      <c r="CY139" s="20">
        <v>3.8124137591750144E-2</v>
      </c>
      <c r="CZ139" s="7">
        <v>1754108.95</v>
      </c>
      <c r="DA139" s="7">
        <v>2210315.58</v>
      </c>
      <c r="DB139" s="7">
        <v>1824803.54</v>
      </c>
      <c r="DC139" s="7">
        <v>2118928.9399999995</v>
      </c>
      <c r="DD139" s="7">
        <v>1655276.21</v>
      </c>
      <c r="DE139" s="7">
        <v>1971528.6099999999</v>
      </c>
      <c r="DF139" s="7">
        <v>1403422.87</v>
      </c>
      <c r="DG139" s="7">
        <v>1521342.7000000002</v>
      </c>
      <c r="DH139" s="7">
        <v>1874795.76</v>
      </c>
      <c r="DI139" s="7">
        <v>2482405.0599999996</v>
      </c>
      <c r="DJ139" s="7">
        <v>2639376.04</v>
      </c>
      <c r="DK139" s="7">
        <v>2491086.96</v>
      </c>
      <c r="DL139" s="7">
        <v>2929167.66</v>
      </c>
      <c r="DM139" s="20">
        <v>3.7974683544303799E-2</v>
      </c>
      <c r="DN139" s="20">
        <v>0</v>
      </c>
      <c r="DO139" s="20">
        <v>9.9009900990099011E-3</v>
      </c>
      <c r="DP139" s="20">
        <v>1.020408163265306E-2</v>
      </c>
      <c r="DQ139" s="20">
        <v>1.7699115044247787E-2</v>
      </c>
      <c r="DR139" s="20">
        <v>3.614457831325301E-2</v>
      </c>
      <c r="DS139" s="20">
        <v>8.9285714285714281E-3</v>
      </c>
      <c r="DT139" s="20">
        <v>4.49438202247191E-2</v>
      </c>
      <c r="DU139" s="20">
        <v>2.9850746268656716E-2</v>
      </c>
      <c r="DV139" s="20">
        <v>1.0101010101010102E-2</v>
      </c>
      <c r="DW139" s="20">
        <v>2.1897810218978103E-2</v>
      </c>
      <c r="DX139" s="20">
        <v>1.7094017094017096E-2</v>
      </c>
      <c r="DY139" s="20">
        <v>9.433962264150943E-3</v>
      </c>
      <c r="DZ139" s="20">
        <v>1.2048192771084338E-2</v>
      </c>
      <c r="EA139" s="20">
        <v>1.1904761904761904E-2</v>
      </c>
      <c r="EB139" s="20">
        <v>0</v>
      </c>
      <c r="EC139" s="20">
        <v>9.8039215686274508E-3</v>
      </c>
      <c r="ED139" s="20">
        <v>1.0309278350515464E-2</v>
      </c>
      <c r="EE139" s="20">
        <v>1.8018018018018018E-2</v>
      </c>
      <c r="EF139" s="20">
        <v>1.1627906976744186E-2</v>
      </c>
      <c r="EG139" s="20">
        <v>9.0090090090090089E-3</v>
      </c>
      <c r="EH139" s="20">
        <v>4.49438202247191E-2</v>
      </c>
      <c r="EI139" s="20">
        <v>1.4925373134328358E-2</v>
      </c>
      <c r="EJ139" s="20">
        <v>1.0309278350515464E-2</v>
      </c>
      <c r="EK139" s="20">
        <v>2.1897810218978103E-2</v>
      </c>
      <c r="EL139" s="20">
        <v>1.680672268907563E-2</v>
      </c>
      <c r="EM139" s="20">
        <v>1.1494252873563218E-2</v>
      </c>
      <c r="EN139" s="20">
        <v>1.2345679012345678E-2</v>
      </c>
      <c r="EO139" s="20">
        <v>1.1764705882352941E-2</v>
      </c>
      <c r="EP139" s="20">
        <v>0</v>
      </c>
      <c r="EQ139" s="20">
        <v>1.0101010101010102E-2</v>
      </c>
      <c r="ER139" s="20">
        <v>1.0309278350515464E-2</v>
      </c>
      <c r="ES139" s="20">
        <v>1.7857142857142856E-2</v>
      </c>
      <c r="ET139" s="20">
        <v>1.1764705882352941E-2</v>
      </c>
      <c r="EU139" s="20">
        <v>8.9285714285714281E-3</v>
      </c>
      <c r="EV139" s="20">
        <v>4.49438202247191E-2</v>
      </c>
      <c r="EW139" s="20">
        <v>1.4705882352941176E-2</v>
      </c>
      <c r="EX139" s="20">
        <v>1.0526315789473684E-2</v>
      </c>
      <c r="EY139" s="20">
        <v>2.1428571428571429E-2</v>
      </c>
      <c r="EZ139" s="7">
        <v>10927.510000000002</v>
      </c>
      <c r="FA139" s="7">
        <v>2358.65</v>
      </c>
      <c r="FB139" s="7">
        <v>38235.949999999997</v>
      </c>
      <c r="FC139" s="7">
        <v>58537.259999999995</v>
      </c>
      <c r="FD139" s="7">
        <v>33576.35</v>
      </c>
      <c r="FE139" s="7">
        <v>46595.21</v>
      </c>
      <c r="FF139" s="7">
        <v>9770.2899999999991</v>
      </c>
      <c r="FG139" s="7">
        <v>25848.879999999997</v>
      </c>
      <c r="FH139" s="7">
        <v>5180.97</v>
      </c>
      <c r="FI139" s="7">
        <v>14343.13</v>
      </c>
      <c r="FJ139" s="7">
        <v>3336.91</v>
      </c>
      <c r="FK139" s="7">
        <v>5274.41</v>
      </c>
      <c r="FL139" s="7">
        <v>1851.6</v>
      </c>
      <c r="FM139" s="7">
        <v>1273.1099999999999</v>
      </c>
      <c r="FN139" s="7">
        <v>7926.68</v>
      </c>
      <c r="FO139" s="7">
        <v>5544.22</v>
      </c>
      <c r="FP139" s="7">
        <v>717.1400000000001</v>
      </c>
      <c r="FQ139" s="7">
        <v>8436.7999999999993</v>
      </c>
      <c r="FR139" s="7">
        <v>5808.1500000000005</v>
      </c>
      <c r="FS139" s="7">
        <v>16089.840000000002</v>
      </c>
      <c r="FT139" s="7">
        <v>60678.200000000004</v>
      </c>
      <c r="FU139" s="7">
        <v>86005.9</v>
      </c>
      <c r="FV139" s="7">
        <v>59116.83</v>
      </c>
      <c r="FW139" s="7">
        <v>11426.02</v>
      </c>
      <c r="FX139" s="9" t="s">
        <v>323</v>
      </c>
      <c r="FY139" s="10" t="s">
        <v>322</v>
      </c>
      <c r="FZ139" s="22" t="s">
        <v>312</v>
      </c>
    </row>
    <row r="140" spans="1:182" x14ac:dyDescent="0.35">
      <c r="A140" s="6" t="s">
        <v>324</v>
      </c>
      <c r="B140" s="7">
        <v>34918487.185999982</v>
      </c>
      <c r="C140" s="7">
        <v>36175963.66799999</v>
      </c>
      <c r="D140" s="7">
        <v>37490945.727999903</v>
      </c>
      <c r="E140" s="7">
        <v>38281312.191599987</v>
      </c>
      <c r="F140" s="7">
        <v>38754332.761199988</v>
      </c>
      <c r="G140" s="7">
        <v>41017349.707599998</v>
      </c>
      <c r="H140" s="7">
        <v>38833999.056399859</v>
      </c>
      <c r="I140" s="7">
        <v>38160161.386399984</v>
      </c>
      <c r="J140" s="7">
        <v>38792551.505199984</v>
      </c>
      <c r="K140" s="7">
        <v>39852348.305599973</v>
      </c>
      <c r="L140" s="7">
        <v>41332318.370399982</v>
      </c>
      <c r="M140" s="7">
        <v>41906603.348799869</v>
      </c>
      <c r="N140" s="7">
        <v>43975182.524399951</v>
      </c>
      <c r="O140" s="7">
        <v>1907425.8152000003</v>
      </c>
      <c r="P140" s="7">
        <v>2409461.2923999997</v>
      </c>
      <c r="Q140" s="7">
        <v>2927900.1491999999</v>
      </c>
      <c r="R140" s="7">
        <v>3266003.8276</v>
      </c>
      <c r="S140" s="7">
        <v>3916683.7968000006</v>
      </c>
      <c r="T140" s="7">
        <v>4346550.9360000007</v>
      </c>
      <c r="U140" s="7">
        <v>4003908.1215999997</v>
      </c>
      <c r="V140" s="7">
        <v>3546639.8831999996</v>
      </c>
      <c r="W140" s="7">
        <v>3299136.9432000001</v>
      </c>
      <c r="X140" s="7">
        <v>2849551.2243999997</v>
      </c>
      <c r="Y140" s="7">
        <v>2548014.6055999999</v>
      </c>
      <c r="Z140" s="7">
        <v>2535578.8119999999</v>
      </c>
      <c r="AA140" s="7">
        <v>2545344.7331999997</v>
      </c>
      <c r="AB140" s="7">
        <v>2504478.9904000005</v>
      </c>
      <c r="AC140" s="7">
        <v>2285714.9103999995</v>
      </c>
      <c r="AD140" s="7">
        <v>2394369.3776000002</v>
      </c>
      <c r="AE140" s="7">
        <v>2183193.2960000001</v>
      </c>
      <c r="AF140" s="7">
        <v>2355071.31</v>
      </c>
      <c r="AG140" s="7">
        <v>2372472.0335999997</v>
      </c>
      <c r="AH140" s="7">
        <v>1433669.9588000001</v>
      </c>
      <c r="AI140" s="7">
        <v>1138328.3607999999</v>
      </c>
      <c r="AJ140" s="7">
        <v>1362625.1899999997</v>
      </c>
      <c r="AK140" s="7">
        <v>1739364.0584000002</v>
      </c>
      <c r="AL140" s="7">
        <v>1774205.5344</v>
      </c>
      <c r="AM140" s="7">
        <v>1806806.55</v>
      </c>
      <c r="AN140" s="7">
        <v>1962472.5996000001</v>
      </c>
      <c r="AO140" s="7">
        <v>0</v>
      </c>
      <c r="AP140" s="7">
        <v>126142.21040000001</v>
      </c>
      <c r="AQ140" s="7">
        <v>81018.89439999999</v>
      </c>
      <c r="AR140" s="7">
        <v>306379.76520000008</v>
      </c>
      <c r="AS140" s="7">
        <v>284261.17080000002</v>
      </c>
      <c r="AT140" s="7">
        <v>203187.50760000001</v>
      </c>
      <c r="AU140" s="7">
        <v>359520.00240000006</v>
      </c>
      <c r="AV140" s="7">
        <v>300638.34999999998</v>
      </c>
      <c r="AW140" s="7">
        <v>141742.5912</v>
      </c>
      <c r="AX140" s="7">
        <v>43658.052799999998</v>
      </c>
      <c r="AY140" s="7">
        <v>40039.444799999997</v>
      </c>
      <c r="AZ140" s="7">
        <v>235024.00759999998</v>
      </c>
      <c r="BA140" s="7">
        <v>55048.420400000003</v>
      </c>
      <c r="BB140" s="7">
        <v>231845.40999999997</v>
      </c>
      <c r="BC140" s="7">
        <v>472087.3</v>
      </c>
      <c r="BD140" s="7">
        <v>256652.86</v>
      </c>
      <c r="BE140" s="7">
        <v>105375.82</v>
      </c>
      <c r="BF140" s="7">
        <v>327729.59999999998</v>
      </c>
      <c r="BG140" s="7">
        <v>184490.06</v>
      </c>
      <c r="BH140" s="7">
        <v>309516.64</v>
      </c>
      <c r="BI140" s="7">
        <v>475225.54000000004</v>
      </c>
      <c r="BJ140" s="7">
        <v>322093.28999999998</v>
      </c>
      <c r="BK140" s="7">
        <v>276001.24999999994</v>
      </c>
      <c r="BL140" s="7">
        <v>115717.92</v>
      </c>
      <c r="BM140" s="7">
        <v>59210.430000000008</v>
      </c>
      <c r="BN140" s="7">
        <v>428860.45</v>
      </c>
      <c r="BO140" s="7">
        <v>260017.40000000002</v>
      </c>
      <c r="BP140" s="7">
        <v>435763.07</v>
      </c>
      <c r="BQ140" s="7">
        <v>136674.76</v>
      </c>
      <c r="BR140" s="7">
        <v>601822.92000000004</v>
      </c>
      <c r="BS140" s="7">
        <v>628499.68000000005</v>
      </c>
      <c r="BT140" s="7">
        <v>976790.6100000001</v>
      </c>
      <c r="BU140" s="7">
        <v>497323.58999999997</v>
      </c>
      <c r="BV140" s="7">
        <v>481054.87000000005</v>
      </c>
      <c r="BW140" s="7">
        <v>580568.12</v>
      </c>
      <c r="BX140" s="7">
        <v>596782.92000000004</v>
      </c>
      <c r="BY140" s="7">
        <v>213819.25</v>
      </c>
      <c r="BZ140" s="7">
        <v>15211.58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16070.03</v>
      </c>
      <c r="CI140" s="7">
        <v>34923.29</v>
      </c>
      <c r="CJ140" s="7">
        <v>0</v>
      </c>
      <c r="CK140" s="7">
        <v>0</v>
      </c>
      <c r="CL140" s="7">
        <v>110046.94</v>
      </c>
      <c r="CM140" s="20">
        <v>7.696668022846357E-3</v>
      </c>
      <c r="CN140" s="20">
        <v>0</v>
      </c>
      <c r="CO140" s="20">
        <v>0</v>
      </c>
      <c r="CP140" s="20">
        <v>0</v>
      </c>
      <c r="CQ140" s="20">
        <v>0</v>
      </c>
      <c r="CR140" s="20">
        <v>0</v>
      </c>
      <c r="CS140" s="20">
        <v>0</v>
      </c>
      <c r="CT140" s="20">
        <v>0</v>
      </c>
      <c r="CU140" s="20">
        <v>9.7836464177546885E-3</v>
      </c>
      <c r="CV140" s="20">
        <v>1.6052837616679909E-2</v>
      </c>
      <c r="CW140" s="20">
        <v>0</v>
      </c>
      <c r="CX140" s="20">
        <v>0</v>
      </c>
      <c r="CY140" s="20">
        <v>4.4556271311258937E-2</v>
      </c>
      <c r="CZ140" s="7">
        <v>1976385.1</v>
      </c>
      <c r="DA140" s="7">
        <v>2084847.4800000002</v>
      </c>
      <c r="DB140" s="7">
        <v>2415902.8299999996</v>
      </c>
      <c r="DC140" s="7">
        <v>2170203.85</v>
      </c>
      <c r="DD140" s="7">
        <v>1358682.71</v>
      </c>
      <c r="DE140" s="7">
        <v>1506612.11</v>
      </c>
      <c r="DF140" s="7">
        <v>1332632.48</v>
      </c>
      <c r="DG140" s="7">
        <v>1298842.33</v>
      </c>
      <c r="DH140" s="7">
        <v>2025641.73</v>
      </c>
      <c r="DI140" s="7">
        <v>2561724.35</v>
      </c>
      <c r="DJ140" s="7">
        <v>2933273.17</v>
      </c>
      <c r="DK140" s="7">
        <v>2374382.7600000002</v>
      </c>
      <c r="DL140" s="7">
        <v>2957380.52</v>
      </c>
      <c r="DM140" s="20">
        <v>4.3478260869565216E-2</v>
      </c>
      <c r="DN140" s="20">
        <v>3.2608695652173912E-2</v>
      </c>
      <c r="DO140" s="20">
        <v>0</v>
      </c>
      <c r="DP140" s="20">
        <v>9.433962264150943E-3</v>
      </c>
      <c r="DQ140" s="20">
        <v>2.1276595744680851E-2</v>
      </c>
      <c r="DR140" s="20">
        <v>1.5625E-2</v>
      </c>
      <c r="DS140" s="20">
        <v>1.0416666666666666E-2</v>
      </c>
      <c r="DT140" s="20">
        <v>3.5714285714285712E-2</v>
      </c>
      <c r="DU140" s="20">
        <v>0.26639344262295084</v>
      </c>
      <c r="DV140" s="20">
        <v>3.1914893617021274E-2</v>
      </c>
      <c r="DW140" s="20">
        <v>1.8518518518518517E-2</v>
      </c>
      <c r="DX140" s="20">
        <v>1.7857142857142856E-2</v>
      </c>
      <c r="DY140" s="20">
        <v>8.6206896551724137E-3</v>
      </c>
      <c r="DZ140" s="20">
        <v>2.0408163265306121E-2</v>
      </c>
      <c r="EA140" s="20">
        <v>1.0752688172043012E-2</v>
      </c>
      <c r="EB140" s="20">
        <v>3.2967032967032968E-2</v>
      </c>
      <c r="EC140" s="20">
        <v>0</v>
      </c>
      <c r="ED140" s="20">
        <v>9.7087378640776691E-3</v>
      </c>
      <c r="EE140" s="20">
        <v>1.0752688172043012E-2</v>
      </c>
      <c r="EF140" s="20">
        <v>0</v>
      </c>
      <c r="EG140" s="20">
        <v>1.0416666666666666E-2</v>
      </c>
      <c r="EH140" s="20">
        <v>1.7857142857142856E-2</v>
      </c>
      <c r="EI140" s="20">
        <v>0.265625</v>
      </c>
      <c r="EJ140" s="20">
        <v>1.0869565217391304E-2</v>
      </c>
      <c r="EK140" s="20">
        <v>9.1743119266055051E-3</v>
      </c>
      <c r="EL140" s="20">
        <v>1.7391304347826087E-2</v>
      </c>
      <c r="EM140" s="20">
        <v>1.6528925619834711E-2</v>
      </c>
      <c r="EN140" s="20">
        <v>1.0638297872340425E-2</v>
      </c>
      <c r="EO140" s="20">
        <v>1.0752688172043012E-2</v>
      </c>
      <c r="EP140" s="20">
        <v>3.3333333333333333E-2</v>
      </c>
      <c r="EQ140" s="20">
        <v>0</v>
      </c>
      <c r="ER140" s="20">
        <v>1.0416666666666666E-2</v>
      </c>
      <c r="ES140" s="20">
        <v>1.0638297872340425E-2</v>
      </c>
      <c r="ET140" s="20">
        <v>0</v>
      </c>
      <c r="EU140" s="20">
        <v>1.0416666666666666E-2</v>
      </c>
      <c r="EV140" s="20">
        <v>1.8181818181818181E-2</v>
      </c>
      <c r="EW140" s="20">
        <v>0.21515151515151515</v>
      </c>
      <c r="EX140" s="20">
        <v>1.1111111111111112E-2</v>
      </c>
      <c r="EY140" s="20">
        <v>9.0909090909090905E-3</v>
      </c>
      <c r="EZ140" s="7">
        <v>44949.869999999995</v>
      </c>
      <c r="FA140" s="7">
        <v>0</v>
      </c>
      <c r="FB140" s="7">
        <v>2804.13</v>
      </c>
      <c r="FC140" s="7">
        <v>107244.27</v>
      </c>
      <c r="FD140" s="7">
        <v>22951.96</v>
      </c>
      <c r="FE140" s="7">
        <v>81481.39</v>
      </c>
      <c r="FF140" s="7">
        <v>39944.92</v>
      </c>
      <c r="FG140" s="7">
        <v>49669.719999999994</v>
      </c>
      <c r="FH140" s="7">
        <v>57864.639999999999</v>
      </c>
      <c r="FI140" s="7">
        <v>15040.769999999999</v>
      </c>
      <c r="FJ140" s="7">
        <v>13804.449999999999</v>
      </c>
      <c r="FK140" s="7">
        <v>2700.6599999999994</v>
      </c>
      <c r="FL140" s="7">
        <v>6526.2599999999993</v>
      </c>
      <c r="FM140" s="7">
        <v>3651.31</v>
      </c>
      <c r="FN140" s="7">
        <v>97461.560000000012</v>
      </c>
      <c r="FO140" s="7">
        <v>10985.36</v>
      </c>
      <c r="FP140" s="7">
        <v>17416.16</v>
      </c>
      <c r="FQ140" s="7">
        <v>41998.859999999993</v>
      </c>
      <c r="FR140" s="7">
        <v>21251.279999999999</v>
      </c>
      <c r="FS140" s="7">
        <v>12572.859999999999</v>
      </c>
      <c r="FT140" s="7">
        <v>39377.83</v>
      </c>
      <c r="FU140" s="7">
        <v>48969.759999999995</v>
      </c>
      <c r="FV140" s="7">
        <v>48868.15</v>
      </c>
      <c r="FW140" s="7">
        <v>57578.270000000004</v>
      </c>
      <c r="FX140" s="9" t="s">
        <v>323</v>
      </c>
      <c r="FY140" s="10" t="s">
        <v>324</v>
      </c>
      <c r="FZ140" s="22" t="s">
        <v>312</v>
      </c>
    </row>
    <row r="141" spans="1:182" x14ac:dyDescent="0.35">
      <c r="A141" s="6" t="s">
        <v>325</v>
      </c>
      <c r="B141" s="7">
        <v>15445050.241199993</v>
      </c>
      <c r="C141" s="7">
        <v>15841256.213200001</v>
      </c>
      <c r="D141" s="7">
        <v>16376683.657999981</v>
      </c>
      <c r="E141" s="7">
        <v>16724226.300800001</v>
      </c>
      <c r="F141" s="7">
        <v>17013994.188799992</v>
      </c>
      <c r="G141" s="7">
        <v>17776002.810399991</v>
      </c>
      <c r="H141" s="7">
        <v>17407497.758399967</v>
      </c>
      <c r="I141" s="7">
        <v>17968579.22519999</v>
      </c>
      <c r="J141" s="7">
        <v>18395812.686399989</v>
      </c>
      <c r="K141" s="7">
        <v>18653405.291200001</v>
      </c>
      <c r="L141" s="7">
        <v>18756734.6972</v>
      </c>
      <c r="M141" s="7">
        <v>19148565.132799987</v>
      </c>
      <c r="N141" s="7">
        <v>19362968.337199986</v>
      </c>
      <c r="O141" s="7">
        <v>907462.79599999997</v>
      </c>
      <c r="P141" s="7">
        <v>853965.75440000009</v>
      </c>
      <c r="Q141" s="7">
        <v>823310.28080000018</v>
      </c>
      <c r="R141" s="7">
        <v>1030662.0636</v>
      </c>
      <c r="S141" s="7">
        <v>1332358.4676000001</v>
      </c>
      <c r="T141" s="7">
        <v>1732634.7175999999</v>
      </c>
      <c r="U141" s="7">
        <v>1580913.9699999997</v>
      </c>
      <c r="V141" s="7">
        <v>1539938.2404</v>
      </c>
      <c r="W141" s="7">
        <v>1529564.9155999999</v>
      </c>
      <c r="X141" s="7">
        <v>1353045.6800000002</v>
      </c>
      <c r="Y141" s="7">
        <v>1227583.0379999999</v>
      </c>
      <c r="Z141" s="7">
        <v>992727.07959999994</v>
      </c>
      <c r="AA141" s="7">
        <v>1126651.48</v>
      </c>
      <c r="AB141" s="7">
        <v>646431.62040000001</v>
      </c>
      <c r="AC141" s="7">
        <v>641924.33120000013</v>
      </c>
      <c r="AD141" s="7">
        <v>940791.14079999994</v>
      </c>
      <c r="AE141" s="7">
        <v>1185344.1872</v>
      </c>
      <c r="AF141" s="7">
        <v>940324.26520000002</v>
      </c>
      <c r="AG141" s="7">
        <v>517974.49359999999</v>
      </c>
      <c r="AH141" s="7">
        <v>374306.73759999999</v>
      </c>
      <c r="AI141" s="7">
        <v>748730.03760000016</v>
      </c>
      <c r="AJ141" s="7">
        <v>935663.63360000006</v>
      </c>
      <c r="AK141" s="7">
        <v>584688.03319999995</v>
      </c>
      <c r="AL141" s="7">
        <v>563451.84959999996</v>
      </c>
      <c r="AM141" s="7">
        <v>1024954.7919999999</v>
      </c>
      <c r="AN141" s="7">
        <v>1037356.3243999998</v>
      </c>
      <c r="AO141" s="7">
        <v>0</v>
      </c>
      <c r="AP141" s="7">
        <v>34838.470399999998</v>
      </c>
      <c r="AQ141" s="7">
        <v>19372.412400000001</v>
      </c>
      <c r="AR141" s="7">
        <v>8711.6548000000003</v>
      </c>
      <c r="AS141" s="7">
        <v>175616.98719999997</v>
      </c>
      <c r="AT141" s="7">
        <v>76624.098800000007</v>
      </c>
      <c r="AU141" s="7">
        <v>46874.288</v>
      </c>
      <c r="AV141" s="7">
        <v>11783.3832</v>
      </c>
      <c r="AW141" s="7">
        <v>140440.38399999999</v>
      </c>
      <c r="AX141" s="7">
        <v>32304.407599999999</v>
      </c>
      <c r="AY141" s="7">
        <v>112611.23800000001</v>
      </c>
      <c r="AZ141" s="7">
        <v>74079.8272</v>
      </c>
      <c r="BA141" s="7">
        <v>122665.7792</v>
      </c>
      <c r="BB141" s="7">
        <v>122903.22</v>
      </c>
      <c r="BC141" s="7">
        <v>72048.460000000006</v>
      </c>
      <c r="BD141" s="7">
        <v>246732.15000000002</v>
      </c>
      <c r="BE141" s="7">
        <v>98957.25</v>
      </c>
      <c r="BF141" s="7">
        <v>68927.56</v>
      </c>
      <c r="BG141" s="7">
        <v>104654.56</v>
      </c>
      <c r="BH141" s="7">
        <v>97365.5</v>
      </c>
      <c r="BI141" s="7">
        <v>268617.01</v>
      </c>
      <c r="BJ141" s="7">
        <v>249373.96000000002</v>
      </c>
      <c r="BK141" s="7">
        <v>234779.29</v>
      </c>
      <c r="BL141" s="7">
        <v>147608.69</v>
      </c>
      <c r="BM141" s="7">
        <v>314302.68000000005</v>
      </c>
      <c r="BN141" s="7">
        <v>166912.54999999999</v>
      </c>
      <c r="BO141" s="7">
        <v>191963.66</v>
      </c>
      <c r="BP141" s="7">
        <v>89977.349999999991</v>
      </c>
      <c r="BQ141" s="7">
        <v>179790.33</v>
      </c>
      <c r="BR141" s="7">
        <v>216851.68</v>
      </c>
      <c r="BS141" s="7">
        <v>198863.28000000003</v>
      </c>
      <c r="BT141" s="7">
        <v>113988.59999999999</v>
      </c>
      <c r="BU141" s="7">
        <v>179131</v>
      </c>
      <c r="BV141" s="7">
        <v>447866.56</v>
      </c>
      <c r="BW141" s="7">
        <v>389176.51</v>
      </c>
      <c r="BX141" s="7">
        <v>167937.59</v>
      </c>
      <c r="BY141" s="7">
        <v>324733.31999999995</v>
      </c>
      <c r="BZ141" s="7">
        <v>0</v>
      </c>
      <c r="CA141" s="7">
        <v>0</v>
      </c>
      <c r="CB141" s="7">
        <v>0</v>
      </c>
      <c r="CC141" s="7">
        <v>0</v>
      </c>
      <c r="CD141" s="7">
        <v>56102.71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5.7482147020262275E-2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7">
        <v>918661.59000000008</v>
      </c>
      <c r="DA141" s="7">
        <v>819615.95</v>
      </c>
      <c r="DB141" s="7">
        <v>929304.39</v>
      </c>
      <c r="DC141" s="7">
        <v>805336.09</v>
      </c>
      <c r="DD141" s="7">
        <v>976002.33999999985</v>
      </c>
      <c r="DE141" s="7">
        <v>623106.51</v>
      </c>
      <c r="DF141" s="7">
        <v>774038.58000000007</v>
      </c>
      <c r="DG141" s="7">
        <v>857907.40000000014</v>
      </c>
      <c r="DH141" s="7">
        <v>815439.01</v>
      </c>
      <c r="DI141" s="7">
        <v>982876.59</v>
      </c>
      <c r="DJ141" s="7">
        <v>756497.94</v>
      </c>
      <c r="DK141" s="7">
        <v>1008049.37</v>
      </c>
      <c r="DL141" s="7">
        <v>792699.37000000011</v>
      </c>
      <c r="DM141" s="8">
        <v>2.4390243902439025E-2</v>
      </c>
      <c r="DN141" s="8">
        <v>0</v>
      </c>
      <c r="DO141" s="8">
        <v>2.1739130434782608E-2</v>
      </c>
      <c r="DP141" s="8">
        <v>0</v>
      </c>
      <c r="DQ141" s="8">
        <v>0</v>
      </c>
      <c r="DR141" s="8">
        <v>2.564102564102564E-2</v>
      </c>
      <c r="DS141" s="8">
        <v>0</v>
      </c>
      <c r="DT141" s="8">
        <v>3.5714285714285712E-2</v>
      </c>
      <c r="DU141" s="8">
        <v>0</v>
      </c>
      <c r="DV141" s="8">
        <v>0.04</v>
      </c>
      <c r="DW141" s="8">
        <v>0</v>
      </c>
      <c r="DX141" s="8">
        <v>2.3255813953488372E-2</v>
      </c>
      <c r="DY141" s="8">
        <v>2.4390243902439025E-2</v>
      </c>
      <c r="DZ141" s="8">
        <v>0.05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2.8571428571428571E-2</v>
      </c>
      <c r="EG141" s="8">
        <v>0</v>
      </c>
      <c r="EH141" s="8">
        <v>3.5714285714285712E-2</v>
      </c>
      <c r="EI141" s="8">
        <v>2.3809523809523808E-2</v>
      </c>
      <c r="EJ141" s="8">
        <v>2.2222222222222223E-2</v>
      </c>
      <c r="EK141" s="8">
        <v>0</v>
      </c>
      <c r="EL141" s="8">
        <v>2.1276595744680851E-2</v>
      </c>
      <c r="EM141" s="8">
        <v>0</v>
      </c>
      <c r="EN141" s="8">
        <v>2.5000000000000001E-2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2.7777777777777776E-2</v>
      </c>
      <c r="EU141" s="8">
        <v>0</v>
      </c>
      <c r="EV141" s="8">
        <v>3.4482758620689655E-2</v>
      </c>
      <c r="EW141" s="8">
        <v>2.2222222222222223E-2</v>
      </c>
      <c r="EX141" s="8">
        <v>0</v>
      </c>
      <c r="EY141" s="8">
        <v>0</v>
      </c>
      <c r="EZ141" s="7">
        <v>1378.16</v>
      </c>
      <c r="FA141" s="7">
        <v>2926.1899999999996</v>
      </c>
      <c r="FB141" s="7">
        <v>26804.030000000002</v>
      </c>
      <c r="FC141" s="7">
        <v>45677.67</v>
      </c>
      <c r="FD141" s="7">
        <v>66.349999999999682</v>
      </c>
      <c r="FE141" s="7">
        <v>10585.35</v>
      </c>
      <c r="FF141" s="7">
        <v>15842.11</v>
      </c>
      <c r="FG141" s="7">
        <v>8053.6799999999994</v>
      </c>
      <c r="FH141" s="7">
        <v>4201.3900000000003</v>
      </c>
      <c r="FI141" s="7">
        <v>1768.72</v>
      </c>
      <c r="FJ141" s="7">
        <v>3791.09</v>
      </c>
      <c r="FK141" s="7">
        <v>2287.4300000000003</v>
      </c>
      <c r="FL141" s="7">
        <v>352.61</v>
      </c>
      <c r="FM141" s="7">
        <v>625.29999999999995</v>
      </c>
      <c r="FN141" s="7">
        <v>63789.96</v>
      </c>
      <c r="FO141" s="7">
        <v>-0.01</v>
      </c>
      <c r="FP141" s="7">
        <v>1080.3900000000001</v>
      </c>
      <c r="FQ141" s="7">
        <v>1917.3000000000002</v>
      </c>
      <c r="FR141" s="7">
        <v>34260.660000000003</v>
      </c>
      <c r="FS141" s="7">
        <v>17708.150000000001</v>
      </c>
      <c r="FT141" s="7">
        <v>1784.37</v>
      </c>
      <c r="FU141" s="7">
        <v>24434.48</v>
      </c>
      <c r="FV141" s="7">
        <v>3094.5299999999993</v>
      </c>
      <c r="FW141" s="7">
        <v>4808.3599999999997</v>
      </c>
      <c r="FX141" s="9" t="s">
        <v>323</v>
      </c>
      <c r="FY141" s="10" t="s">
        <v>325</v>
      </c>
      <c r="FZ141" s="22" t="s">
        <v>312</v>
      </c>
    </row>
    <row r="142" spans="1:182" x14ac:dyDescent="0.35">
      <c r="A142" s="6" t="s">
        <v>326</v>
      </c>
      <c r="B142" s="7">
        <v>24525763.075999983</v>
      </c>
      <c r="C142" s="7">
        <v>25425572.469199974</v>
      </c>
      <c r="D142" s="7">
        <v>26921452.285199977</v>
      </c>
      <c r="E142" s="7">
        <v>27654770.309599973</v>
      </c>
      <c r="F142" s="7">
        <v>28124187.25</v>
      </c>
      <c r="G142" s="7">
        <v>29328450.455599964</v>
      </c>
      <c r="H142" s="7">
        <v>28961995.05559998</v>
      </c>
      <c r="I142" s="7">
        <v>28955063.550399993</v>
      </c>
      <c r="J142" s="7">
        <v>29932864.076399978</v>
      </c>
      <c r="K142" s="7">
        <v>30909940.543599978</v>
      </c>
      <c r="L142" s="7">
        <v>32001934.673999976</v>
      </c>
      <c r="M142" s="7">
        <v>32085399.280800007</v>
      </c>
      <c r="N142" s="7">
        <v>33625097.83079996</v>
      </c>
      <c r="O142" s="7">
        <v>1252435.8155999999</v>
      </c>
      <c r="P142" s="7">
        <v>1559910.5899999999</v>
      </c>
      <c r="Q142" s="7">
        <v>1793228.3968000002</v>
      </c>
      <c r="R142" s="7">
        <v>1821664.0396000003</v>
      </c>
      <c r="S142" s="7">
        <v>1810685.9028000003</v>
      </c>
      <c r="T142" s="7">
        <v>1964161.0920000002</v>
      </c>
      <c r="U142" s="7">
        <v>2045067.6187999998</v>
      </c>
      <c r="V142" s="7">
        <v>1507461.1707999997</v>
      </c>
      <c r="W142" s="7">
        <v>1428139.3624</v>
      </c>
      <c r="X142" s="7">
        <v>1327085.4752000002</v>
      </c>
      <c r="Y142" s="7">
        <v>1592008.4900000002</v>
      </c>
      <c r="Z142" s="7">
        <v>1621520.8276000002</v>
      </c>
      <c r="AA142" s="7">
        <v>1437589.7456</v>
      </c>
      <c r="AB142" s="7">
        <v>1206613.0328000002</v>
      </c>
      <c r="AC142" s="7">
        <v>1165426.5452000001</v>
      </c>
      <c r="AD142" s="7">
        <v>1172837.2348000002</v>
      </c>
      <c r="AE142" s="7">
        <v>1194574.1584000001</v>
      </c>
      <c r="AF142" s="7">
        <v>1256920.7824000001</v>
      </c>
      <c r="AG142" s="7">
        <v>1179700.1064000002</v>
      </c>
      <c r="AH142" s="7">
        <v>964347.45279999997</v>
      </c>
      <c r="AI142" s="7">
        <v>753147.50479999988</v>
      </c>
      <c r="AJ142" s="7">
        <v>1319418.6000000001</v>
      </c>
      <c r="AK142" s="7">
        <v>1210577.5408000001</v>
      </c>
      <c r="AL142" s="7">
        <v>921267.89040000003</v>
      </c>
      <c r="AM142" s="7">
        <v>1530149.0364000001</v>
      </c>
      <c r="AN142" s="7">
        <v>1605399.0988</v>
      </c>
      <c r="AO142" s="7">
        <v>0</v>
      </c>
      <c r="AP142" s="7">
        <v>25251.784</v>
      </c>
      <c r="AQ142" s="7">
        <v>134647.15840000001</v>
      </c>
      <c r="AR142" s="7">
        <v>50767.536399999997</v>
      </c>
      <c r="AS142" s="7">
        <v>0</v>
      </c>
      <c r="AT142" s="7">
        <v>130589.79639999999</v>
      </c>
      <c r="AU142" s="7">
        <v>115841.0212</v>
      </c>
      <c r="AV142" s="7">
        <v>78494.767999999996</v>
      </c>
      <c r="AW142" s="7">
        <v>126694.32800000001</v>
      </c>
      <c r="AX142" s="7">
        <v>246701.65039999998</v>
      </c>
      <c r="AY142" s="7">
        <v>43983.054400000001</v>
      </c>
      <c r="AZ142" s="7">
        <v>123853.1404</v>
      </c>
      <c r="BA142" s="7">
        <v>86081.885200000004</v>
      </c>
      <c r="BB142" s="7">
        <v>20501.560000000001</v>
      </c>
      <c r="BC142" s="7">
        <v>177809.5</v>
      </c>
      <c r="BD142" s="7">
        <v>292735.8</v>
      </c>
      <c r="BE142" s="7">
        <v>102304.34000000001</v>
      </c>
      <c r="BF142" s="7">
        <v>173285.22</v>
      </c>
      <c r="BG142" s="7">
        <v>45363.459999999992</v>
      </c>
      <c r="BH142" s="7">
        <v>284560.69999999995</v>
      </c>
      <c r="BI142" s="7">
        <v>158090.99</v>
      </c>
      <c r="BJ142" s="7">
        <v>134664.26999999999</v>
      </c>
      <c r="BK142" s="7">
        <v>257896.39</v>
      </c>
      <c r="BL142" s="7">
        <v>245586.43</v>
      </c>
      <c r="BM142" s="7">
        <v>172998.6</v>
      </c>
      <c r="BN142" s="7">
        <v>151963.05000000002</v>
      </c>
      <c r="BO142" s="7">
        <v>89074.42</v>
      </c>
      <c r="BP142" s="7">
        <v>322992.68000000005</v>
      </c>
      <c r="BQ142" s="7">
        <v>101368.74</v>
      </c>
      <c r="BR142" s="7">
        <v>302219.52999999997</v>
      </c>
      <c r="BS142" s="7">
        <v>415650.01</v>
      </c>
      <c r="BT142" s="7">
        <v>519885.92000000004</v>
      </c>
      <c r="BU142" s="7">
        <v>71441.850000000006</v>
      </c>
      <c r="BV142" s="7">
        <v>117490.23999999999</v>
      </c>
      <c r="BW142" s="7">
        <v>245974.40000000002</v>
      </c>
      <c r="BX142" s="7">
        <v>163796.87</v>
      </c>
      <c r="BY142" s="7">
        <v>199223.08999999997</v>
      </c>
      <c r="BZ142" s="7">
        <v>0</v>
      </c>
      <c r="CA142" s="7">
        <v>0</v>
      </c>
      <c r="CB142" s="7">
        <v>0</v>
      </c>
      <c r="CC142" s="7">
        <v>21541.46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43724.18</v>
      </c>
      <c r="CJ142" s="7">
        <v>0</v>
      </c>
      <c r="CK142" s="7">
        <v>0</v>
      </c>
      <c r="CL142" s="7">
        <v>0</v>
      </c>
      <c r="CM142" s="20">
        <v>0</v>
      </c>
      <c r="CN142" s="20">
        <v>0</v>
      </c>
      <c r="CO142" s="20">
        <v>0</v>
      </c>
      <c r="CP142" s="20">
        <v>1.3859377425045715E-2</v>
      </c>
      <c r="CQ142" s="20">
        <v>0</v>
      </c>
      <c r="CR142" s="20">
        <v>0</v>
      </c>
      <c r="CS142" s="20">
        <v>0</v>
      </c>
      <c r="CT142" s="20">
        <v>0</v>
      </c>
      <c r="CU142" s="20">
        <v>0</v>
      </c>
      <c r="CV142" s="20">
        <v>2.7094719835652648E-2</v>
      </c>
      <c r="CW142" s="20">
        <v>0</v>
      </c>
      <c r="CX142" s="20">
        <v>0</v>
      </c>
      <c r="CY142" s="20">
        <v>0</v>
      </c>
      <c r="CZ142" s="7">
        <v>1402775.96</v>
      </c>
      <c r="DA142" s="7">
        <v>1465960.12</v>
      </c>
      <c r="DB142" s="7">
        <v>1944772.95</v>
      </c>
      <c r="DC142" s="7">
        <v>1554287.71</v>
      </c>
      <c r="DD142" s="7">
        <v>1260859.5299999998</v>
      </c>
      <c r="DE142" s="7">
        <v>1380216.2100000002</v>
      </c>
      <c r="DF142" s="7">
        <v>1034214.9500000001</v>
      </c>
      <c r="DG142" s="7">
        <v>1202038.7600000002</v>
      </c>
      <c r="DH142" s="7">
        <v>1628710.3700000003</v>
      </c>
      <c r="DI142" s="7">
        <v>1849033.4000000001</v>
      </c>
      <c r="DJ142" s="7">
        <v>1849438.97</v>
      </c>
      <c r="DK142" s="7">
        <v>1419922.78</v>
      </c>
      <c r="DL142" s="7">
        <v>1754841.5900000003</v>
      </c>
      <c r="DM142" s="20">
        <v>0.1</v>
      </c>
      <c r="DN142" s="20">
        <v>0</v>
      </c>
      <c r="DO142" s="20">
        <v>3.4090909090909088E-2</v>
      </c>
      <c r="DP142" s="20">
        <v>0.02</v>
      </c>
      <c r="DQ142" s="20">
        <v>1.9230769230769232E-2</v>
      </c>
      <c r="DR142" s="20">
        <v>3.0769230769230771E-2</v>
      </c>
      <c r="DS142" s="20">
        <v>5.0632911392405063E-2</v>
      </c>
      <c r="DT142" s="20">
        <v>1.4705882352941176E-2</v>
      </c>
      <c r="DU142" s="20">
        <v>3.1746031746031744E-2</v>
      </c>
      <c r="DV142" s="20">
        <v>4.3478260869565216E-2</v>
      </c>
      <c r="DW142" s="20">
        <v>0.22459016393442624</v>
      </c>
      <c r="DX142" s="20">
        <v>2.197802197802198E-2</v>
      </c>
      <c r="DY142" s="20">
        <v>2.5316455696202531E-2</v>
      </c>
      <c r="DZ142" s="20">
        <v>1.4705882352941176E-2</v>
      </c>
      <c r="EA142" s="20">
        <v>7.4999999999999997E-2</v>
      </c>
      <c r="EB142" s="20">
        <v>0</v>
      </c>
      <c r="EC142" s="20">
        <v>3.4482758620689655E-2</v>
      </c>
      <c r="ED142" s="20">
        <v>9.7087378640776691E-3</v>
      </c>
      <c r="EE142" s="20">
        <v>9.7087378640776691E-3</v>
      </c>
      <c r="EF142" s="20">
        <v>3.0769230769230771E-2</v>
      </c>
      <c r="EG142" s="20">
        <v>3.7499999999999999E-2</v>
      </c>
      <c r="EH142" s="20">
        <v>1.5151515151515152E-2</v>
      </c>
      <c r="EI142" s="20">
        <v>1.5873015873015872E-2</v>
      </c>
      <c r="EJ142" s="20">
        <v>1.0752688172043012E-2</v>
      </c>
      <c r="EK142" s="20">
        <v>1.6528925619834711E-2</v>
      </c>
      <c r="EL142" s="20">
        <v>0</v>
      </c>
      <c r="EM142" s="20">
        <v>1.4084507042253521E-2</v>
      </c>
      <c r="EN142" s="20">
        <v>0</v>
      </c>
      <c r="EO142" s="20">
        <v>7.6923076923076927E-2</v>
      </c>
      <c r="EP142" s="20">
        <v>0</v>
      </c>
      <c r="EQ142" s="20">
        <v>3.4090909090909088E-2</v>
      </c>
      <c r="ER142" s="20">
        <v>9.7087378640776691E-3</v>
      </c>
      <c r="ES142" s="20">
        <v>9.9009900990099011E-3</v>
      </c>
      <c r="ET142" s="20">
        <v>3.0769230769230771E-2</v>
      </c>
      <c r="EU142" s="20">
        <v>3.7499999999999999E-2</v>
      </c>
      <c r="EV142" s="20">
        <v>1.5151515151515152E-2</v>
      </c>
      <c r="EW142" s="20">
        <v>0</v>
      </c>
      <c r="EX142" s="20">
        <v>1.0752688172043012E-2</v>
      </c>
      <c r="EY142" s="20">
        <v>1.6393442622950821E-2</v>
      </c>
      <c r="EZ142" s="7">
        <v>25406.310000000005</v>
      </c>
      <c r="FA142" s="7">
        <v>28897.46</v>
      </c>
      <c r="FB142" s="7">
        <v>115360.08999999997</v>
      </c>
      <c r="FC142" s="7">
        <v>23170.55</v>
      </c>
      <c r="FD142" s="7">
        <v>12937.27</v>
      </c>
      <c r="FE142" s="7">
        <v>24215.51</v>
      </c>
      <c r="FF142" s="7">
        <v>9049.23</v>
      </c>
      <c r="FG142" s="7">
        <v>41928.280000000006</v>
      </c>
      <c r="FH142" s="7">
        <v>51327.739999999991</v>
      </c>
      <c r="FI142" s="7">
        <v>667.88000000000022</v>
      </c>
      <c r="FJ142" s="7">
        <v>39378.999999999993</v>
      </c>
      <c r="FK142" s="7">
        <v>8739.9399999999987</v>
      </c>
      <c r="FL142" s="7">
        <v>123131.69</v>
      </c>
      <c r="FM142" s="7">
        <v>5540.97</v>
      </c>
      <c r="FN142" s="7">
        <v>4425.43</v>
      </c>
      <c r="FO142" s="7">
        <v>6847.96</v>
      </c>
      <c r="FP142" s="7">
        <v>4464.1499999999996</v>
      </c>
      <c r="FQ142" s="7">
        <v>31661.069999999996</v>
      </c>
      <c r="FR142" s="7">
        <v>98507.18</v>
      </c>
      <c r="FS142" s="7">
        <v>43895.05</v>
      </c>
      <c r="FT142" s="7">
        <v>29534.48</v>
      </c>
      <c r="FU142" s="7">
        <v>27941.57</v>
      </c>
      <c r="FV142" s="7">
        <v>29701.210000000006</v>
      </c>
      <c r="FW142" s="7">
        <v>42448.889999999992</v>
      </c>
      <c r="FX142" s="9" t="s">
        <v>323</v>
      </c>
      <c r="FY142" s="10" t="s">
        <v>326</v>
      </c>
      <c r="FZ142" s="22" t="s">
        <v>312</v>
      </c>
    </row>
    <row r="143" spans="1:182" x14ac:dyDescent="0.35">
      <c r="A143" s="6" t="s">
        <v>327</v>
      </c>
      <c r="B143" s="7">
        <v>6146392.0351999979</v>
      </c>
      <c r="C143" s="7">
        <v>7575630.3055999894</v>
      </c>
      <c r="D143" s="7">
        <v>8822243.7919999994</v>
      </c>
      <c r="E143" s="7">
        <v>9874639.7884</v>
      </c>
      <c r="F143" s="7">
        <v>10798582.085199989</v>
      </c>
      <c r="G143" s="7">
        <v>11705489.849999988</v>
      </c>
      <c r="H143" s="7">
        <v>12069898.471199961</v>
      </c>
      <c r="I143" s="7">
        <v>12865984.909999998</v>
      </c>
      <c r="J143" s="7">
        <v>13780874.581599981</v>
      </c>
      <c r="K143" s="7">
        <v>14844652.76599998</v>
      </c>
      <c r="L143" s="7">
        <v>16170187.621999988</v>
      </c>
      <c r="M143" s="7">
        <v>17042559.609599978</v>
      </c>
      <c r="N143" s="7">
        <v>19172262.368000001</v>
      </c>
      <c r="O143" s="7">
        <v>119605.9368</v>
      </c>
      <c r="P143" s="7">
        <v>119605.9368</v>
      </c>
      <c r="Q143" s="7">
        <v>394097.95159999997</v>
      </c>
      <c r="R143" s="7">
        <v>548072.33600000001</v>
      </c>
      <c r="S143" s="7">
        <v>715321.06759999995</v>
      </c>
      <c r="T143" s="7">
        <v>793672.40879999998</v>
      </c>
      <c r="U143" s="7">
        <v>878440.14279999991</v>
      </c>
      <c r="V143" s="7">
        <v>905455.03159999987</v>
      </c>
      <c r="W143" s="7">
        <v>788592.66920000012</v>
      </c>
      <c r="X143" s="7">
        <v>449594.50000000006</v>
      </c>
      <c r="Y143" s="7">
        <v>595116.41760000004</v>
      </c>
      <c r="Z143" s="7">
        <v>623056.31039999996</v>
      </c>
      <c r="AA143" s="7">
        <v>781222.80760000017</v>
      </c>
      <c r="AB143" s="7">
        <v>333845.51840000006</v>
      </c>
      <c r="AC143" s="7">
        <v>731449.30880000012</v>
      </c>
      <c r="AD143" s="7">
        <v>692926.65119999996</v>
      </c>
      <c r="AE143" s="7">
        <v>603473.14360000007</v>
      </c>
      <c r="AF143" s="7">
        <v>480809.15159999998</v>
      </c>
      <c r="AG143" s="7">
        <v>599284.92039999994</v>
      </c>
      <c r="AH143" s="7">
        <v>421438.8824</v>
      </c>
      <c r="AI143" s="7">
        <v>275964.90160000004</v>
      </c>
      <c r="AJ143" s="7">
        <v>629713.77640000009</v>
      </c>
      <c r="AK143" s="7">
        <v>607962.88959999988</v>
      </c>
      <c r="AL143" s="7">
        <v>647408.98920000007</v>
      </c>
      <c r="AM143" s="7">
        <v>1320390.6796000001</v>
      </c>
      <c r="AN143" s="7">
        <v>1311701.9304</v>
      </c>
      <c r="AO143" s="7">
        <v>0</v>
      </c>
      <c r="AP143" s="7">
        <v>77704.465599999996</v>
      </c>
      <c r="AQ143" s="7">
        <v>229709.04840000003</v>
      </c>
      <c r="AR143" s="7">
        <v>142003.08360000001</v>
      </c>
      <c r="AS143" s="7">
        <v>182989.68479999999</v>
      </c>
      <c r="AT143" s="7">
        <v>17815.473600000001</v>
      </c>
      <c r="AU143" s="7">
        <v>132186.7016</v>
      </c>
      <c r="AV143" s="7">
        <v>72231.911599999992</v>
      </c>
      <c r="AW143" s="7">
        <v>143443.7648</v>
      </c>
      <c r="AX143" s="7">
        <v>178457.728</v>
      </c>
      <c r="AY143" s="7">
        <v>20145.785199999998</v>
      </c>
      <c r="AZ143" s="7">
        <v>63189.33</v>
      </c>
      <c r="BA143" s="7">
        <v>17707.569599999999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207742.14</v>
      </c>
      <c r="BM143" s="7">
        <v>0</v>
      </c>
      <c r="BN143" s="7">
        <v>0</v>
      </c>
      <c r="BO143" s="7">
        <v>0</v>
      </c>
      <c r="BP143" s="7">
        <v>12522.41</v>
      </c>
      <c r="BQ143" s="7">
        <v>0</v>
      </c>
      <c r="BR143" s="7">
        <v>139806.55000000002</v>
      </c>
      <c r="BS143" s="7">
        <v>0</v>
      </c>
      <c r="BT143" s="7">
        <v>154918.71</v>
      </c>
      <c r="BU143" s="7">
        <v>67590.03</v>
      </c>
      <c r="BV143" s="7">
        <v>212667.35</v>
      </c>
      <c r="BW143" s="7">
        <v>115760.37</v>
      </c>
      <c r="BX143" s="7">
        <v>100330.63999999998</v>
      </c>
      <c r="BY143" s="7">
        <v>92220.72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18641.91</v>
      </c>
      <c r="CL143" s="7">
        <v>99394.880000000005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0</v>
      </c>
      <c r="CX143" s="8">
        <v>1.394184748215316E-2</v>
      </c>
      <c r="CY143" s="8">
        <v>4.5473136374276767E-2</v>
      </c>
      <c r="CZ143" s="7">
        <v>843487.32</v>
      </c>
      <c r="DA143" s="7">
        <v>1220672.4099999999</v>
      </c>
      <c r="DB143" s="7">
        <v>1160189.25</v>
      </c>
      <c r="DC143" s="7">
        <v>994195.92999999993</v>
      </c>
      <c r="DD143" s="7">
        <v>1046625.62</v>
      </c>
      <c r="DE143" s="7">
        <v>956508.41999999993</v>
      </c>
      <c r="DF143" s="7">
        <v>550875.97</v>
      </c>
      <c r="DG143" s="7">
        <v>1051500.72</v>
      </c>
      <c r="DH143" s="7">
        <v>1022359.44</v>
      </c>
      <c r="DI143" s="7">
        <v>1372311.07</v>
      </c>
      <c r="DJ143" s="7">
        <v>1520120.87</v>
      </c>
      <c r="DK143" s="7">
        <v>1337119.06</v>
      </c>
      <c r="DL143" s="7">
        <v>2185793.37</v>
      </c>
      <c r="DM143" s="8">
        <v>5.7142857142857141E-2</v>
      </c>
      <c r="DN143" s="8">
        <v>2.2222222222222223E-2</v>
      </c>
      <c r="DO143" s="8">
        <v>4.1666666666666664E-2</v>
      </c>
      <c r="DP143" s="8">
        <v>6.6666666666666666E-2</v>
      </c>
      <c r="DQ143" s="8">
        <v>6.5217391304347824E-2</v>
      </c>
      <c r="DR143" s="8">
        <v>2.7027027027027029E-2</v>
      </c>
      <c r="DS143" s="8">
        <v>5.8823529411764705E-2</v>
      </c>
      <c r="DT143" s="8">
        <v>3.3333333333333333E-2</v>
      </c>
      <c r="DU143" s="8">
        <v>5.2631578947368418E-2</v>
      </c>
      <c r="DV143" s="8">
        <v>1.7241379310344827E-2</v>
      </c>
      <c r="DW143" s="8">
        <v>4.2253521126760563E-2</v>
      </c>
      <c r="DX143" s="8">
        <v>1.6129032258064516E-2</v>
      </c>
      <c r="DY143" s="8">
        <v>0.10169491525423729</v>
      </c>
      <c r="DZ143" s="8">
        <v>0</v>
      </c>
      <c r="EA143" s="8">
        <v>5.4054054054054057E-2</v>
      </c>
      <c r="EB143" s="8">
        <v>2.1276595744680851E-2</v>
      </c>
      <c r="EC143" s="8">
        <v>2.1739130434782608E-2</v>
      </c>
      <c r="ED143" s="8">
        <v>6.8181818181818177E-2</v>
      </c>
      <c r="EE143" s="8">
        <v>6.6666666666666666E-2</v>
      </c>
      <c r="EF143" s="8">
        <v>2.6315789473684209E-2</v>
      </c>
      <c r="EG143" s="8">
        <v>3.9215686274509803E-2</v>
      </c>
      <c r="EH143" s="8">
        <v>3.3333333333333333E-2</v>
      </c>
      <c r="EI143" s="8">
        <v>5.128205128205128E-2</v>
      </c>
      <c r="EJ143" s="8">
        <v>1.7857142857142856E-2</v>
      </c>
      <c r="EK143" s="8">
        <v>4.2253521126760563E-2</v>
      </c>
      <c r="EL143" s="8">
        <v>0</v>
      </c>
      <c r="EM143" s="8">
        <v>4.4444444444444446E-2</v>
      </c>
      <c r="EN143" s="8">
        <v>0</v>
      </c>
      <c r="EO143" s="8">
        <v>5.2631578947368418E-2</v>
      </c>
      <c r="EP143" s="8">
        <v>2.1739130434782608E-2</v>
      </c>
      <c r="EQ143" s="8">
        <v>2.1276595744680851E-2</v>
      </c>
      <c r="ER143" s="8">
        <v>2.3255813953488372E-2</v>
      </c>
      <c r="ES143" s="8">
        <v>2.2222222222222223E-2</v>
      </c>
      <c r="ET143" s="8">
        <v>2.564102564102564E-2</v>
      </c>
      <c r="EU143" s="8">
        <v>0.04</v>
      </c>
      <c r="EV143" s="8">
        <v>3.2258064516129031E-2</v>
      </c>
      <c r="EW143" s="8">
        <v>5.128205128205128E-2</v>
      </c>
      <c r="EX143" s="8">
        <v>0</v>
      </c>
      <c r="EY143" s="8">
        <v>4.1666666666666664E-2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62.67</v>
      </c>
      <c r="FG143" s="7">
        <v>0.01</v>
      </c>
      <c r="FH143" s="7">
        <v>0.09</v>
      </c>
      <c r="FI143" s="7">
        <v>-9.9999999999999992E-2</v>
      </c>
      <c r="FJ143" s="7">
        <v>0</v>
      </c>
      <c r="FK143" s="7">
        <v>3285.56</v>
      </c>
      <c r="FL143" s="7">
        <v>250.4</v>
      </c>
      <c r="FM143" s="7">
        <v>796.54</v>
      </c>
      <c r="FN143" s="7">
        <v>948.98</v>
      </c>
      <c r="FO143" s="7">
        <v>4399.6899999999996</v>
      </c>
      <c r="FP143" s="7">
        <v>56517.48</v>
      </c>
      <c r="FQ143" s="7">
        <v>125.25</v>
      </c>
      <c r="FR143" s="7">
        <v>2428</v>
      </c>
      <c r="FS143" s="7">
        <v>2502.1799999999998</v>
      </c>
      <c r="FT143" s="7">
        <v>6934.3700000000008</v>
      </c>
      <c r="FU143" s="7">
        <v>1993.6900000000003</v>
      </c>
      <c r="FV143" s="7">
        <v>34456.579999999994</v>
      </c>
      <c r="FW143" s="7">
        <v>50882.15</v>
      </c>
      <c r="FX143" s="9" t="s">
        <v>323</v>
      </c>
      <c r="FY143" s="10" t="s">
        <v>327</v>
      </c>
      <c r="FZ143" s="22" t="s">
        <v>312</v>
      </c>
    </row>
    <row r="144" spans="1:182" x14ac:dyDescent="0.35">
      <c r="A144" s="6" t="s">
        <v>328</v>
      </c>
      <c r="B144" s="7">
        <v>24471239.714399982</v>
      </c>
      <c r="C144" s="7">
        <v>25314526.137199968</v>
      </c>
      <c r="D144" s="7">
        <v>26346426.322799966</v>
      </c>
      <c r="E144" s="7">
        <v>26795521.579599984</v>
      </c>
      <c r="F144" s="7">
        <v>26762787.811599977</v>
      </c>
      <c r="G144" s="7">
        <v>27973202.691999976</v>
      </c>
      <c r="H144" s="7">
        <v>27929125.879999962</v>
      </c>
      <c r="I144" s="7">
        <v>27748493.061199997</v>
      </c>
      <c r="J144" s="7">
        <v>27745721.918399993</v>
      </c>
      <c r="K144" s="7">
        <v>27986407.731599979</v>
      </c>
      <c r="L144" s="7">
        <v>27789723.82639996</v>
      </c>
      <c r="M144" s="7">
        <v>27575073.431999989</v>
      </c>
      <c r="N144" s="7">
        <v>27891362.591199983</v>
      </c>
      <c r="O144" s="7">
        <v>1482485.8011999996</v>
      </c>
      <c r="P144" s="7">
        <v>1371623.43</v>
      </c>
      <c r="Q144" s="7">
        <v>1393700.5936000003</v>
      </c>
      <c r="R144" s="7">
        <v>1530120.0196000002</v>
      </c>
      <c r="S144" s="7">
        <v>1391546.6043999998</v>
      </c>
      <c r="T144" s="7">
        <v>1447674.6612</v>
      </c>
      <c r="U144" s="7">
        <v>1410695.9180000003</v>
      </c>
      <c r="V144" s="7">
        <v>1109634.6804</v>
      </c>
      <c r="W144" s="7">
        <v>1225841.0968000002</v>
      </c>
      <c r="X144" s="7">
        <v>1097405.4099999997</v>
      </c>
      <c r="Y144" s="7">
        <v>1248033.9431999999</v>
      </c>
      <c r="Z144" s="7">
        <v>1360413.9508</v>
      </c>
      <c r="AA144" s="7">
        <v>1612402.1360000002</v>
      </c>
      <c r="AB144" s="7">
        <v>955142.06400000001</v>
      </c>
      <c r="AC144" s="7">
        <v>1122417.3332</v>
      </c>
      <c r="AD144" s="7">
        <v>897405.63760000013</v>
      </c>
      <c r="AE144" s="7">
        <v>943232.53439999989</v>
      </c>
      <c r="AF144" s="7">
        <v>746227.99399999995</v>
      </c>
      <c r="AG144" s="7">
        <v>505863.97239999997</v>
      </c>
      <c r="AH144" s="7">
        <v>668574.74280000001</v>
      </c>
      <c r="AI144" s="7">
        <v>1131706.5355999998</v>
      </c>
      <c r="AJ144" s="7">
        <v>1450600.5436</v>
      </c>
      <c r="AK144" s="7">
        <v>1606411.4055999997</v>
      </c>
      <c r="AL144" s="7">
        <v>1450713.2064</v>
      </c>
      <c r="AM144" s="7">
        <v>1469833.1324000002</v>
      </c>
      <c r="AN144" s="7">
        <v>1658342.9855999998</v>
      </c>
      <c r="AO144" s="7">
        <v>0</v>
      </c>
      <c r="AP144" s="7">
        <v>0</v>
      </c>
      <c r="AQ144" s="7">
        <v>53195.018400000001</v>
      </c>
      <c r="AR144" s="7">
        <v>100202.8884</v>
      </c>
      <c r="AS144" s="7">
        <v>96258.332399999999</v>
      </c>
      <c r="AT144" s="7">
        <v>90789.136400000003</v>
      </c>
      <c r="AU144" s="7">
        <v>34989.175600000002</v>
      </c>
      <c r="AV144" s="7">
        <v>91705.45640000001</v>
      </c>
      <c r="AW144" s="7">
        <v>0</v>
      </c>
      <c r="AX144" s="7">
        <v>109194.0912</v>
      </c>
      <c r="AY144" s="7">
        <v>42581.333200000001</v>
      </c>
      <c r="AZ144" s="7">
        <v>95523.761599999998</v>
      </c>
      <c r="BA144" s="7">
        <v>88976.528399999996</v>
      </c>
      <c r="BB144" s="7">
        <v>359186.13</v>
      </c>
      <c r="BC144" s="7">
        <v>192788.68</v>
      </c>
      <c r="BD144" s="7">
        <v>93198.86</v>
      </c>
      <c r="BE144" s="7">
        <v>87357.09</v>
      </c>
      <c r="BF144" s="7">
        <v>127256.81</v>
      </c>
      <c r="BG144" s="7">
        <v>166948.30000000002</v>
      </c>
      <c r="BH144" s="7">
        <v>141469.19</v>
      </c>
      <c r="BI144" s="7">
        <v>127238.17999999998</v>
      </c>
      <c r="BJ144" s="7">
        <v>96139.56</v>
      </c>
      <c r="BK144" s="7">
        <v>179199.71999999997</v>
      </c>
      <c r="BL144" s="7">
        <v>105621.23</v>
      </c>
      <c r="BM144" s="7">
        <v>246228.16</v>
      </c>
      <c r="BN144" s="7">
        <v>222931.33000000002</v>
      </c>
      <c r="BO144" s="7">
        <v>261463.65</v>
      </c>
      <c r="BP144" s="7">
        <v>169603.77999999997</v>
      </c>
      <c r="BQ144" s="7">
        <v>317616.92000000004</v>
      </c>
      <c r="BR144" s="7">
        <v>191813.70999999996</v>
      </c>
      <c r="BS144" s="7">
        <v>166218.90000000002</v>
      </c>
      <c r="BT144" s="7">
        <v>267125.47000000003</v>
      </c>
      <c r="BU144" s="7">
        <v>275869.52</v>
      </c>
      <c r="BV144" s="7">
        <v>220448.63</v>
      </c>
      <c r="BW144" s="7">
        <v>277899.68</v>
      </c>
      <c r="BX144" s="7">
        <v>259580.35</v>
      </c>
      <c r="BY144" s="7">
        <v>76473.34</v>
      </c>
      <c r="BZ144" s="7">
        <v>0</v>
      </c>
      <c r="CA144" s="7">
        <v>0</v>
      </c>
      <c r="CB144" s="7">
        <v>6054.94</v>
      </c>
      <c r="CC144" s="7">
        <v>0</v>
      </c>
      <c r="CD144" s="7">
        <v>74323.3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166704.78</v>
      </c>
      <c r="CM144" s="8">
        <v>0</v>
      </c>
      <c r="CN144" s="8">
        <v>0</v>
      </c>
      <c r="CO144" s="8">
        <v>3.598199192504994E-3</v>
      </c>
      <c r="CP144" s="8">
        <v>0</v>
      </c>
      <c r="CQ144" s="8">
        <v>7.5547667043320943E-2</v>
      </c>
      <c r="CR144" s="8">
        <v>0</v>
      </c>
      <c r="CS144" s="8">
        <v>0</v>
      </c>
      <c r="CT144" s="8">
        <v>0</v>
      </c>
      <c r="CU144" s="8">
        <v>0</v>
      </c>
      <c r="CV144" s="8">
        <v>0</v>
      </c>
      <c r="CW144" s="8">
        <v>0</v>
      </c>
      <c r="CX144" s="8">
        <v>0</v>
      </c>
      <c r="CY144" s="8">
        <v>0.22728883485499093</v>
      </c>
      <c r="CZ144" s="7">
        <v>1034253.9600000002</v>
      </c>
      <c r="DA144" s="7">
        <v>1518361.63</v>
      </c>
      <c r="DB144" s="7">
        <v>1682769.5399999998</v>
      </c>
      <c r="DC144" s="7">
        <v>1224111.81</v>
      </c>
      <c r="DD144" s="7">
        <v>983793.45</v>
      </c>
      <c r="DE144" s="7">
        <v>1280010.55</v>
      </c>
      <c r="DF144" s="7">
        <v>1113781.1700000004</v>
      </c>
      <c r="DG144" s="7">
        <v>679225.07000000007</v>
      </c>
      <c r="DH144" s="7">
        <v>786589.97</v>
      </c>
      <c r="DI144" s="7">
        <v>1239629.2</v>
      </c>
      <c r="DJ144" s="7">
        <v>721384.17999999993</v>
      </c>
      <c r="DK144" s="7">
        <v>859312.25</v>
      </c>
      <c r="DL144" s="7">
        <v>733449.05</v>
      </c>
      <c r="DM144" s="8">
        <v>0.11666666666666667</v>
      </c>
      <c r="DN144" s="8">
        <v>0</v>
      </c>
      <c r="DO144" s="8">
        <v>1.5625E-2</v>
      </c>
      <c r="DP144" s="8">
        <v>1.3333333333333334E-2</v>
      </c>
      <c r="DQ144" s="8">
        <v>0</v>
      </c>
      <c r="DR144" s="8">
        <v>1.7857142857142856E-2</v>
      </c>
      <c r="DS144" s="8">
        <v>3.6363636363636362E-2</v>
      </c>
      <c r="DT144" s="8">
        <v>3.1746031746031744E-2</v>
      </c>
      <c r="DU144" s="8">
        <v>0</v>
      </c>
      <c r="DV144" s="8">
        <v>1.7543859649122806E-2</v>
      </c>
      <c r="DW144" s="8">
        <v>0</v>
      </c>
      <c r="DX144" s="8">
        <v>2.2727272727272728E-2</v>
      </c>
      <c r="DY144" s="8">
        <v>0</v>
      </c>
      <c r="DZ144" s="8">
        <v>1.4492753623188406E-2</v>
      </c>
      <c r="EA144" s="8">
        <v>0.10344827586206896</v>
      </c>
      <c r="EB144" s="8">
        <v>0</v>
      </c>
      <c r="EC144" s="8">
        <v>1.5151515151515152E-2</v>
      </c>
      <c r="ED144" s="8">
        <v>1.3513513513513514E-2</v>
      </c>
      <c r="EE144" s="8">
        <v>0</v>
      </c>
      <c r="EF144" s="8">
        <v>1.7857142857142856E-2</v>
      </c>
      <c r="EG144" s="8">
        <v>3.5714285714285712E-2</v>
      </c>
      <c r="EH144" s="8">
        <v>1.6129032258064516E-2</v>
      </c>
      <c r="EI144" s="8">
        <v>0</v>
      </c>
      <c r="EJ144" s="8">
        <v>1.7241379310344827E-2</v>
      </c>
      <c r="EK144" s="8">
        <v>0</v>
      </c>
      <c r="EL144" s="8">
        <v>2.2727272727272728E-2</v>
      </c>
      <c r="EM144" s="8">
        <v>0</v>
      </c>
      <c r="EN144" s="8">
        <v>1.4492753623188406E-2</v>
      </c>
      <c r="EO144" s="8">
        <v>7.0175438596491224E-2</v>
      </c>
      <c r="EP144" s="8">
        <v>0</v>
      </c>
      <c r="EQ144" s="8">
        <v>1.5151515151515152E-2</v>
      </c>
      <c r="ER144" s="8">
        <v>0</v>
      </c>
      <c r="ES144" s="8">
        <v>0</v>
      </c>
      <c r="ET144" s="8">
        <v>1.7857142857142856E-2</v>
      </c>
      <c r="EU144" s="8">
        <v>5.2631578947368418E-2</v>
      </c>
      <c r="EV144" s="8">
        <v>1.6129032258064516E-2</v>
      </c>
      <c r="EW144" s="8">
        <v>0</v>
      </c>
      <c r="EX144" s="8">
        <v>0</v>
      </c>
      <c r="EY144" s="8">
        <v>0</v>
      </c>
      <c r="EZ144" s="7">
        <v>54807.11</v>
      </c>
      <c r="FA144" s="7">
        <v>10113.709999999999</v>
      </c>
      <c r="FB144" s="7">
        <v>13022.330000000004</v>
      </c>
      <c r="FC144" s="7">
        <v>44014.649999999994</v>
      </c>
      <c r="FD144" s="7">
        <v>74481.91</v>
      </c>
      <c r="FE144" s="7">
        <v>15869.11</v>
      </c>
      <c r="FF144" s="7">
        <v>56844.250000000007</v>
      </c>
      <c r="FG144" s="7">
        <v>21327.880000000005</v>
      </c>
      <c r="FH144" s="7">
        <v>22699.13</v>
      </c>
      <c r="FI144" s="7">
        <v>13581.85</v>
      </c>
      <c r="FJ144" s="7">
        <v>443.7</v>
      </c>
      <c r="FK144" s="7">
        <v>76787.28</v>
      </c>
      <c r="FL144" s="7">
        <v>5496.35</v>
      </c>
      <c r="FM144" s="7">
        <v>1695.2400000000002</v>
      </c>
      <c r="FN144" s="7">
        <v>1826.2</v>
      </c>
      <c r="FO144" s="7">
        <v>2172.84</v>
      </c>
      <c r="FP144" s="7">
        <v>9608.6500000000015</v>
      </c>
      <c r="FQ144" s="7">
        <v>2762.8199999999997</v>
      </c>
      <c r="FR144" s="7">
        <v>52441.65</v>
      </c>
      <c r="FS144" s="7">
        <v>29991.57</v>
      </c>
      <c r="FT144" s="7">
        <v>2877.79</v>
      </c>
      <c r="FU144" s="7">
        <v>66762.06</v>
      </c>
      <c r="FV144" s="7">
        <v>10754.56</v>
      </c>
      <c r="FW144" s="7">
        <v>-1495.45</v>
      </c>
      <c r="FX144" s="9" t="s">
        <v>323</v>
      </c>
      <c r="FY144" s="10" t="s">
        <v>328</v>
      </c>
      <c r="FZ144" s="22" t="s">
        <v>312</v>
      </c>
    </row>
    <row r="145" spans="1:182" x14ac:dyDescent="0.35">
      <c r="A145" s="6" t="s">
        <v>329</v>
      </c>
      <c r="B145" s="7">
        <v>19762290.886799999</v>
      </c>
      <c r="C145" s="7">
        <v>20677222.236799989</v>
      </c>
      <c r="D145" s="7">
        <v>21824703.221199978</v>
      </c>
      <c r="E145" s="7">
        <v>22708514.266399987</v>
      </c>
      <c r="F145" s="7">
        <v>23027551.151999976</v>
      </c>
      <c r="G145" s="7">
        <v>23874824.190799959</v>
      </c>
      <c r="H145" s="7">
        <v>24257026.679599971</v>
      </c>
      <c r="I145" s="7">
        <v>24473207.851599965</v>
      </c>
      <c r="J145" s="7">
        <v>25478959.365199964</v>
      </c>
      <c r="K145" s="7">
        <v>26709397.923999984</v>
      </c>
      <c r="L145" s="7">
        <v>28322123.983200002</v>
      </c>
      <c r="M145" s="7">
        <v>29386195.778800003</v>
      </c>
      <c r="N145" s="7">
        <v>31793930.573199991</v>
      </c>
      <c r="O145" s="7">
        <v>1029414.7988000001</v>
      </c>
      <c r="P145" s="7">
        <v>1384972.3511999997</v>
      </c>
      <c r="Q145" s="7">
        <v>1793706.5396</v>
      </c>
      <c r="R145" s="7">
        <v>1919263.1140000003</v>
      </c>
      <c r="S145" s="7">
        <v>1498642.2052000002</v>
      </c>
      <c r="T145" s="7">
        <v>1233985.3104000001</v>
      </c>
      <c r="U145" s="7">
        <v>1207420.8707999999</v>
      </c>
      <c r="V145" s="7">
        <v>1036459.7291999999</v>
      </c>
      <c r="W145" s="7">
        <v>1027750.2636000002</v>
      </c>
      <c r="X145" s="7">
        <v>1175908.3447999998</v>
      </c>
      <c r="Y145" s="7">
        <v>1243664.8339999998</v>
      </c>
      <c r="Z145" s="7">
        <v>1584780.9060000002</v>
      </c>
      <c r="AA145" s="7">
        <v>1764072.2019999998</v>
      </c>
      <c r="AB145" s="7">
        <v>1401115.2968000001</v>
      </c>
      <c r="AC145" s="7">
        <v>1192361.2652</v>
      </c>
      <c r="AD145" s="7">
        <v>813696.83120000002</v>
      </c>
      <c r="AE145" s="7">
        <v>959434.01839999994</v>
      </c>
      <c r="AF145" s="7">
        <v>463204.50959999999</v>
      </c>
      <c r="AG145" s="7">
        <v>743709.76280000003</v>
      </c>
      <c r="AH145" s="7">
        <v>1027324.308</v>
      </c>
      <c r="AI145" s="7">
        <v>1365138.6884000001</v>
      </c>
      <c r="AJ145" s="7">
        <v>1200611.99</v>
      </c>
      <c r="AK145" s="7">
        <v>1077806.2679999999</v>
      </c>
      <c r="AL145" s="7">
        <v>1199295.4996000002</v>
      </c>
      <c r="AM145" s="7">
        <v>1573304.8271999999</v>
      </c>
      <c r="AN145" s="7">
        <v>1366372.9132000001</v>
      </c>
      <c r="AO145" s="7">
        <v>0</v>
      </c>
      <c r="AP145" s="7">
        <v>101408.8512</v>
      </c>
      <c r="AQ145" s="7">
        <v>85677.733600000007</v>
      </c>
      <c r="AR145" s="7">
        <v>209363.49479999999</v>
      </c>
      <c r="AS145" s="7">
        <v>189329.71759999997</v>
      </c>
      <c r="AT145" s="7">
        <v>97533.129199999996</v>
      </c>
      <c r="AU145" s="7">
        <v>145068.19400000002</v>
      </c>
      <c r="AV145" s="7">
        <v>18574.892</v>
      </c>
      <c r="AW145" s="7">
        <v>52794.860400000005</v>
      </c>
      <c r="AX145" s="7">
        <v>250988.93239999999</v>
      </c>
      <c r="AY145" s="7">
        <v>179280.0508</v>
      </c>
      <c r="AZ145" s="7">
        <v>224077.038</v>
      </c>
      <c r="BA145" s="7">
        <v>55439.0576</v>
      </c>
      <c r="BB145" s="7">
        <v>138741.78</v>
      </c>
      <c r="BC145" s="7">
        <v>433557.95000000007</v>
      </c>
      <c r="BD145" s="7">
        <v>303955.46000000002</v>
      </c>
      <c r="BE145" s="7">
        <v>188690.97</v>
      </c>
      <c r="BF145" s="7">
        <v>314939.51</v>
      </c>
      <c r="BG145" s="7">
        <v>71349.19</v>
      </c>
      <c r="BH145" s="7">
        <v>101297.23</v>
      </c>
      <c r="BI145" s="7">
        <v>33142.53</v>
      </c>
      <c r="BJ145" s="7">
        <v>78752.22</v>
      </c>
      <c r="BK145" s="7">
        <v>29357.260000000006</v>
      </c>
      <c r="BL145" s="7">
        <v>357151.39999999997</v>
      </c>
      <c r="BM145" s="7">
        <v>362583.01999999996</v>
      </c>
      <c r="BN145" s="7">
        <v>58173.61</v>
      </c>
      <c r="BO145" s="7">
        <v>151226.57</v>
      </c>
      <c r="BP145" s="7">
        <v>163056.58000000002</v>
      </c>
      <c r="BQ145" s="7">
        <v>473447.32000000007</v>
      </c>
      <c r="BR145" s="7">
        <v>484281.96</v>
      </c>
      <c r="BS145" s="7">
        <v>227369.92000000004</v>
      </c>
      <c r="BT145" s="7">
        <v>466533.68</v>
      </c>
      <c r="BU145" s="7">
        <v>191454.13</v>
      </c>
      <c r="BV145" s="7">
        <v>320822.66000000003</v>
      </c>
      <c r="BW145" s="7">
        <v>254739.96999999997</v>
      </c>
      <c r="BX145" s="7">
        <v>79629.61</v>
      </c>
      <c r="BY145" s="7">
        <v>323870.62</v>
      </c>
      <c r="BZ145" s="7">
        <v>0</v>
      </c>
      <c r="CA145" s="7">
        <v>52288.95</v>
      </c>
      <c r="CB145" s="7">
        <v>70930.429999999993</v>
      </c>
      <c r="CC145" s="7">
        <v>0</v>
      </c>
      <c r="CD145" s="7">
        <v>16497.14</v>
      </c>
      <c r="CE145" s="7">
        <v>0</v>
      </c>
      <c r="CF145" s="7">
        <v>0</v>
      </c>
      <c r="CG145" s="7">
        <v>41033.71</v>
      </c>
      <c r="CH145" s="7">
        <v>0</v>
      </c>
      <c r="CI145" s="7">
        <v>32386.6</v>
      </c>
      <c r="CJ145" s="7">
        <v>32634.39</v>
      </c>
      <c r="CK145" s="7">
        <v>49941.279999999999</v>
      </c>
      <c r="CL145" s="7">
        <v>59479.759999999995</v>
      </c>
      <c r="CM145" s="20">
        <v>0</v>
      </c>
      <c r="CN145" s="20">
        <v>4.063225872307178E-2</v>
      </c>
      <c r="CO145" s="20">
        <v>4.3194089598492087E-2</v>
      </c>
      <c r="CP145" s="20">
        <v>0</v>
      </c>
      <c r="CQ145" s="20">
        <v>1.083111373545253E-2</v>
      </c>
      <c r="CR145" s="20">
        <v>0</v>
      </c>
      <c r="CS145" s="20">
        <v>0</v>
      </c>
      <c r="CT145" s="20">
        <v>3.9701070518090534E-2</v>
      </c>
      <c r="CU145" s="20">
        <v>0</v>
      </c>
      <c r="CV145" s="20">
        <v>2.369724354929752E-2</v>
      </c>
      <c r="CW145" s="20">
        <v>1.9542174609524961E-2</v>
      </c>
      <c r="CX145" s="20">
        <v>3.4282047167592922E-2</v>
      </c>
      <c r="CY145" s="20">
        <v>5.3832380772762194E-2</v>
      </c>
      <c r="CZ145" s="7">
        <v>1460724.0300000003</v>
      </c>
      <c r="DA145" s="7">
        <v>1286882.6800000002</v>
      </c>
      <c r="DB145" s="7">
        <v>1642132.7699999998</v>
      </c>
      <c r="DC145" s="7">
        <v>1389469.24</v>
      </c>
      <c r="DD145" s="7">
        <v>1523124.9900000002</v>
      </c>
      <c r="DE145" s="7">
        <v>1316747.6399999997</v>
      </c>
      <c r="DF145" s="7">
        <v>1046301.89</v>
      </c>
      <c r="DG145" s="7">
        <v>1187066.8400000001</v>
      </c>
      <c r="DH145" s="7">
        <v>1551004.1300000001</v>
      </c>
      <c r="DI145" s="7">
        <v>1873486.0099999998</v>
      </c>
      <c r="DJ145" s="7">
        <v>2283060.7600000002</v>
      </c>
      <c r="DK145" s="7">
        <v>2075515.6800000002</v>
      </c>
      <c r="DL145" s="7">
        <v>2770110.3199999994</v>
      </c>
      <c r="DM145" s="20">
        <v>1.5384615384615385E-2</v>
      </c>
      <c r="DN145" s="20">
        <v>1.7241379310344827E-2</v>
      </c>
      <c r="DO145" s="20">
        <v>1.4285714285714285E-2</v>
      </c>
      <c r="DP145" s="20">
        <v>1.2048192771084338E-2</v>
      </c>
      <c r="DQ145" s="20">
        <v>8.3333333333333329E-2</v>
      </c>
      <c r="DR145" s="20">
        <v>1.4285714285714285E-2</v>
      </c>
      <c r="DS145" s="20">
        <v>3.8461538461538464E-2</v>
      </c>
      <c r="DT145" s="20">
        <v>0</v>
      </c>
      <c r="DU145" s="20">
        <v>0.10256410256410256</v>
      </c>
      <c r="DV145" s="20">
        <v>1.6129032258064516E-2</v>
      </c>
      <c r="DW145" s="20">
        <v>7.7422577422577424E-2</v>
      </c>
      <c r="DX145" s="20">
        <v>2.7777777777777776E-2</v>
      </c>
      <c r="DY145" s="20">
        <v>9.3530239099859358E-2</v>
      </c>
      <c r="DZ145" s="20">
        <v>6.5573770491803282E-2</v>
      </c>
      <c r="EA145" s="20">
        <v>0</v>
      </c>
      <c r="EB145" s="20">
        <v>1.7241379310344827E-2</v>
      </c>
      <c r="EC145" s="20">
        <v>1.4084507042253521E-2</v>
      </c>
      <c r="ED145" s="20">
        <v>1.2048192771084338E-2</v>
      </c>
      <c r="EE145" s="20">
        <v>8.6206896551724144E-2</v>
      </c>
      <c r="EF145" s="20">
        <v>1.4285714285714285E-2</v>
      </c>
      <c r="EG145" s="20">
        <v>3.8461538461538464E-2</v>
      </c>
      <c r="EH145" s="20">
        <v>0</v>
      </c>
      <c r="EI145" s="20">
        <v>7.6923076923076927E-2</v>
      </c>
      <c r="EJ145" s="20">
        <v>1.5625E-2</v>
      </c>
      <c r="EK145" s="20">
        <v>9.0409590409590415E-2</v>
      </c>
      <c r="EL145" s="20">
        <v>1.4285714285714285E-2</v>
      </c>
      <c r="EM145" s="20">
        <v>4.3478260869565216E-2</v>
      </c>
      <c r="EN145" s="20">
        <v>6.7796610169491525E-2</v>
      </c>
      <c r="EO145" s="20">
        <v>0</v>
      </c>
      <c r="EP145" s="20">
        <v>1.7241379310344827E-2</v>
      </c>
      <c r="EQ145" s="20">
        <v>2.7027027027027029E-2</v>
      </c>
      <c r="ER145" s="20">
        <v>0</v>
      </c>
      <c r="ES145" s="20">
        <v>8.4745762711864403E-2</v>
      </c>
      <c r="ET145" s="20">
        <v>1.4705882352941176E-2</v>
      </c>
      <c r="EU145" s="20">
        <v>2.564102564102564E-2</v>
      </c>
      <c r="EV145" s="20">
        <v>0</v>
      </c>
      <c r="EW145" s="20">
        <v>7.6923076923076927E-2</v>
      </c>
      <c r="EX145" s="20">
        <v>0</v>
      </c>
      <c r="EY145" s="20">
        <v>9.0409590409590415E-2</v>
      </c>
      <c r="EZ145" s="7">
        <v>4964.7299999999996</v>
      </c>
      <c r="FA145" s="7">
        <v>773.75</v>
      </c>
      <c r="FB145" s="7">
        <v>48727.060000000005</v>
      </c>
      <c r="FC145" s="7">
        <v>80133.58</v>
      </c>
      <c r="FD145" s="7">
        <v>31703.56</v>
      </c>
      <c r="FE145" s="7">
        <v>10162.68</v>
      </c>
      <c r="FF145" s="7">
        <v>1231.1099999999999</v>
      </c>
      <c r="FG145" s="7">
        <v>9650.5500000000029</v>
      </c>
      <c r="FH145" s="7">
        <v>35755.64</v>
      </c>
      <c r="FI145" s="7">
        <v>9131.67</v>
      </c>
      <c r="FJ145" s="7">
        <v>1098.68</v>
      </c>
      <c r="FK145" s="7">
        <v>2242.59</v>
      </c>
      <c r="FL145" s="7">
        <v>8224.69</v>
      </c>
      <c r="FM145" s="7">
        <v>3554.61</v>
      </c>
      <c r="FN145" s="7">
        <v>4383.33</v>
      </c>
      <c r="FO145" s="7">
        <v>195125.47</v>
      </c>
      <c r="FP145" s="7">
        <v>537.91</v>
      </c>
      <c r="FQ145" s="7">
        <v>6036.11</v>
      </c>
      <c r="FR145" s="7">
        <v>15444.380000000001</v>
      </c>
      <c r="FS145" s="7">
        <v>3887.1099999999997</v>
      </c>
      <c r="FT145" s="7">
        <v>61876.47</v>
      </c>
      <c r="FU145" s="7">
        <v>10608.91</v>
      </c>
      <c r="FV145" s="7">
        <v>2404.7200000000003</v>
      </c>
      <c r="FW145" s="7">
        <v>16901.79</v>
      </c>
      <c r="FX145" s="9" t="s">
        <v>323</v>
      </c>
      <c r="FY145" s="10" t="s">
        <v>329</v>
      </c>
      <c r="FZ145" s="22" t="s">
        <v>312</v>
      </c>
    </row>
    <row r="146" spans="1:182" x14ac:dyDescent="0.35">
      <c r="A146" s="17" t="s">
        <v>323</v>
      </c>
      <c r="B146" s="18">
        <v>151871617.56559998</v>
      </c>
      <c r="C146" s="18">
        <v>159037446.08439988</v>
      </c>
      <c r="D146" s="18">
        <v>167149073.20639989</v>
      </c>
      <c r="E146" s="18">
        <v>172766014.27559978</v>
      </c>
      <c r="F146" s="18">
        <v>175765619.38079989</v>
      </c>
      <c r="G146" s="18">
        <v>184725262.30679989</v>
      </c>
      <c r="H146" s="18">
        <v>182629133.91239983</v>
      </c>
      <c r="I146" s="18">
        <v>183391392.38119984</v>
      </c>
      <c r="J146" s="18">
        <v>188404349.19119984</v>
      </c>
      <c r="K146" s="18">
        <v>194878074.42639974</v>
      </c>
      <c r="L146" s="18">
        <v>202312506.89919987</v>
      </c>
      <c r="M146" s="18">
        <v>206248204.83159983</v>
      </c>
      <c r="N146" s="18">
        <v>217208416.25599983</v>
      </c>
      <c r="O146" s="18">
        <v>8227605.0003999993</v>
      </c>
      <c r="P146" s="18">
        <v>8916906.3139999956</v>
      </c>
      <c r="Q146" s="18">
        <v>10923633.411200002</v>
      </c>
      <c r="R146" s="18">
        <v>12190361.160400001</v>
      </c>
      <c r="S146" s="18">
        <v>12859896.844400002</v>
      </c>
      <c r="T146" s="18">
        <v>13821232.586400002</v>
      </c>
      <c r="U146" s="18">
        <v>13241356.417199992</v>
      </c>
      <c r="V146" s="18">
        <v>11473909.904399997</v>
      </c>
      <c r="W146" s="18">
        <v>10911777.509200003</v>
      </c>
      <c r="X146" s="18">
        <v>9858022.7259999961</v>
      </c>
      <c r="Y146" s="18">
        <v>9893956.6196000036</v>
      </c>
      <c r="Z146" s="18">
        <v>9963580.7992000002</v>
      </c>
      <c r="AA146" s="18">
        <v>10487715.151599996</v>
      </c>
      <c r="AB146" s="18">
        <v>8519474.0651999973</v>
      </c>
      <c r="AC146" s="18">
        <v>8511016.8032000009</v>
      </c>
      <c r="AD146" s="18">
        <v>7896879.1143999966</v>
      </c>
      <c r="AE146" s="18">
        <v>8326114.1523999982</v>
      </c>
      <c r="AF146" s="18">
        <v>7284510.5532000018</v>
      </c>
      <c r="AG146" s="18">
        <v>6842897.2315999996</v>
      </c>
      <c r="AH146" s="18">
        <v>5970514.0496000005</v>
      </c>
      <c r="AI146" s="18">
        <v>6413391.3679999998</v>
      </c>
      <c r="AJ146" s="18">
        <v>7878750.2760000015</v>
      </c>
      <c r="AK146" s="18">
        <v>7795952.6215999983</v>
      </c>
      <c r="AL146" s="18">
        <v>7401522.2756000003</v>
      </c>
      <c r="AM146" s="18">
        <v>9556149.8531999979</v>
      </c>
      <c r="AN146" s="18">
        <v>10546586.332800003</v>
      </c>
      <c r="AO146" s="18">
        <v>0</v>
      </c>
      <c r="AP146" s="18">
        <v>472590.2464</v>
      </c>
      <c r="AQ146" s="18">
        <v>712977.97280000011</v>
      </c>
      <c r="AR146" s="18">
        <v>1113157.8116000004</v>
      </c>
      <c r="AS146" s="18">
        <v>1101779.1232</v>
      </c>
      <c r="AT146" s="18">
        <v>693975.62680000009</v>
      </c>
      <c r="AU146" s="18">
        <v>998278.49679999985</v>
      </c>
      <c r="AV146" s="18">
        <v>704733.08600000013</v>
      </c>
      <c r="AW146" s="18">
        <v>748396.43920000002</v>
      </c>
      <c r="AX146" s="18">
        <v>1062613.6787999999</v>
      </c>
      <c r="AY146" s="18">
        <v>448036.40559999994</v>
      </c>
      <c r="AZ146" s="18">
        <v>849921.45920000016</v>
      </c>
      <c r="BA146" s="18">
        <v>498908.89680000005</v>
      </c>
      <c r="BB146" s="18">
        <v>1034922.8600000001</v>
      </c>
      <c r="BC146" s="18">
        <v>1423376.6099999999</v>
      </c>
      <c r="BD146" s="18">
        <v>1398405.5100000002</v>
      </c>
      <c r="BE146" s="18">
        <v>780727.29</v>
      </c>
      <c r="BF146" s="18">
        <v>1151509.6900000002</v>
      </c>
      <c r="BG146" s="18">
        <v>713089.04</v>
      </c>
      <c r="BH146" s="18">
        <v>1087494.44</v>
      </c>
      <c r="BI146" s="18">
        <v>1140319.8399999999</v>
      </c>
      <c r="BJ146" s="18">
        <v>948985.50000000023</v>
      </c>
      <c r="BK146" s="18">
        <v>1550351.439999999</v>
      </c>
      <c r="BL146" s="18">
        <v>1382689.0999999999</v>
      </c>
      <c r="BM146" s="18">
        <v>1509150.7</v>
      </c>
      <c r="BN146" s="18">
        <v>1400885.0600000003</v>
      </c>
      <c r="BO146" s="18">
        <v>1073160.1200000001</v>
      </c>
      <c r="BP146" s="18">
        <v>1521216.7199999997</v>
      </c>
      <c r="BQ146" s="18">
        <v>1444630.0700000003</v>
      </c>
      <c r="BR146" s="18">
        <v>2451290.9600000004</v>
      </c>
      <c r="BS146" s="18">
        <v>1906583.72</v>
      </c>
      <c r="BT146" s="18">
        <v>3132044.37</v>
      </c>
      <c r="BU146" s="18">
        <v>1559467.9800000004</v>
      </c>
      <c r="BV146" s="18">
        <v>1900680.3299999998</v>
      </c>
      <c r="BW146" s="18">
        <v>1946422.4000000004</v>
      </c>
      <c r="BX146" s="18">
        <v>1739744.1299999997</v>
      </c>
      <c r="BY146" s="18">
        <v>1315921.0699999998</v>
      </c>
      <c r="BZ146" s="18">
        <v>15211.58</v>
      </c>
      <c r="CA146" s="18">
        <v>56817.299999999996</v>
      </c>
      <c r="CB146" s="18">
        <v>99969.84</v>
      </c>
      <c r="CC146" s="18">
        <v>74680.05</v>
      </c>
      <c r="CD146" s="18">
        <v>200984.62</v>
      </c>
      <c r="CE146" s="18">
        <v>6662.91</v>
      </c>
      <c r="CF146" s="18">
        <v>0</v>
      </c>
      <c r="CG146" s="18">
        <v>127011.31</v>
      </c>
      <c r="CH146" s="18">
        <v>16070.03</v>
      </c>
      <c r="CI146" s="18">
        <v>206424.6</v>
      </c>
      <c r="CJ146" s="18">
        <v>35644.300000000003</v>
      </c>
      <c r="CK146" s="18">
        <v>79232.34</v>
      </c>
      <c r="CL146" s="18">
        <v>540522.27</v>
      </c>
      <c r="CM146" s="19">
        <v>1.6199080982190351E-3</v>
      </c>
      <c r="CN146" s="19">
        <v>5.3567590768960434E-3</v>
      </c>
      <c r="CO146" s="19">
        <v>8.6181823229207841E-3</v>
      </c>
      <c r="CP146" s="19">
        <v>7.2812173323779242E-3</v>
      </c>
      <c r="CQ146" s="19">
        <v>2.2827838625974251E-2</v>
      </c>
      <c r="CR146" s="19">
        <v>7.3747748556139757E-4</v>
      </c>
      <c r="CS146" s="19">
        <v>0</v>
      </c>
      <c r="CT146" s="19">
        <v>1.6287836728315196E-2</v>
      </c>
      <c r="CU146" s="19">
        <v>1.6559290106557452E-3</v>
      </c>
      <c r="CV146" s="19">
        <v>1.6699039203254089E-2</v>
      </c>
      <c r="CW146" s="19">
        <v>2.8059414070158266E-3</v>
      </c>
      <c r="CX146" s="19">
        <v>6.8508150447091857E-3</v>
      </c>
      <c r="CY146" s="19">
        <v>3.8271285044577247E-2</v>
      </c>
      <c r="CZ146" s="18">
        <v>9390396.9099999983</v>
      </c>
      <c r="DA146" s="18">
        <v>10606655.849999996</v>
      </c>
      <c r="DB146" s="18">
        <v>11599875.270000005</v>
      </c>
      <c r="DC146" s="18">
        <v>10256533.569999997</v>
      </c>
      <c r="DD146" s="18">
        <v>8804364.8499999996</v>
      </c>
      <c r="DE146" s="18">
        <v>9034730.0500000007</v>
      </c>
      <c r="DF146" s="18">
        <v>7255267.9100000001</v>
      </c>
      <c r="DG146" s="18">
        <v>7797923.8200000031</v>
      </c>
      <c r="DH146" s="18">
        <v>9704540.4100000001</v>
      </c>
      <c r="DI146" s="18">
        <v>12361465.680000002</v>
      </c>
      <c r="DJ146" s="18">
        <v>12703151.929999996</v>
      </c>
      <c r="DK146" s="18">
        <v>11565388.859999998</v>
      </c>
      <c r="DL146" s="18">
        <v>14123441.880000001</v>
      </c>
      <c r="DM146" s="19">
        <v>5.7522123893805309E-2</v>
      </c>
      <c r="DN146" s="19">
        <v>1.1600928074245939E-2</v>
      </c>
      <c r="DO146" s="19">
        <v>1.7374517374517374E-2</v>
      </c>
      <c r="DP146" s="19">
        <v>1.6423357664233577E-2</v>
      </c>
      <c r="DQ146" s="19">
        <v>2.7450980392156862E-2</v>
      </c>
      <c r="DR146" s="19">
        <v>2.4154589371980676E-2</v>
      </c>
      <c r="DS146" s="19">
        <v>2.7559055118110236E-2</v>
      </c>
      <c r="DT146" s="19">
        <v>2.8132992327365727E-2</v>
      </c>
      <c r="DU146" s="19">
        <v>3.4582132564841501E-2</v>
      </c>
      <c r="DV146" s="19">
        <v>2.3985239852398525E-2</v>
      </c>
      <c r="DW146" s="19">
        <v>2.3054755043227664E-2</v>
      </c>
      <c r="DX146" s="19">
        <v>1.8612521150592216E-2</v>
      </c>
      <c r="DY146" s="19">
        <v>2.6845637583892617E-2</v>
      </c>
      <c r="DZ146" s="19">
        <v>2.4886877828054297E-2</v>
      </c>
      <c r="EA146" s="19">
        <v>3.5242290748898682E-2</v>
      </c>
      <c r="EB146" s="19">
        <v>1.1600928074245939E-2</v>
      </c>
      <c r="EC146" s="19">
        <v>1.3461538461538462E-2</v>
      </c>
      <c r="ED146" s="19">
        <v>1.4678899082568808E-2</v>
      </c>
      <c r="EE146" s="19">
        <v>2.3856858846918488E-2</v>
      </c>
      <c r="EF146" s="19">
        <v>1.7031630170316302E-2</v>
      </c>
      <c r="EG146" s="19">
        <v>2.3575638506876228E-2</v>
      </c>
      <c r="EH146" s="19">
        <v>2.313624678663239E-2</v>
      </c>
      <c r="EI146" s="19">
        <v>2.7855153203342618E-2</v>
      </c>
      <c r="EJ146" s="19">
        <v>1.3059701492537313E-2</v>
      </c>
      <c r="EK146" s="19">
        <v>2.0143884892086329E-2</v>
      </c>
      <c r="EL146" s="19">
        <v>1.1589403973509934E-2</v>
      </c>
      <c r="EM146" s="19">
        <v>1.8255578093306288E-2</v>
      </c>
      <c r="EN146" s="19">
        <v>1.8433179723502304E-2</v>
      </c>
      <c r="EO146" s="19">
        <v>3.0905077262693158E-2</v>
      </c>
      <c r="EP146" s="19">
        <v>1.1574074074074073E-2</v>
      </c>
      <c r="EQ146" s="19">
        <v>1.509433962264151E-2</v>
      </c>
      <c r="ER146" s="19">
        <v>7.5187969924812026E-3</v>
      </c>
      <c r="ES146" s="19">
        <v>1.9880715705765408E-2</v>
      </c>
      <c r="ET146" s="19">
        <v>1.7031630170316302E-2</v>
      </c>
      <c r="EU146" s="19">
        <v>2.3529411764705882E-2</v>
      </c>
      <c r="EV146" s="19">
        <v>2.3017902813299233E-2</v>
      </c>
      <c r="EW146" s="19">
        <v>2.4390243902439025E-2</v>
      </c>
      <c r="EX146" s="19">
        <v>5.7361376673040155E-3</v>
      </c>
      <c r="EY146" s="19">
        <v>0.02</v>
      </c>
      <c r="EZ146" s="18">
        <v>142433.69000000003</v>
      </c>
      <c r="FA146" s="18">
        <v>45069.760000000002</v>
      </c>
      <c r="FB146" s="18">
        <v>244953.59000000003</v>
      </c>
      <c r="FC146" s="18">
        <v>358777.98</v>
      </c>
      <c r="FD146" s="18">
        <v>175717.39999999997</v>
      </c>
      <c r="FE146" s="18">
        <v>188909.25000000003</v>
      </c>
      <c r="FF146" s="18">
        <v>132744.58000000005</v>
      </c>
      <c r="FG146" s="18">
        <v>156478.99999999997</v>
      </c>
      <c r="FH146" s="18">
        <v>177029.6</v>
      </c>
      <c r="FI146" s="18">
        <v>54533.920000000064</v>
      </c>
      <c r="FJ146" s="18">
        <v>61853.829999999994</v>
      </c>
      <c r="FK146" s="18">
        <v>101317.87</v>
      </c>
      <c r="FL146" s="18">
        <v>145833.60000000001</v>
      </c>
      <c r="FM146" s="18">
        <v>17137.079999999998</v>
      </c>
      <c r="FN146" s="18">
        <v>180762.14</v>
      </c>
      <c r="FO146" s="18">
        <v>225075.53</v>
      </c>
      <c r="FP146" s="18">
        <v>90341.88</v>
      </c>
      <c r="FQ146" s="18">
        <v>92938.209999999992</v>
      </c>
      <c r="FR146" s="18">
        <v>230141.29999999996</v>
      </c>
      <c r="FS146" s="18">
        <v>126646.76</v>
      </c>
      <c r="FT146" s="18">
        <v>203063.50999999998</v>
      </c>
      <c r="FU146" s="18">
        <v>266716.37000000005</v>
      </c>
      <c r="FV146" s="18">
        <v>188396.58</v>
      </c>
      <c r="FW146" s="18">
        <v>182550.03</v>
      </c>
      <c r="FX146" s="4"/>
      <c r="FY146" s="4"/>
      <c r="FZ146" s="4"/>
    </row>
    <row r="147" spans="1:182" x14ac:dyDescent="0.35">
      <c r="A147" s="6" t="s">
        <v>330</v>
      </c>
      <c r="B147" s="7">
        <v>30022176.062399998</v>
      </c>
      <c r="C147" s="7">
        <v>30815605.911199991</v>
      </c>
      <c r="D147" s="7">
        <v>31519721.419999961</v>
      </c>
      <c r="E147" s="7">
        <v>32211741.653999992</v>
      </c>
      <c r="F147" s="7">
        <v>32868539.070399985</v>
      </c>
      <c r="G147" s="7">
        <v>34454371.944799997</v>
      </c>
      <c r="H147" s="7">
        <v>34000882.547599979</v>
      </c>
      <c r="I147" s="7">
        <v>34309186.651199989</v>
      </c>
      <c r="J147" s="7">
        <v>35082332.223199978</v>
      </c>
      <c r="K147" s="7">
        <v>36137669.284400001</v>
      </c>
      <c r="L147" s="7">
        <v>37437600.544399999</v>
      </c>
      <c r="M147" s="7">
        <v>37254308.759199969</v>
      </c>
      <c r="N147" s="7">
        <v>38907920.588399976</v>
      </c>
      <c r="O147" s="7">
        <v>2074314.5388</v>
      </c>
      <c r="P147" s="7">
        <v>1954693.8996000004</v>
      </c>
      <c r="Q147" s="7">
        <v>1478749.4395999999</v>
      </c>
      <c r="R147" s="7">
        <v>1713492.0168000001</v>
      </c>
      <c r="S147" s="7">
        <v>1455779.6736000001</v>
      </c>
      <c r="T147" s="7">
        <v>1559840.2028000001</v>
      </c>
      <c r="U147" s="7">
        <v>1122398.2367999998</v>
      </c>
      <c r="V147" s="7">
        <v>1436666.5724000002</v>
      </c>
      <c r="W147" s="7">
        <v>1757778.2191999999</v>
      </c>
      <c r="X147" s="7">
        <v>1565378.6991999999</v>
      </c>
      <c r="Y147" s="7">
        <v>2067186.4855999998</v>
      </c>
      <c r="Z147" s="7">
        <v>2176237.5271999999</v>
      </c>
      <c r="AA147" s="7">
        <v>2281159.2036000001</v>
      </c>
      <c r="AB147" s="7">
        <v>1338753.4412</v>
      </c>
      <c r="AC147" s="7">
        <v>1266491.5932</v>
      </c>
      <c r="AD147" s="7">
        <v>1200165.5</v>
      </c>
      <c r="AE147" s="7">
        <v>1597641.9032000001</v>
      </c>
      <c r="AF147" s="7">
        <v>1833764.6427999998</v>
      </c>
      <c r="AG147" s="7">
        <v>1888572.5863999999</v>
      </c>
      <c r="AH147" s="7">
        <v>1509623.8523999997</v>
      </c>
      <c r="AI147" s="7">
        <v>1581245.2896</v>
      </c>
      <c r="AJ147" s="7">
        <v>1880815.0848000001</v>
      </c>
      <c r="AK147" s="7">
        <v>1912068.3707999999</v>
      </c>
      <c r="AL147" s="7">
        <v>1236027.9312</v>
      </c>
      <c r="AM147" s="7">
        <v>1596414.0596</v>
      </c>
      <c r="AN147" s="7">
        <v>1754733.642</v>
      </c>
      <c r="AO147" s="7">
        <v>0</v>
      </c>
      <c r="AP147" s="7">
        <v>68465.796400000007</v>
      </c>
      <c r="AQ147" s="7">
        <v>65505.871999999996</v>
      </c>
      <c r="AR147" s="7">
        <v>7324.6747999999998</v>
      </c>
      <c r="AS147" s="7">
        <v>174738.51679999998</v>
      </c>
      <c r="AT147" s="7">
        <v>52869.407599999999</v>
      </c>
      <c r="AU147" s="7">
        <v>82144.330799999996</v>
      </c>
      <c r="AV147" s="7">
        <v>90111.233200000002</v>
      </c>
      <c r="AW147" s="7">
        <v>59783.0628</v>
      </c>
      <c r="AX147" s="7">
        <v>77024.157200000001</v>
      </c>
      <c r="AY147" s="7">
        <v>196489.64760000003</v>
      </c>
      <c r="AZ147" s="7">
        <v>43599.061600000001</v>
      </c>
      <c r="BA147" s="7">
        <v>70197.493199999997</v>
      </c>
      <c r="BB147" s="7">
        <v>328147.44</v>
      </c>
      <c r="BC147" s="7">
        <v>305800.88</v>
      </c>
      <c r="BD147" s="7">
        <v>210253.5</v>
      </c>
      <c r="BE147" s="7">
        <v>328782.68</v>
      </c>
      <c r="BF147" s="7">
        <v>161943.11000000004</v>
      </c>
      <c r="BG147" s="7">
        <v>285351.14</v>
      </c>
      <c r="BH147" s="7">
        <v>151406.99</v>
      </c>
      <c r="BI147" s="7">
        <v>363174.74000000005</v>
      </c>
      <c r="BJ147" s="7">
        <v>95236.48000000001</v>
      </c>
      <c r="BK147" s="7">
        <v>427905.25999999995</v>
      </c>
      <c r="BL147" s="7">
        <v>289517.68</v>
      </c>
      <c r="BM147" s="7">
        <v>272741.76000000001</v>
      </c>
      <c r="BN147" s="7">
        <v>388490.53</v>
      </c>
      <c r="BO147" s="7">
        <v>560904.43000000005</v>
      </c>
      <c r="BP147" s="7">
        <v>130418.78</v>
      </c>
      <c r="BQ147" s="7">
        <v>266969.78000000003</v>
      </c>
      <c r="BR147" s="7">
        <v>343467.82000000007</v>
      </c>
      <c r="BS147" s="7">
        <v>330333.17000000004</v>
      </c>
      <c r="BT147" s="7">
        <v>264190.06</v>
      </c>
      <c r="BU147" s="7">
        <v>127625.86000000002</v>
      </c>
      <c r="BV147" s="7">
        <v>295068.46000000002</v>
      </c>
      <c r="BW147" s="7">
        <v>240082.49999999997</v>
      </c>
      <c r="BX147" s="7">
        <v>279967.77999999997</v>
      </c>
      <c r="BY147" s="7">
        <v>338698.25999999995</v>
      </c>
      <c r="BZ147" s="7">
        <v>25548.61</v>
      </c>
      <c r="CA147" s="7">
        <v>0</v>
      </c>
      <c r="CB147" s="7">
        <v>47714.7</v>
      </c>
      <c r="CC147" s="7">
        <v>0</v>
      </c>
      <c r="CD147" s="7">
        <v>132687.24</v>
      </c>
      <c r="CE147" s="7">
        <v>71836.38</v>
      </c>
      <c r="CF147" s="7">
        <v>0</v>
      </c>
      <c r="CG147" s="7">
        <v>64525.279999999999</v>
      </c>
      <c r="CH147" s="7">
        <v>30793.66</v>
      </c>
      <c r="CI147" s="7">
        <v>22192.36</v>
      </c>
      <c r="CJ147" s="7">
        <v>0</v>
      </c>
      <c r="CK147" s="7">
        <v>37562.449999999997</v>
      </c>
      <c r="CL147" s="7">
        <v>47160.46</v>
      </c>
      <c r="CM147" s="20">
        <v>1.8993257108663387E-2</v>
      </c>
      <c r="CN147" s="20">
        <v>0</v>
      </c>
      <c r="CO147" s="20">
        <v>2.1559560987555827E-2</v>
      </c>
      <c r="CP147" s="20">
        <v>0</v>
      </c>
      <c r="CQ147" s="20">
        <v>6.8268867604561523E-2</v>
      </c>
      <c r="CR147" s="20">
        <v>3.5055488793541353E-2</v>
      </c>
      <c r="CS147" s="20">
        <v>0</v>
      </c>
      <c r="CT147" s="20">
        <v>4.0505117749984963E-2</v>
      </c>
      <c r="CU147" s="20">
        <v>1.8598058139328837E-2</v>
      </c>
      <c r="CV147" s="20">
        <v>1.0432519497346689E-2</v>
      </c>
      <c r="CW147" s="20">
        <v>0</v>
      </c>
      <c r="CX147" s="20">
        <v>2.0020425364823537E-2</v>
      </c>
      <c r="CY147" s="20">
        <v>2.3362272727887445E-2</v>
      </c>
      <c r="CZ147" s="7">
        <v>1345141.0599999998</v>
      </c>
      <c r="DA147" s="7">
        <v>1807905.94</v>
      </c>
      <c r="DB147" s="7">
        <v>2213157.31</v>
      </c>
      <c r="DC147" s="7">
        <v>1658141.26</v>
      </c>
      <c r="DD147" s="7">
        <v>1943598.0800000003</v>
      </c>
      <c r="DE147" s="7">
        <v>2049219.18</v>
      </c>
      <c r="DF147" s="7">
        <v>1414136.49</v>
      </c>
      <c r="DG147" s="7">
        <v>1593015.49</v>
      </c>
      <c r="DH147" s="7">
        <v>1751745.98</v>
      </c>
      <c r="DI147" s="7">
        <v>2220094.9099999997</v>
      </c>
      <c r="DJ147" s="7">
        <v>2300497.86</v>
      </c>
      <c r="DK147" s="7">
        <v>1916206.39</v>
      </c>
      <c r="DL147" s="7">
        <v>2018658.9100000001</v>
      </c>
      <c r="DM147" s="20">
        <v>9.6153846153846159E-2</v>
      </c>
      <c r="DN147" s="20">
        <v>0</v>
      </c>
      <c r="DO147" s="20">
        <v>9.5238095238095247E-3</v>
      </c>
      <c r="DP147" s="20">
        <v>3.4965034965034968E-2</v>
      </c>
      <c r="DQ147" s="20">
        <v>3.4188034188034191E-2</v>
      </c>
      <c r="DR147" s="20">
        <v>2.6086956521739129E-2</v>
      </c>
      <c r="DS147" s="20">
        <v>2.3809523809523808E-2</v>
      </c>
      <c r="DT147" s="20">
        <v>3.8834951456310676E-2</v>
      </c>
      <c r="DU147" s="20">
        <v>5.3191489361702128E-2</v>
      </c>
      <c r="DV147" s="20">
        <v>5.6603773584905662E-2</v>
      </c>
      <c r="DW147" s="20">
        <v>1.7964071856287425E-2</v>
      </c>
      <c r="DX147" s="20">
        <v>2.9940119760479042E-2</v>
      </c>
      <c r="DY147" s="20">
        <v>3.0769230769230771E-2</v>
      </c>
      <c r="DZ147" s="20">
        <v>1.1627906976744186E-2</v>
      </c>
      <c r="EA147" s="20">
        <v>2.9411764705882353E-2</v>
      </c>
      <c r="EB147" s="20">
        <v>0</v>
      </c>
      <c r="EC147" s="20">
        <v>9.5238095238095247E-3</v>
      </c>
      <c r="ED147" s="20">
        <v>2.8169014084507043E-2</v>
      </c>
      <c r="EE147" s="20">
        <v>2.5423728813559324E-2</v>
      </c>
      <c r="EF147" s="20">
        <v>8.8495575221238937E-3</v>
      </c>
      <c r="EG147" s="20">
        <v>2.3076923076923078E-2</v>
      </c>
      <c r="EH147" s="20">
        <v>0.04</v>
      </c>
      <c r="EI147" s="20">
        <v>4.1237113402061855E-2</v>
      </c>
      <c r="EJ147" s="20">
        <v>2.8571428571428571E-2</v>
      </c>
      <c r="EK147" s="20">
        <v>1.7857142857142856E-2</v>
      </c>
      <c r="EL147" s="20">
        <v>1.8072289156626505E-2</v>
      </c>
      <c r="EM147" s="20">
        <v>2.0202020202020204E-2</v>
      </c>
      <c r="EN147" s="20">
        <v>0</v>
      </c>
      <c r="EO147" s="20">
        <v>0.03</v>
      </c>
      <c r="EP147" s="20">
        <v>0</v>
      </c>
      <c r="EQ147" s="20">
        <v>1.8518518518518517E-2</v>
      </c>
      <c r="ER147" s="20">
        <v>2.1582733812949641E-2</v>
      </c>
      <c r="ES147" s="20">
        <v>2.5423728813559324E-2</v>
      </c>
      <c r="ET147" s="20">
        <v>0</v>
      </c>
      <c r="EU147" s="20">
        <v>2.34375E-2</v>
      </c>
      <c r="EV147" s="20">
        <v>4.0404040404040407E-2</v>
      </c>
      <c r="EW147" s="20">
        <v>4.9504950495049507E-2</v>
      </c>
      <c r="EX147" s="20">
        <v>1.9607843137254902E-2</v>
      </c>
      <c r="EY147" s="20">
        <v>1.7647058823529412E-2</v>
      </c>
      <c r="EZ147" s="7">
        <v>86109.85</v>
      </c>
      <c r="FA147" s="7">
        <v>2661.9999999999995</v>
      </c>
      <c r="FB147" s="7">
        <v>26011.01</v>
      </c>
      <c r="FC147" s="7">
        <v>117825.59000000003</v>
      </c>
      <c r="FD147" s="7">
        <v>41287.47</v>
      </c>
      <c r="FE147" s="7">
        <v>62966.62000000001</v>
      </c>
      <c r="FF147" s="7">
        <v>45745.159999999996</v>
      </c>
      <c r="FG147" s="7">
        <v>40234.36</v>
      </c>
      <c r="FH147" s="7">
        <v>12272.910000000003</v>
      </c>
      <c r="FI147" s="7">
        <v>42340.280000000013</v>
      </c>
      <c r="FJ147" s="7">
        <v>21636.1</v>
      </c>
      <c r="FK147" s="7">
        <v>30363.909999999996</v>
      </c>
      <c r="FL147" s="7">
        <v>6709.37</v>
      </c>
      <c r="FM147" s="7">
        <v>86525.790000000008</v>
      </c>
      <c r="FN147" s="7">
        <v>2360.2199999999998</v>
      </c>
      <c r="FO147" s="7">
        <v>7471.38</v>
      </c>
      <c r="FP147" s="7">
        <v>18819.239999999998</v>
      </c>
      <c r="FQ147" s="7">
        <v>126219.94</v>
      </c>
      <c r="FR147" s="7">
        <v>44525.47</v>
      </c>
      <c r="FS147" s="7">
        <v>27726.3</v>
      </c>
      <c r="FT147" s="7">
        <v>25838.41</v>
      </c>
      <c r="FU147" s="7">
        <v>18603.419999999995</v>
      </c>
      <c r="FV147" s="7">
        <v>32868.490000000005</v>
      </c>
      <c r="FW147" s="7">
        <v>10301.099999999999</v>
      </c>
      <c r="FX147" s="9" t="s">
        <v>331</v>
      </c>
      <c r="FY147" s="10" t="s">
        <v>330</v>
      </c>
      <c r="FZ147" s="22" t="s">
        <v>312</v>
      </c>
    </row>
    <row r="148" spans="1:182" x14ac:dyDescent="0.35">
      <c r="A148" s="6" t="s">
        <v>332</v>
      </c>
      <c r="B148" s="7">
        <v>15316328.96119998</v>
      </c>
      <c r="C148" s="7">
        <v>16291445.233199982</v>
      </c>
      <c r="D148" s="7">
        <v>17452794.574799981</v>
      </c>
      <c r="E148" s="7">
        <v>18709255.900799982</v>
      </c>
      <c r="F148" s="7">
        <v>18899004.196799979</v>
      </c>
      <c r="G148" s="7">
        <v>19474483.442800004</v>
      </c>
      <c r="H148" s="7">
        <v>19524326.830399979</v>
      </c>
      <c r="I148" s="7">
        <v>20290428.119999971</v>
      </c>
      <c r="J148" s="7">
        <v>21521836.880799994</v>
      </c>
      <c r="K148" s="7">
        <v>22588453.807599995</v>
      </c>
      <c r="L148" s="7">
        <v>24061038.965599999</v>
      </c>
      <c r="M148" s="7">
        <v>24639582.270000003</v>
      </c>
      <c r="N148" s="7">
        <v>25796521.667599965</v>
      </c>
      <c r="O148" s="7">
        <v>781755.23479999998</v>
      </c>
      <c r="P148" s="7">
        <v>937029.18039999995</v>
      </c>
      <c r="Q148" s="7">
        <v>1055731.2279999999</v>
      </c>
      <c r="R148" s="7">
        <v>1283338.0392000002</v>
      </c>
      <c r="S148" s="7">
        <v>1192800.314</v>
      </c>
      <c r="T148" s="7">
        <v>1392149.3176000002</v>
      </c>
      <c r="U148" s="7">
        <v>1641633.9259999997</v>
      </c>
      <c r="V148" s="7">
        <v>1952271.7871999997</v>
      </c>
      <c r="W148" s="7">
        <v>1952391.1471999995</v>
      </c>
      <c r="X148" s="7">
        <v>1872492.6756000004</v>
      </c>
      <c r="Y148" s="7">
        <v>2277603.9887999999</v>
      </c>
      <c r="Z148" s="7">
        <v>2136226.1095999996</v>
      </c>
      <c r="AA148" s="7">
        <v>2345664.1731999996</v>
      </c>
      <c r="AB148" s="7">
        <v>1191882.8235999998</v>
      </c>
      <c r="AC148" s="7">
        <v>857418.55200000003</v>
      </c>
      <c r="AD148" s="7">
        <v>782308.37199999986</v>
      </c>
      <c r="AE148" s="7">
        <v>1378301.5147999998</v>
      </c>
      <c r="AF148" s="7">
        <v>1428452.1352000001</v>
      </c>
      <c r="AG148" s="7">
        <v>1597793.6488000003</v>
      </c>
      <c r="AH148" s="7">
        <v>1626369.8216000001</v>
      </c>
      <c r="AI148" s="7">
        <v>1411600.9019999998</v>
      </c>
      <c r="AJ148" s="7">
        <v>1888162.1875999996</v>
      </c>
      <c r="AK148" s="7">
        <v>1371512.4208</v>
      </c>
      <c r="AL148" s="7">
        <v>1285497.4568</v>
      </c>
      <c r="AM148" s="7">
        <v>1628768.6232000003</v>
      </c>
      <c r="AN148" s="7">
        <v>1946638.9184000003</v>
      </c>
      <c r="AO148" s="7">
        <v>0</v>
      </c>
      <c r="AP148" s="7">
        <v>113276.73359999999</v>
      </c>
      <c r="AQ148" s="7">
        <v>78162.641600000003</v>
      </c>
      <c r="AR148" s="7">
        <v>86353.924399999989</v>
      </c>
      <c r="AS148" s="7">
        <v>159004.01</v>
      </c>
      <c r="AT148" s="7">
        <v>177648.8364</v>
      </c>
      <c r="AU148" s="7">
        <v>152912.80719999998</v>
      </c>
      <c r="AV148" s="7">
        <v>56083.911599999992</v>
      </c>
      <c r="AW148" s="7">
        <v>133473.87119999999</v>
      </c>
      <c r="AX148" s="7">
        <v>157972.41519999999</v>
      </c>
      <c r="AY148" s="7">
        <v>30067.732</v>
      </c>
      <c r="AZ148" s="7">
        <v>147691.98440000002</v>
      </c>
      <c r="BA148" s="7">
        <v>45371.656000000003</v>
      </c>
      <c r="BB148" s="7">
        <v>0</v>
      </c>
      <c r="BC148" s="7">
        <v>83130.69</v>
      </c>
      <c r="BD148" s="7">
        <v>216001.96999999997</v>
      </c>
      <c r="BE148" s="7">
        <v>17223.34</v>
      </c>
      <c r="BF148" s="7">
        <v>194677.33</v>
      </c>
      <c r="BG148" s="7">
        <v>15748.31</v>
      </c>
      <c r="BH148" s="7">
        <v>36626.559999999998</v>
      </c>
      <c r="BI148" s="7">
        <v>85593.35</v>
      </c>
      <c r="BJ148" s="7">
        <v>23941.119999999999</v>
      </c>
      <c r="BK148" s="7">
        <v>161285.28999999998</v>
      </c>
      <c r="BL148" s="7">
        <v>89576.23</v>
      </c>
      <c r="BM148" s="7">
        <v>199180.86</v>
      </c>
      <c r="BN148" s="7">
        <v>59874.16</v>
      </c>
      <c r="BO148" s="7">
        <v>95496.43</v>
      </c>
      <c r="BP148" s="7">
        <v>58585.33</v>
      </c>
      <c r="BQ148" s="7">
        <v>311119.11</v>
      </c>
      <c r="BR148" s="7">
        <v>198451.19999999998</v>
      </c>
      <c r="BS148" s="7">
        <v>136295.94</v>
      </c>
      <c r="BT148" s="7">
        <v>216823.24000000002</v>
      </c>
      <c r="BU148" s="7">
        <v>262017.86</v>
      </c>
      <c r="BV148" s="7">
        <v>232851.11000000002</v>
      </c>
      <c r="BW148" s="7">
        <v>165975.83000000002</v>
      </c>
      <c r="BX148" s="7">
        <v>270309.60000000003</v>
      </c>
      <c r="BY148" s="7">
        <v>332841.87</v>
      </c>
      <c r="BZ148" s="7">
        <v>30772.61</v>
      </c>
      <c r="CA148" s="7">
        <v>0</v>
      </c>
      <c r="CB148" s="7">
        <v>141642.83000000002</v>
      </c>
      <c r="CC148" s="7">
        <v>0</v>
      </c>
      <c r="CD148" s="7">
        <v>0</v>
      </c>
      <c r="CE148" s="7">
        <v>97493.49</v>
      </c>
      <c r="CF148" s="7">
        <v>33911.269999999997</v>
      </c>
      <c r="CG148" s="7">
        <v>45774.6</v>
      </c>
      <c r="CH148" s="7">
        <v>36850.300000000003</v>
      </c>
      <c r="CI148" s="7">
        <v>0</v>
      </c>
      <c r="CJ148" s="7">
        <v>109669.84999999999</v>
      </c>
      <c r="CK148" s="7">
        <v>8957.89</v>
      </c>
      <c r="CL148" s="7">
        <v>72221.350000000006</v>
      </c>
      <c r="CM148" s="8">
        <v>3.2463343454067775E-2</v>
      </c>
      <c r="CN148" s="8">
        <v>0</v>
      </c>
      <c r="CO148" s="8">
        <v>0.1005394432439316</v>
      </c>
      <c r="CP148" s="8">
        <v>0</v>
      </c>
      <c r="CQ148" s="8">
        <v>0</v>
      </c>
      <c r="CR148" s="8">
        <v>0.1337574372043043</v>
      </c>
      <c r="CS148" s="8">
        <v>5.209199116475495E-2</v>
      </c>
      <c r="CT148" s="8">
        <v>3.856698508151106E-2</v>
      </c>
      <c r="CU148" s="8">
        <v>2.2956598415251321E-2</v>
      </c>
      <c r="CV148" s="8">
        <v>0</v>
      </c>
      <c r="CW148" s="8">
        <v>6.0122447121037585E-2</v>
      </c>
      <c r="CX148" s="8">
        <v>5.9490324893550651E-3</v>
      </c>
      <c r="CY148" s="8">
        <v>5.2570305026687053E-2</v>
      </c>
      <c r="CZ148" s="7">
        <v>947918.69</v>
      </c>
      <c r="DA148" s="7">
        <v>1106320.48</v>
      </c>
      <c r="DB148" s="7">
        <v>1408828.4700000002</v>
      </c>
      <c r="DC148" s="7">
        <v>1509890.15</v>
      </c>
      <c r="DD148" s="7">
        <v>729284.11</v>
      </c>
      <c r="DE148" s="7">
        <v>728882.76</v>
      </c>
      <c r="DF148" s="7">
        <v>650988.17000000004</v>
      </c>
      <c r="DG148" s="7">
        <v>1186885.6199999999</v>
      </c>
      <c r="DH148" s="7">
        <v>1605216.04</v>
      </c>
      <c r="DI148" s="7">
        <v>1371800.99</v>
      </c>
      <c r="DJ148" s="7">
        <v>1824108.22</v>
      </c>
      <c r="DK148" s="7">
        <v>1505772.58</v>
      </c>
      <c r="DL148" s="7">
        <v>1373805.04</v>
      </c>
      <c r="DM148" s="8">
        <v>4.2553191489361701E-2</v>
      </c>
      <c r="DN148" s="8">
        <v>0</v>
      </c>
      <c r="DO148" s="8">
        <v>0</v>
      </c>
      <c r="DP148" s="8">
        <v>1.5625E-2</v>
      </c>
      <c r="DQ148" s="8">
        <v>1.5625E-2</v>
      </c>
      <c r="DR148" s="8">
        <v>9.5238095238095233E-2</v>
      </c>
      <c r="DS148" s="8">
        <v>5.2631578947368418E-2</v>
      </c>
      <c r="DT148" s="8">
        <v>0.02</v>
      </c>
      <c r="DU148" s="8">
        <v>2.3255813953488372E-2</v>
      </c>
      <c r="DV148" s="8">
        <v>1.5151515151515152E-2</v>
      </c>
      <c r="DW148" s="8">
        <v>3.5714285714285712E-2</v>
      </c>
      <c r="DX148" s="8">
        <v>1.2195121951219513E-2</v>
      </c>
      <c r="DY148" s="8">
        <v>9.0909090909090912E-2</v>
      </c>
      <c r="DZ148" s="8">
        <v>1.6949152542372881E-2</v>
      </c>
      <c r="EA148" s="8">
        <v>2.0833333333333332E-2</v>
      </c>
      <c r="EB148" s="8">
        <v>0</v>
      </c>
      <c r="EC148" s="8">
        <v>0</v>
      </c>
      <c r="ED148" s="8">
        <v>1.4285714285714285E-2</v>
      </c>
      <c r="EE148" s="8">
        <v>1.7857142857142856E-2</v>
      </c>
      <c r="EF148" s="8">
        <v>6.9767441860465115E-2</v>
      </c>
      <c r="EG148" s="8">
        <v>2.7027027027027029E-2</v>
      </c>
      <c r="EH148" s="8">
        <v>1.9230769230769232E-2</v>
      </c>
      <c r="EI148" s="8">
        <v>2.3255813953488372E-2</v>
      </c>
      <c r="EJ148" s="8">
        <v>2.9411764705882353E-2</v>
      </c>
      <c r="EK148" s="8">
        <v>2.4691358024691357E-2</v>
      </c>
      <c r="EL148" s="8">
        <v>1.1904761904761904E-2</v>
      </c>
      <c r="EM148" s="8">
        <v>4.7619047619047616E-2</v>
      </c>
      <c r="EN148" s="8">
        <v>1.6949152542372881E-2</v>
      </c>
      <c r="EO148" s="8">
        <v>2.0833333333333332E-2</v>
      </c>
      <c r="EP148" s="8">
        <v>0</v>
      </c>
      <c r="EQ148" s="8">
        <v>0</v>
      </c>
      <c r="ER148" s="8">
        <v>1.4084507042253521E-2</v>
      </c>
      <c r="ES148" s="8">
        <v>1.8181818181818181E-2</v>
      </c>
      <c r="ET148" s="8">
        <v>6.8181818181818177E-2</v>
      </c>
      <c r="EU148" s="8">
        <v>2.7027027027027029E-2</v>
      </c>
      <c r="EV148" s="8">
        <v>1.9607843137254902E-2</v>
      </c>
      <c r="EW148" s="8">
        <v>2.1739130434782608E-2</v>
      </c>
      <c r="EX148" s="8">
        <v>3.0769230769230771E-2</v>
      </c>
      <c r="EY148" s="8">
        <v>2.4096385542168676E-2</v>
      </c>
      <c r="EZ148" s="7">
        <v>0</v>
      </c>
      <c r="FA148" s="7">
        <v>0</v>
      </c>
      <c r="FB148" s="7">
        <v>0.38</v>
      </c>
      <c r="FC148" s="7">
        <v>1527.09</v>
      </c>
      <c r="FD148" s="7">
        <v>2057.6</v>
      </c>
      <c r="FE148" s="7">
        <v>2427.54</v>
      </c>
      <c r="FF148" s="7">
        <v>-64.889999999999986</v>
      </c>
      <c r="FG148" s="7">
        <v>6444.73</v>
      </c>
      <c r="FH148" s="7">
        <v>8465.2200000000012</v>
      </c>
      <c r="FI148" s="7">
        <v>24048.989999999998</v>
      </c>
      <c r="FJ148" s="7">
        <v>8055.14</v>
      </c>
      <c r="FK148" s="7">
        <v>3458.4700000000003</v>
      </c>
      <c r="FL148" s="7">
        <v>2344.1</v>
      </c>
      <c r="FM148" s="7">
        <v>753.11</v>
      </c>
      <c r="FN148" s="7">
        <v>22076.959999999999</v>
      </c>
      <c r="FO148" s="7">
        <v>16113.400000000001</v>
      </c>
      <c r="FP148" s="7">
        <v>7190.4600000000009</v>
      </c>
      <c r="FQ148" s="7">
        <v>6332.91</v>
      </c>
      <c r="FR148" s="7">
        <v>1120.48</v>
      </c>
      <c r="FS148" s="7">
        <v>1712.7099999999998</v>
      </c>
      <c r="FT148" s="7">
        <v>18126.79</v>
      </c>
      <c r="FU148" s="7">
        <v>16623.34</v>
      </c>
      <c r="FV148" s="7">
        <v>3721.6899999999996</v>
      </c>
      <c r="FW148" s="7">
        <v>20630.780000000002</v>
      </c>
      <c r="FX148" s="9" t="s">
        <v>331</v>
      </c>
      <c r="FY148" s="10" t="s">
        <v>332</v>
      </c>
      <c r="FZ148" s="22" t="s">
        <v>312</v>
      </c>
    </row>
    <row r="149" spans="1:182" x14ac:dyDescent="0.35">
      <c r="A149" s="6" t="s">
        <v>333</v>
      </c>
      <c r="B149" s="7">
        <v>20479055.648800004</v>
      </c>
      <c r="C149" s="7">
        <v>21260192.17279999</v>
      </c>
      <c r="D149" s="7">
        <v>21544397.148400001</v>
      </c>
      <c r="E149" s="7">
        <v>21957552.371999994</v>
      </c>
      <c r="F149" s="7">
        <v>21528099.391999993</v>
      </c>
      <c r="G149" s="7">
        <v>22544491.070399992</v>
      </c>
      <c r="H149" s="7">
        <v>21062452.055999979</v>
      </c>
      <c r="I149" s="7">
        <v>21044818.387999978</v>
      </c>
      <c r="J149" s="7">
        <v>21148181.355999995</v>
      </c>
      <c r="K149" s="7">
        <v>21417925.676399972</v>
      </c>
      <c r="L149" s="7">
        <v>22005706.188399997</v>
      </c>
      <c r="M149" s="7">
        <v>21791266.215199973</v>
      </c>
      <c r="N149" s="7">
        <v>22216157.925199978</v>
      </c>
      <c r="O149" s="7">
        <v>1123423.6579999998</v>
      </c>
      <c r="P149" s="7">
        <v>1513393.5196</v>
      </c>
      <c r="Q149" s="7">
        <v>1661751.1104000001</v>
      </c>
      <c r="R149" s="7">
        <v>1720137.5260000003</v>
      </c>
      <c r="S149" s="7">
        <v>1715968.8052000005</v>
      </c>
      <c r="T149" s="7">
        <v>1919762.3836000001</v>
      </c>
      <c r="U149" s="7">
        <v>1472468.9868000003</v>
      </c>
      <c r="V149" s="7">
        <v>1404173.1608</v>
      </c>
      <c r="W149" s="7">
        <v>1414010.0368000004</v>
      </c>
      <c r="X149" s="7">
        <v>1060628.7091999999</v>
      </c>
      <c r="Y149" s="7">
        <v>1207297.3600000001</v>
      </c>
      <c r="Z149" s="7">
        <v>1217700.4247999999</v>
      </c>
      <c r="AA149" s="7">
        <v>1255985.8136000002</v>
      </c>
      <c r="AB149" s="7">
        <v>1121578.7628000001</v>
      </c>
      <c r="AC149" s="7">
        <v>1140167.6472000002</v>
      </c>
      <c r="AD149" s="7">
        <v>1128668.0156</v>
      </c>
      <c r="AE149" s="7">
        <v>903658.70680000004</v>
      </c>
      <c r="AF149" s="7">
        <v>681168.99959999986</v>
      </c>
      <c r="AG149" s="7">
        <v>861306.22519999987</v>
      </c>
      <c r="AH149" s="7">
        <v>727504.24360000005</v>
      </c>
      <c r="AI149" s="7">
        <v>524295.83400000003</v>
      </c>
      <c r="AJ149" s="7">
        <v>744996.53720000002</v>
      </c>
      <c r="AK149" s="7">
        <v>900565.38880000007</v>
      </c>
      <c r="AL149" s="7">
        <v>935086.3452000001</v>
      </c>
      <c r="AM149" s="7">
        <v>776324.18240000005</v>
      </c>
      <c r="AN149" s="7">
        <v>765286.04200000002</v>
      </c>
      <c r="AO149" s="7">
        <v>0</v>
      </c>
      <c r="AP149" s="7">
        <v>120802.3876</v>
      </c>
      <c r="AQ149" s="7">
        <v>184071.68320000003</v>
      </c>
      <c r="AR149" s="7">
        <v>270484.07519999996</v>
      </c>
      <c r="AS149" s="7">
        <v>275039.47319999995</v>
      </c>
      <c r="AT149" s="7">
        <v>51737.402400000006</v>
      </c>
      <c r="AU149" s="7">
        <v>53293.183600000004</v>
      </c>
      <c r="AV149" s="7">
        <v>64215.356</v>
      </c>
      <c r="AW149" s="7">
        <v>20631.934799999999</v>
      </c>
      <c r="AX149" s="7">
        <v>85699.1976</v>
      </c>
      <c r="AY149" s="7">
        <v>0</v>
      </c>
      <c r="AZ149" s="7">
        <v>0</v>
      </c>
      <c r="BA149" s="7">
        <v>75448.260399999999</v>
      </c>
      <c r="BB149" s="7">
        <v>326429.49</v>
      </c>
      <c r="BC149" s="7">
        <v>334425.00000000006</v>
      </c>
      <c r="BD149" s="7">
        <v>299479.98</v>
      </c>
      <c r="BE149" s="7">
        <v>252830.19999999998</v>
      </c>
      <c r="BF149" s="7">
        <v>66477.47</v>
      </c>
      <c r="BG149" s="7">
        <v>168391.66</v>
      </c>
      <c r="BH149" s="7">
        <v>111528.42</v>
      </c>
      <c r="BI149" s="7">
        <v>107186.11</v>
      </c>
      <c r="BJ149" s="7">
        <v>83728.7</v>
      </c>
      <c r="BK149" s="7">
        <v>113412.79999999997</v>
      </c>
      <c r="BL149" s="7">
        <v>127467.88</v>
      </c>
      <c r="BM149" s="7">
        <v>178914.15</v>
      </c>
      <c r="BN149" s="7">
        <v>51405.750000000007</v>
      </c>
      <c r="BO149" s="7">
        <v>206594.86</v>
      </c>
      <c r="BP149" s="7">
        <v>324864.97000000003</v>
      </c>
      <c r="BQ149" s="7">
        <v>288184.08</v>
      </c>
      <c r="BR149" s="7">
        <v>154015.26999999999</v>
      </c>
      <c r="BS149" s="7">
        <v>388650.77999999997</v>
      </c>
      <c r="BT149" s="7">
        <v>255594.75999999998</v>
      </c>
      <c r="BU149" s="7">
        <v>343907.86</v>
      </c>
      <c r="BV149" s="7">
        <v>303271.69</v>
      </c>
      <c r="BW149" s="7">
        <v>198063.41000000003</v>
      </c>
      <c r="BX149" s="7">
        <v>306180.53000000003</v>
      </c>
      <c r="BY149" s="7">
        <v>257976.84</v>
      </c>
      <c r="BZ149" s="7">
        <v>0</v>
      </c>
      <c r="CA149" s="7">
        <v>8500.44</v>
      </c>
      <c r="CB149" s="7">
        <v>0</v>
      </c>
      <c r="CC149" s="7">
        <v>0</v>
      </c>
      <c r="CD149" s="7">
        <v>0</v>
      </c>
      <c r="CE149" s="7">
        <v>0</v>
      </c>
      <c r="CF149" s="7">
        <v>2684.41</v>
      </c>
      <c r="CG149" s="7">
        <v>0</v>
      </c>
      <c r="CH149" s="7">
        <v>0</v>
      </c>
      <c r="CI149" s="7">
        <v>0</v>
      </c>
      <c r="CJ149" s="7">
        <v>50507.59</v>
      </c>
      <c r="CK149" s="7">
        <v>37198.6</v>
      </c>
      <c r="CL149" s="7">
        <v>176696.06</v>
      </c>
      <c r="CM149" s="8">
        <v>0</v>
      </c>
      <c r="CN149" s="8">
        <v>6.7641332590685872E-3</v>
      </c>
      <c r="CO149" s="8">
        <v>0</v>
      </c>
      <c r="CP149" s="8">
        <v>0</v>
      </c>
      <c r="CQ149" s="8">
        <v>0</v>
      </c>
      <c r="CR149" s="8">
        <v>0</v>
      </c>
      <c r="CS149" s="8">
        <v>3.9622052137461092E-3</v>
      </c>
      <c r="CT149" s="8">
        <v>0</v>
      </c>
      <c r="CU149" s="8">
        <v>0</v>
      </c>
      <c r="CV149" s="8">
        <v>0</v>
      </c>
      <c r="CW149" s="8">
        <v>3.7568598971684027E-2</v>
      </c>
      <c r="CX149" s="8">
        <v>3.9813534640994581E-2</v>
      </c>
      <c r="CY149" s="8">
        <v>0.14707047109087315</v>
      </c>
      <c r="CZ149" s="7">
        <v>874407.05999999994</v>
      </c>
      <c r="DA149" s="7">
        <v>1256693.1599999999</v>
      </c>
      <c r="DB149" s="7">
        <v>1097640.1599999999</v>
      </c>
      <c r="DC149" s="7">
        <v>1105993.28</v>
      </c>
      <c r="DD149" s="7">
        <v>782775.04</v>
      </c>
      <c r="DE149" s="7">
        <v>627796.14999999991</v>
      </c>
      <c r="DF149" s="7">
        <v>677504.02999999991</v>
      </c>
      <c r="DG149" s="7">
        <v>880759.1100000001</v>
      </c>
      <c r="DH149" s="7">
        <v>1023292.7100000001</v>
      </c>
      <c r="DI149" s="7">
        <v>1273625.2</v>
      </c>
      <c r="DJ149" s="7">
        <v>1344409.73</v>
      </c>
      <c r="DK149" s="7">
        <v>934320.46000000008</v>
      </c>
      <c r="DL149" s="7">
        <v>1201438.0499999998</v>
      </c>
      <c r="DM149" s="8">
        <v>1.7241379310344827E-2</v>
      </c>
      <c r="DN149" s="8">
        <v>6.25E-2</v>
      </c>
      <c r="DO149" s="8">
        <v>1.6666666666666666E-2</v>
      </c>
      <c r="DP149" s="8">
        <v>1.3513513513513514E-2</v>
      </c>
      <c r="DQ149" s="8">
        <v>4.6153846153846156E-2</v>
      </c>
      <c r="DR149" s="8">
        <v>6.25E-2</v>
      </c>
      <c r="DS149" s="8">
        <v>0</v>
      </c>
      <c r="DT149" s="8">
        <v>0</v>
      </c>
      <c r="DU149" s="8">
        <v>1.7857142857142856E-2</v>
      </c>
      <c r="DV149" s="8">
        <v>0</v>
      </c>
      <c r="DW149" s="8">
        <v>2.5316455696202531E-2</v>
      </c>
      <c r="DX149" s="8">
        <v>0</v>
      </c>
      <c r="DY149" s="8">
        <v>1.7241379310344827E-2</v>
      </c>
      <c r="DZ149" s="8">
        <v>0</v>
      </c>
      <c r="EA149" s="8">
        <v>1.8181818181818181E-2</v>
      </c>
      <c r="EB149" s="8">
        <v>3.9215686274509803E-2</v>
      </c>
      <c r="EC149" s="8">
        <v>1.6949152542372881E-2</v>
      </c>
      <c r="ED149" s="8">
        <v>0</v>
      </c>
      <c r="EE149" s="8">
        <v>4.9180327868852458E-2</v>
      </c>
      <c r="EF149" s="8">
        <v>2.9411764705882353E-2</v>
      </c>
      <c r="EG149" s="8">
        <v>0</v>
      </c>
      <c r="EH149" s="8">
        <v>0</v>
      </c>
      <c r="EI149" s="8">
        <v>1.8181818181818181E-2</v>
      </c>
      <c r="EJ149" s="8">
        <v>0</v>
      </c>
      <c r="EK149" s="8">
        <v>2.6315789473684209E-2</v>
      </c>
      <c r="EL149" s="8">
        <v>0</v>
      </c>
      <c r="EM149" s="8">
        <v>1.4084507042253521E-2</v>
      </c>
      <c r="EN149" s="8">
        <v>0</v>
      </c>
      <c r="EO149" s="8">
        <v>1.8518518518518517E-2</v>
      </c>
      <c r="EP149" s="8">
        <v>3.9215686274509803E-2</v>
      </c>
      <c r="EQ149" s="8">
        <v>1.6393442622950821E-2</v>
      </c>
      <c r="ER149" s="8">
        <v>0</v>
      </c>
      <c r="ES149" s="8">
        <v>3.2786885245901641E-2</v>
      </c>
      <c r="ET149" s="8">
        <v>2.7777777777777776E-2</v>
      </c>
      <c r="EU149" s="8">
        <v>0</v>
      </c>
      <c r="EV149" s="8">
        <v>0</v>
      </c>
      <c r="EW149" s="8">
        <v>1.7543859649122806E-2</v>
      </c>
      <c r="EX149" s="8">
        <v>0</v>
      </c>
      <c r="EY149" s="8">
        <v>2.5000000000000001E-2</v>
      </c>
      <c r="EZ149" s="7">
        <v>36.079999999999991</v>
      </c>
      <c r="FA149" s="7">
        <v>0.01</v>
      </c>
      <c r="FB149" s="7">
        <v>9479.2800000000043</v>
      </c>
      <c r="FC149" s="7">
        <v>41436.770000000004</v>
      </c>
      <c r="FD149" s="7">
        <v>4004.0099999999998</v>
      </c>
      <c r="FE149" s="7">
        <v>24077.239999999998</v>
      </c>
      <c r="FF149" s="7">
        <v>39010.620000000003</v>
      </c>
      <c r="FG149" s="7">
        <v>3980.4500000000003</v>
      </c>
      <c r="FH149" s="7">
        <v>2047.9199999999998</v>
      </c>
      <c r="FI149" s="7">
        <v>8995.92</v>
      </c>
      <c r="FJ149" s="7">
        <v>7147.38</v>
      </c>
      <c r="FK149" s="7">
        <v>3678.309999999999</v>
      </c>
      <c r="FL149" s="7">
        <v>5340.42</v>
      </c>
      <c r="FM149" s="7">
        <v>22573.15</v>
      </c>
      <c r="FN149" s="7">
        <v>-38.109999999999673</v>
      </c>
      <c r="FO149" s="7">
        <v>10693.130000000001</v>
      </c>
      <c r="FP149" s="7">
        <v>1140.1100000000001</v>
      </c>
      <c r="FQ149" s="7">
        <v>20390.55</v>
      </c>
      <c r="FR149" s="7">
        <v>2163.56</v>
      </c>
      <c r="FS149" s="7">
        <v>3935.66</v>
      </c>
      <c r="FT149" s="7">
        <v>40453.539999999994</v>
      </c>
      <c r="FU149" s="7">
        <v>14308.96</v>
      </c>
      <c r="FV149" s="7">
        <v>2700.9399999999996</v>
      </c>
      <c r="FW149" s="7">
        <v>3370.17</v>
      </c>
      <c r="FX149" s="9" t="s">
        <v>331</v>
      </c>
      <c r="FY149" s="10" t="s">
        <v>333</v>
      </c>
      <c r="FZ149" s="22" t="s">
        <v>312</v>
      </c>
    </row>
    <row r="150" spans="1:182" x14ac:dyDescent="0.35">
      <c r="A150" s="6" t="s">
        <v>334</v>
      </c>
      <c r="B150" s="7">
        <v>5322238.5947999991</v>
      </c>
      <c r="C150" s="7">
        <v>7097980.3556000004</v>
      </c>
      <c r="D150" s="7">
        <v>8417743.3604000006</v>
      </c>
      <c r="E150" s="7">
        <v>9667379.3944000024</v>
      </c>
      <c r="F150" s="7">
        <v>10741761.147199998</v>
      </c>
      <c r="G150" s="7">
        <v>12174045.131999997</v>
      </c>
      <c r="H150" s="7">
        <v>13331073.11119999</v>
      </c>
      <c r="I150" s="7">
        <v>14266862.723999977</v>
      </c>
      <c r="J150" s="7">
        <v>15349810.863199998</v>
      </c>
      <c r="K150" s="7">
        <v>16312988.840399999</v>
      </c>
      <c r="L150" s="7">
        <v>18091661.743999992</v>
      </c>
      <c r="M150" s="7">
        <v>19661959.486000001</v>
      </c>
      <c r="N150" s="7">
        <v>21517138.458399981</v>
      </c>
      <c r="O150" s="7">
        <v>169184.65999999997</v>
      </c>
      <c r="P150" s="7">
        <v>307599.60800000001</v>
      </c>
      <c r="Q150" s="7">
        <v>556148.10600000003</v>
      </c>
      <c r="R150" s="7">
        <v>805130.46440000006</v>
      </c>
      <c r="S150" s="7">
        <v>914225.46400000004</v>
      </c>
      <c r="T150" s="7">
        <v>1074432.5852000001</v>
      </c>
      <c r="U150" s="7">
        <v>1487936.2611999998</v>
      </c>
      <c r="V150" s="7">
        <v>1539941.9796</v>
      </c>
      <c r="W150" s="7">
        <v>1280671.0059999998</v>
      </c>
      <c r="X150" s="7">
        <v>1593008.4504000002</v>
      </c>
      <c r="Y150" s="7">
        <v>1973255.1319999998</v>
      </c>
      <c r="Z150" s="7">
        <v>2301632.3607999999</v>
      </c>
      <c r="AA150" s="7">
        <v>2565018.2492000004</v>
      </c>
      <c r="AB150" s="7">
        <v>586120.74560000002</v>
      </c>
      <c r="AC150" s="7">
        <v>675941.59759999986</v>
      </c>
      <c r="AD150" s="7">
        <v>550428.38040000002</v>
      </c>
      <c r="AE150" s="7">
        <v>638758.70960000006</v>
      </c>
      <c r="AF150" s="7">
        <v>967299.26239999989</v>
      </c>
      <c r="AG150" s="7">
        <v>1034161.0880000001</v>
      </c>
      <c r="AH150" s="7">
        <v>785889.41639999999</v>
      </c>
      <c r="AI150" s="7">
        <v>1142928.3843999999</v>
      </c>
      <c r="AJ150" s="7">
        <v>1510154.0016000001</v>
      </c>
      <c r="AK150" s="7">
        <v>1147219.3455999997</v>
      </c>
      <c r="AL150" s="7">
        <v>1209345.976</v>
      </c>
      <c r="AM150" s="7">
        <v>1809591.5824</v>
      </c>
      <c r="AN150" s="7">
        <v>1603418.3875999998</v>
      </c>
      <c r="AO150" s="7">
        <v>0</v>
      </c>
      <c r="AP150" s="7">
        <v>122953.26520000001</v>
      </c>
      <c r="AQ150" s="7">
        <v>240844.73600000003</v>
      </c>
      <c r="AR150" s="7">
        <v>225285.05239999999</v>
      </c>
      <c r="AS150" s="7">
        <v>81177.689199999993</v>
      </c>
      <c r="AT150" s="7">
        <v>250321.59080000001</v>
      </c>
      <c r="AU150" s="7">
        <v>183515.45719999998</v>
      </c>
      <c r="AV150" s="7">
        <v>449270.70480000001</v>
      </c>
      <c r="AW150" s="7">
        <v>150114.91079999998</v>
      </c>
      <c r="AX150" s="7">
        <v>147705.0416</v>
      </c>
      <c r="AY150" s="7">
        <v>97923.909600000014</v>
      </c>
      <c r="AZ150" s="7">
        <v>263251.4816</v>
      </c>
      <c r="BA150" s="7">
        <v>405357.43679999997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59804.55</v>
      </c>
      <c r="BP150" s="7">
        <v>23022.34</v>
      </c>
      <c r="BQ150" s="7">
        <v>17007.07</v>
      </c>
      <c r="BR150" s="7">
        <v>41883.06</v>
      </c>
      <c r="BS150" s="7">
        <v>158381.89000000001</v>
      </c>
      <c r="BT150" s="7">
        <v>190683.25999999998</v>
      </c>
      <c r="BU150" s="7">
        <v>470513.78</v>
      </c>
      <c r="BV150" s="7">
        <v>296207.51</v>
      </c>
      <c r="BW150" s="7">
        <v>105004.48</v>
      </c>
      <c r="BX150" s="7">
        <v>72364.929999999993</v>
      </c>
      <c r="BY150" s="7">
        <v>272780.79999999999</v>
      </c>
      <c r="BZ150" s="7">
        <v>0</v>
      </c>
      <c r="CA150" s="7">
        <v>0</v>
      </c>
      <c r="CB150" s="7">
        <v>146284.78</v>
      </c>
      <c r="CC150" s="7">
        <v>0</v>
      </c>
      <c r="CD150" s="7">
        <v>0</v>
      </c>
      <c r="CE150" s="7">
        <v>0</v>
      </c>
      <c r="CF150" s="7">
        <v>19560.18</v>
      </c>
      <c r="CG150" s="7">
        <v>10477.39</v>
      </c>
      <c r="CH150" s="7">
        <v>0</v>
      </c>
      <c r="CI150" s="7">
        <v>51578.46</v>
      </c>
      <c r="CJ150" s="7">
        <v>0</v>
      </c>
      <c r="CK150" s="7">
        <v>0</v>
      </c>
      <c r="CL150" s="7">
        <v>78449.350000000006</v>
      </c>
      <c r="CM150" s="8">
        <v>0</v>
      </c>
      <c r="CN150" s="8">
        <v>0</v>
      </c>
      <c r="CO150" s="8">
        <v>0.10450556207106423</v>
      </c>
      <c r="CP150" s="8">
        <v>0</v>
      </c>
      <c r="CQ150" s="8">
        <v>0</v>
      </c>
      <c r="CR150" s="8">
        <v>0</v>
      </c>
      <c r="CS150" s="8">
        <v>1.4462445175933139E-2</v>
      </c>
      <c r="CT150" s="8">
        <v>9.7139712348653182E-3</v>
      </c>
      <c r="CU150" s="8">
        <v>0</v>
      </c>
      <c r="CV150" s="8">
        <v>3.8499375243520671E-2</v>
      </c>
      <c r="CW150" s="8">
        <v>0</v>
      </c>
      <c r="CX150" s="8">
        <v>0</v>
      </c>
      <c r="CY150" s="8">
        <v>3.9668377504559871E-2</v>
      </c>
      <c r="CZ150" s="7">
        <v>834970.49</v>
      </c>
      <c r="DA150" s="7">
        <v>1581537.78</v>
      </c>
      <c r="DB150" s="7">
        <v>1399779.85</v>
      </c>
      <c r="DC150" s="7">
        <v>1177343.8400000001</v>
      </c>
      <c r="DD150" s="7">
        <v>1075145.82</v>
      </c>
      <c r="DE150" s="7">
        <v>1062739.5</v>
      </c>
      <c r="DF150" s="7">
        <v>1352480.84</v>
      </c>
      <c r="DG150" s="7">
        <v>1078589.77</v>
      </c>
      <c r="DH150" s="7">
        <v>1412038.23</v>
      </c>
      <c r="DI150" s="7">
        <v>1339722</v>
      </c>
      <c r="DJ150" s="7">
        <v>1836582.4000000001</v>
      </c>
      <c r="DK150" s="7">
        <v>1801965.0399999998</v>
      </c>
      <c r="DL150" s="7">
        <v>1977629.41</v>
      </c>
      <c r="DM150" s="8">
        <v>4.878048780487805E-2</v>
      </c>
      <c r="DN150" s="8">
        <v>0</v>
      </c>
      <c r="DO150" s="8">
        <v>4.2857142857142858E-2</v>
      </c>
      <c r="DP150" s="8">
        <v>9.3333333333333338E-2</v>
      </c>
      <c r="DQ150" s="8">
        <v>1.6129032258064516E-2</v>
      </c>
      <c r="DR150" s="8">
        <v>4.7619047619047616E-2</v>
      </c>
      <c r="DS150" s="8">
        <v>8.1632653061224483E-2</v>
      </c>
      <c r="DT150" s="8">
        <v>6.1538461538461542E-2</v>
      </c>
      <c r="DU150" s="8">
        <v>1.9230769230769232E-2</v>
      </c>
      <c r="DV150" s="8">
        <v>7.8125E-2</v>
      </c>
      <c r="DW150" s="8">
        <v>1.4925373134328358E-2</v>
      </c>
      <c r="DX150" s="8">
        <v>2.1505376344086023E-2</v>
      </c>
      <c r="DY150" s="8">
        <v>3.7499999999999999E-2</v>
      </c>
      <c r="DZ150" s="8">
        <v>0.11764705882352941</v>
      </c>
      <c r="EA150" s="8">
        <v>2.7777777777777776E-2</v>
      </c>
      <c r="EB150" s="8">
        <v>0</v>
      </c>
      <c r="EC150" s="8">
        <v>6.0606060606060608E-2</v>
      </c>
      <c r="ED150" s="8">
        <v>8.3333333333333329E-2</v>
      </c>
      <c r="EE150" s="8">
        <v>1.6393442622950821E-2</v>
      </c>
      <c r="EF150" s="8">
        <v>0</v>
      </c>
      <c r="EG150" s="8">
        <v>6.25E-2</v>
      </c>
      <c r="EH150" s="8">
        <v>4.5454545454545456E-2</v>
      </c>
      <c r="EI150" s="8">
        <v>7.1428571428571425E-2</v>
      </c>
      <c r="EJ150" s="8">
        <v>2.9850746268656716E-2</v>
      </c>
      <c r="EK150" s="8">
        <v>2.9850746268656716E-2</v>
      </c>
      <c r="EL150" s="8">
        <v>1.1235955056179775E-2</v>
      </c>
      <c r="EM150" s="8">
        <v>8.1081081081081086E-2</v>
      </c>
      <c r="EN150" s="8">
        <v>0.11764705882352941</v>
      </c>
      <c r="EO150" s="8">
        <v>2.9411764705882353E-2</v>
      </c>
      <c r="EP150" s="8">
        <v>0</v>
      </c>
      <c r="EQ150" s="8">
        <v>7.2463768115942032E-2</v>
      </c>
      <c r="ER150" s="8">
        <v>7.3529411764705885E-2</v>
      </c>
      <c r="ES150" s="8">
        <v>1.6949152542372881E-2</v>
      </c>
      <c r="ET150" s="8">
        <v>0</v>
      </c>
      <c r="EU150" s="8">
        <v>6.6666666666666666E-2</v>
      </c>
      <c r="EV150" s="8">
        <v>4.2857142857142858E-2</v>
      </c>
      <c r="EW150" s="8">
        <v>5.3571428571428568E-2</v>
      </c>
      <c r="EX150" s="8">
        <v>3.125E-2</v>
      </c>
      <c r="EY150" s="8">
        <v>2.8571428571428571E-2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0.02</v>
      </c>
      <c r="FI150" s="7">
        <v>58.769999999999996</v>
      </c>
      <c r="FJ150" s="7">
        <v>1211.96</v>
      </c>
      <c r="FK150" s="7">
        <v>821.39</v>
      </c>
      <c r="FL150" s="7">
        <v>0</v>
      </c>
      <c r="FM150" s="7">
        <v>1680.2600000000002</v>
      </c>
      <c r="FN150" s="7">
        <v>1473.9500000000003</v>
      </c>
      <c r="FO150" s="7">
        <v>2242.09</v>
      </c>
      <c r="FP150" s="7">
        <v>21.25</v>
      </c>
      <c r="FQ150" s="7">
        <v>924.77</v>
      </c>
      <c r="FR150" s="7">
        <v>8334.57</v>
      </c>
      <c r="FS150" s="7">
        <v>449.28000000000003</v>
      </c>
      <c r="FT150" s="7">
        <v>1159.7099999999998</v>
      </c>
      <c r="FU150" s="7">
        <v>13909.29</v>
      </c>
      <c r="FV150" s="7">
        <v>1006.99</v>
      </c>
      <c r="FW150" s="7">
        <v>13713.270000000004</v>
      </c>
      <c r="FX150" s="9" t="s">
        <v>331</v>
      </c>
      <c r="FY150" s="10" t="s">
        <v>334</v>
      </c>
      <c r="FZ150" s="22" t="s">
        <v>312</v>
      </c>
    </row>
    <row r="151" spans="1:182" x14ac:dyDescent="0.35">
      <c r="A151" s="6" t="s">
        <v>335</v>
      </c>
      <c r="B151" s="7">
        <v>13120689.648</v>
      </c>
      <c r="C151" s="7">
        <v>13609441.352399986</v>
      </c>
      <c r="D151" s="7">
        <v>13903590.172799999</v>
      </c>
      <c r="E151" s="7">
        <v>14521774.643999988</v>
      </c>
      <c r="F151" s="7">
        <v>14597436.250399996</v>
      </c>
      <c r="G151" s="7">
        <v>15518542.591999983</v>
      </c>
      <c r="H151" s="7">
        <v>15643881.85479999</v>
      </c>
      <c r="I151" s="7">
        <v>15658074.072399991</v>
      </c>
      <c r="J151" s="7">
        <v>16317752.670399999</v>
      </c>
      <c r="K151" s="7">
        <v>16206166.349600002</v>
      </c>
      <c r="L151" s="7">
        <v>16574281.953999991</v>
      </c>
      <c r="M151" s="7">
        <v>16872295.070799969</v>
      </c>
      <c r="N151" s="7">
        <v>17345784.415599987</v>
      </c>
      <c r="O151" s="7">
        <v>1389421.93</v>
      </c>
      <c r="P151" s="7">
        <v>1250542.0536</v>
      </c>
      <c r="Q151" s="7">
        <v>1173185.3799999999</v>
      </c>
      <c r="R151" s="7">
        <v>1378438.4844000002</v>
      </c>
      <c r="S151" s="7">
        <v>1595199.7844000002</v>
      </c>
      <c r="T151" s="7">
        <v>2005147.6156000001</v>
      </c>
      <c r="U151" s="7">
        <v>1979148.7252</v>
      </c>
      <c r="V151" s="7">
        <v>2118570.1400000006</v>
      </c>
      <c r="W151" s="7">
        <v>2083783.0915999999</v>
      </c>
      <c r="X151" s="7">
        <v>2103254.2400000002</v>
      </c>
      <c r="Y151" s="7">
        <v>2170609.4092000006</v>
      </c>
      <c r="Z151" s="7">
        <v>2419308.1587999994</v>
      </c>
      <c r="AA151" s="7">
        <v>2213025.3251999998</v>
      </c>
      <c r="AB151" s="7">
        <v>634953.67359999998</v>
      </c>
      <c r="AC151" s="7">
        <v>913667.51199999999</v>
      </c>
      <c r="AD151" s="7">
        <v>1336096.2999999998</v>
      </c>
      <c r="AE151" s="7">
        <v>1416100.8036</v>
      </c>
      <c r="AF151" s="7">
        <v>777049.17839999998</v>
      </c>
      <c r="AG151" s="7">
        <v>615052.13840000005</v>
      </c>
      <c r="AH151" s="7">
        <v>1012685.0739999999</v>
      </c>
      <c r="AI151" s="7">
        <v>1275735.754</v>
      </c>
      <c r="AJ151" s="7">
        <v>1180708.4136000001</v>
      </c>
      <c r="AK151" s="7">
        <v>968992.64520000003</v>
      </c>
      <c r="AL151" s="7">
        <v>909069.17279999994</v>
      </c>
      <c r="AM151" s="7">
        <v>914469.61960000009</v>
      </c>
      <c r="AN151" s="7">
        <v>1070796.4532000001</v>
      </c>
      <c r="AO151" s="7">
        <v>0</v>
      </c>
      <c r="AP151" s="7">
        <v>162252.85320000001</v>
      </c>
      <c r="AQ151" s="7">
        <v>95713.720400000006</v>
      </c>
      <c r="AR151" s="7">
        <v>220765.1084</v>
      </c>
      <c r="AS151" s="7">
        <v>363650.03600000002</v>
      </c>
      <c r="AT151" s="7">
        <v>276177.07799999998</v>
      </c>
      <c r="AU151" s="7">
        <v>200357.9032</v>
      </c>
      <c r="AV151" s="7">
        <v>163729.7536</v>
      </c>
      <c r="AW151" s="7">
        <v>176738.696</v>
      </c>
      <c r="AX151" s="7">
        <v>341980.16959999996</v>
      </c>
      <c r="AY151" s="7">
        <v>625742.76280000003</v>
      </c>
      <c r="AZ151" s="7">
        <v>286754.72600000002</v>
      </c>
      <c r="BA151" s="7">
        <v>109637.9532</v>
      </c>
      <c r="BB151" s="7">
        <v>151410.16</v>
      </c>
      <c r="BC151" s="7">
        <v>322623.14999999997</v>
      </c>
      <c r="BD151" s="7">
        <v>287262.57</v>
      </c>
      <c r="BE151" s="7">
        <v>167141.88</v>
      </c>
      <c r="BF151" s="7">
        <v>208566.00999999998</v>
      </c>
      <c r="BG151" s="7">
        <v>182271.78999999998</v>
      </c>
      <c r="BH151" s="7">
        <v>146712.5</v>
      </c>
      <c r="BI151" s="7">
        <v>152751.52000000002</v>
      </c>
      <c r="BJ151" s="7">
        <v>59089.25</v>
      </c>
      <c r="BK151" s="7">
        <v>283438.29000000004</v>
      </c>
      <c r="BL151" s="7">
        <v>247188.38</v>
      </c>
      <c r="BM151" s="7">
        <v>65821.959999999992</v>
      </c>
      <c r="BN151" s="7">
        <v>317146.76</v>
      </c>
      <c r="BO151" s="7">
        <v>221707.63</v>
      </c>
      <c r="BP151" s="7">
        <v>216512.76999999996</v>
      </c>
      <c r="BQ151" s="7">
        <v>288687.32999999996</v>
      </c>
      <c r="BR151" s="7">
        <v>104268.41999999998</v>
      </c>
      <c r="BS151" s="7">
        <v>33225.360000000001</v>
      </c>
      <c r="BT151" s="7">
        <v>276204.72000000003</v>
      </c>
      <c r="BU151" s="7">
        <v>395515.3</v>
      </c>
      <c r="BV151" s="7">
        <v>714269.53999999992</v>
      </c>
      <c r="BW151" s="7">
        <v>427387.37</v>
      </c>
      <c r="BX151" s="7">
        <v>99016.650000000009</v>
      </c>
      <c r="BY151" s="7">
        <v>443108.04</v>
      </c>
      <c r="BZ151" s="7">
        <v>0</v>
      </c>
      <c r="CA151" s="7">
        <v>21942.21</v>
      </c>
      <c r="CB151" s="7">
        <v>0</v>
      </c>
      <c r="CC151" s="7">
        <v>0</v>
      </c>
      <c r="CD151" s="7">
        <v>25523.5</v>
      </c>
      <c r="CE151" s="7">
        <v>0</v>
      </c>
      <c r="CF151" s="7">
        <v>0</v>
      </c>
      <c r="CG151" s="7">
        <v>21337.94</v>
      </c>
      <c r="CH151" s="7">
        <v>9148.9699999999993</v>
      </c>
      <c r="CI151" s="7">
        <v>0</v>
      </c>
      <c r="CJ151" s="7">
        <v>78682.539999999994</v>
      </c>
      <c r="CK151" s="7">
        <v>54836.97</v>
      </c>
      <c r="CL151" s="7">
        <v>28356.04</v>
      </c>
      <c r="CM151" s="8">
        <v>0</v>
      </c>
      <c r="CN151" s="8">
        <v>2.3093270513615226E-2</v>
      </c>
      <c r="CO151" s="8">
        <v>0</v>
      </c>
      <c r="CP151" s="8">
        <v>0</v>
      </c>
      <c r="CQ151" s="8">
        <v>3.4995866063189586E-2</v>
      </c>
      <c r="CR151" s="8">
        <v>0</v>
      </c>
      <c r="CS151" s="8">
        <v>0</v>
      </c>
      <c r="CT151" s="8">
        <v>3.731180571199573E-2</v>
      </c>
      <c r="CU151" s="8">
        <v>6.9755319434283017E-3</v>
      </c>
      <c r="CV151" s="8">
        <v>0</v>
      </c>
      <c r="CW151" s="8">
        <v>7.1113125897883822E-2</v>
      </c>
      <c r="CX151" s="8">
        <v>5.2663535868629832E-2</v>
      </c>
      <c r="CY151" s="8">
        <v>2.8503357322050431E-2</v>
      </c>
      <c r="CZ151" s="7">
        <v>646317.19000000006</v>
      </c>
      <c r="DA151" s="7">
        <v>950156.02</v>
      </c>
      <c r="DB151" s="7">
        <v>908980.06</v>
      </c>
      <c r="DC151" s="7">
        <v>992445.95000000007</v>
      </c>
      <c r="DD151" s="7">
        <v>729329</v>
      </c>
      <c r="DE151" s="7">
        <v>915295.22</v>
      </c>
      <c r="DF151" s="7">
        <v>688784.45</v>
      </c>
      <c r="DG151" s="7">
        <v>571881.73</v>
      </c>
      <c r="DH151" s="7">
        <v>1311580.2600000002</v>
      </c>
      <c r="DI151" s="7">
        <v>971283.45000000019</v>
      </c>
      <c r="DJ151" s="7">
        <v>1106441.8699999999</v>
      </c>
      <c r="DK151" s="7">
        <v>1041270.1900000001</v>
      </c>
      <c r="DL151" s="7">
        <v>994831.58000000007</v>
      </c>
      <c r="DM151" s="8">
        <v>7.3170731707317069E-2</v>
      </c>
      <c r="DN151" s="8">
        <v>5.4054054054054057E-2</v>
      </c>
      <c r="DO151" s="8">
        <v>0.10869565217391304</v>
      </c>
      <c r="DP151" s="8">
        <v>2.0833333333333332E-2</v>
      </c>
      <c r="DQ151" s="8">
        <v>3.4482758620689655E-2</v>
      </c>
      <c r="DR151" s="8">
        <v>4.3478260869565216E-2</v>
      </c>
      <c r="DS151" s="8">
        <v>0.10169491525423729</v>
      </c>
      <c r="DT151" s="8">
        <v>2.8571428571428571E-2</v>
      </c>
      <c r="DU151" s="8">
        <v>0.11764705882352941</v>
      </c>
      <c r="DV151" s="8">
        <v>0</v>
      </c>
      <c r="DW151" s="8">
        <v>6.4516129032258063E-2</v>
      </c>
      <c r="DX151" s="8">
        <v>6.25E-2</v>
      </c>
      <c r="DY151" s="8">
        <v>0.10169491525423729</v>
      </c>
      <c r="DZ151" s="8">
        <v>8.8235294117647065E-2</v>
      </c>
      <c r="EA151" s="8">
        <v>7.3170731707317069E-2</v>
      </c>
      <c r="EB151" s="8">
        <v>5.2631578947368418E-2</v>
      </c>
      <c r="EC151" s="8">
        <v>9.0909090909090912E-2</v>
      </c>
      <c r="ED151" s="8">
        <v>2.0833333333333332E-2</v>
      </c>
      <c r="EE151" s="8">
        <v>3.3333333333333333E-2</v>
      </c>
      <c r="EF151" s="8">
        <v>4.4444444444444446E-2</v>
      </c>
      <c r="EG151" s="8">
        <v>8.4745762711864403E-2</v>
      </c>
      <c r="EH151" s="8">
        <v>2.9411764705882353E-2</v>
      </c>
      <c r="EI151" s="8">
        <v>0.10810810810810811</v>
      </c>
      <c r="EJ151" s="8">
        <v>0</v>
      </c>
      <c r="EK151" s="8">
        <v>6.6666666666666666E-2</v>
      </c>
      <c r="EL151" s="8">
        <v>6.1538461538461542E-2</v>
      </c>
      <c r="EM151" s="8">
        <v>2.2222222222222223E-2</v>
      </c>
      <c r="EN151" s="8">
        <v>0.1</v>
      </c>
      <c r="EO151" s="8">
        <v>7.3170731707317069E-2</v>
      </c>
      <c r="EP151" s="8">
        <v>5.2631578947368418E-2</v>
      </c>
      <c r="EQ151" s="8">
        <v>6.8181818181818177E-2</v>
      </c>
      <c r="ER151" s="8">
        <v>1.9230769230769232E-2</v>
      </c>
      <c r="ES151" s="8">
        <v>3.5714285714285712E-2</v>
      </c>
      <c r="ET151" s="8">
        <v>6.5217391304347824E-2</v>
      </c>
      <c r="EU151" s="8">
        <v>6.7796610169491525E-2</v>
      </c>
      <c r="EV151" s="8">
        <v>3.0303030303030304E-2</v>
      </c>
      <c r="EW151" s="8">
        <v>0.10810810810810811</v>
      </c>
      <c r="EX151" s="8">
        <v>0</v>
      </c>
      <c r="EY151" s="8">
        <v>6.6666666666666666E-2</v>
      </c>
      <c r="EZ151" s="7">
        <v>8196.25</v>
      </c>
      <c r="FA151" s="7">
        <v>1433.64</v>
      </c>
      <c r="FB151" s="7">
        <v>639.87999999999988</v>
      </c>
      <c r="FC151" s="7">
        <v>45528.08</v>
      </c>
      <c r="FD151" s="7">
        <v>10273.73</v>
      </c>
      <c r="FE151" s="7">
        <v>13833.25</v>
      </c>
      <c r="FF151" s="7">
        <v>21327.870000000003</v>
      </c>
      <c r="FG151" s="7">
        <v>38577.730000000003</v>
      </c>
      <c r="FH151" s="7">
        <v>2310.25</v>
      </c>
      <c r="FI151" s="7">
        <v>47245.14</v>
      </c>
      <c r="FJ151" s="7">
        <v>86082.61</v>
      </c>
      <c r="FK151" s="7">
        <v>4890.38</v>
      </c>
      <c r="FL151" s="7">
        <v>1699.48</v>
      </c>
      <c r="FM151" s="7">
        <v>38091.919999999998</v>
      </c>
      <c r="FN151" s="7">
        <v>1620.8600000000001</v>
      </c>
      <c r="FO151" s="7">
        <v>1801.3899999999999</v>
      </c>
      <c r="FP151" s="7">
        <v>1674.2400000000002</v>
      </c>
      <c r="FQ151" s="7">
        <v>5812.7000000000007</v>
      </c>
      <c r="FR151" s="7">
        <v>740.61</v>
      </c>
      <c r="FS151" s="7">
        <v>11940.39</v>
      </c>
      <c r="FT151" s="7">
        <v>817.41</v>
      </c>
      <c r="FU151" s="7">
        <v>63337.31</v>
      </c>
      <c r="FV151" s="7">
        <v>4008.4199999999996</v>
      </c>
      <c r="FW151" s="7">
        <v>14903.289999999999</v>
      </c>
      <c r="FX151" s="9" t="s">
        <v>331</v>
      </c>
      <c r="FY151" s="10" t="s">
        <v>335</v>
      </c>
      <c r="FZ151" s="22" t="s">
        <v>312</v>
      </c>
    </row>
    <row r="152" spans="1:182" x14ac:dyDescent="0.35">
      <c r="A152" s="6" t="s">
        <v>336</v>
      </c>
      <c r="B152" s="7">
        <v>30360959.958799977</v>
      </c>
      <c r="C152" s="7">
        <v>32124383.873199992</v>
      </c>
      <c r="D152" s="7">
        <v>32781033.638799984</v>
      </c>
      <c r="E152" s="7">
        <v>33686110.817199975</v>
      </c>
      <c r="F152" s="7">
        <v>34126706.785999969</v>
      </c>
      <c r="G152" s="7">
        <v>34707600.077199973</v>
      </c>
      <c r="H152" s="7">
        <v>34384486.951199986</v>
      </c>
      <c r="I152" s="7">
        <v>34101308.407199964</v>
      </c>
      <c r="J152" s="7">
        <v>35128133.77199997</v>
      </c>
      <c r="K152" s="7">
        <v>36459875.233199976</v>
      </c>
      <c r="L152" s="7">
        <v>37875765.58319997</v>
      </c>
      <c r="M152" s="7">
        <v>38992508.238799967</v>
      </c>
      <c r="N152" s="7">
        <v>41249327.420799971</v>
      </c>
      <c r="O152" s="7">
        <v>2370823.7059999998</v>
      </c>
      <c r="P152" s="7">
        <v>2265291.1579999998</v>
      </c>
      <c r="Q152" s="7">
        <v>2724878.9024</v>
      </c>
      <c r="R152" s="7">
        <v>3108463.5523999995</v>
      </c>
      <c r="S152" s="7">
        <v>3129950.4007999995</v>
      </c>
      <c r="T152" s="7">
        <v>2631749.9296000004</v>
      </c>
      <c r="U152" s="7">
        <v>2175940.8107999996</v>
      </c>
      <c r="V152" s="7">
        <v>1679655.6624000003</v>
      </c>
      <c r="W152" s="7">
        <v>2001124.1359999999</v>
      </c>
      <c r="X152" s="7">
        <v>2134378.0916000004</v>
      </c>
      <c r="Y152" s="7">
        <v>2605139.7116</v>
      </c>
      <c r="Z152" s="7">
        <v>2958889.6388000003</v>
      </c>
      <c r="AA152" s="7">
        <v>3310788.1608000002</v>
      </c>
      <c r="AB152" s="7">
        <v>1716592.8244</v>
      </c>
      <c r="AC152" s="7">
        <v>2003308.2191999999</v>
      </c>
      <c r="AD152" s="7">
        <v>1821282.7212000003</v>
      </c>
      <c r="AE152" s="7">
        <v>1633045.0216000001</v>
      </c>
      <c r="AF152" s="7">
        <v>1066631.3644000001</v>
      </c>
      <c r="AG152" s="7">
        <v>948285.1100000001</v>
      </c>
      <c r="AH152" s="7">
        <v>1227847.2128000001</v>
      </c>
      <c r="AI152" s="7">
        <v>1598448.1460000002</v>
      </c>
      <c r="AJ152" s="7">
        <v>2021502.8847999999</v>
      </c>
      <c r="AK152" s="7">
        <v>1976754.1092000001</v>
      </c>
      <c r="AL152" s="7">
        <v>1774554.3128</v>
      </c>
      <c r="AM152" s="7">
        <v>1965509.4699999997</v>
      </c>
      <c r="AN152" s="7">
        <v>1658922.6136</v>
      </c>
      <c r="AO152" s="7">
        <v>0</v>
      </c>
      <c r="AP152" s="7">
        <v>269812.35119999998</v>
      </c>
      <c r="AQ152" s="7">
        <v>328062.71039999998</v>
      </c>
      <c r="AR152" s="7">
        <v>171141.18120000002</v>
      </c>
      <c r="AS152" s="7">
        <v>124208.34520000001</v>
      </c>
      <c r="AT152" s="7">
        <v>140038.41520000002</v>
      </c>
      <c r="AU152" s="7">
        <v>72148.908800000005</v>
      </c>
      <c r="AV152" s="7">
        <v>118693.60479999999</v>
      </c>
      <c r="AW152" s="7">
        <v>222893.7984</v>
      </c>
      <c r="AX152" s="7">
        <v>59560.469199999992</v>
      </c>
      <c r="AY152" s="7">
        <v>176063.32120000001</v>
      </c>
      <c r="AZ152" s="7">
        <v>147075.08720000001</v>
      </c>
      <c r="BA152" s="7">
        <v>194744.43160000001</v>
      </c>
      <c r="BB152" s="7">
        <v>313127.44</v>
      </c>
      <c r="BC152" s="7">
        <v>400839.72999999992</v>
      </c>
      <c r="BD152" s="7">
        <v>317360.92000000004</v>
      </c>
      <c r="BE152" s="7">
        <v>205448.72</v>
      </c>
      <c r="BF152" s="7">
        <v>105134.69000000002</v>
      </c>
      <c r="BG152" s="7">
        <v>141295.01</v>
      </c>
      <c r="BH152" s="7">
        <v>186289.96000000002</v>
      </c>
      <c r="BI152" s="7">
        <v>266361.26</v>
      </c>
      <c r="BJ152" s="7">
        <v>169556.08000000002</v>
      </c>
      <c r="BK152" s="7">
        <v>412811.24999999988</v>
      </c>
      <c r="BL152" s="7">
        <v>243715.85</v>
      </c>
      <c r="BM152" s="7">
        <v>318830.78999999998</v>
      </c>
      <c r="BN152" s="7">
        <v>358192.2</v>
      </c>
      <c r="BO152" s="7">
        <v>382637.88</v>
      </c>
      <c r="BP152" s="7">
        <v>225596.76</v>
      </c>
      <c r="BQ152" s="7">
        <v>381602.52999999991</v>
      </c>
      <c r="BR152" s="7">
        <v>1087243.2300000002</v>
      </c>
      <c r="BS152" s="7">
        <v>243748.44</v>
      </c>
      <c r="BT152" s="7">
        <v>648596</v>
      </c>
      <c r="BU152" s="7">
        <v>193153.27</v>
      </c>
      <c r="BV152" s="7">
        <v>388047.83</v>
      </c>
      <c r="BW152" s="7">
        <v>525400.71</v>
      </c>
      <c r="BX152" s="7">
        <v>190071.09000000003</v>
      </c>
      <c r="BY152" s="7">
        <v>280042.38</v>
      </c>
      <c r="BZ152" s="7">
        <v>14754.45</v>
      </c>
      <c r="CA152" s="7">
        <v>0</v>
      </c>
      <c r="CB152" s="7">
        <v>0</v>
      </c>
      <c r="CC152" s="7">
        <v>0</v>
      </c>
      <c r="CD152" s="7">
        <v>89335.31</v>
      </c>
      <c r="CE152" s="7">
        <v>0</v>
      </c>
      <c r="CF152" s="7">
        <v>0</v>
      </c>
      <c r="CG152" s="7">
        <v>47205.760000000002</v>
      </c>
      <c r="CH152" s="7">
        <v>0</v>
      </c>
      <c r="CI152" s="7">
        <v>58313.05</v>
      </c>
      <c r="CJ152" s="7">
        <v>0</v>
      </c>
      <c r="CK152" s="7">
        <v>0</v>
      </c>
      <c r="CL152" s="7">
        <v>0</v>
      </c>
      <c r="CM152" s="20">
        <v>1.027347813654121E-2</v>
      </c>
      <c r="CN152" s="20">
        <v>0</v>
      </c>
      <c r="CO152" s="20">
        <v>0</v>
      </c>
      <c r="CP152" s="20">
        <v>0</v>
      </c>
      <c r="CQ152" s="20">
        <v>4.9284293964018136E-2</v>
      </c>
      <c r="CR152" s="20">
        <v>0</v>
      </c>
      <c r="CS152" s="20">
        <v>0</v>
      </c>
      <c r="CT152" s="20">
        <v>3.6619586193003782E-2</v>
      </c>
      <c r="CU152" s="20">
        <v>0</v>
      </c>
      <c r="CV152" s="20">
        <v>2.5945377918512137E-2</v>
      </c>
      <c r="CW152" s="20">
        <v>0</v>
      </c>
      <c r="CX152" s="20">
        <v>0</v>
      </c>
      <c r="CY152" s="20">
        <v>0</v>
      </c>
      <c r="CZ152" s="7">
        <v>1436168.92</v>
      </c>
      <c r="DA152" s="7">
        <v>2411114.85</v>
      </c>
      <c r="DB152" s="7">
        <v>1755315.79</v>
      </c>
      <c r="DC152" s="7">
        <v>1725650.13</v>
      </c>
      <c r="DD152" s="7">
        <v>1812652.73</v>
      </c>
      <c r="DE152" s="7">
        <v>1649250.29</v>
      </c>
      <c r="DF152" s="7">
        <v>1176335.7000000002</v>
      </c>
      <c r="DG152" s="7">
        <v>1289085.02</v>
      </c>
      <c r="DH152" s="7">
        <v>1832946.7300000002</v>
      </c>
      <c r="DI152" s="7">
        <v>2432286.9000000004</v>
      </c>
      <c r="DJ152" s="7">
        <v>2507622.81</v>
      </c>
      <c r="DK152" s="7">
        <v>2639625.0600000005</v>
      </c>
      <c r="DL152" s="7">
        <v>2735365.21</v>
      </c>
      <c r="DM152" s="20">
        <v>6.0606060606060608E-2</v>
      </c>
      <c r="DN152" s="20">
        <v>1.2048192771084338E-2</v>
      </c>
      <c r="DO152" s="20">
        <v>7.5187969924812026E-3</v>
      </c>
      <c r="DP152" s="20">
        <v>8.771929824561403E-3</v>
      </c>
      <c r="DQ152" s="20">
        <v>0</v>
      </c>
      <c r="DR152" s="20">
        <v>2.0202020202020204E-2</v>
      </c>
      <c r="DS152" s="20">
        <v>0</v>
      </c>
      <c r="DT152" s="20">
        <v>3.4482758620689655E-2</v>
      </c>
      <c r="DU152" s="20">
        <v>1.2048192771084338E-2</v>
      </c>
      <c r="DV152" s="20">
        <v>3.7037037037037035E-2</v>
      </c>
      <c r="DW152" s="20">
        <v>0</v>
      </c>
      <c r="DX152" s="20">
        <v>8.6206896551724137E-3</v>
      </c>
      <c r="DY152" s="20">
        <v>2.8776978417266189E-2</v>
      </c>
      <c r="DZ152" s="20">
        <v>1.1111111111111112E-2</v>
      </c>
      <c r="EA152" s="20">
        <v>0.02</v>
      </c>
      <c r="EB152" s="20">
        <v>1.1764705882352941E-2</v>
      </c>
      <c r="EC152" s="20">
        <v>7.5187969924812026E-3</v>
      </c>
      <c r="ED152" s="20">
        <v>9.0909090909090905E-3</v>
      </c>
      <c r="EE152" s="20">
        <v>0</v>
      </c>
      <c r="EF152" s="20">
        <v>2.0202020202020204E-2</v>
      </c>
      <c r="EG152" s="20">
        <v>0</v>
      </c>
      <c r="EH152" s="20">
        <v>2.3809523809523808E-2</v>
      </c>
      <c r="EI152" s="20">
        <v>1.1904761904761904E-2</v>
      </c>
      <c r="EJ152" s="20">
        <v>2.7777777777777776E-2</v>
      </c>
      <c r="EK152" s="20">
        <v>0</v>
      </c>
      <c r="EL152" s="20">
        <v>0</v>
      </c>
      <c r="EM152" s="20">
        <v>2.8846153846153848E-2</v>
      </c>
      <c r="EN152" s="20">
        <v>1.1235955056179775E-2</v>
      </c>
      <c r="EO152" s="20">
        <v>1.9801980198019802E-2</v>
      </c>
      <c r="EP152" s="20">
        <v>1.1494252873563218E-2</v>
      </c>
      <c r="EQ152" s="20">
        <v>0</v>
      </c>
      <c r="ER152" s="20">
        <v>9.2592592592592587E-3</v>
      </c>
      <c r="ES152" s="20">
        <v>0</v>
      </c>
      <c r="ET152" s="20">
        <v>1.9801980198019802E-2</v>
      </c>
      <c r="EU152" s="20">
        <v>0</v>
      </c>
      <c r="EV152" s="20">
        <v>2.3255813953488372E-2</v>
      </c>
      <c r="EW152" s="20">
        <v>1.2048192771084338E-2</v>
      </c>
      <c r="EX152" s="20">
        <v>2.7272727272727271E-2</v>
      </c>
      <c r="EY152" s="20">
        <v>0</v>
      </c>
      <c r="EZ152" s="7">
        <v>9604.18</v>
      </c>
      <c r="FA152" s="7">
        <v>2668.59</v>
      </c>
      <c r="FB152" s="7">
        <v>72039.389999999985</v>
      </c>
      <c r="FC152" s="7">
        <v>136916.09</v>
      </c>
      <c r="FD152" s="7">
        <v>32178.409999999996</v>
      </c>
      <c r="FE152" s="7">
        <v>81935.339999999982</v>
      </c>
      <c r="FF152" s="7">
        <v>31613.73</v>
      </c>
      <c r="FG152" s="7">
        <v>140374.32999999999</v>
      </c>
      <c r="FH152" s="7">
        <v>44574.899999999994</v>
      </c>
      <c r="FI152" s="7">
        <v>20984.680000000004</v>
      </c>
      <c r="FJ152" s="7">
        <v>29599.86</v>
      </c>
      <c r="FK152" s="7">
        <v>9029.9500000000007</v>
      </c>
      <c r="FL152" s="7">
        <v>2892.2200000000003</v>
      </c>
      <c r="FM152" s="7">
        <v>12265.13</v>
      </c>
      <c r="FN152" s="7">
        <v>15228.560000000001</v>
      </c>
      <c r="FO152" s="7">
        <v>9234.98</v>
      </c>
      <c r="FP152" s="7">
        <v>3977.9599999999996</v>
      </c>
      <c r="FQ152" s="7">
        <v>7812.82</v>
      </c>
      <c r="FR152" s="7">
        <v>60546.78</v>
      </c>
      <c r="FS152" s="7">
        <v>4900.28</v>
      </c>
      <c r="FT152" s="7">
        <v>3063.3699999999994</v>
      </c>
      <c r="FU152" s="7">
        <v>33828.850000000006</v>
      </c>
      <c r="FV152" s="7">
        <v>4209.3799999999992</v>
      </c>
      <c r="FW152" s="7">
        <v>7152.32</v>
      </c>
      <c r="FX152" s="9" t="s">
        <v>331</v>
      </c>
      <c r="FY152" s="10" t="s">
        <v>336</v>
      </c>
      <c r="FZ152" s="22" t="s">
        <v>312</v>
      </c>
    </row>
    <row r="153" spans="1:182" x14ac:dyDescent="0.35">
      <c r="A153" s="6" t="s">
        <v>201</v>
      </c>
      <c r="B153" s="7">
        <v>21181175.453999996</v>
      </c>
      <c r="C153" s="7">
        <v>22022749.405200005</v>
      </c>
      <c r="D153" s="7">
        <v>22218627.00679997</v>
      </c>
      <c r="E153" s="7">
        <v>22788074.956799988</v>
      </c>
      <c r="F153" s="7">
        <v>23257629.612799983</v>
      </c>
      <c r="G153" s="7">
        <v>23979176.987199977</v>
      </c>
      <c r="H153" s="7">
        <v>23814907.811199967</v>
      </c>
      <c r="I153" s="7">
        <v>24271709.820799973</v>
      </c>
      <c r="J153" s="7">
        <v>24828116.831999972</v>
      </c>
      <c r="K153" s="7">
        <v>25645474.327599984</v>
      </c>
      <c r="L153" s="7">
        <v>26136062.245599989</v>
      </c>
      <c r="M153" s="7">
        <v>26504910.204399999</v>
      </c>
      <c r="N153" s="7">
        <v>27720629.453599982</v>
      </c>
      <c r="O153" s="7">
        <v>1952210.6664</v>
      </c>
      <c r="P153" s="7">
        <v>2070718.9828000001</v>
      </c>
      <c r="Q153" s="7">
        <v>2013091.6503999995</v>
      </c>
      <c r="R153" s="7">
        <v>1372905.1435999998</v>
      </c>
      <c r="S153" s="7">
        <v>1613556.6496000001</v>
      </c>
      <c r="T153" s="7">
        <v>1381794.7784</v>
      </c>
      <c r="U153" s="7">
        <v>1228513.8344000001</v>
      </c>
      <c r="V153" s="7">
        <v>1266177.4708000002</v>
      </c>
      <c r="W153" s="7">
        <v>1570217.6347999999</v>
      </c>
      <c r="X153" s="7">
        <v>2084686.3584</v>
      </c>
      <c r="Y153" s="7">
        <v>2453664.4952000002</v>
      </c>
      <c r="Z153" s="7">
        <v>2584802.8656000006</v>
      </c>
      <c r="AA153" s="7">
        <v>3029403.8812000002</v>
      </c>
      <c r="AB153" s="7">
        <v>1258180.1155999999</v>
      </c>
      <c r="AC153" s="7">
        <v>767779.18639999989</v>
      </c>
      <c r="AD153" s="7">
        <v>974520.26439999999</v>
      </c>
      <c r="AE153" s="7">
        <v>987161.68399999989</v>
      </c>
      <c r="AF153" s="7">
        <v>692741.05880000012</v>
      </c>
      <c r="AG153" s="7">
        <v>860313.00159999996</v>
      </c>
      <c r="AH153" s="7">
        <v>841419.52839999995</v>
      </c>
      <c r="AI153" s="7">
        <v>1586150.0652000001</v>
      </c>
      <c r="AJ153" s="7">
        <v>1945013.1048000001</v>
      </c>
      <c r="AK153" s="7">
        <v>1744961.0767999999</v>
      </c>
      <c r="AL153" s="7">
        <v>1298367.4708</v>
      </c>
      <c r="AM153" s="7">
        <v>1769533.7295999997</v>
      </c>
      <c r="AN153" s="7">
        <v>1837708.5823999997</v>
      </c>
      <c r="AO153" s="7">
        <v>0</v>
      </c>
      <c r="AP153" s="7">
        <v>70424.892399999997</v>
      </c>
      <c r="AQ153" s="7">
        <v>0</v>
      </c>
      <c r="AR153" s="7">
        <v>43948.475200000001</v>
      </c>
      <c r="AS153" s="7">
        <v>166432.0344</v>
      </c>
      <c r="AT153" s="7">
        <v>212160.7776</v>
      </c>
      <c r="AU153" s="7">
        <v>65301.014799999997</v>
      </c>
      <c r="AV153" s="7">
        <v>107153.594</v>
      </c>
      <c r="AW153" s="7">
        <v>195630.67200000002</v>
      </c>
      <c r="AX153" s="7">
        <v>384742.96239999996</v>
      </c>
      <c r="AY153" s="7">
        <v>488597.55599999998</v>
      </c>
      <c r="AZ153" s="7">
        <v>48393.657599999999</v>
      </c>
      <c r="BA153" s="7">
        <v>333158.34039999999</v>
      </c>
      <c r="BB153" s="7">
        <v>365894.91000000003</v>
      </c>
      <c r="BC153" s="7">
        <v>222146.91</v>
      </c>
      <c r="BD153" s="7">
        <v>245549.90999999997</v>
      </c>
      <c r="BE153" s="7">
        <v>172082.38</v>
      </c>
      <c r="BF153" s="7">
        <v>211782.13999999998</v>
      </c>
      <c r="BG153" s="7">
        <v>166404.97</v>
      </c>
      <c r="BH153" s="7">
        <v>172940.65000000002</v>
      </c>
      <c r="BI153" s="7">
        <v>141837.03999999998</v>
      </c>
      <c r="BJ153" s="7">
        <v>126671.96</v>
      </c>
      <c r="BK153" s="7">
        <v>380633.2199999998</v>
      </c>
      <c r="BL153" s="7">
        <v>190275.83000000002</v>
      </c>
      <c r="BM153" s="7">
        <v>150636.76</v>
      </c>
      <c r="BN153" s="7">
        <v>158502.14000000001</v>
      </c>
      <c r="BO153" s="7">
        <v>349164.83</v>
      </c>
      <c r="BP153" s="7">
        <v>456204.66000000003</v>
      </c>
      <c r="BQ153" s="7">
        <v>205735.36000000002</v>
      </c>
      <c r="BR153" s="7">
        <v>459598.24999999994</v>
      </c>
      <c r="BS153" s="7">
        <v>308112.11</v>
      </c>
      <c r="BT153" s="7">
        <v>177683.81</v>
      </c>
      <c r="BU153" s="7">
        <v>48675.829999999994</v>
      </c>
      <c r="BV153" s="7">
        <v>366948.13</v>
      </c>
      <c r="BW153" s="7">
        <v>364215.43</v>
      </c>
      <c r="BX153" s="7">
        <v>430861.80999999994</v>
      </c>
      <c r="BY153" s="7">
        <v>122419.39</v>
      </c>
      <c r="BZ153" s="7">
        <v>0</v>
      </c>
      <c r="CA153" s="7">
        <v>0</v>
      </c>
      <c r="CB153" s="7">
        <v>0</v>
      </c>
      <c r="CC153" s="7">
        <v>19305.8</v>
      </c>
      <c r="CD153" s="7">
        <v>94485.04</v>
      </c>
      <c r="CE153" s="7">
        <v>16358.97</v>
      </c>
      <c r="CF153" s="7">
        <v>16892.240000000002</v>
      </c>
      <c r="CG153" s="7">
        <v>0</v>
      </c>
      <c r="CH153" s="7">
        <v>0</v>
      </c>
      <c r="CI153" s="7">
        <v>0</v>
      </c>
      <c r="CJ153" s="7">
        <v>119687.51</v>
      </c>
      <c r="CK153" s="7">
        <v>0</v>
      </c>
      <c r="CL153" s="7">
        <v>0</v>
      </c>
      <c r="CM153" s="8">
        <v>0</v>
      </c>
      <c r="CN153" s="8">
        <v>0</v>
      </c>
      <c r="CO153" s="8">
        <v>0</v>
      </c>
      <c r="CP153" s="8">
        <v>1.4156754098520293E-2</v>
      </c>
      <c r="CQ153" s="8">
        <v>7.6330609140542321E-2</v>
      </c>
      <c r="CR153" s="8">
        <v>1.7009147203214971E-2</v>
      </c>
      <c r="CS153" s="8">
        <v>1.6752183537060244E-2</v>
      </c>
      <c r="CT153" s="8">
        <v>0</v>
      </c>
      <c r="CU153" s="8">
        <v>0</v>
      </c>
      <c r="CV153" s="8">
        <v>0</v>
      </c>
      <c r="CW153" s="8">
        <v>9.0427164858255721E-2</v>
      </c>
      <c r="CX153" s="8">
        <v>0</v>
      </c>
      <c r="CY153" s="8">
        <v>0</v>
      </c>
      <c r="CZ153" s="7">
        <v>889874.57</v>
      </c>
      <c r="DA153" s="7">
        <v>1146486.78</v>
      </c>
      <c r="DB153" s="7">
        <v>1100260.28</v>
      </c>
      <c r="DC153" s="7">
        <v>1363716.5600000003</v>
      </c>
      <c r="DD153" s="7">
        <v>1237839.4600000002</v>
      </c>
      <c r="DE153" s="7">
        <v>961774.85</v>
      </c>
      <c r="DF153" s="7">
        <v>1008360.4900000001</v>
      </c>
      <c r="DG153" s="7">
        <v>1019336.22</v>
      </c>
      <c r="DH153" s="7">
        <v>930483.91</v>
      </c>
      <c r="DI153" s="7">
        <v>1566277.25</v>
      </c>
      <c r="DJ153" s="7">
        <v>1323579.1500000001</v>
      </c>
      <c r="DK153" s="7">
        <v>1444204.0999999999</v>
      </c>
      <c r="DL153" s="7">
        <v>1405151.1500000001</v>
      </c>
      <c r="DM153" s="8">
        <v>0.06</v>
      </c>
      <c r="DN153" s="8">
        <v>1.8518518518518517E-2</v>
      </c>
      <c r="DO153" s="8">
        <v>3.0769230769230771E-2</v>
      </c>
      <c r="DP153" s="8">
        <v>3.7037037037037035E-2</v>
      </c>
      <c r="DQ153" s="8">
        <v>3.8461538461538464E-2</v>
      </c>
      <c r="DR153" s="8">
        <v>9.0909090909090912E-2</v>
      </c>
      <c r="DS153" s="8">
        <v>3.8461538461538464E-2</v>
      </c>
      <c r="DT153" s="8">
        <v>8.1967213114754092E-2</v>
      </c>
      <c r="DU153" s="8">
        <v>0</v>
      </c>
      <c r="DV153" s="8">
        <v>3.2258064516129031E-2</v>
      </c>
      <c r="DW153" s="8">
        <v>5.8139534883720929E-2</v>
      </c>
      <c r="DX153" s="8">
        <v>0.04</v>
      </c>
      <c r="DY153" s="8">
        <v>7.4626865671641784E-2</v>
      </c>
      <c r="DZ153" s="8">
        <v>2.1739130434782608E-2</v>
      </c>
      <c r="EA153" s="8">
        <v>0.04</v>
      </c>
      <c r="EB153" s="8">
        <v>1.8518518518518517E-2</v>
      </c>
      <c r="EC153" s="8">
        <v>3.0303030303030304E-2</v>
      </c>
      <c r="ED153" s="8">
        <v>3.7735849056603772E-2</v>
      </c>
      <c r="EE153" s="8">
        <v>3.8461538461538464E-2</v>
      </c>
      <c r="EF153" s="8">
        <v>6.8181818181818177E-2</v>
      </c>
      <c r="EG153" s="8">
        <v>3.9215686274509803E-2</v>
      </c>
      <c r="EH153" s="8">
        <v>8.1967213114754092E-2</v>
      </c>
      <c r="EI153" s="8">
        <v>0</v>
      </c>
      <c r="EJ153" s="8">
        <v>3.2786885245901641E-2</v>
      </c>
      <c r="EK153" s="8">
        <v>4.6511627906976744E-2</v>
      </c>
      <c r="EL153" s="8">
        <v>3.9473684210526314E-2</v>
      </c>
      <c r="EM153" s="8">
        <v>1.4492753623188406E-2</v>
      </c>
      <c r="EN153" s="8">
        <v>0</v>
      </c>
      <c r="EO153" s="8">
        <v>2.0408163265306121E-2</v>
      </c>
      <c r="EP153" s="8">
        <v>1.8181818181818181E-2</v>
      </c>
      <c r="EQ153" s="8">
        <v>3.0303030303030304E-2</v>
      </c>
      <c r="ER153" s="8">
        <v>3.8461538461538464E-2</v>
      </c>
      <c r="ES153" s="8">
        <v>3.8461538461538464E-2</v>
      </c>
      <c r="ET153" s="8">
        <v>6.6666666666666666E-2</v>
      </c>
      <c r="EU153" s="8">
        <v>3.9215686274509803E-2</v>
      </c>
      <c r="EV153" s="8">
        <v>8.0645161290322578E-2</v>
      </c>
      <c r="EW153" s="8">
        <v>0</v>
      </c>
      <c r="EX153" s="8">
        <v>3.3333333333333333E-2</v>
      </c>
      <c r="EY153" s="8">
        <v>4.6511627906976744E-2</v>
      </c>
      <c r="EZ153" s="7">
        <v>44046.57</v>
      </c>
      <c r="FA153" s="7">
        <v>31913.989999999998</v>
      </c>
      <c r="FB153" s="7">
        <v>11766.620000000006</v>
      </c>
      <c r="FC153" s="7">
        <v>76776.01999999999</v>
      </c>
      <c r="FD153" s="7">
        <v>21092.870000000003</v>
      </c>
      <c r="FE153" s="7">
        <v>5759.19</v>
      </c>
      <c r="FF153" s="7">
        <v>21871.960000000003</v>
      </c>
      <c r="FG153" s="7">
        <v>59146.95</v>
      </c>
      <c r="FH153" s="7">
        <v>12510.45</v>
      </c>
      <c r="FI153" s="7">
        <v>5184.4699999999966</v>
      </c>
      <c r="FJ153" s="7">
        <v>14262.430000000002</v>
      </c>
      <c r="FK153" s="7">
        <v>4706.4399999999996</v>
      </c>
      <c r="FL153" s="7">
        <v>1112.23</v>
      </c>
      <c r="FM153" s="7">
        <v>22056.37</v>
      </c>
      <c r="FN153" s="7">
        <v>8924.3100000000013</v>
      </c>
      <c r="FO153" s="7">
        <v>34924.15</v>
      </c>
      <c r="FP153" s="7">
        <v>11027.04</v>
      </c>
      <c r="FQ153" s="7">
        <v>4693.8200000000006</v>
      </c>
      <c r="FR153" s="7">
        <v>4127.33</v>
      </c>
      <c r="FS153" s="7">
        <v>12225.6</v>
      </c>
      <c r="FT153" s="7">
        <v>2581</v>
      </c>
      <c r="FU153" s="7">
        <v>19445.7</v>
      </c>
      <c r="FV153" s="7">
        <v>7835.7699999999968</v>
      </c>
      <c r="FW153" s="7">
        <v>3253.0699999999997</v>
      </c>
      <c r="FX153" s="9" t="s">
        <v>331</v>
      </c>
      <c r="FY153" s="10" t="s">
        <v>201</v>
      </c>
      <c r="FZ153" s="22" t="s">
        <v>312</v>
      </c>
    </row>
    <row r="154" spans="1:182" x14ac:dyDescent="0.35">
      <c r="A154" s="6" t="s">
        <v>337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73531</v>
      </c>
      <c r="M154" s="7">
        <v>255212.82319999998</v>
      </c>
      <c r="N154" s="7">
        <v>485974.95640000002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8" t="s">
        <v>182</v>
      </c>
      <c r="CN154" s="8" t="s">
        <v>182</v>
      </c>
      <c r="CO154" s="8" t="s">
        <v>182</v>
      </c>
      <c r="CP154" s="8" t="s">
        <v>182</v>
      </c>
      <c r="CQ154" s="8" t="s">
        <v>182</v>
      </c>
      <c r="CR154" s="8" t="s">
        <v>182</v>
      </c>
      <c r="CS154" s="8" t="s">
        <v>182</v>
      </c>
      <c r="CT154" s="8" t="s">
        <v>182</v>
      </c>
      <c r="CU154" s="8" t="s">
        <v>182</v>
      </c>
      <c r="CV154" s="8" t="s">
        <v>182</v>
      </c>
      <c r="CW154" s="8">
        <v>0</v>
      </c>
      <c r="CX154" s="8">
        <v>0</v>
      </c>
      <c r="CY154" s="8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27462.63</v>
      </c>
      <c r="DK154" s="7">
        <v>137902.63</v>
      </c>
      <c r="DL154" s="7">
        <v>162843.96</v>
      </c>
      <c r="DM154" s="8" t="s">
        <v>182</v>
      </c>
      <c r="DN154" s="8" t="s">
        <v>182</v>
      </c>
      <c r="DO154" s="8" t="s">
        <v>182</v>
      </c>
      <c r="DP154" s="8" t="s">
        <v>182</v>
      </c>
      <c r="DQ154" s="8" t="s">
        <v>182</v>
      </c>
      <c r="DR154" s="8" t="s">
        <v>182</v>
      </c>
      <c r="DS154" s="8" t="s">
        <v>182</v>
      </c>
      <c r="DT154" s="8" t="s">
        <v>182</v>
      </c>
      <c r="DU154" s="8" t="s">
        <v>182</v>
      </c>
      <c r="DV154" s="8" t="s">
        <v>182</v>
      </c>
      <c r="DW154" s="8" t="s">
        <v>182</v>
      </c>
      <c r="DX154" s="8" t="s">
        <v>182</v>
      </c>
      <c r="DY154" s="8">
        <v>0.125</v>
      </c>
      <c r="DZ154" s="8" t="s">
        <v>182</v>
      </c>
      <c r="EA154" s="8" t="s">
        <v>182</v>
      </c>
      <c r="EB154" s="8" t="s">
        <v>182</v>
      </c>
      <c r="EC154" s="8" t="s">
        <v>182</v>
      </c>
      <c r="ED154" s="8" t="s">
        <v>182</v>
      </c>
      <c r="EE154" s="8" t="s">
        <v>182</v>
      </c>
      <c r="EF154" s="8" t="s">
        <v>182</v>
      </c>
      <c r="EG154" s="8" t="s">
        <v>182</v>
      </c>
      <c r="EH154" s="8" t="s">
        <v>182</v>
      </c>
      <c r="EI154" s="8" t="s">
        <v>182</v>
      </c>
      <c r="EJ154" s="8" t="s">
        <v>182</v>
      </c>
      <c r="EK154" s="8" t="s">
        <v>182</v>
      </c>
      <c r="EL154" s="8" t="s">
        <v>182</v>
      </c>
      <c r="EM154" s="8" t="s">
        <v>182</v>
      </c>
      <c r="EN154" s="8" t="s">
        <v>182</v>
      </c>
      <c r="EO154" s="8" t="s">
        <v>182</v>
      </c>
      <c r="EP154" s="8" t="s">
        <v>182</v>
      </c>
      <c r="EQ154" s="8" t="s">
        <v>182</v>
      </c>
      <c r="ER154" s="8" t="s">
        <v>182</v>
      </c>
      <c r="ES154" s="8" t="s">
        <v>182</v>
      </c>
      <c r="ET154" s="8" t="s">
        <v>182</v>
      </c>
      <c r="EU154" s="8" t="s">
        <v>182</v>
      </c>
      <c r="EV154" s="8" t="s">
        <v>182</v>
      </c>
      <c r="EW154" s="8" t="s">
        <v>182</v>
      </c>
      <c r="EX154" s="8" t="s">
        <v>182</v>
      </c>
      <c r="EY154" s="8" t="s">
        <v>182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9" t="s">
        <v>331</v>
      </c>
      <c r="FY154" s="10" t="s">
        <v>337</v>
      </c>
      <c r="FZ154" s="22" t="s">
        <v>312</v>
      </c>
    </row>
    <row r="155" spans="1:182" x14ac:dyDescent="0.35">
      <c r="A155" s="17" t="s">
        <v>331</v>
      </c>
      <c r="B155" s="18">
        <v>135802624.32799998</v>
      </c>
      <c r="C155" s="18">
        <v>143221798.30359995</v>
      </c>
      <c r="D155" s="18">
        <v>147837907.32199991</v>
      </c>
      <c r="E155" s="18">
        <v>153541889.73919988</v>
      </c>
      <c r="F155" s="18">
        <v>156019176.4555999</v>
      </c>
      <c r="G155" s="18">
        <v>162852711.24640003</v>
      </c>
      <c r="H155" s="18">
        <v>161762011.16239971</v>
      </c>
      <c r="I155" s="18">
        <v>163942388.18359998</v>
      </c>
      <c r="J155" s="18">
        <v>169376164.59759983</v>
      </c>
      <c r="K155" s="18">
        <v>174768553.51920006</v>
      </c>
      <c r="L155" s="18">
        <v>182255648.22519988</v>
      </c>
      <c r="M155" s="18">
        <v>185972043.06759986</v>
      </c>
      <c r="N155" s="18">
        <v>195239454.88599995</v>
      </c>
      <c r="O155" s="18">
        <v>9861134.3939999994</v>
      </c>
      <c r="P155" s="18">
        <v>10299268.402000001</v>
      </c>
      <c r="Q155" s="18">
        <v>10663535.8168</v>
      </c>
      <c r="R155" s="18">
        <v>11381905.2268</v>
      </c>
      <c r="S155" s="18">
        <v>11617481.091600001</v>
      </c>
      <c r="T155" s="18">
        <v>11964876.812800001</v>
      </c>
      <c r="U155" s="18">
        <v>11108040.781199995</v>
      </c>
      <c r="V155" s="18">
        <v>11397456.773199994</v>
      </c>
      <c r="W155" s="18">
        <v>12059975.271599999</v>
      </c>
      <c r="X155" s="18">
        <v>12413827.224399995</v>
      </c>
      <c r="Y155" s="18">
        <v>14754756.582399994</v>
      </c>
      <c r="Z155" s="18">
        <v>15794797.085599989</v>
      </c>
      <c r="AA155" s="18">
        <v>17001044.806799993</v>
      </c>
      <c r="AB155" s="18">
        <v>7848062.3868000014</v>
      </c>
      <c r="AC155" s="18">
        <v>7624774.307599999</v>
      </c>
      <c r="AD155" s="18">
        <v>7793469.5535999993</v>
      </c>
      <c r="AE155" s="18">
        <v>8554668.3435999993</v>
      </c>
      <c r="AF155" s="18">
        <v>7447106.6416000016</v>
      </c>
      <c r="AG155" s="18">
        <v>7805483.7983999979</v>
      </c>
      <c r="AH155" s="18">
        <v>7731339.1492000027</v>
      </c>
      <c r="AI155" s="18">
        <v>9120404.3751999959</v>
      </c>
      <c r="AJ155" s="18">
        <v>11171352.214400003</v>
      </c>
      <c r="AK155" s="18">
        <v>10022073.357199995</v>
      </c>
      <c r="AL155" s="18">
        <v>8647948.6655999962</v>
      </c>
      <c r="AM155" s="18">
        <v>10460611.266800001</v>
      </c>
      <c r="AN155" s="18">
        <v>10637504.639200006</v>
      </c>
      <c r="AO155" s="18">
        <v>0</v>
      </c>
      <c r="AP155" s="18">
        <v>927988.27960000024</v>
      </c>
      <c r="AQ155" s="18">
        <v>992361.36360000004</v>
      </c>
      <c r="AR155" s="18">
        <v>1025302.4916000001</v>
      </c>
      <c r="AS155" s="18">
        <v>1344250.1048000001</v>
      </c>
      <c r="AT155" s="18">
        <v>1160953.5079999999</v>
      </c>
      <c r="AU155" s="18">
        <v>809673.60560000001</v>
      </c>
      <c r="AV155" s="18">
        <v>1049258.1579999998</v>
      </c>
      <c r="AW155" s="18">
        <v>959266.946</v>
      </c>
      <c r="AX155" s="18">
        <v>1254684.4127999998</v>
      </c>
      <c r="AY155" s="18">
        <v>1614884.9291999999</v>
      </c>
      <c r="AZ155" s="18">
        <v>936765.99839999992</v>
      </c>
      <c r="BA155" s="18">
        <v>1233915.5716000001</v>
      </c>
      <c r="BB155" s="18">
        <v>1485009.4400000002</v>
      </c>
      <c r="BC155" s="18">
        <v>1668966.3599999999</v>
      </c>
      <c r="BD155" s="18">
        <v>1575908.8499999999</v>
      </c>
      <c r="BE155" s="18">
        <v>1143509.2</v>
      </c>
      <c r="BF155" s="18">
        <v>948580.75</v>
      </c>
      <c r="BG155" s="18">
        <v>959462.88000000012</v>
      </c>
      <c r="BH155" s="18">
        <v>805505.08000000007</v>
      </c>
      <c r="BI155" s="18">
        <v>1116904.02</v>
      </c>
      <c r="BJ155" s="18">
        <v>558223.59000000008</v>
      </c>
      <c r="BK155" s="18">
        <v>1779486.1099999989</v>
      </c>
      <c r="BL155" s="18">
        <v>1187741.8500000003</v>
      </c>
      <c r="BM155" s="18">
        <v>1186126.2799999998</v>
      </c>
      <c r="BN155" s="18">
        <v>1333611.5399999998</v>
      </c>
      <c r="BO155" s="18">
        <v>1876310.6099999999</v>
      </c>
      <c r="BP155" s="18">
        <v>1435205.6099999999</v>
      </c>
      <c r="BQ155" s="18">
        <v>1759305.2600000002</v>
      </c>
      <c r="BR155" s="18">
        <v>2388927.2500000005</v>
      </c>
      <c r="BS155" s="18">
        <v>1598747.6900000002</v>
      </c>
      <c r="BT155" s="18">
        <v>2029775.8499999994</v>
      </c>
      <c r="BU155" s="18">
        <v>1841409.7599999993</v>
      </c>
      <c r="BV155" s="18">
        <v>2596664.2699999991</v>
      </c>
      <c r="BW155" s="18">
        <v>2026129.7299999997</v>
      </c>
      <c r="BX155" s="18">
        <v>1648772.39</v>
      </c>
      <c r="BY155" s="18">
        <v>2047867.5800000003</v>
      </c>
      <c r="BZ155" s="18">
        <v>71075.67</v>
      </c>
      <c r="CA155" s="18">
        <v>30442.65</v>
      </c>
      <c r="CB155" s="18">
        <v>335642.31000000006</v>
      </c>
      <c r="CC155" s="18">
        <v>19305.8</v>
      </c>
      <c r="CD155" s="18">
        <v>342031.08999999997</v>
      </c>
      <c r="CE155" s="18">
        <v>185688.84</v>
      </c>
      <c r="CF155" s="18">
        <v>73048.099999999991</v>
      </c>
      <c r="CG155" s="18">
        <v>189320.97</v>
      </c>
      <c r="CH155" s="18">
        <v>76792.930000000008</v>
      </c>
      <c r="CI155" s="18">
        <v>132083.87</v>
      </c>
      <c r="CJ155" s="18">
        <v>358547.49</v>
      </c>
      <c r="CK155" s="18">
        <v>138555.91</v>
      </c>
      <c r="CL155" s="18">
        <v>402883.26</v>
      </c>
      <c r="CM155" s="19">
        <v>1.0190355362808658E-2</v>
      </c>
      <c r="CN155" s="19">
        <v>2.9670577049632409E-3</v>
      </c>
      <c r="CO155" s="19">
        <v>3.3958276318409801E-2</v>
      </c>
      <c r="CP155" s="19">
        <v>2.0251162393465768E-3</v>
      </c>
      <c r="CQ155" s="19">
        <v>4.1155884338238344E-2</v>
      </c>
      <c r="CR155" s="19">
        <v>2.3225743169793658E-2</v>
      </c>
      <c r="CS155" s="19">
        <v>1.0482478983263266E-2</v>
      </c>
      <c r="CT155" s="19">
        <v>2.4846729328330579E-2</v>
      </c>
      <c r="CU155" s="19">
        <v>7.7825646285509253E-3</v>
      </c>
      <c r="CV155" s="19">
        <v>1.1819489751434405E-2</v>
      </c>
      <c r="CW155" s="19">
        <v>2.9219796225443663E-2</v>
      </c>
      <c r="CX155" s="19">
        <v>1.2131396339151166E-2</v>
      </c>
      <c r="CY155" s="19">
        <v>3.3942093634194412E-2</v>
      </c>
      <c r="CZ155" s="18">
        <v>6974797.9800000004</v>
      </c>
      <c r="DA155" s="18">
        <v>10260215.010000002</v>
      </c>
      <c r="DB155" s="18">
        <v>9883961.9199999943</v>
      </c>
      <c r="DC155" s="18">
        <v>9533181.1699999999</v>
      </c>
      <c r="DD155" s="18">
        <v>8310624.2400000012</v>
      </c>
      <c r="DE155" s="18">
        <v>7994957.9499999993</v>
      </c>
      <c r="DF155" s="18">
        <v>6968590.1699999999</v>
      </c>
      <c r="DG155" s="18">
        <v>7619552.9599999972</v>
      </c>
      <c r="DH155" s="18">
        <v>9867303.8599999994</v>
      </c>
      <c r="DI155" s="18">
        <v>11175090.700000005</v>
      </c>
      <c r="DJ155" s="18">
        <v>12270704.670000002</v>
      </c>
      <c r="DK155" s="18">
        <v>11421266.449999997</v>
      </c>
      <c r="DL155" s="18">
        <v>11869723.310000001</v>
      </c>
      <c r="DM155" s="19">
        <v>6.1363636363636363E-2</v>
      </c>
      <c r="DN155" s="19">
        <v>1.7369727047146403E-2</v>
      </c>
      <c r="DO155" s="19">
        <v>2.4436090225563908E-2</v>
      </c>
      <c r="DP155" s="19">
        <v>3.1468531468531472E-2</v>
      </c>
      <c r="DQ155" s="19">
        <v>2.5688073394495414E-2</v>
      </c>
      <c r="DR155" s="19">
        <v>4.5238095238095237E-2</v>
      </c>
      <c r="DS155" s="19">
        <v>3.6324786324786328E-2</v>
      </c>
      <c r="DT155" s="19">
        <v>4.1095890410958902E-2</v>
      </c>
      <c r="DU155" s="19">
        <v>3.1630170316301706E-2</v>
      </c>
      <c r="DV155" s="19">
        <v>3.3898305084745763E-2</v>
      </c>
      <c r="DW155" s="19">
        <v>2.6011560693641619E-2</v>
      </c>
      <c r="DX155" s="19">
        <v>2.3426061493411421E-2</v>
      </c>
      <c r="DY155" s="19">
        <v>4.9050632911392403E-2</v>
      </c>
      <c r="DZ155" s="19">
        <v>2.7027027027027029E-2</v>
      </c>
      <c r="EA155" s="19">
        <v>3.0092592592592591E-2</v>
      </c>
      <c r="EB155" s="19">
        <v>1.4354066985645933E-2</v>
      </c>
      <c r="EC155" s="19">
        <v>2.4761904761904763E-2</v>
      </c>
      <c r="ED155" s="19">
        <v>2.6269702276707531E-2</v>
      </c>
      <c r="EE155" s="19">
        <v>2.4299065420560748E-2</v>
      </c>
      <c r="EF155" s="19">
        <v>2.8776978417266189E-2</v>
      </c>
      <c r="EG155" s="19">
        <v>2.9787234042553193E-2</v>
      </c>
      <c r="EH155" s="19">
        <v>3.6781609195402298E-2</v>
      </c>
      <c r="EI155" s="19">
        <v>3.5545023696682464E-2</v>
      </c>
      <c r="EJ155" s="19">
        <v>2.2388059701492536E-2</v>
      </c>
      <c r="EK155" s="19">
        <v>2.4817518248175182E-2</v>
      </c>
      <c r="EL155" s="19">
        <v>1.7543859649122806E-2</v>
      </c>
      <c r="EM155" s="19">
        <v>2.7837259100642397E-2</v>
      </c>
      <c r="EN155" s="19">
        <v>2.2443890274314215E-2</v>
      </c>
      <c r="EO155" s="19">
        <v>2.8103044496487119E-2</v>
      </c>
      <c r="EP155" s="19">
        <v>1.4150943396226415E-2</v>
      </c>
      <c r="EQ155" s="19">
        <v>2.4482109227871938E-2</v>
      </c>
      <c r="ER155" s="19">
        <v>2.3049645390070921E-2</v>
      </c>
      <c r="ES155" s="19">
        <v>2.2684310018903593E-2</v>
      </c>
      <c r="ET155" s="19">
        <v>2.7906976744186046E-2</v>
      </c>
      <c r="EU155" s="19">
        <v>2.8260869565217391E-2</v>
      </c>
      <c r="EV155" s="19">
        <v>3.6363636363636362E-2</v>
      </c>
      <c r="EW155" s="19">
        <v>3.4883720930232558E-2</v>
      </c>
      <c r="EX155" s="19">
        <v>2.0872865275142316E-2</v>
      </c>
      <c r="EY155" s="19">
        <v>2.4495677233429394E-2</v>
      </c>
      <c r="EZ155" s="18">
        <v>147992.93</v>
      </c>
      <c r="FA155" s="18">
        <v>38678.230000000003</v>
      </c>
      <c r="FB155" s="18">
        <v>119936.55999999992</v>
      </c>
      <c r="FC155" s="18">
        <v>420009.64000000013</v>
      </c>
      <c r="FD155" s="18">
        <v>110894.08999999998</v>
      </c>
      <c r="FE155" s="18">
        <v>190999.18</v>
      </c>
      <c r="FF155" s="18">
        <v>159504.45000000004</v>
      </c>
      <c r="FG155" s="18">
        <v>288758.55</v>
      </c>
      <c r="FH155" s="18">
        <v>82181.669999999969</v>
      </c>
      <c r="FI155" s="18">
        <v>148858.25000000006</v>
      </c>
      <c r="FJ155" s="18">
        <v>167995.47999999992</v>
      </c>
      <c r="FK155" s="18">
        <v>56948.849999999991</v>
      </c>
      <c r="FL155" s="18">
        <v>20097.820000000003</v>
      </c>
      <c r="FM155" s="18">
        <v>183945.73000000007</v>
      </c>
      <c r="FN155" s="18">
        <v>51646.749999999978</v>
      </c>
      <c r="FO155" s="18">
        <v>82480.520000000019</v>
      </c>
      <c r="FP155" s="18">
        <v>43850.299999999996</v>
      </c>
      <c r="FQ155" s="18">
        <v>172187.51000000013</v>
      </c>
      <c r="FR155" s="18">
        <v>121558.79999999997</v>
      </c>
      <c r="FS155" s="18">
        <v>62890.22</v>
      </c>
      <c r="FT155" s="18">
        <v>92040.230000000025</v>
      </c>
      <c r="FU155" s="18">
        <v>180056.86999999997</v>
      </c>
      <c r="FV155" s="18">
        <v>56351.679999999993</v>
      </c>
      <c r="FW155" s="18">
        <v>73324</v>
      </c>
      <c r="FX155" s="4"/>
      <c r="FY155" s="4"/>
      <c r="FZ155" s="4"/>
    </row>
    <row r="156" spans="1:182" x14ac:dyDescent="0.35">
      <c r="A156" s="6" t="s">
        <v>338</v>
      </c>
      <c r="B156" s="7">
        <v>35780384.441999964</v>
      </c>
      <c r="C156" s="7">
        <v>37493445.21639993</v>
      </c>
      <c r="D156" s="7">
        <v>39190005.564399928</v>
      </c>
      <c r="E156" s="7">
        <v>40759315.119999968</v>
      </c>
      <c r="F156" s="7">
        <v>41890562.607199959</v>
      </c>
      <c r="G156" s="7">
        <v>43753691.428799942</v>
      </c>
      <c r="H156" s="7">
        <v>43746390.915999942</v>
      </c>
      <c r="I156" s="7">
        <v>44347559.71919997</v>
      </c>
      <c r="J156" s="7">
        <v>45759047.075199977</v>
      </c>
      <c r="K156" s="7">
        <v>47311358.623599954</v>
      </c>
      <c r="L156" s="7">
        <v>48829407.31879995</v>
      </c>
      <c r="M156" s="7">
        <v>49280856.759199969</v>
      </c>
      <c r="N156" s="7">
        <v>52940016.456399962</v>
      </c>
      <c r="O156" s="7">
        <v>2363233.2944</v>
      </c>
      <c r="P156" s="7">
        <v>2750524.1556000002</v>
      </c>
      <c r="Q156" s="7">
        <v>2478036.7483999999</v>
      </c>
      <c r="R156" s="7">
        <v>2716920.0420000004</v>
      </c>
      <c r="S156" s="7">
        <v>2446706.0163999996</v>
      </c>
      <c r="T156" s="7">
        <v>2509360.2879999997</v>
      </c>
      <c r="U156" s="7">
        <v>2577707.3067999999</v>
      </c>
      <c r="V156" s="7">
        <v>2887199.7835999997</v>
      </c>
      <c r="W156" s="7">
        <v>2511489.2443999997</v>
      </c>
      <c r="X156" s="7">
        <v>2460389.6088</v>
      </c>
      <c r="Y156" s="7">
        <v>2567768.7292000009</v>
      </c>
      <c r="Z156" s="7">
        <v>2604877.0024000001</v>
      </c>
      <c r="AA156" s="7">
        <v>3016148.7175999996</v>
      </c>
      <c r="AB156" s="7">
        <v>1652169.7291999999</v>
      </c>
      <c r="AC156" s="7">
        <v>1493599.4659999998</v>
      </c>
      <c r="AD156" s="7">
        <v>1805790.5492</v>
      </c>
      <c r="AE156" s="7">
        <v>1591357.108</v>
      </c>
      <c r="AF156" s="7">
        <v>1559941.4036000001</v>
      </c>
      <c r="AG156" s="7">
        <v>1839366.5004</v>
      </c>
      <c r="AH156" s="7">
        <v>1847114.7559999998</v>
      </c>
      <c r="AI156" s="7">
        <v>1950171.5936</v>
      </c>
      <c r="AJ156" s="7">
        <v>2322273.1644000001</v>
      </c>
      <c r="AK156" s="7">
        <v>1937938.5680000002</v>
      </c>
      <c r="AL156" s="7">
        <v>2117296.9795999997</v>
      </c>
      <c r="AM156" s="7">
        <v>2929415.1872000005</v>
      </c>
      <c r="AN156" s="7">
        <v>3213674.3412000006</v>
      </c>
      <c r="AO156" s="7">
        <v>0</v>
      </c>
      <c r="AP156" s="7">
        <v>146457.9276</v>
      </c>
      <c r="AQ156" s="7">
        <v>271182.80839999998</v>
      </c>
      <c r="AR156" s="7">
        <v>143970.81199999998</v>
      </c>
      <c r="AS156" s="7">
        <v>146183.40199999997</v>
      </c>
      <c r="AT156" s="7">
        <v>286772.8284</v>
      </c>
      <c r="AU156" s="7">
        <v>211645.4</v>
      </c>
      <c r="AV156" s="7">
        <v>239788.34039999999</v>
      </c>
      <c r="AW156" s="7">
        <v>364726.27159999998</v>
      </c>
      <c r="AX156" s="7">
        <v>317256.52999999997</v>
      </c>
      <c r="AY156" s="7">
        <v>262317.26880000002</v>
      </c>
      <c r="AZ156" s="7">
        <v>78866.588399999993</v>
      </c>
      <c r="BA156" s="7">
        <v>337824.2316</v>
      </c>
      <c r="BB156" s="7">
        <v>161568.05999999997</v>
      </c>
      <c r="BC156" s="7">
        <v>144396.10999999999</v>
      </c>
      <c r="BD156" s="7">
        <v>263322.99000000005</v>
      </c>
      <c r="BE156" s="7">
        <v>280983.03000000003</v>
      </c>
      <c r="BF156" s="7">
        <v>244674.02000000002</v>
      </c>
      <c r="BG156" s="7">
        <v>409657.09</v>
      </c>
      <c r="BH156" s="7">
        <v>199317.49</v>
      </c>
      <c r="BI156" s="7">
        <v>175906.56999999998</v>
      </c>
      <c r="BJ156" s="7">
        <v>230597.01</v>
      </c>
      <c r="BK156" s="7">
        <v>526047.40000000014</v>
      </c>
      <c r="BL156" s="7">
        <v>194405.78</v>
      </c>
      <c r="BM156" s="7">
        <v>202175.64</v>
      </c>
      <c r="BN156" s="7">
        <v>295831.54000000004</v>
      </c>
      <c r="BO156" s="7">
        <v>369216.63000000006</v>
      </c>
      <c r="BP156" s="7">
        <v>118876.52999999998</v>
      </c>
      <c r="BQ156" s="7">
        <v>583240.58000000007</v>
      </c>
      <c r="BR156" s="7">
        <v>462739.08999999997</v>
      </c>
      <c r="BS156" s="7">
        <v>342848.07000000007</v>
      </c>
      <c r="BT156" s="7">
        <v>83816.33</v>
      </c>
      <c r="BU156" s="7">
        <v>695332.52</v>
      </c>
      <c r="BV156" s="7">
        <v>635797.05999999994</v>
      </c>
      <c r="BW156" s="7">
        <v>398493.81999999995</v>
      </c>
      <c r="BX156" s="7">
        <v>264007.78999999998</v>
      </c>
      <c r="BY156" s="7">
        <v>181011.11000000002</v>
      </c>
      <c r="BZ156" s="7">
        <v>5290.19</v>
      </c>
      <c r="CA156" s="7">
        <v>0</v>
      </c>
      <c r="CB156" s="7">
        <v>18503.87</v>
      </c>
      <c r="CC156" s="7">
        <v>0</v>
      </c>
      <c r="CD156" s="7">
        <v>31034.93</v>
      </c>
      <c r="CE156" s="7">
        <v>52610.2</v>
      </c>
      <c r="CF156" s="7">
        <v>4603.33</v>
      </c>
      <c r="CG156" s="7">
        <v>0</v>
      </c>
      <c r="CH156" s="7">
        <v>0</v>
      </c>
      <c r="CI156" s="7">
        <v>21296.32</v>
      </c>
      <c r="CJ156" s="7">
        <v>104689.94</v>
      </c>
      <c r="CK156" s="7">
        <v>0</v>
      </c>
      <c r="CL156" s="7">
        <v>34056.120000000003</v>
      </c>
      <c r="CM156" s="20">
        <v>2.3843079877321526E-3</v>
      </c>
      <c r="CN156" s="20">
        <v>0</v>
      </c>
      <c r="CO156" s="20">
        <v>6.9523241846155921E-3</v>
      </c>
      <c r="CP156" s="20">
        <v>0</v>
      </c>
      <c r="CQ156" s="20">
        <v>1.2076297703453438E-2</v>
      </c>
      <c r="CR156" s="20">
        <v>2.2162368468359693E-2</v>
      </c>
      <c r="CS156" s="20">
        <v>2.4678503114356079E-3</v>
      </c>
      <c r="CT156" s="20">
        <v>0</v>
      </c>
      <c r="CU156" s="20">
        <v>0</v>
      </c>
      <c r="CV156" s="20">
        <v>8.3062689066333052E-3</v>
      </c>
      <c r="CW156" s="20">
        <v>3.985137715574319E-2</v>
      </c>
      <c r="CX156" s="20">
        <v>0</v>
      </c>
      <c r="CY156" s="20">
        <v>9.4653352356952151E-3</v>
      </c>
      <c r="CZ156" s="7">
        <v>2218752.79</v>
      </c>
      <c r="DA156" s="7">
        <v>2605672.38</v>
      </c>
      <c r="DB156" s="7">
        <v>2661537.2799999998</v>
      </c>
      <c r="DC156" s="7">
        <v>2382730.34</v>
      </c>
      <c r="DD156" s="7">
        <v>2569904.35</v>
      </c>
      <c r="DE156" s="7">
        <v>2373852.7799999998</v>
      </c>
      <c r="DF156" s="7">
        <v>1865319.7800000003</v>
      </c>
      <c r="DG156" s="7">
        <v>1658695.8199999998</v>
      </c>
      <c r="DH156" s="7">
        <v>2741523.49</v>
      </c>
      <c r="DI156" s="7">
        <v>2963452.03</v>
      </c>
      <c r="DJ156" s="7">
        <v>3040610.99</v>
      </c>
      <c r="DK156" s="7">
        <v>2387985.2400000002</v>
      </c>
      <c r="DL156" s="7">
        <v>3878960.4200000004</v>
      </c>
      <c r="DM156" s="20">
        <v>0.11278195488721804</v>
      </c>
      <c r="DN156" s="20">
        <v>2.5000000000000001E-2</v>
      </c>
      <c r="DO156" s="20">
        <v>2.0270270270270271E-2</v>
      </c>
      <c r="DP156" s="20">
        <v>1.7964071856287425E-2</v>
      </c>
      <c r="DQ156" s="20">
        <v>3.2786885245901641E-2</v>
      </c>
      <c r="DR156" s="20">
        <v>2.4E-2</v>
      </c>
      <c r="DS156" s="20">
        <v>3.3333333333333333E-2</v>
      </c>
      <c r="DT156" s="20">
        <v>0.05</v>
      </c>
      <c r="DU156" s="20">
        <v>1.1235955056179775E-2</v>
      </c>
      <c r="DV156" s="20">
        <v>3.875968992248062E-2</v>
      </c>
      <c r="DW156" s="20">
        <v>3.1446540880503145E-2</v>
      </c>
      <c r="DX156" s="20">
        <v>0.12519893899204243</v>
      </c>
      <c r="DY156" s="20">
        <v>0.16485834840265218</v>
      </c>
      <c r="DZ156" s="20">
        <v>1.8691588785046728E-2</v>
      </c>
      <c r="EA156" s="20">
        <v>5.3846153846153849E-2</v>
      </c>
      <c r="EB156" s="20">
        <v>2.4793388429752067E-2</v>
      </c>
      <c r="EC156" s="20">
        <v>1.3513513513513514E-2</v>
      </c>
      <c r="ED156" s="20">
        <v>6.024096385542169E-3</v>
      </c>
      <c r="EE156" s="20">
        <v>1.6393442622950821E-2</v>
      </c>
      <c r="EF156" s="20">
        <v>1.6129032258064516E-2</v>
      </c>
      <c r="EG156" s="20">
        <v>2.6666666666666668E-2</v>
      </c>
      <c r="EH156" s="20">
        <v>3.3333333333333333E-2</v>
      </c>
      <c r="EI156" s="20">
        <v>1.1111111111111112E-2</v>
      </c>
      <c r="EJ156" s="20">
        <v>1.5267175572519083E-2</v>
      </c>
      <c r="EK156" s="20">
        <v>3.1847133757961783E-2</v>
      </c>
      <c r="EL156" s="20">
        <v>9.7126436781609191E-2</v>
      </c>
      <c r="EM156" s="20">
        <v>2.7777777777777776E-2</v>
      </c>
      <c r="EN156" s="20">
        <v>1.834862385321101E-2</v>
      </c>
      <c r="EO156" s="20">
        <v>4.6511627906976744E-2</v>
      </c>
      <c r="EP156" s="20">
        <v>1.6528925619834711E-2</v>
      </c>
      <c r="EQ156" s="20">
        <v>1.3245033112582781E-2</v>
      </c>
      <c r="ER156" s="20">
        <v>6.1349693251533744E-3</v>
      </c>
      <c r="ES156" s="20">
        <v>1.6393442622950821E-2</v>
      </c>
      <c r="ET156" s="20">
        <v>1.6260162601626018E-2</v>
      </c>
      <c r="EU156" s="20">
        <v>2.6666666666666668E-2</v>
      </c>
      <c r="EV156" s="20">
        <v>3.3333333333333333E-2</v>
      </c>
      <c r="EW156" s="20">
        <v>1.0869565217391304E-2</v>
      </c>
      <c r="EX156" s="20">
        <v>7.462686567164179E-3</v>
      </c>
      <c r="EY156" s="20">
        <v>2.6143790849673203E-2</v>
      </c>
      <c r="EZ156" s="7">
        <v>64231.03</v>
      </c>
      <c r="FA156" s="7">
        <v>16499.46</v>
      </c>
      <c r="FB156" s="7">
        <v>6216.2500000000009</v>
      </c>
      <c r="FC156" s="7">
        <v>107397.18999999999</v>
      </c>
      <c r="FD156" s="7">
        <v>28174.68</v>
      </c>
      <c r="FE156" s="7">
        <v>25257.14</v>
      </c>
      <c r="FF156" s="7">
        <v>48727.53</v>
      </c>
      <c r="FG156" s="7">
        <v>50178.219999999994</v>
      </c>
      <c r="FH156" s="7">
        <v>18765.43</v>
      </c>
      <c r="FI156" s="7">
        <v>49885.740000000005</v>
      </c>
      <c r="FJ156" s="7">
        <v>51298.719999999994</v>
      </c>
      <c r="FK156" s="7">
        <v>61287.01</v>
      </c>
      <c r="FL156" s="7">
        <v>51926.969999999994</v>
      </c>
      <c r="FM156" s="7">
        <v>36053.879999999997</v>
      </c>
      <c r="FN156" s="7">
        <v>19311.53</v>
      </c>
      <c r="FO156" s="7">
        <v>8711.09</v>
      </c>
      <c r="FP156" s="7">
        <v>32629.039999999997</v>
      </c>
      <c r="FQ156" s="7">
        <v>130615</v>
      </c>
      <c r="FR156" s="7">
        <v>36910.960000000006</v>
      </c>
      <c r="FS156" s="7">
        <v>45084.630000000005</v>
      </c>
      <c r="FT156" s="7">
        <v>51915.340000000004</v>
      </c>
      <c r="FU156" s="7">
        <v>55493.95</v>
      </c>
      <c r="FV156" s="7">
        <v>27343.210000000003</v>
      </c>
      <c r="FW156" s="7">
        <v>54510.429999999993</v>
      </c>
      <c r="FX156" s="9" t="s">
        <v>339</v>
      </c>
      <c r="FY156" s="10" t="s">
        <v>338</v>
      </c>
      <c r="FZ156" s="22" t="s">
        <v>312</v>
      </c>
    </row>
    <row r="157" spans="1:182" x14ac:dyDescent="0.35">
      <c r="A157" s="6" t="s">
        <v>340</v>
      </c>
      <c r="B157" s="7">
        <v>9306648.5187999886</v>
      </c>
      <c r="C157" s="7">
        <v>10605588.577999987</v>
      </c>
      <c r="D157" s="7">
        <v>11976511.6412</v>
      </c>
      <c r="E157" s="7">
        <v>12564003.185599988</v>
      </c>
      <c r="F157" s="7">
        <v>13399005.353999998</v>
      </c>
      <c r="G157" s="7">
        <v>14415972.086399989</v>
      </c>
      <c r="H157" s="7">
        <v>15452098.5616</v>
      </c>
      <c r="I157" s="7">
        <v>16112487.693999989</v>
      </c>
      <c r="J157" s="7">
        <v>16771124.380000001</v>
      </c>
      <c r="K157" s="7">
        <v>17964569.353599995</v>
      </c>
      <c r="L157" s="7">
        <v>19471306.164799988</v>
      </c>
      <c r="M157" s="7">
        <v>20033010.981199987</v>
      </c>
      <c r="N157" s="7">
        <v>20991857.737999994</v>
      </c>
      <c r="O157" s="7">
        <v>891042.2747999999</v>
      </c>
      <c r="P157" s="7">
        <v>1051657.6268</v>
      </c>
      <c r="Q157" s="7">
        <v>957613.00880000007</v>
      </c>
      <c r="R157" s="7">
        <v>1057493.254</v>
      </c>
      <c r="S157" s="7">
        <v>934382.97120000003</v>
      </c>
      <c r="T157" s="7">
        <v>1096852.0024000001</v>
      </c>
      <c r="U157" s="7">
        <v>1286113.3064000001</v>
      </c>
      <c r="V157" s="7">
        <v>1452392.4148000001</v>
      </c>
      <c r="W157" s="7">
        <v>1468453.0551999998</v>
      </c>
      <c r="X157" s="7">
        <v>1562544.1120000002</v>
      </c>
      <c r="Y157" s="7">
        <v>1600670.3111999999</v>
      </c>
      <c r="Z157" s="7">
        <v>1826001.4480000001</v>
      </c>
      <c r="AA157" s="7">
        <v>2178270.5368000004</v>
      </c>
      <c r="AB157" s="7">
        <v>767056.39240000001</v>
      </c>
      <c r="AC157" s="7">
        <v>584579.39200000011</v>
      </c>
      <c r="AD157" s="7">
        <v>557913.28879999998</v>
      </c>
      <c r="AE157" s="7">
        <v>820516.17599999998</v>
      </c>
      <c r="AF157" s="7">
        <v>1019364.264</v>
      </c>
      <c r="AG157" s="7">
        <v>1129396.9235999999</v>
      </c>
      <c r="AH157" s="7">
        <v>889200.59359999991</v>
      </c>
      <c r="AI157" s="7">
        <v>1126339.064</v>
      </c>
      <c r="AJ157" s="7">
        <v>1079017.2252</v>
      </c>
      <c r="AK157" s="7">
        <v>1115929.9864000001</v>
      </c>
      <c r="AL157" s="7">
        <v>1880900.2988</v>
      </c>
      <c r="AM157" s="7">
        <v>1524335.5591999998</v>
      </c>
      <c r="AN157" s="7">
        <v>1283074.0360000001</v>
      </c>
      <c r="AO157" s="7">
        <v>0</v>
      </c>
      <c r="AP157" s="7">
        <v>154938.10399999999</v>
      </c>
      <c r="AQ157" s="7">
        <v>66482.0144</v>
      </c>
      <c r="AR157" s="7">
        <v>178954.42360000001</v>
      </c>
      <c r="AS157" s="7">
        <v>100073.2592</v>
      </c>
      <c r="AT157" s="7">
        <v>105963.66600000001</v>
      </c>
      <c r="AU157" s="7">
        <v>157906.6764</v>
      </c>
      <c r="AV157" s="7">
        <v>198447.2328</v>
      </c>
      <c r="AW157" s="7">
        <v>144958.3524</v>
      </c>
      <c r="AX157" s="7">
        <v>6004.4744000000001</v>
      </c>
      <c r="AY157" s="7">
        <v>257265.27679999999</v>
      </c>
      <c r="AZ157" s="7">
        <v>120768.78600000002</v>
      </c>
      <c r="BA157" s="7">
        <v>279367.20160000003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108703.47</v>
      </c>
      <c r="BI157" s="7">
        <v>12881.46</v>
      </c>
      <c r="BJ157" s="7">
        <v>0</v>
      </c>
      <c r="BK157" s="7">
        <v>0</v>
      </c>
      <c r="BL157" s="7">
        <v>0</v>
      </c>
      <c r="BM157" s="7">
        <v>148462.01</v>
      </c>
      <c r="BN157" s="7">
        <v>115729.03</v>
      </c>
      <c r="BO157" s="7">
        <v>159057.25000000003</v>
      </c>
      <c r="BP157" s="7">
        <v>108658.01999999999</v>
      </c>
      <c r="BQ157" s="7">
        <v>140050.31</v>
      </c>
      <c r="BR157" s="7">
        <v>183665.72999999998</v>
      </c>
      <c r="BS157" s="7">
        <v>171914.93</v>
      </c>
      <c r="BT157" s="7">
        <v>71005.72</v>
      </c>
      <c r="BU157" s="7">
        <v>192800.95</v>
      </c>
      <c r="BV157" s="7">
        <v>154803.53</v>
      </c>
      <c r="BW157" s="7">
        <v>172453.53</v>
      </c>
      <c r="BX157" s="7">
        <v>338612.82</v>
      </c>
      <c r="BY157" s="7">
        <v>427131.33999999997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50752.35</v>
      </c>
      <c r="CI157" s="7">
        <v>0</v>
      </c>
      <c r="CJ157" s="7">
        <v>0</v>
      </c>
      <c r="CK157" s="7">
        <v>0</v>
      </c>
      <c r="CL157" s="7">
        <v>21900.41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5.120853302307074E-2</v>
      </c>
      <c r="CV157" s="8">
        <v>0</v>
      </c>
      <c r="CW157" s="8">
        <v>0</v>
      </c>
      <c r="CX157" s="8">
        <v>0</v>
      </c>
      <c r="CY157" s="8">
        <v>1.529982573545287E-2</v>
      </c>
      <c r="CZ157" s="7">
        <v>752671.4</v>
      </c>
      <c r="DA157" s="7">
        <v>1457640.01</v>
      </c>
      <c r="DB157" s="7">
        <v>1460216.03</v>
      </c>
      <c r="DC157" s="7">
        <v>794803.8899999999</v>
      </c>
      <c r="DD157" s="7">
        <v>1123077.6299999999</v>
      </c>
      <c r="DE157" s="7">
        <v>1039295.1500000001</v>
      </c>
      <c r="DF157" s="7">
        <v>1298152.6200000001</v>
      </c>
      <c r="DG157" s="7">
        <v>1101061.53</v>
      </c>
      <c r="DH157" s="7">
        <v>991091.66</v>
      </c>
      <c r="DI157" s="7">
        <v>1566599.87</v>
      </c>
      <c r="DJ157" s="7">
        <v>1668886.96</v>
      </c>
      <c r="DK157" s="7">
        <v>1368893.09</v>
      </c>
      <c r="DL157" s="7">
        <v>1431415.6500000001</v>
      </c>
      <c r="DM157" s="8">
        <v>0</v>
      </c>
      <c r="DN157" s="8">
        <v>2.0833333333333332E-2</v>
      </c>
      <c r="DO157" s="8">
        <v>1.6666666666666666E-2</v>
      </c>
      <c r="DP157" s="8">
        <v>1.3698630136986301E-2</v>
      </c>
      <c r="DQ157" s="8">
        <v>2.564102564102564E-2</v>
      </c>
      <c r="DR157" s="8">
        <v>6.8181818181818177E-2</v>
      </c>
      <c r="DS157" s="8">
        <v>3.6363636363636362E-2</v>
      </c>
      <c r="DT157" s="8">
        <v>0.10204081632653061</v>
      </c>
      <c r="DU157" s="8">
        <v>4.7619047619047616E-2</v>
      </c>
      <c r="DV157" s="8">
        <v>9.0909090909090912E-2</v>
      </c>
      <c r="DW157" s="8">
        <v>2.8571428571428571E-2</v>
      </c>
      <c r="DX157" s="8">
        <v>4.9382716049382713E-2</v>
      </c>
      <c r="DY157" s="8">
        <v>5.4054054054054057E-2</v>
      </c>
      <c r="DZ157" s="8">
        <v>4.2553191489361701E-2</v>
      </c>
      <c r="EA157" s="8">
        <v>0</v>
      </c>
      <c r="EB157" s="8">
        <v>0</v>
      </c>
      <c r="EC157" s="8">
        <v>1.7543859649122806E-2</v>
      </c>
      <c r="ED157" s="8">
        <v>1.3513513513513514E-2</v>
      </c>
      <c r="EE157" s="8">
        <v>0</v>
      </c>
      <c r="EF157" s="8">
        <v>9.3023255813953487E-2</v>
      </c>
      <c r="EG157" s="8">
        <v>1.7543859649122806E-2</v>
      </c>
      <c r="EH157" s="8">
        <v>4.3478260869565216E-2</v>
      </c>
      <c r="EI157" s="8">
        <v>4.5454545454545456E-2</v>
      </c>
      <c r="EJ157" s="8">
        <v>8.771929824561403E-2</v>
      </c>
      <c r="EK157" s="8">
        <v>1.4705882352941176E-2</v>
      </c>
      <c r="EL157" s="8">
        <v>3.7037037037037035E-2</v>
      </c>
      <c r="EM157" s="8">
        <v>6.3829787234042548E-2</v>
      </c>
      <c r="EN157" s="8">
        <v>4.3478260869565216E-2</v>
      </c>
      <c r="EO157" s="8">
        <v>0</v>
      </c>
      <c r="EP157" s="8">
        <v>0</v>
      </c>
      <c r="EQ157" s="8">
        <v>0</v>
      </c>
      <c r="ER157" s="8">
        <v>1.4084507042253521E-2</v>
      </c>
      <c r="ES157" s="8">
        <v>0</v>
      </c>
      <c r="ET157" s="8">
        <v>9.0909090909090912E-2</v>
      </c>
      <c r="EU157" s="8">
        <v>1.7857142857142856E-2</v>
      </c>
      <c r="EV157" s="8">
        <v>4.3478260869565216E-2</v>
      </c>
      <c r="EW157" s="8">
        <v>2.1739130434782608E-2</v>
      </c>
      <c r="EX157" s="8">
        <v>9.0909090909090912E-2</v>
      </c>
      <c r="EY157" s="8">
        <v>1.4285714285714285E-2</v>
      </c>
      <c r="EZ157" s="7">
        <v>0</v>
      </c>
      <c r="FA157" s="7">
        <v>0</v>
      </c>
      <c r="FB157" s="7">
        <v>9.9999999999999992E-2</v>
      </c>
      <c r="FC157" s="7">
        <v>0.01</v>
      </c>
      <c r="FD157" s="7">
        <v>534.55999999999995</v>
      </c>
      <c r="FE157" s="7">
        <v>289.10000000000002</v>
      </c>
      <c r="FF157" s="7">
        <v>1018.8499999999999</v>
      </c>
      <c r="FG157" s="7">
        <v>464.40999999999997</v>
      </c>
      <c r="FH157" s="7">
        <v>383.63999999999987</v>
      </c>
      <c r="FI157" s="7">
        <v>1791.4100000000003</v>
      </c>
      <c r="FJ157" s="7">
        <v>4027.4700000000003</v>
      </c>
      <c r="FK157" s="7">
        <v>864.46</v>
      </c>
      <c r="FL157" s="7">
        <v>2619.3100000000004</v>
      </c>
      <c r="FM157" s="7">
        <v>3461.83</v>
      </c>
      <c r="FN157" s="7">
        <v>1300.3400000000001</v>
      </c>
      <c r="FO157" s="7">
        <v>16293.83</v>
      </c>
      <c r="FP157" s="7">
        <v>13804.29</v>
      </c>
      <c r="FQ157" s="7">
        <v>2186.0200000000004</v>
      </c>
      <c r="FR157" s="7">
        <v>3380.48</v>
      </c>
      <c r="FS157" s="7">
        <v>15616.29</v>
      </c>
      <c r="FT157" s="7">
        <v>63465.33</v>
      </c>
      <c r="FU157" s="7">
        <v>17206.329999999998</v>
      </c>
      <c r="FV157" s="7">
        <v>28113.35</v>
      </c>
      <c r="FW157" s="7">
        <v>15273.21</v>
      </c>
      <c r="FX157" s="9" t="s">
        <v>339</v>
      </c>
      <c r="FY157" s="10" t="s">
        <v>340</v>
      </c>
      <c r="FZ157" s="22" t="s">
        <v>312</v>
      </c>
    </row>
    <row r="158" spans="1:182" x14ac:dyDescent="0.35">
      <c r="A158" s="6" t="s">
        <v>341</v>
      </c>
      <c r="B158" s="7">
        <v>36163540.769199982</v>
      </c>
      <c r="C158" s="7">
        <v>37527162.846000023</v>
      </c>
      <c r="D158" s="7">
        <v>38721287.241999976</v>
      </c>
      <c r="E158" s="7">
        <v>39920087.509199977</v>
      </c>
      <c r="F158" s="7">
        <v>40072655.250399955</v>
      </c>
      <c r="G158" s="7">
        <v>41743153.131199963</v>
      </c>
      <c r="H158" s="7">
        <v>40906740.725999981</v>
      </c>
      <c r="I158" s="7">
        <v>41510978.937599979</v>
      </c>
      <c r="J158" s="7">
        <v>42359336.211199991</v>
      </c>
      <c r="K158" s="7">
        <v>43390578.425599985</v>
      </c>
      <c r="L158" s="7">
        <v>44692341.145999983</v>
      </c>
      <c r="M158" s="7">
        <v>44597088.849199951</v>
      </c>
      <c r="N158" s="7">
        <v>46208697.585599989</v>
      </c>
      <c r="O158" s="7">
        <v>3090907.0963999997</v>
      </c>
      <c r="P158" s="7">
        <v>2933544.2588000004</v>
      </c>
      <c r="Q158" s="7">
        <v>2933720.7168000001</v>
      </c>
      <c r="R158" s="7">
        <v>2680093.4523999998</v>
      </c>
      <c r="S158" s="7">
        <v>2425732.6636000006</v>
      </c>
      <c r="T158" s="7">
        <v>2341276.3251999998</v>
      </c>
      <c r="U158" s="7">
        <v>2286620.9011999997</v>
      </c>
      <c r="V158" s="7">
        <v>2414829.3015999999</v>
      </c>
      <c r="W158" s="7">
        <v>2394746.8115999997</v>
      </c>
      <c r="X158" s="7">
        <v>3074286.7507999996</v>
      </c>
      <c r="Y158" s="7">
        <v>3443340.9984000004</v>
      </c>
      <c r="Z158" s="7">
        <v>3091915.9916000003</v>
      </c>
      <c r="AA158" s="7">
        <v>3331199.4747999995</v>
      </c>
      <c r="AB158" s="7">
        <v>1928169.3408000004</v>
      </c>
      <c r="AC158" s="7">
        <v>1781683.0932000002</v>
      </c>
      <c r="AD158" s="7">
        <v>2063077.3779999996</v>
      </c>
      <c r="AE158" s="7">
        <v>2265748.0555999996</v>
      </c>
      <c r="AF158" s="7">
        <v>1481948.8176</v>
      </c>
      <c r="AG158" s="7">
        <v>2460042.0212000008</v>
      </c>
      <c r="AH158" s="7">
        <v>1944950.3163999999</v>
      </c>
      <c r="AI158" s="7">
        <v>2404494.3272000002</v>
      </c>
      <c r="AJ158" s="7">
        <v>3150306.1960000014</v>
      </c>
      <c r="AK158" s="7">
        <v>2573415.7319999998</v>
      </c>
      <c r="AL158" s="7">
        <v>2294963.6784000006</v>
      </c>
      <c r="AM158" s="7">
        <v>3512485.8659999985</v>
      </c>
      <c r="AN158" s="7">
        <v>2825826.5735999993</v>
      </c>
      <c r="AO158" s="7">
        <v>12680.337600000001</v>
      </c>
      <c r="AP158" s="7">
        <v>96282.575599999996</v>
      </c>
      <c r="AQ158" s="7">
        <v>105867.7596</v>
      </c>
      <c r="AR158" s="7">
        <v>201454.81599999999</v>
      </c>
      <c r="AS158" s="7">
        <v>182302.26079999999</v>
      </c>
      <c r="AT158" s="7">
        <v>167215.44880000001</v>
      </c>
      <c r="AU158" s="7">
        <v>120776.826</v>
      </c>
      <c r="AV158" s="7">
        <v>135386.62040000001</v>
      </c>
      <c r="AW158" s="7">
        <v>188765.64079999999</v>
      </c>
      <c r="AX158" s="7">
        <v>52901.238799999999</v>
      </c>
      <c r="AY158" s="7">
        <v>224055.42359999998</v>
      </c>
      <c r="AZ158" s="7">
        <v>96000.454400000017</v>
      </c>
      <c r="BA158" s="7">
        <v>55629.987200000003</v>
      </c>
      <c r="BB158" s="7">
        <v>652017.82000000007</v>
      </c>
      <c r="BC158" s="7">
        <v>231336.03</v>
      </c>
      <c r="BD158" s="7">
        <v>290396.81</v>
      </c>
      <c r="BE158" s="7">
        <v>336727.52999999997</v>
      </c>
      <c r="BF158" s="7">
        <v>181924.53</v>
      </c>
      <c r="BG158" s="7">
        <v>172513</v>
      </c>
      <c r="BH158" s="7">
        <v>280927.21000000008</v>
      </c>
      <c r="BI158" s="7">
        <v>300387.99</v>
      </c>
      <c r="BJ158" s="7">
        <v>442736.19000000006</v>
      </c>
      <c r="BK158" s="7">
        <v>854049.96999999974</v>
      </c>
      <c r="BL158" s="7">
        <v>843722.54999999993</v>
      </c>
      <c r="BM158" s="7">
        <v>313373.63</v>
      </c>
      <c r="BN158" s="7">
        <v>366264.91</v>
      </c>
      <c r="BO158" s="7">
        <v>463488.17999999993</v>
      </c>
      <c r="BP158" s="7">
        <v>456511.13000000006</v>
      </c>
      <c r="BQ158" s="7">
        <v>715946.29999999993</v>
      </c>
      <c r="BR158" s="7">
        <v>419079.64999999997</v>
      </c>
      <c r="BS158" s="7">
        <v>269383.49</v>
      </c>
      <c r="BT158" s="7">
        <v>303461.39999999997</v>
      </c>
      <c r="BU158" s="7">
        <v>319199.33</v>
      </c>
      <c r="BV158" s="7">
        <v>309457.03999999998</v>
      </c>
      <c r="BW158" s="7">
        <v>334194.93</v>
      </c>
      <c r="BX158" s="7">
        <v>564726.11</v>
      </c>
      <c r="BY158" s="7">
        <v>537082.17999999993</v>
      </c>
      <c r="BZ158" s="7">
        <v>0</v>
      </c>
      <c r="CA158" s="7">
        <v>22728.29</v>
      </c>
      <c r="CB158" s="7">
        <v>0</v>
      </c>
      <c r="CC158" s="7">
        <v>19450.63</v>
      </c>
      <c r="CD158" s="7">
        <v>0</v>
      </c>
      <c r="CE158" s="7">
        <v>0</v>
      </c>
      <c r="CF158" s="7">
        <v>45094.62</v>
      </c>
      <c r="CG158" s="7">
        <v>14037.52</v>
      </c>
      <c r="CH158" s="7">
        <v>105153.94</v>
      </c>
      <c r="CI158" s="7">
        <v>143170.67000000001</v>
      </c>
      <c r="CJ158" s="7">
        <v>132302.39999999999</v>
      </c>
      <c r="CK158" s="7">
        <v>0</v>
      </c>
      <c r="CL158" s="7">
        <v>77860.039999999994</v>
      </c>
      <c r="CM158" s="20">
        <v>0</v>
      </c>
      <c r="CN158" s="20">
        <v>1.0368770508432342E-2</v>
      </c>
      <c r="CO158" s="20">
        <v>0</v>
      </c>
      <c r="CP158" s="20">
        <v>1.0902894616914148E-2</v>
      </c>
      <c r="CQ158" s="20">
        <v>0</v>
      </c>
      <c r="CR158" s="20">
        <v>0</v>
      </c>
      <c r="CS158" s="20">
        <v>4.1777465044534251E-2</v>
      </c>
      <c r="CT158" s="20">
        <v>1.03272662799511E-2</v>
      </c>
      <c r="CU158" s="20">
        <v>0.3099781576024962</v>
      </c>
      <c r="CV158" s="20">
        <v>6.5515675832241049E-2</v>
      </c>
      <c r="CW158" s="20">
        <v>0.17937868435251628</v>
      </c>
      <c r="CX158" s="20">
        <v>0</v>
      </c>
      <c r="CY158" s="20">
        <v>4.0474560179487785E-2</v>
      </c>
      <c r="CZ158" s="7">
        <v>1740343.52</v>
      </c>
      <c r="DA158" s="7">
        <v>2248332.33</v>
      </c>
      <c r="DB158" s="7">
        <v>2379122.0700000003</v>
      </c>
      <c r="DC158" s="7">
        <v>2388883</v>
      </c>
      <c r="DD158" s="7">
        <v>1860322.7400000002</v>
      </c>
      <c r="DE158" s="7">
        <v>1885607.3099999998</v>
      </c>
      <c r="DF158" s="7">
        <v>1353973.92</v>
      </c>
      <c r="DG158" s="7">
        <v>1608824.2699999998</v>
      </c>
      <c r="DH158" s="7">
        <v>1960625.3599999999</v>
      </c>
      <c r="DI158" s="7">
        <v>2573580.9200000004</v>
      </c>
      <c r="DJ158" s="7">
        <v>2475583.9</v>
      </c>
      <c r="DK158" s="7">
        <v>1765874.7200000002</v>
      </c>
      <c r="DL158" s="7">
        <v>2418465.1800000002</v>
      </c>
      <c r="DM158" s="20">
        <v>8.771929824561403E-3</v>
      </c>
      <c r="DN158" s="20">
        <v>1.9607843137254902E-2</v>
      </c>
      <c r="DO158" s="20">
        <v>0</v>
      </c>
      <c r="DP158" s="20">
        <v>7.1942446043165471E-3</v>
      </c>
      <c r="DQ158" s="20">
        <v>0</v>
      </c>
      <c r="DR158" s="20">
        <v>3.8834951456310676E-2</v>
      </c>
      <c r="DS158" s="20">
        <v>6.5862068965517245E-2</v>
      </c>
      <c r="DT158" s="20">
        <v>6.4516129032258063E-2</v>
      </c>
      <c r="DU158" s="20">
        <v>3.0769230769230771E-2</v>
      </c>
      <c r="DV158" s="20">
        <v>1.0101010101010102E-2</v>
      </c>
      <c r="DW158" s="20">
        <v>4.4444444444444446E-2</v>
      </c>
      <c r="DX158" s="20">
        <v>7.407407407407407E-2</v>
      </c>
      <c r="DY158" s="20">
        <v>7.505720823798627E-2</v>
      </c>
      <c r="DZ158" s="20">
        <v>1.0638297872340425E-2</v>
      </c>
      <c r="EA158" s="20">
        <v>0</v>
      </c>
      <c r="EB158" s="20">
        <v>2.0202020202020204E-2</v>
      </c>
      <c r="EC158" s="20">
        <v>0</v>
      </c>
      <c r="ED158" s="20">
        <v>7.246376811594203E-3</v>
      </c>
      <c r="EE158" s="20">
        <v>0</v>
      </c>
      <c r="EF158" s="20">
        <v>2.8846153846153848E-2</v>
      </c>
      <c r="EG158" s="20">
        <v>6.7528735632183909E-2</v>
      </c>
      <c r="EH158" s="20">
        <v>5.0847457627118647E-2</v>
      </c>
      <c r="EI158" s="20">
        <v>2.9850746268656716E-2</v>
      </c>
      <c r="EJ158" s="20">
        <v>9.7087378640776691E-3</v>
      </c>
      <c r="EK158" s="20">
        <v>3.0534351145038167E-2</v>
      </c>
      <c r="EL158" s="20">
        <v>7.4423480083857435E-2</v>
      </c>
      <c r="EM158" s="20">
        <v>2.0833333333333332E-2</v>
      </c>
      <c r="EN158" s="20">
        <v>1.0526315789473684E-2</v>
      </c>
      <c r="EO158" s="20">
        <v>0</v>
      </c>
      <c r="EP158" s="20">
        <v>1.0309278350515464E-2</v>
      </c>
      <c r="EQ158" s="20">
        <v>0</v>
      </c>
      <c r="ER158" s="20">
        <v>7.2992700729927005E-3</v>
      </c>
      <c r="ES158" s="20">
        <v>0</v>
      </c>
      <c r="ET158" s="20">
        <v>2.9126213592233011E-2</v>
      </c>
      <c r="EU158" s="20">
        <v>5.8908045977011492E-2</v>
      </c>
      <c r="EV158" s="20">
        <v>5.0847457627118647E-2</v>
      </c>
      <c r="EW158" s="20">
        <v>2.7397260273972601E-2</v>
      </c>
      <c r="EX158" s="20">
        <v>9.7087378640776691E-3</v>
      </c>
      <c r="EY158" s="20">
        <v>3.0534351145038167E-2</v>
      </c>
      <c r="EZ158" s="7">
        <v>85819.24</v>
      </c>
      <c r="FA158" s="7">
        <v>25632.690000000002</v>
      </c>
      <c r="FB158" s="7">
        <v>106282.63999999994</v>
      </c>
      <c r="FC158" s="7">
        <v>59019.189999999995</v>
      </c>
      <c r="FD158" s="7">
        <v>63120.55</v>
      </c>
      <c r="FE158" s="7">
        <v>38893.33</v>
      </c>
      <c r="FF158" s="7">
        <v>22484.090000000004</v>
      </c>
      <c r="FG158" s="7">
        <v>20420.010000000002</v>
      </c>
      <c r="FH158" s="7">
        <v>23851.639999999985</v>
      </c>
      <c r="FI158" s="7">
        <v>36726.629999999983</v>
      </c>
      <c r="FJ158" s="7">
        <v>29659.819999999996</v>
      </c>
      <c r="FK158" s="7">
        <v>34197.01</v>
      </c>
      <c r="FL158" s="7">
        <v>39851.9</v>
      </c>
      <c r="FM158" s="7">
        <v>42666.05</v>
      </c>
      <c r="FN158" s="7">
        <v>13530.8</v>
      </c>
      <c r="FO158" s="7">
        <v>75011</v>
      </c>
      <c r="FP158" s="7">
        <v>32345.14</v>
      </c>
      <c r="FQ158" s="7">
        <v>128668.23</v>
      </c>
      <c r="FR158" s="7">
        <v>26068.960000000003</v>
      </c>
      <c r="FS158" s="7">
        <v>50714.13</v>
      </c>
      <c r="FT158" s="7">
        <v>13655.929999999998</v>
      </c>
      <c r="FU158" s="7">
        <v>29676.07</v>
      </c>
      <c r="FV158" s="7">
        <v>37813.179999999993</v>
      </c>
      <c r="FW158" s="7">
        <v>49532.659999999996</v>
      </c>
      <c r="FX158" s="9" t="s">
        <v>339</v>
      </c>
      <c r="FY158" s="10" t="s">
        <v>341</v>
      </c>
      <c r="FZ158" s="22" t="s">
        <v>312</v>
      </c>
    </row>
    <row r="159" spans="1:182" x14ac:dyDescent="0.35">
      <c r="A159" s="6" t="s">
        <v>342</v>
      </c>
      <c r="B159" s="7">
        <v>2642447.2580000004</v>
      </c>
      <c r="C159" s="7">
        <v>3472455.4375999994</v>
      </c>
      <c r="D159" s="7">
        <v>4110510.7416000008</v>
      </c>
      <c r="E159" s="7">
        <v>4569078.3936000001</v>
      </c>
      <c r="F159" s="7">
        <v>5142076.8171999976</v>
      </c>
      <c r="G159" s="7">
        <v>5531636.8956000004</v>
      </c>
      <c r="H159" s="7">
        <v>6076812.6715999991</v>
      </c>
      <c r="I159" s="7">
        <v>6624356.9416000005</v>
      </c>
      <c r="J159" s="7">
        <v>7576051.9367999984</v>
      </c>
      <c r="K159" s="7">
        <v>8377832.8536</v>
      </c>
      <c r="L159" s="7">
        <v>9607119.8172000013</v>
      </c>
      <c r="M159" s="7">
        <v>10869368.567199999</v>
      </c>
      <c r="N159" s="7">
        <v>12126555.522399997</v>
      </c>
      <c r="O159" s="7">
        <v>0</v>
      </c>
      <c r="P159" s="7">
        <v>54388.738799999999</v>
      </c>
      <c r="Q159" s="7">
        <v>134495.50519999999</v>
      </c>
      <c r="R159" s="7">
        <v>161548.49919999999</v>
      </c>
      <c r="S159" s="7">
        <v>129239.75719999999</v>
      </c>
      <c r="T159" s="7">
        <v>157716.68040000001</v>
      </c>
      <c r="U159" s="7">
        <v>164206.84880000001</v>
      </c>
      <c r="V159" s="7">
        <v>147390.30160000001</v>
      </c>
      <c r="W159" s="7">
        <v>224696.6808</v>
      </c>
      <c r="X159" s="7">
        <v>284649.07640000002</v>
      </c>
      <c r="Y159" s="7">
        <v>283743.14240000001</v>
      </c>
      <c r="Z159" s="7">
        <v>431683.26159999997</v>
      </c>
      <c r="AA159" s="7">
        <v>414118.47759999998</v>
      </c>
      <c r="AB159" s="7">
        <v>167530.09759999998</v>
      </c>
      <c r="AC159" s="7">
        <v>145775.04319999999</v>
      </c>
      <c r="AD159" s="7">
        <v>58095.7376</v>
      </c>
      <c r="AE159" s="7">
        <v>157058.17599999998</v>
      </c>
      <c r="AF159" s="7">
        <v>183741.56999999998</v>
      </c>
      <c r="AG159" s="7">
        <v>144473.67839999998</v>
      </c>
      <c r="AH159" s="7">
        <v>214903.1636</v>
      </c>
      <c r="AI159" s="7">
        <v>207556.25880000001</v>
      </c>
      <c r="AJ159" s="7">
        <v>244300.33600000001</v>
      </c>
      <c r="AK159" s="7">
        <v>261332.90520000004</v>
      </c>
      <c r="AL159" s="7">
        <v>234765.522</v>
      </c>
      <c r="AM159" s="7">
        <v>385832.86479999998</v>
      </c>
      <c r="AN159" s="7">
        <v>643293.63080000004</v>
      </c>
      <c r="AO159" s="7">
        <v>0</v>
      </c>
      <c r="AP159" s="7">
        <v>0</v>
      </c>
      <c r="AQ159" s="7">
        <v>46898.790399999998</v>
      </c>
      <c r="AR159" s="7">
        <v>13743.236800000001</v>
      </c>
      <c r="AS159" s="7">
        <v>87596.714800000002</v>
      </c>
      <c r="AT159" s="7">
        <v>10305.407999999999</v>
      </c>
      <c r="AU159" s="7">
        <v>0</v>
      </c>
      <c r="AV159" s="7">
        <v>75602.747199999998</v>
      </c>
      <c r="AW159" s="7">
        <v>30986.7444</v>
      </c>
      <c r="AX159" s="7">
        <v>67090.621599999999</v>
      </c>
      <c r="AY159" s="7">
        <v>30351.135600000001</v>
      </c>
      <c r="AZ159" s="7">
        <v>0</v>
      </c>
      <c r="BA159" s="7">
        <v>102181.28080000001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25769.119999999999</v>
      </c>
      <c r="BP159" s="7">
        <v>0</v>
      </c>
      <c r="BQ159" s="7">
        <v>0</v>
      </c>
      <c r="BR159" s="7">
        <v>84781.03</v>
      </c>
      <c r="BS159" s="7">
        <v>0</v>
      </c>
      <c r="BT159" s="7">
        <v>18903.41</v>
      </c>
      <c r="BU159" s="7">
        <v>0</v>
      </c>
      <c r="BV159" s="7">
        <v>9691.07</v>
      </c>
      <c r="BW159" s="7">
        <v>20345.759999999998</v>
      </c>
      <c r="BX159" s="7">
        <v>0</v>
      </c>
      <c r="BY159" s="7">
        <v>10599.3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90306.95</v>
      </c>
      <c r="CH159" s="7">
        <v>0</v>
      </c>
      <c r="CI159" s="7">
        <v>29383.22</v>
      </c>
      <c r="CJ159" s="7">
        <v>10306</v>
      </c>
      <c r="CK159" s="7">
        <v>0</v>
      </c>
      <c r="CL159" s="7">
        <v>119229.56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0.13147100761103231</v>
      </c>
      <c r="CU159" s="8">
        <v>0</v>
      </c>
      <c r="CV159" s="8">
        <v>3.5103206393397327E-2</v>
      </c>
      <c r="CW159" s="8">
        <v>8.4250627779990719E-3</v>
      </c>
      <c r="CX159" s="8">
        <v>0</v>
      </c>
      <c r="CY159" s="8">
        <v>9.0516426244950113E-2</v>
      </c>
      <c r="CZ159" s="7">
        <v>527829.66999999993</v>
      </c>
      <c r="DA159" s="7">
        <v>740577.98</v>
      </c>
      <c r="DB159" s="7">
        <v>608308.6100000001</v>
      </c>
      <c r="DC159" s="7">
        <v>431133.91</v>
      </c>
      <c r="DD159" s="7">
        <v>550242.63</v>
      </c>
      <c r="DE159" s="7">
        <v>382752.47</v>
      </c>
      <c r="DF159" s="7">
        <v>534231.02</v>
      </c>
      <c r="DG159" s="7">
        <v>686896.30999999994</v>
      </c>
      <c r="DH159" s="7">
        <v>947421.02999999991</v>
      </c>
      <c r="DI159" s="7">
        <v>837052.30999999994</v>
      </c>
      <c r="DJ159" s="7">
        <v>1223254.98</v>
      </c>
      <c r="DK159" s="7">
        <v>1358737.12</v>
      </c>
      <c r="DL159" s="7">
        <v>1317214.6200000001</v>
      </c>
      <c r="DM159" s="8">
        <v>4.7619047619047616E-2</v>
      </c>
      <c r="DN159" s="8">
        <v>0</v>
      </c>
      <c r="DO159" s="8">
        <v>5.7142857142857141E-2</v>
      </c>
      <c r="DP159" s="8">
        <v>2.5000000000000001E-2</v>
      </c>
      <c r="DQ159" s="8">
        <v>0.05</v>
      </c>
      <c r="DR159" s="8">
        <v>7.6923076923076927E-2</v>
      </c>
      <c r="DS159" s="8">
        <v>0</v>
      </c>
      <c r="DT159" s="8">
        <v>8.8235294117647065E-2</v>
      </c>
      <c r="DU159" s="8">
        <v>4.1666666666666664E-2</v>
      </c>
      <c r="DV159" s="8">
        <v>0</v>
      </c>
      <c r="DW159" s="8">
        <v>9.2307692307692313E-2</v>
      </c>
      <c r="DX159" s="8">
        <v>3.5714285714285712E-2</v>
      </c>
      <c r="DY159" s="8">
        <v>1.7543859649122806E-2</v>
      </c>
      <c r="DZ159" s="8">
        <v>9.5238095238095233E-2</v>
      </c>
      <c r="EA159" s="8">
        <v>0</v>
      </c>
      <c r="EB159" s="8">
        <v>0</v>
      </c>
      <c r="EC159" s="8">
        <v>5.4054054054054057E-2</v>
      </c>
      <c r="ED159" s="8">
        <v>2.564102564102564E-2</v>
      </c>
      <c r="EE159" s="8">
        <v>5.2631578947368418E-2</v>
      </c>
      <c r="EF159" s="8">
        <v>7.6923076923076927E-2</v>
      </c>
      <c r="EG159" s="8">
        <v>0</v>
      </c>
      <c r="EH159" s="8">
        <v>8.5714285714285715E-2</v>
      </c>
      <c r="EI159" s="8">
        <v>4.3478260869565216E-2</v>
      </c>
      <c r="EJ159" s="8">
        <v>0</v>
      </c>
      <c r="EK159" s="8">
        <v>9.0909090909090912E-2</v>
      </c>
      <c r="EL159" s="8">
        <v>1.8181818181818181E-2</v>
      </c>
      <c r="EM159" s="8">
        <v>0</v>
      </c>
      <c r="EN159" s="8">
        <v>9.5238095238095233E-2</v>
      </c>
      <c r="EO159" s="8">
        <v>0</v>
      </c>
      <c r="EP159" s="8">
        <v>0</v>
      </c>
      <c r="EQ159" s="8">
        <v>5.4054054054054057E-2</v>
      </c>
      <c r="ER159" s="8">
        <v>2.564102564102564E-2</v>
      </c>
      <c r="ES159" s="8">
        <v>5.2631578947368418E-2</v>
      </c>
      <c r="ET159" s="8">
        <v>7.6923076923076927E-2</v>
      </c>
      <c r="EU159" s="8">
        <v>0</v>
      </c>
      <c r="EV159" s="8">
        <v>3.0303030303030304E-2</v>
      </c>
      <c r="EW159" s="8">
        <v>4.1666666666666664E-2</v>
      </c>
      <c r="EX159" s="8">
        <v>2.6315789473684209E-2</v>
      </c>
      <c r="EY159" s="8">
        <v>8.6956521739130432E-2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0.03</v>
      </c>
      <c r="FI159" s="7">
        <v>-0.03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1122.21</v>
      </c>
      <c r="FR159" s="7">
        <v>1233.04</v>
      </c>
      <c r="FS159" s="7">
        <v>955.27</v>
      </c>
      <c r="FT159" s="7">
        <v>684.45999999999992</v>
      </c>
      <c r="FU159" s="7">
        <v>2349.3500000000004</v>
      </c>
      <c r="FV159" s="7">
        <v>1008.94</v>
      </c>
      <c r="FW159" s="7">
        <v>3651.8900000000003</v>
      </c>
      <c r="FX159" s="9" t="s">
        <v>339</v>
      </c>
      <c r="FY159" s="10" t="s">
        <v>342</v>
      </c>
      <c r="FZ159" s="22" t="s">
        <v>312</v>
      </c>
    </row>
    <row r="160" spans="1:182" x14ac:dyDescent="0.35">
      <c r="A160" s="6" t="s">
        <v>343</v>
      </c>
      <c r="B160" s="7">
        <v>31324256.900399979</v>
      </c>
      <c r="C160" s="7">
        <v>31998132.583999977</v>
      </c>
      <c r="D160" s="7">
        <v>32722259.318399969</v>
      </c>
      <c r="E160" s="7">
        <v>33143493.648799982</v>
      </c>
      <c r="F160" s="7">
        <v>32951821.478799969</v>
      </c>
      <c r="G160" s="7">
        <v>34111484.626399986</v>
      </c>
      <c r="H160" s="7">
        <v>33161812.430399992</v>
      </c>
      <c r="I160" s="7">
        <v>32622833.751199953</v>
      </c>
      <c r="J160" s="7">
        <v>32998686.063999977</v>
      </c>
      <c r="K160" s="7">
        <v>33561255.221999966</v>
      </c>
      <c r="L160" s="7">
        <v>34359649.24879995</v>
      </c>
      <c r="M160" s="7">
        <v>34354496.714399979</v>
      </c>
      <c r="N160" s="7">
        <v>35216896.909199983</v>
      </c>
      <c r="O160" s="7">
        <v>2625945.3736000005</v>
      </c>
      <c r="P160" s="7">
        <v>2632681.9404000007</v>
      </c>
      <c r="Q160" s="7">
        <v>2960435.9152000002</v>
      </c>
      <c r="R160" s="7">
        <v>3084482.8328000014</v>
      </c>
      <c r="S160" s="7">
        <v>2758980.8259999999</v>
      </c>
      <c r="T160" s="7">
        <v>2292266.6667999998</v>
      </c>
      <c r="U160" s="7">
        <v>1963181.7975999999</v>
      </c>
      <c r="V160" s="7">
        <v>2033423.0187999993</v>
      </c>
      <c r="W160" s="7">
        <v>2583098.1027999995</v>
      </c>
      <c r="X160" s="7">
        <v>2622848.8995999997</v>
      </c>
      <c r="Y160" s="7">
        <v>2838424.3483999996</v>
      </c>
      <c r="Z160" s="7">
        <v>2742212.142</v>
      </c>
      <c r="AA160" s="7">
        <v>2900691.8956000009</v>
      </c>
      <c r="AB160" s="7">
        <v>2040798.1683999996</v>
      </c>
      <c r="AC160" s="7">
        <v>1931589.4252000002</v>
      </c>
      <c r="AD160" s="7">
        <v>1880193.8984000001</v>
      </c>
      <c r="AE160" s="7">
        <v>2139276.0684000002</v>
      </c>
      <c r="AF160" s="7">
        <v>1578420.8612000002</v>
      </c>
      <c r="AG160" s="7">
        <v>1852345.4124000007</v>
      </c>
      <c r="AH160" s="7">
        <v>1824906.4224</v>
      </c>
      <c r="AI160" s="7">
        <v>1896747.5911999997</v>
      </c>
      <c r="AJ160" s="7">
        <v>1971233.3055999998</v>
      </c>
      <c r="AK160" s="7">
        <v>1729888.0571999999</v>
      </c>
      <c r="AL160" s="7">
        <v>1534039.8643999996</v>
      </c>
      <c r="AM160" s="7">
        <v>1712726.7756000001</v>
      </c>
      <c r="AN160" s="7">
        <v>1215408.0448</v>
      </c>
      <c r="AO160" s="7">
        <v>0</v>
      </c>
      <c r="AP160" s="7">
        <v>167105.94</v>
      </c>
      <c r="AQ160" s="7">
        <v>216117.6844</v>
      </c>
      <c r="AR160" s="7">
        <v>145438.24960000001</v>
      </c>
      <c r="AS160" s="7">
        <v>212252.73160000003</v>
      </c>
      <c r="AT160" s="7">
        <v>43696.835599999999</v>
      </c>
      <c r="AU160" s="7">
        <v>135742.4872</v>
      </c>
      <c r="AV160" s="7">
        <v>107901.42480000001</v>
      </c>
      <c r="AW160" s="7">
        <v>117642.7788</v>
      </c>
      <c r="AX160" s="7">
        <v>156574.45000000001</v>
      </c>
      <c r="AY160" s="7">
        <v>213563.34599999999</v>
      </c>
      <c r="AZ160" s="7">
        <v>111909.63920000002</v>
      </c>
      <c r="BA160" s="7">
        <v>92635.76999999999</v>
      </c>
      <c r="BB160" s="7">
        <v>458002.66</v>
      </c>
      <c r="BC160" s="7">
        <v>353370.07</v>
      </c>
      <c r="BD160" s="7">
        <v>293063.46999999997</v>
      </c>
      <c r="BE160" s="7">
        <v>337883.51</v>
      </c>
      <c r="BF160" s="7">
        <v>316103.88</v>
      </c>
      <c r="BG160" s="7">
        <v>305380.47999999998</v>
      </c>
      <c r="BH160" s="7">
        <v>369651.96</v>
      </c>
      <c r="BI160" s="7">
        <v>478007.48</v>
      </c>
      <c r="BJ160" s="7">
        <v>91983.42</v>
      </c>
      <c r="BK160" s="7">
        <v>321546.53999999998</v>
      </c>
      <c r="BL160" s="7">
        <v>570309.28</v>
      </c>
      <c r="BM160" s="7">
        <v>474792.70999999996</v>
      </c>
      <c r="BN160" s="7">
        <v>298404.04999999993</v>
      </c>
      <c r="BO160" s="7">
        <v>340684.63999999996</v>
      </c>
      <c r="BP160" s="7">
        <v>348367.35</v>
      </c>
      <c r="BQ160" s="7">
        <v>563303.92999999993</v>
      </c>
      <c r="BR160" s="7">
        <v>566208.65999999992</v>
      </c>
      <c r="BS160" s="7">
        <v>460113.88000000006</v>
      </c>
      <c r="BT160" s="7">
        <v>413213.15</v>
      </c>
      <c r="BU160" s="7">
        <v>308623.21000000002</v>
      </c>
      <c r="BV160" s="7">
        <v>409524.10999999993</v>
      </c>
      <c r="BW160" s="7">
        <v>363826.69999999995</v>
      </c>
      <c r="BX160" s="7">
        <v>440119.35999999993</v>
      </c>
      <c r="BY160" s="7">
        <v>323010.02000000008</v>
      </c>
      <c r="BZ160" s="7">
        <v>0</v>
      </c>
      <c r="CA160" s="7">
        <v>0</v>
      </c>
      <c r="CB160" s="7">
        <v>75518.63</v>
      </c>
      <c r="CC160" s="7">
        <v>15789.99</v>
      </c>
      <c r="CD160" s="7">
        <v>21218.55</v>
      </c>
      <c r="CE160" s="7">
        <v>0</v>
      </c>
      <c r="CF160" s="7">
        <v>0</v>
      </c>
      <c r="CG160" s="7">
        <v>15089.43</v>
      </c>
      <c r="CH160" s="7">
        <v>0</v>
      </c>
      <c r="CI160" s="7">
        <v>0</v>
      </c>
      <c r="CJ160" s="7">
        <v>5298.77</v>
      </c>
      <c r="CK160" s="7">
        <v>31807.17</v>
      </c>
      <c r="CL160" s="7">
        <v>10722.08</v>
      </c>
      <c r="CM160" s="8">
        <v>0</v>
      </c>
      <c r="CN160" s="8">
        <v>0</v>
      </c>
      <c r="CO160" s="8">
        <v>3.7991056837558712E-2</v>
      </c>
      <c r="CP160" s="8">
        <v>1.1353896905083935E-2</v>
      </c>
      <c r="CQ160" s="8">
        <v>1.6602310971142096E-2</v>
      </c>
      <c r="CR160" s="8">
        <v>0</v>
      </c>
      <c r="CS160" s="8">
        <v>0</v>
      </c>
      <c r="CT160" s="8">
        <v>2.025345723065267E-2</v>
      </c>
      <c r="CU160" s="8">
        <v>0</v>
      </c>
      <c r="CV160" s="8">
        <v>0</v>
      </c>
      <c r="CW160" s="8">
        <v>2.828566227224483E-3</v>
      </c>
      <c r="CX160" s="8">
        <v>2.447838658596202E-2</v>
      </c>
      <c r="CY160" s="8">
        <v>6.1413246174752828E-3</v>
      </c>
      <c r="CZ160" s="7">
        <v>1639473.88</v>
      </c>
      <c r="DA160" s="7">
        <v>1581456.24</v>
      </c>
      <c r="DB160" s="7">
        <v>1987800.19</v>
      </c>
      <c r="DC160" s="7">
        <v>1390711.06</v>
      </c>
      <c r="DD160" s="7">
        <v>1278047.9800000002</v>
      </c>
      <c r="DE160" s="7">
        <v>1482876.4500000002</v>
      </c>
      <c r="DF160" s="7">
        <v>1011149.22</v>
      </c>
      <c r="DG160" s="7">
        <v>745029.84</v>
      </c>
      <c r="DH160" s="7">
        <v>1314283.3599999999</v>
      </c>
      <c r="DI160" s="7">
        <v>1758718.13</v>
      </c>
      <c r="DJ160" s="7">
        <v>1873305.97</v>
      </c>
      <c r="DK160" s="7">
        <v>1299398.1399999999</v>
      </c>
      <c r="DL160" s="7">
        <v>1745890.4500000002</v>
      </c>
      <c r="DM160" s="8">
        <v>3.4482758620689655E-2</v>
      </c>
      <c r="DN160" s="8">
        <v>3.1914893617021274E-2</v>
      </c>
      <c r="DO160" s="8">
        <v>3.5087719298245612E-2</v>
      </c>
      <c r="DP160" s="8">
        <v>1.7241379310344827E-2</v>
      </c>
      <c r="DQ160" s="8">
        <v>2.5862068965517241E-2</v>
      </c>
      <c r="DR160" s="8">
        <v>3.5714285714285712E-2</v>
      </c>
      <c r="DS160" s="8">
        <v>5.6603773584905662E-2</v>
      </c>
      <c r="DT160" s="8">
        <v>2.564102564102564E-2</v>
      </c>
      <c r="DU160" s="8">
        <v>1.5151515151515152E-2</v>
      </c>
      <c r="DV160" s="8">
        <v>2.1052631578947368E-2</v>
      </c>
      <c r="DW160" s="8">
        <v>2.6315789473684209E-2</v>
      </c>
      <c r="DX160" s="8">
        <v>1.7543859649122806E-2</v>
      </c>
      <c r="DY160" s="8">
        <v>2.8301886792452831E-2</v>
      </c>
      <c r="DZ160" s="8">
        <v>2.4691358024691357E-2</v>
      </c>
      <c r="EA160" s="8">
        <v>3.3333333333333333E-2</v>
      </c>
      <c r="EB160" s="8">
        <v>2.1739130434782608E-2</v>
      </c>
      <c r="EC160" s="8">
        <v>3.3333333333333333E-2</v>
      </c>
      <c r="ED160" s="8">
        <v>9.0909090909090905E-3</v>
      </c>
      <c r="EE160" s="8">
        <v>1.7391304347826087E-2</v>
      </c>
      <c r="EF160" s="8">
        <v>3.4883720930232558E-2</v>
      </c>
      <c r="EG160" s="8">
        <v>3.8461538461538464E-2</v>
      </c>
      <c r="EH160" s="8">
        <v>1.282051282051282E-2</v>
      </c>
      <c r="EI160" s="8">
        <v>1.4925373134328358E-2</v>
      </c>
      <c r="EJ160" s="8">
        <v>0</v>
      </c>
      <c r="EK160" s="8">
        <v>1.7543859649122806E-2</v>
      </c>
      <c r="EL160" s="8">
        <v>8.6206896551724137E-3</v>
      </c>
      <c r="EM160" s="8">
        <v>0.02</v>
      </c>
      <c r="EN160" s="8">
        <v>3.7499999999999999E-2</v>
      </c>
      <c r="EO160" s="8">
        <v>2.247191011235955E-2</v>
      </c>
      <c r="EP160" s="8">
        <v>2.1505376344086023E-2</v>
      </c>
      <c r="EQ160" s="8">
        <v>1.680672268907563E-2</v>
      </c>
      <c r="ER160" s="8">
        <v>9.0909090909090905E-3</v>
      </c>
      <c r="ES160" s="8">
        <v>1.7094017094017096E-2</v>
      </c>
      <c r="ET160" s="8">
        <v>3.5714285714285712E-2</v>
      </c>
      <c r="EU160" s="8">
        <v>2.8846153846153848E-2</v>
      </c>
      <c r="EV160" s="8">
        <v>1.2658227848101266E-2</v>
      </c>
      <c r="EW160" s="8">
        <v>1.5151515151515152E-2</v>
      </c>
      <c r="EX160" s="8">
        <v>0</v>
      </c>
      <c r="EY160" s="8">
        <v>1.7543859649122806E-2</v>
      </c>
      <c r="EZ160" s="7">
        <v>40130.289999999994</v>
      </c>
      <c r="FA160" s="7">
        <v>117514.82</v>
      </c>
      <c r="FB160" s="7">
        <v>21859.34</v>
      </c>
      <c r="FC160" s="7">
        <v>85794.839999999982</v>
      </c>
      <c r="FD160" s="7">
        <v>39470.210000000006</v>
      </c>
      <c r="FE160" s="7">
        <v>22078.880000000005</v>
      </c>
      <c r="FF160" s="7">
        <v>49449.560000000005</v>
      </c>
      <c r="FG160" s="7">
        <v>72848.919999999984</v>
      </c>
      <c r="FH160" s="7">
        <v>72174.14999999998</v>
      </c>
      <c r="FI160" s="7">
        <v>46615.80000000001</v>
      </c>
      <c r="FJ160" s="7">
        <v>11276.32</v>
      </c>
      <c r="FK160" s="7">
        <v>32867.230000000003</v>
      </c>
      <c r="FL160" s="7">
        <v>102364.75</v>
      </c>
      <c r="FM160" s="7">
        <v>50362.030000000006</v>
      </c>
      <c r="FN160" s="7">
        <v>46770.880000000005</v>
      </c>
      <c r="FO160" s="7">
        <v>11654.97</v>
      </c>
      <c r="FP160" s="7">
        <v>51796.12</v>
      </c>
      <c r="FQ160" s="7">
        <v>7266.96</v>
      </c>
      <c r="FR160" s="7">
        <v>32879.31</v>
      </c>
      <c r="FS160" s="7">
        <v>21343.84</v>
      </c>
      <c r="FT160" s="7">
        <v>6370.2800000000016</v>
      </c>
      <c r="FU160" s="7">
        <v>35145.83</v>
      </c>
      <c r="FV160" s="7">
        <v>9866.739999999998</v>
      </c>
      <c r="FW160" s="7">
        <v>25381.369999999995</v>
      </c>
      <c r="FX160" s="9" t="s">
        <v>339</v>
      </c>
      <c r="FY160" s="10" t="s">
        <v>343</v>
      </c>
      <c r="FZ160" s="22" t="s">
        <v>312</v>
      </c>
    </row>
    <row r="161" spans="1:182" x14ac:dyDescent="0.35">
      <c r="A161" s="6" t="s">
        <v>344</v>
      </c>
      <c r="B161" s="7">
        <v>26514173.148000002</v>
      </c>
      <c r="C161" s="7">
        <v>27362049.058399983</v>
      </c>
      <c r="D161" s="7">
        <v>28155896.812799972</v>
      </c>
      <c r="E161" s="7">
        <v>28936195.704399981</v>
      </c>
      <c r="F161" s="7">
        <v>29689445.965199955</v>
      </c>
      <c r="G161" s="7">
        <v>30300478.657599967</v>
      </c>
      <c r="H161" s="7">
        <v>30562244.305999987</v>
      </c>
      <c r="I161" s="7">
        <v>31442416.509999976</v>
      </c>
      <c r="J161" s="7">
        <v>32259128.927599981</v>
      </c>
      <c r="K161" s="7">
        <v>33142239.454399887</v>
      </c>
      <c r="L161" s="7">
        <v>33623085.535999902</v>
      </c>
      <c r="M161" s="7">
        <v>33308787.118799992</v>
      </c>
      <c r="N161" s="7">
        <v>34678622.754799865</v>
      </c>
      <c r="O161" s="7">
        <v>1751997.6756</v>
      </c>
      <c r="P161" s="7">
        <v>2021928.5331999997</v>
      </c>
      <c r="Q161" s="7">
        <v>2018054.2823999999</v>
      </c>
      <c r="R161" s="7">
        <v>1751214.7432000001</v>
      </c>
      <c r="S161" s="7">
        <v>1662287.3952000001</v>
      </c>
      <c r="T161" s="7">
        <v>1552043.7028000001</v>
      </c>
      <c r="U161" s="7">
        <v>1603595.9684000001</v>
      </c>
      <c r="V161" s="7">
        <v>1787543.1932000001</v>
      </c>
      <c r="W161" s="7">
        <v>2176782.3231999995</v>
      </c>
      <c r="X161" s="7">
        <v>2565818.0984000005</v>
      </c>
      <c r="Y161" s="7">
        <v>2632611.9464000002</v>
      </c>
      <c r="Z161" s="7">
        <v>2242117.2283999994</v>
      </c>
      <c r="AA161" s="7">
        <v>2504635.5044</v>
      </c>
      <c r="AB161" s="7">
        <v>1305302.4516</v>
      </c>
      <c r="AC161" s="7">
        <v>978006.99639999995</v>
      </c>
      <c r="AD161" s="7">
        <v>788111.09199999995</v>
      </c>
      <c r="AE161" s="7">
        <v>1101049.3295999998</v>
      </c>
      <c r="AF161" s="7">
        <v>1119504.53</v>
      </c>
      <c r="AG161" s="7">
        <v>1070455.8552000001</v>
      </c>
      <c r="AH161" s="7">
        <v>1455954.4791999999</v>
      </c>
      <c r="AI161" s="7">
        <v>1782733.1836000001</v>
      </c>
      <c r="AJ161" s="7">
        <v>2070823.5711999999</v>
      </c>
      <c r="AK161" s="7">
        <v>1523000.9516</v>
      </c>
      <c r="AL161" s="7">
        <v>1537037.2539999997</v>
      </c>
      <c r="AM161" s="7">
        <v>1519813.8736</v>
      </c>
      <c r="AN161" s="7">
        <v>1669796.7999999998</v>
      </c>
      <c r="AO161" s="7">
        <v>0</v>
      </c>
      <c r="AP161" s="7">
        <v>183774.0876</v>
      </c>
      <c r="AQ161" s="7">
        <v>67246.038</v>
      </c>
      <c r="AR161" s="7">
        <v>25827.337200000002</v>
      </c>
      <c r="AS161" s="7">
        <v>147315.3236</v>
      </c>
      <c r="AT161" s="7">
        <v>142604.16399999999</v>
      </c>
      <c r="AU161" s="7">
        <v>95424.332399999999</v>
      </c>
      <c r="AV161" s="7">
        <v>331136.08960000001</v>
      </c>
      <c r="AW161" s="7">
        <v>88963.618799999997</v>
      </c>
      <c r="AX161" s="7">
        <v>490580.50919999997</v>
      </c>
      <c r="AY161" s="7">
        <v>230648.81880000001</v>
      </c>
      <c r="AZ161" s="7">
        <v>177923.00599999999</v>
      </c>
      <c r="BA161" s="7">
        <v>53647.411599999999</v>
      </c>
      <c r="BB161" s="7">
        <v>223362.71</v>
      </c>
      <c r="BC161" s="7">
        <v>249041.08</v>
      </c>
      <c r="BD161" s="7">
        <v>232209.09</v>
      </c>
      <c r="BE161" s="7">
        <v>211153.83</v>
      </c>
      <c r="BF161" s="7">
        <v>314275.95</v>
      </c>
      <c r="BG161" s="7">
        <v>245743.37000000002</v>
      </c>
      <c r="BH161" s="7">
        <v>238213.57</v>
      </c>
      <c r="BI161" s="7">
        <v>274638.48</v>
      </c>
      <c r="BJ161" s="7">
        <v>227563.56</v>
      </c>
      <c r="BK161" s="7">
        <v>226270.24000000002</v>
      </c>
      <c r="BL161" s="7">
        <v>366825.90999999992</v>
      </c>
      <c r="BM161" s="7">
        <v>464126.05</v>
      </c>
      <c r="BN161" s="7">
        <v>257209.63999999998</v>
      </c>
      <c r="BO161" s="7">
        <v>241710.63999999998</v>
      </c>
      <c r="BP161" s="7">
        <v>300064.73</v>
      </c>
      <c r="BQ161" s="7">
        <v>204321.91999999998</v>
      </c>
      <c r="BR161" s="7">
        <v>560684.96</v>
      </c>
      <c r="BS161" s="7">
        <v>163087.28999999998</v>
      </c>
      <c r="BT161" s="7">
        <v>172183.77000000002</v>
      </c>
      <c r="BU161" s="7">
        <v>282147.92</v>
      </c>
      <c r="BV161" s="7">
        <v>201901.22999999998</v>
      </c>
      <c r="BW161" s="7">
        <v>450390.42999999993</v>
      </c>
      <c r="BX161" s="7">
        <v>749731.75</v>
      </c>
      <c r="BY161" s="7">
        <v>202448.19999999998</v>
      </c>
      <c r="BZ161" s="7">
        <v>0</v>
      </c>
      <c r="CA161" s="7">
        <v>0</v>
      </c>
      <c r="CB161" s="7">
        <v>26411.02</v>
      </c>
      <c r="CC161" s="7">
        <v>0</v>
      </c>
      <c r="CD161" s="7">
        <v>6941.02</v>
      </c>
      <c r="CE161" s="7">
        <v>28145.439999999999</v>
      </c>
      <c r="CF161" s="7">
        <v>17892.05</v>
      </c>
      <c r="CG161" s="7">
        <v>105394.76</v>
      </c>
      <c r="CH161" s="7">
        <v>6057.02</v>
      </c>
      <c r="CI161" s="7">
        <v>0</v>
      </c>
      <c r="CJ161" s="7">
        <v>0</v>
      </c>
      <c r="CK161" s="7">
        <v>7376.16</v>
      </c>
      <c r="CL161" s="7">
        <v>31644.87</v>
      </c>
      <c r="CM161" s="8">
        <v>0</v>
      </c>
      <c r="CN161" s="8">
        <v>0</v>
      </c>
      <c r="CO161" s="8">
        <v>1.7879813327605874E-2</v>
      </c>
      <c r="CP161" s="8">
        <v>0</v>
      </c>
      <c r="CQ161" s="8">
        <v>4.7200551901454236E-3</v>
      </c>
      <c r="CR161" s="8">
        <v>2.4129516337000355E-2</v>
      </c>
      <c r="CS161" s="8">
        <v>1.6821043084896219E-2</v>
      </c>
      <c r="CT161" s="8">
        <v>7.2795146242463055E-2</v>
      </c>
      <c r="CU161" s="8">
        <v>4.1899392454589745E-3</v>
      </c>
      <c r="CV161" s="8">
        <v>0</v>
      </c>
      <c r="CW161" s="8">
        <v>0</v>
      </c>
      <c r="CX161" s="8">
        <v>5.0064804211732462E-3</v>
      </c>
      <c r="CY161" s="8">
        <v>2.2530625953341484E-2</v>
      </c>
      <c r="CZ161" s="7">
        <v>1204619.06</v>
      </c>
      <c r="DA161" s="7">
        <v>1561631.82</v>
      </c>
      <c r="DB161" s="7">
        <v>1477141.82</v>
      </c>
      <c r="DC161" s="7">
        <v>1609989.54</v>
      </c>
      <c r="DD161" s="7">
        <v>1470537.8900000001</v>
      </c>
      <c r="DE161" s="7">
        <v>1166432</v>
      </c>
      <c r="DF161" s="7">
        <v>1063670.6600000001</v>
      </c>
      <c r="DG161" s="7">
        <v>1447826.75</v>
      </c>
      <c r="DH161" s="7">
        <v>1445610.46</v>
      </c>
      <c r="DI161" s="7">
        <v>1448311.48</v>
      </c>
      <c r="DJ161" s="7">
        <v>1256669.92</v>
      </c>
      <c r="DK161" s="7">
        <v>1473322.4500000002</v>
      </c>
      <c r="DL161" s="7">
        <v>1404526.89</v>
      </c>
      <c r="DM161" s="8">
        <v>9.45945945945946E-2</v>
      </c>
      <c r="DN161" s="8">
        <v>1.7241379310344827E-2</v>
      </c>
      <c r="DO161" s="8">
        <v>1.9801980198019802E-2</v>
      </c>
      <c r="DP161" s="8">
        <v>1.2987012987012988E-2</v>
      </c>
      <c r="DQ161" s="8">
        <v>2.5316455696202531E-2</v>
      </c>
      <c r="DR161" s="8">
        <v>2.8169014084507043E-2</v>
      </c>
      <c r="DS161" s="8">
        <v>2.6315789473684209E-2</v>
      </c>
      <c r="DT161" s="8">
        <v>0.08</v>
      </c>
      <c r="DU161" s="8">
        <v>1.5384615384615385E-2</v>
      </c>
      <c r="DV161" s="8">
        <v>1.2500000000000001E-2</v>
      </c>
      <c r="DW161" s="8">
        <v>4.8543689320388349E-2</v>
      </c>
      <c r="DX161" s="8">
        <v>2.4691358024691357E-2</v>
      </c>
      <c r="DY161" s="8">
        <v>7.4999999999999997E-2</v>
      </c>
      <c r="DZ161" s="8">
        <v>4.6875E-2</v>
      </c>
      <c r="EA161" s="8">
        <v>4.0540540540540543E-2</v>
      </c>
      <c r="EB161" s="8">
        <v>1.6949152542372881E-2</v>
      </c>
      <c r="EC161" s="8">
        <v>9.8039215686274508E-3</v>
      </c>
      <c r="ED161" s="8">
        <v>1.3333333333333334E-2</v>
      </c>
      <c r="EE161" s="8">
        <v>2.4691358024691357E-2</v>
      </c>
      <c r="EF161" s="8">
        <v>1.3888888888888888E-2</v>
      </c>
      <c r="EG161" s="8">
        <v>2.6315789473684209E-2</v>
      </c>
      <c r="EH161" s="8">
        <v>1.3888888888888888E-2</v>
      </c>
      <c r="EI161" s="8">
        <v>0</v>
      </c>
      <c r="EJ161" s="8">
        <v>0</v>
      </c>
      <c r="EK161" s="8">
        <v>9.6153846153846159E-3</v>
      </c>
      <c r="EL161" s="8">
        <v>2.4691358024691357E-2</v>
      </c>
      <c r="EM161" s="8">
        <v>0</v>
      </c>
      <c r="EN161" s="8">
        <v>3.125E-2</v>
      </c>
      <c r="EO161" s="8">
        <v>2.7027027027027029E-2</v>
      </c>
      <c r="EP161" s="8">
        <v>1.6949152542372881E-2</v>
      </c>
      <c r="EQ161" s="8">
        <v>9.9009900990099011E-3</v>
      </c>
      <c r="ER161" s="8">
        <v>1.3157894736842105E-2</v>
      </c>
      <c r="ES161" s="8">
        <v>2.4390243902439025E-2</v>
      </c>
      <c r="ET161" s="8">
        <v>1.4084507042253521E-2</v>
      </c>
      <c r="EU161" s="8">
        <v>2.6666666666666668E-2</v>
      </c>
      <c r="EV161" s="8">
        <v>1.3888888888888888E-2</v>
      </c>
      <c r="EW161" s="8">
        <v>0</v>
      </c>
      <c r="EX161" s="8">
        <v>0</v>
      </c>
      <c r="EY161" s="8">
        <v>9.433962264150943E-3</v>
      </c>
      <c r="EZ161" s="7">
        <v>56103.250000000007</v>
      </c>
      <c r="FA161" s="7">
        <v>4207.1899999999996</v>
      </c>
      <c r="FB161" s="7">
        <v>21291.110000000004</v>
      </c>
      <c r="FC161" s="7">
        <v>39246.089999999997</v>
      </c>
      <c r="FD161" s="7">
        <v>4800.07</v>
      </c>
      <c r="FE161" s="7">
        <v>10275.549999999997</v>
      </c>
      <c r="FF161" s="7">
        <v>6932.0599999999995</v>
      </c>
      <c r="FG161" s="7">
        <v>17297.16</v>
      </c>
      <c r="FH161" s="7">
        <v>28562.239999999998</v>
      </c>
      <c r="FI161" s="7">
        <v>8082.7599999999984</v>
      </c>
      <c r="FJ161" s="7">
        <v>2565.7599999999998</v>
      </c>
      <c r="FK161" s="7">
        <v>3220.5599999999995</v>
      </c>
      <c r="FL161" s="7">
        <v>825.45</v>
      </c>
      <c r="FM161" s="7">
        <v>4392.43</v>
      </c>
      <c r="FN161" s="7">
        <v>1326.31</v>
      </c>
      <c r="FO161" s="7">
        <v>6424.7300000000005</v>
      </c>
      <c r="FP161" s="7">
        <v>7340.58</v>
      </c>
      <c r="FQ161" s="7">
        <v>6560.1200000000008</v>
      </c>
      <c r="FR161" s="7">
        <v>11424.05</v>
      </c>
      <c r="FS161" s="7">
        <v>3728.46</v>
      </c>
      <c r="FT161" s="7">
        <v>6497.1200000000008</v>
      </c>
      <c r="FU161" s="7">
        <v>8957.75</v>
      </c>
      <c r="FV161" s="7">
        <v>2286.92</v>
      </c>
      <c r="FW161" s="7">
        <v>10322.98</v>
      </c>
      <c r="FX161" s="9" t="s">
        <v>339</v>
      </c>
      <c r="FY161" s="10" t="s">
        <v>344</v>
      </c>
      <c r="FZ161" s="22" t="s">
        <v>312</v>
      </c>
    </row>
    <row r="162" spans="1:182" x14ac:dyDescent="0.35">
      <c r="A162" s="17" t="s">
        <v>339</v>
      </c>
      <c r="B162" s="18">
        <v>141731451.03639984</v>
      </c>
      <c r="C162" s="18">
        <v>148458833.72039989</v>
      </c>
      <c r="D162" s="18">
        <v>154876471.32039973</v>
      </c>
      <c r="E162" s="18">
        <v>159892173.56159991</v>
      </c>
      <c r="F162" s="18">
        <v>163145567.47279981</v>
      </c>
      <c r="G162" s="18">
        <v>169856416.82599989</v>
      </c>
      <c r="H162" s="18">
        <v>169906099.61159974</v>
      </c>
      <c r="I162" s="18">
        <v>172660633.55359972</v>
      </c>
      <c r="J162" s="18">
        <v>177723374.59479979</v>
      </c>
      <c r="K162" s="18">
        <v>183747833.93279988</v>
      </c>
      <c r="L162" s="18">
        <v>190582909.23159978</v>
      </c>
      <c r="M162" s="18">
        <v>192443608.98999989</v>
      </c>
      <c r="N162" s="18">
        <v>202162646.96639973</v>
      </c>
      <c r="O162" s="18">
        <v>10723125.7148</v>
      </c>
      <c r="P162" s="18">
        <v>11444725.253600003</v>
      </c>
      <c r="Q162" s="18">
        <v>11482356.176799992</v>
      </c>
      <c r="R162" s="18">
        <v>11451752.823599998</v>
      </c>
      <c r="S162" s="18">
        <v>10357329.629600001</v>
      </c>
      <c r="T162" s="18">
        <v>9949515.6656000037</v>
      </c>
      <c r="U162" s="18">
        <v>9881426.1291999966</v>
      </c>
      <c r="V162" s="18">
        <v>10722778.013599996</v>
      </c>
      <c r="W162" s="18">
        <v>11359266.217999995</v>
      </c>
      <c r="X162" s="18">
        <v>12570536.546</v>
      </c>
      <c r="Y162" s="18">
        <v>13366559.476</v>
      </c>
      <c r="Z162" s="18">
        <v>12938807.074000001</v>
      </c>
      <c r="AA162" s="18">
        <v>14345064.606800001</v>
      </c>
      <c r="AB162" s="18">
        <v>7861026.1799999988</v>
      </c>
      <c r="AC162" s="18">
        <v>6915233.4160000021</v>
      </c>
      <c r="AD162" s="18">
        <v>7153181.9439999983</v>
      </c>
      <c r="AE162" s="18">
        <v>8075004.9135999978</v>
      </c>
      <c r="AF162" s="18">
        <v>6942921.4463999998</v>
      </c>
      <c r="AG162" s="18">
        <v>8496080.3911999986</v>
      </c>
      <c r="AH162" s="18">
        <v>8177029.7312000021</v>
      </c>
      <c r="AI162" s="18">
        <v>9368042.0183999985</v>
      </c>
      <c r="AJ162" s="18">
        <v>10837953.7984</v>
      </c>
      <c r="AK162" s="18">
        <v>9141506.2004000042</v>
      </c>
      <c r="AL162" s="18">
        <v>9599003.5971999969</v>
      </c>
      <c r="AM162" s="18">
        <v>11584610.126400003</v>
      </c>
      <c r="AN162" s="18">
        <v>10851073.426399997</v>
      </c>
      <c r="AO162" s="18">
        <v>12680.337600000001</v>
      </c>
      <c r="AP162" s="18">
        <v>748558.63479999988</v>
      </c>
      <c r="AQ162" s="18">
        <v>773795.0952000001</v>
      </c>
      <c r="AR162" s="18">
        <v>709388.87519999978</v>
      </c>
      <c r="AS162" s="18">
        <v>875723.69200000016</v>
      </c>
      <c r="AT162" s="18">
        <v>756558.3507999999</v>
      </c>
      <c r="AU162" s="18">
        <v>721495.72200000007</v>
      </c>
      <c r="AV162" s="18">
        <v>1088262.4552000002</v>
      </c>
      <c r="AW162" s="18">
        <v>936043.40679999988</v>
      </c>
      <c r="AX162" s="18">
        <v>1090407.824</v>
      </c>
      <c r="AY162" s="18">
        <v>1218201.2696</v>
      </c>
      <c r="AZ162" s="18">
        <v>585468.47399999993</v>
      </c>
      <c r="BA162" s="18">
        <v>921285.88280000014</v>
      </c>
      <c r="BB162" s="18">
        <v>1494951.2499999998</v>
      </c>
      <c r="BC162" s="18">
        <v>978143.29</v>
      </c>
      <c r="BD162" s="18">
        <v>1078992.3599999999</v>
      </c>
      <c r="BE162" s="18">
        <v>1166747.9000000001</v>
      </c>
      <c r="BF162" s="18">
        <v>1056978.3800000001</v>
      </c>
      <c r="BG162" s="18">
        <v>1133293.9400000002</v>
      </c>
      <c r="BH162" s="18">
        <v>1196813.7000000002</v>
      </c>
      <c r="BI162" s="18">
        <v>1241821.98</v>
      </c>
      <c r="BJ162" s="18">
        <v>992880.18</v>
      </c>
      <c r="BK162" s="18">
        <v>1927914.1499999992</v>
      </c>
      <c r="BL162" s="18">
        <v>1975263.5199999991</v>
      </c>
      <c r="BM162" s="18">
        <v>1602930.0400000005</v>
      </c>
      <c r="BN162" s="18">
        <v>1333439.17</v>
      </c>
      <c r="BO162" s="18">
        <v>1599926.4600000009</v>
      </c>
      <c r="BP162" s="18">
        <v>1332477.76</v>
      </c>
      <c r="BQ162" s="18">
        <v>2206863.0400000005</v>
      </c>
      <c r="BR162" s="18">
        <v>2277159.1199999996</v>
      </c>
      <c r="BS162" s="18">
        <v>1407347.66</v>
      </c>
      <c r="BT162" s="18">
        <v>1062583.78</v>
      </c>
      <c r="BU162" s="18">
        <v>1798103.9300000002</v>
      </c>
      <c r="BV162" s="18">
        <v>1721174.0399999996</v>
      </c>
      <c r="BW162" s="18">
        <v>1739705.1700000002</v>
      </c>
      <c r="BX162" s="18">
        <v>2357197.8299999996</v>
      </c>
      <c r="BY162" s="18">
        <v>1681282.1500000004</v>
      </c>
      <c r="BZ162" s="18">
        <v>5290.19</v>
      </c>
      <c r="CA162" s="18">
        <v>22728.29</v>
      </c>
      <c r="CB162" s="18">
        <v>120433.52</v>
      </c>
      <c r="CC162" s="18">
        <v>35240.620000000003</v>
      </c>
      <c r="CD162" s="18">
        <v>59194.5</v>
      </c>
      <c r="CE162" s="18">
        <v>80755.64</v>
      </c>
      <c r="CF162" s="18">
        <v>67590</v>
      </c>
      <c r="CG162" s="18">
        <v>224828.66</v>
      </c>
      <c r="CH162" s="18">
        <v>161963.31</v>
      </c>
      <c r="CI162" s="18">
        <v>193850.21</v>
      </c>
      <c r="CJ162" s="18">
        <v>252597.11</v>
      </c>
      <c r="CK162" s="18">
        <v>39183.33</v>
      </c>
      <c r="CL162" s="18">
        <v>295413.08</v>
      </c>
      <c r="CM162" s="19">
        <v>6.5442759316391009E-4</v>
      </c>
      <c r="CN162" s="19">
        <v>2.2292885950246405E-3</v>
      </c>
      <c r="CO162" s="19">
        <v>1.1389453842331749E-2</v>
      </c>
      <c r="CP162" s="19">
        <v>3.9163852066223699E-3</v>
      </c>
      <c r="CQ162" s="19">
        <v>6.6870322134623267E-3</v>
      </c>
      <c r="CR162" s="19">
        <v>9.6936048580383051E-3</v>
      </c>
      <c r="CS162" s="19">
        <v>9.4843227904886484E-3</v>
      </c>
      <c r="CT162" s="19">
        <v>3.1017975147206646E-2</v>
      </c>
      <c r="CU162" s="19">
        <v>1.7229121450543745E-2</v>
      </c>
      <c r="CV162" s="19">
        <v>1.7389233086888264E-2</v>
      </c>
      <c r="CW162" s="19">
        <v>2.1892031888003812E-2</v>
      </c>
      <c r="CX162" s="19">
        <v>4.0586777080056213E-3</v>
      </c>
      <c r="CY162" s="19">
        <v>2.4221188774291583E-2</v>
      </c>
      <c r="CZ162" s="18">
        <v>8083690.3200000022</v>
      </c>
      <c r="DA162" s="18">
        <v>10195310.76</v>
      </c>
      <c r="DB162" s="18">
        <v>10574125.999999996</v>
      </c>
      <c r="DC162" s="18">
        <v>8998251.7400000002</v>
      </c>
      <c r="DD162" s="18">
        <v>8852133.2200000007</v>
      </c>
      <c r="DE162" s="18">
        <v>8330816.1599999983</v>
      </c>
      <c r="DF162" s="18">
        <v>7126497.2200000007</v>
      </c>
      <c r="DG162" s="18">
        <v>7248334.5199999996</v>
      </c>
      <c r="DH162" s="18">
        <v>9400555.3600000013</v>
      </c>
      <c r="DI162" s="18">
        <v>11147714.739999998</v>
      </c>
      <c r="DJ162" s="18">
        <v>11538312.719999999</v>
      </c>
      <c r="DK162" s="18">
        <v>9654210.7599999979</v>
      </c>
      <c r="DL162" s="18">
        <v>12196473.209999999</v>
      </c>
      <c r="DM162" s="19">
        <v>5.5900621118012424E-2</v>
      </c>
      <c r="DN162" s="19">
        <v>2.2624434389140271E-2</v>
      </c>
      <c r="DO162" s="19">
        <v>2.0833333333333332E-2</v>
      </c>
      <c r="DP162" s="19">
        <v>1.4446227929373997E-2</v>
      </c>
      <c r="DQ162" s="19">
        <v>2.3255813953488372E-2</v>
      </c>
      <c r="DR162" s="19">
        <v>3.6480686695278972E-2</v>
      </c>
      <c r="DS162" s="19">
        <v>3.4420289855072464E-2</v>
      </c>
      <c r="DT162" s="19">
        <v>6.0606060606060608E-2</v>
      </c>
      <c r="DU162" s="19">
        <v>2.1505376344086023E-2</v>
      </c>
      <c r="DV162" s="19">
        <v>2.7237354085603113E-2</v>
      </c>
      <c r="DW162" s="19">
        <v>3.9017341040462429E-2</v>
      </c>
      <c r="DX162" s="19">
        <v>3.4090909090909088E-2</v>
      </c>
      <c r="DY162" s="19">
        <v>5.0488599348534204E-2</v>
      </c>
      <c r="DZ162" s="19">
        <v>2.8571428571428571E-2</v>
      </c>
      <c r="EA162" s="19">
        <v>2.6970954356846474E-2</v>
      </c>
      <c r="EB162" s="19">
        <v>1.8181818181818181E-2</v>
      </c>
      <c r="EC162" s="19">
        <v>1.7241379310344827E-2</v>
      </c>
      <c r="ED162" s="19">
        <v>9.7719869706840382E-3</v>
      </c>
      <c r="EE162" s="19">
        <v>1.4767932489451477E-2</v>
      </c>
      <c r="EF162" s="19">
        <v>3.1982942430703626E-2</v>
      </c>
      <c r="EG162" s="19">
        <v>2.7223230490018149E-2</v>
      </c>
      <c r="EH162" s="19">
        <v>3.3254156769596199E-2</v>
      </c>
      <c r="EI162" s="19">
        <v>1.8518518518518517E-2</v>
      </c>
      <c r="EJ162" s="19">
        <v>1.5267175572519083E-2</v>
      </c>
      <c r="EK162" s="19">
        <v>2.7737226277372264E-2</v>
      </c>
      <c r="EL162" s="19">
        <v>2.1172638436482084E-2</v>
      </c>
      <c r="EM162" s="19">
        <v>2.3404255319148935E-2</v>
      </c>
      <c r="EN162" s="19">
        <v>2.8503562945368172E-2</v>
      </c>
      <c r="EO162" s="19">
        <v>2.0833333333333332E-2</v>
      </c>
      <c r="EP162" s="19">
        <v>1.3605442176870748E-2</v>
      </c>
      <c r="EQ162" s="19">
        <v>1.192504258943782E-2</v>
      </c>
      <c r="ER162" s="19">
        <v>9.9009900990099011E-3</v>
      </c>
      <c r="ES162" s="19">
        <v>1.4705882352941176E-2</v>
      </c>
      <c r="ET162" s="19">
        <v>3.2258064516129031E-2</v>
      </c>
      <c r="EU162" s="19">
        <v>2.3636363636363636E-2</v>
      </c>
      <c r="EV162" s="19">
        <v>2.8571428571428571E-2</v>
      </c>
      <c r="EW162" s="19">
        <v>1.5463917525773196E-2</v>
      </c>
      <c r="EX162" s="19">
        <v>1.5151515151515152E-2</v>
      </c>
      <c r="EY162" s="19">
        <v>2.6239067055393587E-2</v>
      </c>
      <c r="EZ162" s="18">
        <v>246283.80999999997</v>
      </c>
      <c r="FA162" s="18">
        <v>163854.16</v>
      </c>
      <c r="FB162" s="18">
        <v>155649.43999999994</v>
      </c>
      <c r="FC162" s="18">
        <v>291457.31999999989</v>
      </c>
      <c r="FD162" s="18">
        <v>136100.07000000004</v>
      </c>
      <c r="FE162" s="18">
        <v>96793.999999999956</v>
      </c>
      <c r="FF162" s="18">
        <v>128612.09000000003</v>
      </c>
      <c r="FG162" s="18">
        <v>161208.72</v>
      </c>
      <c r="FH162" s="18">
        <v>143737.12999999995</v>
      </c>
      <c r="FI162" s="18">
        <v>143102.30999999997</v>
      </c>
      <c r="FJ162" s="18">
        <v>98828.089999999967</v>
      </c>
      <c r="FK162" s="18">
        <v>132436.27000000002</v>
      </c>
      <c r="FL162" s="18">
        <v>197588.38</v>
      </c>
      <c r="FM162" s="18">
        <v>136936.22</v>
      </c>
      <c r="FN162" s="18">
        <v>82239.860000000015</v>
      </c>
      <c r="FO162" s="18">
        <v>118095.62000000001</v>
      </c>
      <c r="FP162" s="18">
        <v>137915.16999999998</v>
      </c>
      <c r="FQ162" s="18">
        <v>276418.53999999992</v>
      </c>
      <c r="FR162" s="18">
        <v>111896.79999999999</v>
      </c>
      <c r="FS162" s="18">
        <v>137442.62000000002</v>
      </c>
      <c r="FT162" s="18">
        <v>142588.46000000002</v>
      </c>
      <c r="FU162" s="18">
        <v>148829.28000000006</v>
      </c>
      <c r="FV162" s="18">
        <v>106432.34000000008</v>
      </c>
      <c r="FW162" s="18">
        <v>158672.54000000004</v>
      </c>
      <c r="FX162" s="4"/>
      <c r="FY162" s="4"/>
      <c r="FZ162" s="4"/>
    </row>
    <row r="163" spans="1:182" x14ac:dyDescent="0.35">
      <c r="A163" s="12" t="s">
        <v>312</v>
      </c>
      <c r="B163" s="13">
        <v>587674453.21759915</v>
      </c>
      <c r="C163" s="13">
        <v>616705190.22679889</v>
      </c>
      <c r="D163" s="13">
        <v>643361009.27799809</v>
      </c>
      <c r="E163" s="13">
        <v>666113615.61879957</v>
      </c>
      <c r="F163" s="13">
        <v>678797128.90760016</v>
      </c>
      <c r="G163" s="13">
        <v>709031556.58999908</v>
      </c>
      <c r="H163" s="13">
        <v>706863541.64879954</v>
      </c>
      <c r="I163" s="13">
        <v>716486862.51079845</v>
      </c>
      <c r="J163" s="13">
        <v>737696298.42200089</v>
      </c>
      <c r="K163" s="13">
        <v>762602651.91639912</v>
      </c>
      <c r="L163" s="13">
        <v>793912502.82759929</v>
      </c>
      <c r="M163" s="13">
        <v>808992669.13320017</v>
      </c>
      <c r="N163" s="13">
        <v>851442816.33879876</v>
      </c>
      <c r="O163" s="13">
        <v>40290526.30120001</v>
      </c>
      <c r="P163" s="13">
        <v>42557405.582400009</v>
      </c>
      <c r="Q163" s="13">
        <v>45274579.491599977</v>
      </c>
      <c r="R163" s="13">
        <v>47235567.147199951</v>
      </c>
      <c r="S163" s="13">
        <v>47125159.646799989</v>
      </c>
      <c r="T163" s="13">
        <v>46234549.94199995</v>
      </c>
      <c r="U163" s="13">
        <v>46574295.136400014</v>
      </c>
      <c r="V163" s="13">
        <v>47053417.370800018</v>
      </c>
      <c r="W163" s="13">
        <v>49390581.354400001</v>
      </c>
      <c r="X163" s="13">
        <v>50262444.136399977</v>
      </c>
      <c r="Y163" s="13">
        <v>53353396.051999979</v>
      </c>
      <c r="Z163" s="13">
        <v>55079113.636399977</v>
      </c>
      <c r="AA163" s="13">
        <v>58830294.477199994</v>
      </c>
      <c r="AB163" s="13">
        <v>35553635.86680004</v>
      </c>
      <c r="AC163" s="13">
        <v>32644321.129600003</v>
      </c>
      <c r="AD163" s="13">
        <v>31178304.262000013</v>
      </c>
      <c r="AE163" s="13">
        <v>33594425.085200012</v>
      </c>
      <c r="AF163" s="13">
        <v>30719126.311200008</v>
      </c>
      <c r="AG163" s="13">
        <v>33457340.476400007</v>
      </c>
      <c r="AH163" s="13">
        <v>32914713.433199991</v>
      </c>
      <c r="AI163" s="13">
        <v>35881868.882000014</v>
      </c>
      <c r="AJ163" s="13">
        <v>41039935.937200002</v>
      </c>
      <c r="AK163" s="13">
        <v>37847384.303599976</v>
      </c>
      <c r="AL163" s="13">
        <v>36976619.341999985</v>
      </c>
      <c r="AM163" s="13">
        <v>44239831.547599979</v>
      </c>
      <c r="AN163" s="13">
        <v>44998746.690000005</v>
      </c>
      <c r="AO163" s="13">
        <v>12680.337600000001</v>
      </c>
      <c r="AP163" s="13">
        <v>3110459.4552000007</v>
      </c>
      <c r="AQ163" s="13">
        <v>3505127.7607999984</v>
      </c>
      <c r="AR163" s="13">
        <v>4254522.5351999998</v>
      </c>
      <c r="AS163" s="13">
        <v>4278577.4932000004</v>
      </c>
      <c r="AT163" s="13">
        <v>3281560.5255999989</v>
      </c>
      <c r="AU163" s="13">
        <v>3168391.847599999</v>
      </c>
      <c r="AV163" s="13">
        <v>3786801.6052000001</v>
      </c>
      <c r="AW163" s="13">
        <v>4023647.8060000008</v>
      </c>
      <c r="AX163" s="13">
        <v>4239599.6304000001</v>
      </c>
      <c r="AY163" s="13">
        <v>4393305.5564000001</v>
      </c>
      <c r="AZ163" s="13">
        <v>3129487.1827999982</v>
      </c>
      <c r="BA163" s="13">
        <v>3531546.9355999995</v>
      </c>
      <c r="BB163" s="13">
        <v>5423807.3800000008</v>
      </c>
      <c r="BC163" s="13">
        <v>5545262.5299999975</v>
      </c>
      <c r="BD163" s="13">
        <v>5221793.8000000007</v>
      </c>
      <c r="BE163" s="13">
        <v>4217094.9999999991</v>
      </c>
      <c r="BF163" s="13">
        <v>4142003.3300000029</v>
      </c>
      <c r="BG163" s="13">
        <v>4000105.5700000008</v>
      </c>
      <c r="BH163" s="13">
        <v>4426561.1900000004</v>
      </c>
      <c r="BI163" s="13">
        <v>5157590.5900000008</v>
      </c>
      <c r="BJ163" s="13">
        <v>4288009.1500000004</v>
      </c>
      <c r="BK163" s="13">
        <v>6920614.0500000194</v>
      </c>
      <c r="BL163" s="13">
        <v>6441246.7300000042</v>
      </c>
      <c r="BM163" s="13">
        <v>6634775.0100000072</v>
      </c>
      <c r="BN163" s="13">
        <v>5698133.8300000038</v>
      </c>
      <c r="BO163" s="13">
        <v>6834916.3700000001</v>
      </c>
      <c r="BP163" s="13">
        <v>5722462.4900000002</v>
      </c>
      <c r="BQ163" s="13">
        <v>7011873.7899999991</v>
      </c>
      <c r="BR163" s="13">
        <v>10032958.650000004</v>
      </c>
      <c r="BS163" s="13">
        <v>6543290.2700000014</v>
      </c>
      <c r="BT163" s="13">
        <v>7885693.3999999976</v>
      </c>
      <c r="BU163" s="13">
        <v>7334605.4099999946</v>
      </c>
      <c r="BV163" s="13">
        <v>8211286.820000004</v>
      </c>
      <c r="BW163" s="13">
        <v>8045412.7400000002</v>
      </c>
      <c r="BX163" s="13">
        <v>8192843.7300000004</v>
      </c>
      <c r="BY163" s="13">
        <v>7692979.8299999973</v>
      </c>
      <c r="BZ163" s="13">
        <v>127650.86</v>
      </c>
      <c r="CA163" s="13">
        <v>207053.15000000002</v>
      </c>
      <c r="CB163" s="13">
        <v>705679.41</v>
      </c>
      <c r="CC163" s="13">
        <v>325113.74</v>
      </c>
      <c r="CD163" s="13">
        <v>941753.79000000039</v>
      </c>
      <c r="CE163" s="13">
        <v>453564.48</v>
      </c>
      <c r="CF163" s="13">
        <v>473070.72</v>
      </c>
      <c r="CG163" s="13">
        <v>772229.6599999998</v>
      </c>
      <c r="CH163" s="13">
        <v>476609.41999999993</v>
      </c>
      <c r="CI163" s="13">
        <v>760948.32</v>
      </c>
      <c r="CJ163" s="13">
        <v>928291.56000000017</v>
      </c>
      <c r="CK163" s="13">
        <v>487465.47</v>
      </c>
      <c r="CL163" s="13">
        <v>1496298.9500000004</v>
      </c>
      <c r="CM163" s="14">
        <v>3.7032792501923181E-3</v>
      </c>
      <c r="CN163" s="14">
        <v>4.8055022268775173E-3</v>
      </c>
      <c r="CO163" s="14">
        <v>1.5834028143670353E-2</v>
      </c>
      <c r="CP163" s="14">
        <v>8.1423298997786216E-3</v>
      </c>
      <c r="CQ163" s="14">
        <v>2.6223365687980161E-2</v>
      </c>
      <c r="CR163" s="14">
        <v>1.2791584707226617E-2</v>
      </c>
      <c r="CS163" s="14">
        <v>1.5751758371634787E-2</v>
      </c>
      <c r="CT163" s="14">
        <v>2.382128270891316E-2</v>
      </c>
      <c r="CU163" s="14">
        <v>1.1858778048619765E-2</v>
      </c>
      <c r="CV163" s="14">
        <v>1.5846371224435361E-2</v>
      </c>
      <c r="CW163" s="14">
        <v>1.7815425280912619E-2</v>
      </c>
      <c r="CX163" s="14">
        <v>1.0372103148818092E-2</v>
      </c>
      <c r="CY163" s="14">
        <v>2.7330570264380179E-2</v>
      </c>
      <c r="CZ163" s="13">
        <v>34469682.509999983</v>
      </c>
      <c r="DA163" s="13">
        <v>43086682.769999973</v>
      </c>
      <c r="DB163" s="13">
        <v>44567270.160000004</v>
      </c>
      <c r="DC163" s="13">
        <v>39928834.129999988</v>
      </c>
      <c r="DD163" s="13">
        <v>35912773.410000004</v>
      </c>
      <c r="DE163" s="13">
        <v>35458036.699999988</v>
      </c>
      <c r="DF163" s="13">
        <v>30032883.239999995</v>
      </c>
      <c r="DG163" s="13">
        <v>32417635.500000015</v>
      </c>
      <c r="DH163" s="13">
        <v>40190432.609999999</v>
      </c>
      <c r="DI163" s="13">
        <v>48020351.739999965</v>
      </c>
      <c r="DJ163" s="13">
        <v>52106056.709999971</v>
      </c>
      <c r="DK163" s="13">
        <v>46997746.069999985</v>
      </c>
      <c r="DL163" s="13">
        <v>54748178.889999993</v>
      </c>
      <c r="DM163" s="14">
        <v>5.7812500000000003E-2</v>
      </c>
      <c r="DN163" s="14">
        <v>2.074235807860262E-2</v>
      </c>
      <c r="DO163" s="14">
        <v>2.5719267654751524E-2</v>
      </c>
      <c r="DP163" s="14">
        <v>2.3006743355811186E-2</v>
      </c>
      <c r="DQ163" s="14">
        <v>2.8688524590163935E-2</v>
      </c>
      <c r="DR163" s="14">
        <v>3.6006546644844518E-2</v>
      </c>
      <c r="DS163" s="14">
        <v>2.7255639097744359E-2</v>
      </c>
      <c r="DT163" s="14">
        <v>3.8829487900956666E-2</v>
      </c>
      <c r="DU163" s="14">
        <v>3.6969696969696972E-2</v>
      </c>
      <c r="DV163" s="14">
        <v>2.7913159060700046E-2</v>
      </c>
      <c r="DW163" s="14">
        <v>3.0103806228373702E-2</v>
      </c>
      <c r="DX163" s="14">
        <v>2.495274102079395E-2</v>
      </c>
      <c r="DY163" s="14">
        <v>4.7745358090185673E-2</v>
      </c>
      <c r="DZ163" s="14">
        <v>2.4698133918770581E-2</v>
      </c>
      <c r="EA163" s="14">
        <v>3.3542976939203356E-2</v>
      </c>
      <c r="EB163" s="14">
        <v>1.6693591814754979E-2</v>
      </c>
      <c r="EC163" s="14">
        <v>2.3123909249563701E-2</v>
      </c>
      <c r="ED163" s="14">
        <v>1.802162595114137E-2</v>
      </c>
      <c r="EE163" s="14">
        <v>2.4401473296500921E-2</v>
      </c>
      <c r="EF163" s="14">
        <v>2.5164113785557989E-2</v>
      </c>
      <c r="EG163" s="14">
        <v>2.2524636320976069E-2</v>
      </c>
      <c r="EH163" s="14">
        <v>2.7793533749290982E-2</v>
      </c>
      <c r="EI163" s="14">
        <v>3.1026252983293555E-2</v>
      </c>
      <c r="EJ163" s="14">
        <v>1.8014059753954304E-2</v>
      </c>
      <c r="EK163" s="14">
        <v>2.361111111111111E-2</v>
      </c>
      <c r="EL163" s="14">
        <v>1.7332328560663149E-2</v>
      </c>
      <c r="EM163" s="14">
        <v>2.9441117764471059E-2</v>
      </c>
      <c r="EN163" s="14">
        <v>2.1075984470327231E-2</v>
      </c>
      <c r="EO163" s="14">
        <v>2.9551451187335091E-2</v>
      </c>
      <c r="EP163" s="14">
        <v>1.4981273408239701E-2</v>
      </c>
      <c r="EQ163" s="14">
        <v>2.1129797326433809E-2</v>
      </c>
      <c r="ER163" s="14">
        <v>1.6220600162206E-2</v>
      </c>
      <c r="ES163" s="14">
        <v>2.2580645161290321E-2</v>
      </c>
      <c r="ET163" s="14">
        <v>2.5191675794085433E-2</v>
      </c>
      <c r="EU163" s="14">
        <v>2.0744931636020744E-2</v>
      </c>
      <c r="EV163" s="14">
        <v>2.5337837837837839E-2</v>
      </c>
      <c r="EW163" s="14">
        <v>2.9086678301337987E-2</v>
      </c>
      <c r="EX163" s="14">
        <v>1.5138023152270703E-2</v>
      </c>
      <c r="EY163" s="14">
        <v>2.2329096530401923E-2</v>
      </c>
      <c r="EZ163" s="13">
        <v>796879.40999999968</v>
      </c>
      <c r="FA163" s="13">
        <v>309559.37999999995</v>
      </c>
      <c r="FB163" s="13">
        <v>625690.55000000226</v>
      </c>
      <c r="FC163" s="13">
        <v>1482093</v>
      </c>
      <c r="FD163" s="13">
        <v>616671.00000000023</v>
      </c>
      <c r="FE163" s="13">
        <v>665522.11000000034</v>
      </c>
      <c r="FF163" s="13">
        <v>553069.21999999986</v>
      </c>
      <c r="FG163" s="13">
        <v>807704.28999999992</v>
      </c>
      <c r="FH163" s="13">
        <v>549224.81000000169</v>
      </c>
      <c r="FI163" s="13">
        <v>592736.98999999696</v>
      </c>
      <c r="FJ163" s="13">
        <v>579284.27999999991</v>
      </c>
      <c r="FK163" s="13">
        <v>400395.24000000028</v>
      </c>
      <c r="FL163" s="13">
        <v>497743.77999999985</v>
      </c>
      <c r="FM163" s="13">
        <v>465251.56999999989</v>
      </c>
      <c r="FN163" s="13">
        <v>398831.6399999999</v>
      </c>
      <c r="FO163" s="13">
        <v>475675.15999999968</v>
      </c>
      <c r="FP163" s="13">
        <v>328191.6399999999</v>
      </c>
      <c r="FQ163" s="13">
        <v>690908.71000000031</v>
      </c>
      <c r="FR163" s="13">
        <v>608431.5399999998</v>
      </c>
      <c r="FS163" s="13">
        <v>420158.88000000012</v>
      </c>
      <c r="FT163" s="13">
        <v>603030.76000000024</v>
      </c>
      <c r="FU163" s="13">
        <v>772822.36000000034</v>
      </c>
      <c r="FV163" s="13">
        <v>429568.01999999903</v>
      </c>
      <c r="FW163" s="13">
        <v>564832.80000000005</v>
      </c>
      <c r="FX163" s="4"/>
      <c r="FY163" s="4"/>
      <c r="FZ163" s="4"/>
    </row>
    <row r="164" spans="1:182" x14ac:dyDescent="0.35">
      <c r="A164" s="6" t="s">
        <v>345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275401.35399999999</v>
      </c>
      <c r="L164" s="7">
        <v>607837.72239999904</v>
      </c>
      <c r="M164" s="7">
        <v>974627.95360000001</v>
      </c>
      <c r="N164" s="7">
        <v>1377372.7056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107878.13280000001</v>
      </c>
      <c r="AN164" s="7">
        <v>114789.7956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8" t="s">
        <v>182</v>
      </c>
      <c r="CN164" s="8" t="s">
        <v>182</v>
      </c>
      <c r="CO164" s="8" t="s">
        <v>182</v>
      </c>
      <c r="CP164" s="8" t="s">
        <v>182</v>
      </c>
      <c r="CQ164" s="8" t="s">
        <v>182</v>
      </c>
      <c r="CR164" s="8" t="s">
        <v>182</v>
      </c>
      <c r="CS164" s="8" t="s">
        <v>182</v>
      </c>
      <c r="CT164" s="8" t="s">
        <v>182</v>
      </c>
      <c r="CU164" s="8" t="s">
        <v>182</v>
      </c>
      <c r="CV164" s="8">
        <v>0</v>
      </c>
      <c r="CW164" s="8">
        <v>0</v>
      </c>
      <c r="CX164" s="8">
        <v>0</v>
      </c>
      <c r="CY164" s="8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251857.94</v>
      </c>
      <c r="DJ164" s="7">
        <v>295791.23</v>
      </c>
      <c r="DK164" s="7">
        <v>334052.58999999997</v>
      </c>
      <c r="DL164" s="7">
        <v>347084.18</v>
      </c>
      <c r="DM164" s="8" t="s">
        <v>182</v>
      </c>
      <c r="DN164" s="8" t="s">
        <v>182</v>
      </c>
      <c r="DO164" s="8" t="s">
        <v>182</v>
      </c>
      <c r="DP164" s="8" t="s">
        <v>182</v>
      </c>
      <c r="DQ164" s="8" t="s">
        <v>182</v>
      </c>
      <c r="DR164" s="8" t="s">
        <v>182</v>
      </c>
      <c r="DS164" s="8" t="s">
        <v>182</v>
      </c>
      <c r="DT164" s="8" t="s">
        <v>182</v>
      </c>
      <c r="DU164" s="8" t="s">
        <v>182</v>
      </c>
      <c r="DV164" s="8" t="s">
        <v>182</v>
      </c>
      <c r="DW164" s="8">
        <v>0.25</v>
      </c>
      <c r="DX164" s="8">
        <v>0</v>
      </c>
      <c r="DY164" s="8">
        <v>0.2</v>
      </c>
      <c r="DZ164" s="8" t="s">
        <v>182</v>
      </c>
      <c r="EA164" s="8" t="s">
        <v>182</v>
      </c>
      <c r="EB164" s="8" t="s">
        <v>182</v>
      </c>
      <c r="EC164" s="8" t="s">
        <v>182</v>
      </c>
      <c r="ED164" s="8" t="s">
        <v>182</v>
      </c>
      <c r="EE164" s="8" t="s">
        <v>182</v>
      </c>
      <c r="EF164" s="8" t="s">
        <v>182</v>
      </c>
      <c r="EG164" s="8" t="s">
        <v>182</v>
      </c>
      <c r="EH164" s="8" t="s">
        <v>182</v>
      </c>
      <c r="EI164" s="8" t="s">
        <v>182</v>
      </c>
      <c r="EJ164" s="8">
        <v>0</v>
      </c>
      <c r="EK164" s="8">
        <v>0.33333333333333331</v>
      </c>
      <c r="EL164" s="8">
        <v>0</v>
      </c>
      <c r="EM164" s="8" t="s">
        <v>182</v>
      </c>
      <c r="EN164" s="8" t="s">
        <v>182</v>
      </c>
      <c r="EO164" s="8" t="s">
        <v>182</v>
      </c>
      <c r="EP164" s="8" t="s">
        <v>182</v>
      </c>
      <c r="EQ164" s="8" t="s">
        <v>182</v>
      </c>
      <c r="ER164" s="8" t="s">
        <v>182</v>
      </c>
      <c r="ES164" s="8" t="s">
        <v>182</v>
      </c>
      <c r="ET164" s="8" t="s">
        <v>182</v>
      </c>
      <c r="EU164" s="8" t="s">
        <v>182</v>
      </c>
      <c r="EV164" s="8" t="s">
        <v>182</v>
      </c>
      <c r="EW164" s="8" t="s">
        <v>182</v>
      </c>
      <c r="EX164" s="8">
        <v>0</v>
      </c>
      <c r="EY164" s="8">
        <v>0.33333333333333331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9" t="s">
        <v>346</v>
      </c>
      <c r="FY164" s="10" t="s">
        <v>345</v>
      </c>
      <c r="FZ164" s="22" t="s">
        <v>347</v>
      </c>
    </row>
    <row r="165" spans="1:182" x14ac:dyDescent="0.35">
      <c r="A165" s="6" t="s">
        <v>348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387757.10600000003</v>
      </c>
      <c r="L165" s="7">
        <v>871623.33920000005</v>
      </c>
      <c r="M165" s="7">
        <v>1506290.69559999</v>
      </c>
      <c r="N165" s="7">
        <v>2115356.4560000002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8" t="s">
        <v>182</v>
      </c>
      <c r="CN165" s="8" t="s">
        <v>182</v>
      </c>
      <c r="CO165" s="8" t="s">
        <v>182</v>
      </c>
      <c r="CP165" s="8" t="s">
        <v>182</v>
      </c>
      <c r="CQ165" s="8" t="s">
        <v>182</v>
      </c>
      <c r="CR165" s="8" t="s">
        <v>182</v>
      </c>
      <c r="CS165" s="8" t="s">
        <v>182</v>
      </c>
      <c r="CT165" s="8" t="s">
        <v>182</v>
      </c>
      <c r="CU165" s="8" t="s">
        <v>182</v>
      </c>
      <c r="CV165" s="8">
        <v>0</v>
      </c>
      <c r="CW165" s="8">
        <v>0</v>
      </c>
      <c r="CX165" s="8">
        <v>0</v>
      </c>
      <c r="CY165" s="8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340662.22</v>
      </c>
      <c r="DJ165" s="7">
        <v>409867.98</v>
      </c>
      <c r="DK165" s="7">
        <v>594823.83000000007</v>
      </c>
      <c r="DL165" s="7">
        <v>533169.79</v>
      </c>
      <c r="DM165" s="8" t="s">
        <v>182</v>
      </c>
      <c r="DN165" s="8" t="s">
        <v>182</v>
      </c>
      <c r="DO165" s="8" t="s">
        <v>182</v>
      </c>
      <c r="DP165" s="8" t="s">
        <v>182</v>
      </c>
      <c r="DQ165" s="8" t="s">
        <v>182</v>
      </c>
      <c r="DR165" s="8" t="s">
        <v>182</v>
      </c>
      <c r="DS165" s="8" t="s">
        <v>182</v>
      </c>
      <c r="DT165" s="8" t="s">
        <v>182</v>
      </c>
      <c r="DU165" s="8" t="s">
        <v>182</v>
      </c>
      <c r="DV165" s="8" t="s">
        <v>182</v>
      </c>
      <c r="DW165" s="8">
        <v>0</v>
      </c>
      <c r="DX165" s="8">
        <v>0</v>
      </c>
      <c r="DY165" s="8">
        <v>6.25E-2</v>
      </c>
      <c r="DZ165" s="8" t="s">
        <v>182</v>
      </c>
      <c r="EA165" s="8" t="s">
        <v>182</v>
      </c>
      <c r="EB165" s="8" t="s">
        <v>182</v>
      </c>
      <c r="EC165" s="8" t="s">
        <v>182</v>
      </c>
      <c r="ED165" s="8" t="s">
        <v>182</v>
      </c>
      <c r="EE165" s="8" t="s">
        <v>182</v>
      </c>
      <c r="EF165" s="8" t="s">
        <v>182</v>
      </c>
      <c r="EG165" s="8" t="s">
        <v>182</v>
      </c>
      <c r="EH165" s="8" t="s">
        <v>182</v>
      </c>
      <c r="EI165" s="8" t="s">
        <v>182</v>
      </c>
      <c r="EJ165" s="8">
        <v>0</v>
      </c>
      <c r="EK165" s="8">
        <v>0</v>
      </c>
      <c r="EL165" s="8">
        <v>0</v>
      </c>
      <c r="EM165" s="8" t="s">
        <v>182</v>
      </c>
      <c r="EN165" s="8" t="s">
        <v>182</v>
      </c>
      <c r="EO165" s="8" t="s">
        <v>182</v>
      </c>
      <c r="EP165" s="8" t="s">
        <v>182</v>
      </c>
      <c r="EQ165" s="8" t="s">
        <v>182</v>
      </c>
      <c r="ER165" s="8" t="s">
        <v>182</v>
      </c>
      <c r="ES165" s="8" t="s">
        <v>182</v>
      </c>
      <c r="ET165" s="8" t="s">
        <v>182</v>
      </c>
      <c r="EU165" s="8" t="s">
        <v>182</v>
      </c>
      <c r="EV165" s="8" t="s">
        <v>182</v>
      </c>
      <c r="EW165" s="8" t="s">
        <v>182</v>
      </c>
      <c r="EX165" s="8">
        <v>0</v>
      </c>
      <c r="EY165" s="8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0</v>
      </c>
      <c r="FW165" s="7">
        <v>0</v>
      </c>
      <c r="FX165" s="9" t="s">
        <v>346</v>
      </c>
      <c r="FY165" s="10" t="s">
        <v>348</v>
      </c>
      <c r="FZ165" s="22" t="s">
        <v>347</v>
      </c>
    </row>
    <row r="166" spans="1:182" x14ac:dyDescent="0.35">
      <c r="A166" s="6" t="s">
        <v>349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312475.62239999999</v>
      </c>
      <c r="M166" s="7">
        <v>748266.32039999904</v>
      </c>
      <c r="N166" s="7">
        <v>1250000.5647999998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42547.995999999999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8" t="s">
        <v>182</v>
      </c>
      <c r="CN166" s="8" t="s">
        <v>182</v>
      </c>
      <c r="CO166" s="8" t="s">
        <v>182</v>
      </c>
      <c r="CP166" s="8" t="s">
        <v>182</v>
      </c>
      <c r="CQ166" s="8" t="s">
        <v>182</v>
      </c>
      <c r="CR166" s="8" t="s">
        <v>182</v>
      </c>
      <c r="CS166" s="8" t="s">
        <v>182</v>
      </c>
      <c r="CT166" s="8" t="s">
        <v>182</v>
      </c>
      <c r="CU166" s="8" t="s">
        <v>182</v>
      </c>
      <c r="CV166" s="8" t="s">
        <v>182</v>
      </c>
      <c r="CW166" s="8">
        <v>0</v>
      </c>
      <c r="CX166" s="8">
        <v>0</v>
      </c>
      <c r="CY166" s="8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233533.34</v>
      </c>
      <c r="DK166" s="7">
        <v>377252.6</v>
      </c>
      <c r="DL166" s="7">
        <v>421595.03</v>
      </c>
      <c r="DM166" s="8" t="s">
        <v>182</v>
      </c>
      <c r="DN166" s="8" t="s">
        <v>182</v>
      </c>
      <c r="DO166" s="8" t="s">
        <v>182</v>
      </c>
      <c r="DP166" s="8" t="s">
        <v>182</v>
      </c>
      <c r="DQ166" s="8" t="s">
        <v>182</v>
      </c>
      <c r="DR166" s="8" t="s">
        <v>182</v>
      </c>
      <c r="DS166" s="8" t="s">
        <v>182</v>
      </c>
      <c r="DT166" s="8" t="s">
        <v>182</v>
      </c>
      <c r="DU166" s="8" t="s">
        <v>182</v>
      </c>
      <c r="DV166" s="8" t="s">
        <v>182</v>
      </c>
      <c r="DW166" s="8" t="s">
        <v>182</v>
      </c>
      <c r="DX166" s="8">
        <v>0.16666666666666666</v>
      </c>
      <c r="DY166" s="8">
        <v>0</v>
      </c>
      <c r="DZ166" s="8" t="s">
        <v>182</v>
      </c>
      <c r="EA166" s="8" t="s">
        <v>182</v>
      </c>
      <c r="EB166" s="8" t="s">
        <v>182</v>
      </c>
      <c r="EC166" s="8" t="s">
        <v>182</v>
      </c>
      <c r="ED166" s="8" t="s">
        <v>182</v>
      </c>
      <c r="EE166" s="8" t="s">
        <v>182</v>
      </c>
      <c r="EF166" s="8" t="s">
        <v>182</v>
      </c>
      <c r="EG166" s="8" t="s">
        <v>182</v>
      </c>
      <c r="EH166" s="8" t="s">
        <v>182</v>
      </c>
      <c r="EI166" s="8" t="s">
        <v>182</v>
      </c>
      <c r="EJ166" s="8" t="s">
        <v>182</v>
      </c>
      <c r="EK166" s="8">
        <v>0</v>
      </c>
      <c r="EL166" s="8">
        <v>0.25</v>
      </c>
      <c r="EM166" s="8" t="s">
        <v>182</v>
      </c>
      <c r="EN166" s="8" t="s">
        <v>182</v>
      </c>
      <c r="EO166" s="8" t="s">
        <v>182</v>
      </c>
      <c r="EP166" s="8" t="s">
        <v>182</v>
      </c>
      <c r="EQ166" s="8" t="s">
        <v>182</v>
      </c>
      <c r="ER166" s="8" t="s">
        <v>182</v>
      </c>
      <c r="ES166" s="8" t="s">
        <v>182</v>
      </c>
      <c r="ET166" s="8" t="s">
        <v>182</v>
      </c>
      <c r="EU166" s="8" t="s">
        <v>182</v>
      </c>
      <c r="EV166" s="8" t="s">
        <v>182</v>
      </c>
      <c r="EW166" s="8" t="s">
        <v>182</v>
      </c>
      <c r="EX166" s="8" t="s">
        <v>182</v>
      </c>
      <c r="EY166" s="8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9" t="s">
        <v>346</v>
      </c>
      <c r="FY166" s="10" t="s">
        <v>349</v>
      </c>
      <c r="FZ166" s="22" t="s">
        <v>347</v>
      </c>
    </row>
    <row r="167" spans="1:182" x14ac:dyDescent="0.35">
      <c r="A167" s="17" t="s">
        <v>346</v>
      </c>
      <c r="B167" s="18">
        <v>0</v>
      </c>
      <c r="C167" s="18">
        <v>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663158.46</v>
      </c>
      <c r="L167" s="18">
        <v>1791936.683999999</v>
      </c>
      <c r="M167" s="18">
        <v>3229184.9695999892</v>
      </c>
      <c r="N167" s="18">
        <v>4742729.7263999991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107878.13280000001</v>
      </c>
      <c r="AN167" s="18">
        <v>157337.7916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0</v>
      </c>
      <c r="BE167" s="18">
        <v>0</v>
      </c>
      <c r="BF167" s="18">
        <v>0</v>
      </c>
      <c r="BG167" s="18">
        <v>0</v>
      </c>
      <c r="BH167" s="18">
        <v>0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0</v>
      </c>
      <c r="BP167" s="18">
        <v>0</v>
      </c>
      <c r="BQ167" s="18">
        <v>0</v>
      </c>
      <c r="BR167" s="18">
        <v>0</v>
      </c>
      <c r="BS167" s="18">
        <v>0</v>
      </c>
      <c r="BT167" s="18">
        <v>0</v>
      </c>
      <c r="BU167" s="18">
        <v>0</v>
      </c>
      <c r="BV167" s="18">
        <v>0</v>
      </c>
      <c r="BW167" s="18">
        <v>0</v>
      </c>
      <c r="BX167" s="18">
        <v>0</v>
      </c>
      <c r="BY167" s="18">
        <v>0</v>
      </c>
      <c r="BZ167" s="18">
        <v>0</v>
      </c>
      <c r="CA167" s="18">
        <v>0</v>
      </c>
      <c r="CB167" s="18">
        <v>0</v>
      </c>
      <c r="CC167" s="18">
        <v>0</v>
      </c>
      <c r="CD167" s="18">
        <v>0</v>
      </c>
      <c r="CE167" s="18">
        <v>0</v>
      </c>
      <c r="CF167" s="18">
        <v>0</v>
      </c>
      <c r="CG167" s="18">
        <v>0</v>
      </c>
      <c r="CH167" s="18">
        <v>0</v>
      </c>
      <c r="CI167" s="18">
        <v>0</v>
      </c>
      <c r="CJ167" s="18">
        <v>0</v>
      </c>
      <c r="CK167" s="18">
        <v>0</v>
      </c>
      <c r="CL167" s="18">
        <v>0</v>
      </c>
      <c r="CM167" s="19" t="s">
        <v>182</v>
      </c>
      <c r="CN167" s="19" t="s">
        <v>182</v>
      </c>
      <c r="CO167" s="19" t="s">
        <v>182</v>
      </c>
      <c r="CP167" s="19" t="s">
        <v>182</v>
      </c>
      <c r="CQ167" s="19" t="s">
        <v>182</v>
      </c>
      <c r="CR167" s="19" t="s">
        <v>182</v>
      </c>
      <c r="CS167" s="19" t="s">
        <v>182</v>
      </c>
      <c r="CT167" s="19" t="s">
        <v>182</v>
      </c>
      <c r="CU167" s="19" t="s">
        <v>182</v>
      </c>
      <c r="CV167" s="19">
        <v>0</v>
      </c>
      <c r="CW167" s="19">
        <v>0</v>
      </c>
      <c r="CX167" s="19">
        <v>0</v>
      </c>
      <c r="CY167" s="19">
        <v>0</v>
      </c>
      <c r="CZ167" s="18">
        <v>0</v>
      </c>
      <c r="DA167" s="18">
        <v>0</v>
      </c>
      <c r="DB167" s="18">
        <v>0</v>
      </c>
      <c r="DC167" s="18">
        <v>0</v>
      </c>
      <c r="DD167" s="18">
        <v>0</v>
      </c>
      <c r="DE167" s="18">
        <v>0</v>
      </c>
      <c r="DF167" s="18">
        <v>0</v>
      </c>
      <c r="DG167" s="18">
        <v>0</v>
      </c>
      <c r="DH167" s="18">
        <v>0</v>
      </c>
      <c r="DI167" s="18">
        <v>592520.15999999992</v>
      </c>
      <c r="DJ167" s="18">
        <v>939192.55</v>
      </c>
      <c r="DK167" s="18">
        <v>1306129.02</v>
      </c>
      <c r="DL167" s="18">
        <v>1301849</v>
      </c>
      <c r="DM167" s="19" t="s">
        <v>182</v>
      </c>
      <c r="DN167" s="19" t="s">
        <v>182</v>
      </c>
      <c r="DO167" s="19" t="s">
        <v>182</v>
      </c>
      <c r="DP167" s="19" t="s">
        <v>182</v>
      </c>
      <c r="DQ167" s="19" t="s">
        <v>182</v>
      </c>
      <c r="DR167" s="19" t="s">
        <v>182</v>
      </c>
      <c r="DS167" s="19" t="s">
        <v>182</v>
      </c>
      <c r="DT167" s="19" t="s">
        <v>182</v>
      </c>
      <c r="DU167" s="19" t="s">
        <v>182</v>
      </c>
      <c r="DV167" s="19" t="s">
        <v>182</v>
      </c>
      <c r="DW167" s="19">
        <v>9.0909090909090912E-2</v>
      </c>
      <c r="DX167" s="19">
        <v>2.9411764705882353E-2</v>
      </c>
      <c r="DY167" s="19">
        <v>7.1428571428571425E-2</v>
      </c>
      <c r="DZ167" s="19" t="s">
        <v>182</v>
      </c>
      <c r="EA167" s="19" t="s">
        <v>182</v>
      </c>
      <c r="EB167" s="19" t="s">
        <v>182</v>
      </c>
      <c r="EC167" s="19" t="s">
        <v>182</v>
      </c>
      <c r="ED167" s="19" t="s">
        <v>182</v>
      </c>
      <c r="EE167" s="19" t="s">
        <v>182</v>
      </c>
      <c r="EF167" s="19" t="s">
        <v>182</v>
      </c>
      <c r="EG167" s="19" t="s">
        <v>182</v>
      </c>
      <c r="EH167" s="19" t="s">
        <v>182</v>
      </c>
      <c r="EI167" s="19" t="s">
        <v>182</v>
      </c>
      <c r="EJ167" s="19">
        <v>0</v>
      </c>
      <c r="EK167" s="19">
        <v>8.3333333333333329E-2</v>
      </c>
      <c r="EL167" s="19">
        <v>3.2258064516129031E-2</v>
      </c>
      <c r="EM167" s="19" t="s">
        <v>182</v>
      </c>
      <c r="EN167" s="19" t="s">
        <v>182</v>
      </c>
      <c r="EO167" s="19" t="s">
        <v>182</v>
      </c>
      <c r="EP167" s="19" t="s">
        <v>182</v>
      </c>
      <c r="EQ167" s="19" t="s">
        <v>182</v>
      </c>
      <c r="ER167" s="19" t="s">
        <v>182</v>
      </c>
      <c r="ES167" s="19" t="s">
        <v>182</v>
      </c>
      <c r="ET167" s="19" t="s">
        <v>182</v>
      </c>
      <c r="EU167" s="19" t="s">
        <v>182</v>
      </c>
      <c r="EV167" s="19" t="s">
        <v>182</v>
      </c>
      <c r="EW167" s="19" t="s">
        <v>182</v>
      </c>
      <c r="EX167" s="19">
        <v>0</v>
      </c>
      <c r="EY167" s="19">
        <v>8.3333333333333329E-2</v>
      </c>
      <c r="EZ167" s="18">
        <v>0</v>
      </c>
      <c r="FA167" s="18">
        <v>0</v>
      </c>
      <c r="FB167" s="18">
        <v>0</v>
      </c>
      <c r="FC167" s="18">
        <v>0</v>
      </c>
      <c r="FD167" s="18">
        <v>0</v>
      </c>
      <c r="FE167" s="18">
        <v>0</v>
      </c>
      <c r="FF167" s="18">
        <v>0</v>
      </c>
      <c r="FG167" s="18">
        <v>0</v>
      </c>
      <c r="FH167" s="18">
        <v>0</v>
      </c>
      <c r="FI167" s="18">
        <v>0</v>
      </c>
      <c r="FJ167" s="18">
        <v>0</v>
      </c>
      <c r="FK167" s="18">
        <v>0</v>
      </c>
      <c r="FL167" s="18">
        <v>0</v>
      </c>
      <c r="FM167" s="18">
        <v>0</v>
      </c>
      <c r="FN167" s="18">
        <v>0</v>
      </c>
      <c r="FO167" s="18">
        <v>0</v>
      </c>
      <c r="FP167" s="18">
        <v>0</v>
      </c>
      <c r="FQ167" s="18">
        <v>0</v>
      </c>
      <c r="FR167" s="18">
        <v>0</v>
      </c>
      <c r="FS167" s="18">
        <v>0</v>
      </c>
      <c r="FT167" s="18">
        <v>0</v>
      </c>
      <c r="FU167" s="18">
        <v>0</v>
      </c>
      <c r="FV167" s="18">
        <v>0</v>
      </c>
      <c r="FW167" s="18">
        <v>0</v>
      </c>
      <c r="FX167" s="4"/>
      <c r="FY167" s="4"/>
      <c r="FZ167" s="4"/>
    </row>
    <row r="168" spans="1:182" x14ac:dyDescent="0.35">
      <c r="A168" s="6" t="s">
        <v>350</v>
      </c>
      <c r="B168" s="7">
        <v>35977546.903999992</v>
      </c>
      <c r="C168" s="7">
        <v>37216803.762799956</v>
      </c>
      <c r="D168" s="7">
        <v>38035303.886799991</v>
      </c>
      <c r="E168" s="7">
        <v>38907398.141999945</v>
      </c>
      <c r="F168" s="7">
        <v>39049714.799999967</v>
      </c>
      <c r="G168" s="7">
        <v>41498245.185999975</v>
      </c>
      <c r="H168" s="7">
        <v>40288589.175999954</v>
      </c>
      <c r="I168" s="7">
        <v>40439715.320799977</v>
      </c>
      <c r="J168" s="7">
        <v>40542933.315199986</v>
      </c>
      <c r="K168" s="7">
        <v>42136177.723999955</v>
      </c>
      <c r="L168" s="7">
        <v>43601152.802000001</v>
      </c>
      <c r="M168" s="7">
        <v>44806388.48999998</v>
      </c>
      <c r="N168" s="7">
        <v>46673855.457600005</v>
      </c>
      <c r="O168" s="7">
        <v>1223602.9172</v>
      </c>
      <c r="P168" s="7">
        <v>1317457.6096000001</v>
      </c>
      <c r="Q168" s="7">
        <v>1423565.4152000002</v>
      </c>
      <c r="R168" s="7">
        <v>1713771.0043999997</v>
      </c>
      <c r="S168" s="7">
        <v>2181125.6140000001</v>
      </c>
      <c r="T168" s="7">
        <v>2200096.1164000002</v>
      </c>
      <c r="U168" s="7">
        <v>1719241.4116000002</v>
      </c>
      <c r="V168" s="7">
        <v>1602957.548</v>
      </c>
      <c r="W168" s="7">
        <v>1299899.2339999999</v>
      </c>
      <c r="X168" s="7">
        <v>1267017.2927999999</v>
      </c>
      <c r="Y168" s="7">
        <v>1239435.1895999999</v>
      </c>
      <c r="Z168" s="7">
        <v>1886180.7232000001</v>
      </c>
      <c r="AA168" s="7">
        <v>2087896.5575999999</v>
      </c>
      <c r="AB168" s="7">
        <v>1390896.5048</v>
      </c>
      <c r="AC168" s="7">
        <v>1458878.44</v>
      </c>
      <c r="AD168" s="7">
        <v>1626107.2392000002</v>
      </c>
      <c r="AE168" s="7">
        <v>1369370.8467999999</v>
      </c>
      <c r="AF168" s="7">
        <v>920797.99840000004</v>
      </c>
      <c r="AG168" s="7">
        <v>798965.46440000006</v>
      </c>
      <c r="AH168" s="7">
        <v>799577.85720000009</v>
      </c>
      <c r="AI168" s="7">
        <v>1190018.0083999999</v>
      </c>
      <c r="AJ168" s="7">
        <v>1218830.7956000001</v>
      </c>
      <c r="AK168" s="7">
        <v>1911439.6872</v>
      </c>
      <c r="AL168" s="7">
        <v>2032014.4827999999</v>
      </c>
      <c r="AM168" s="7">
        <v>1530426.6004000001</v>
      </c>
      <c r="AN168" s="7">
        <v>1803257.4467999996</v>
      </c>
      <c r="AO168" s="7">
        <v>0</v>
      </c>
      <c r="AP168" s="7">
        <v>78223.017600000006</v>
      </c>
      <c r="AQ168" s="7">
        <v>111484.33600000001</v>
      </c>
      <c r="AR168" s="7">
        <v>14432.386399999999</v>
      </c>
      <c r="AS168" s="7">
        <v>217838.08159999998</v>
      </c>
      <c r="AT168" s="7">
        <v>64459.6348</v>
      </c>
      <c r="AU168" s="7">
        <v>152008.704</v>
      </c>
      <c r="AV168" s="7">
        <v>105004.92479999999</v>
      </c>
      <c r="AW168" s="7">
        <v>0</v>
      </c>
      <c r="AX168" s="7">
        <v>62535.6924</v>
      </c>
      <c r="AY168" s="7">
        <v>45051.920400000003</v>
      </c>
      <c r="AZ168" s="7">
        <v>144196.52559999999</v>
      </c>
      <c r="BA168" s="7">
        <v>77593.749599999996</v>
      </c>
      <c r="BB168" s="7">
        <v>396697.46</v>
      </c>
      <c r="BC168" s="7">
        <v>157098.47</v>
      </c>
      <c r="BD168" s="7">
        <v>180957.38999999998</v>
      </c>
      <c r="BE168" s="7">
        <v>112486</v>
      </c>
      <c r="BF168" s="7">
        <v>129430.48</v>
      </c>
      <c r="BG168" s="7">
        <v>123660.70999999999</v>
      </c>
      <c r="BH168" s="7">
        <v>141807.57</v>
      </c>
      <c r="BI168" s="7">
        <v>114578.39000000001</v>
      </c>
      <c r="BJ168" s="7">
        <v>273159.63</v>
      </c>
      <c r="BK168" s="7">
        <v>255527.82999999993</v>
      </c>
      <c r="BL168" s="7">
        <v>219229.82000000004</v>
      </c>
      <c r="BM168" s="7">
        <v>509836.0799999999</v>
      </c>
      <c r="BN168" s="7">
        <v>117356.94</v>
      </c>
      <c r="BO168" s="7">
        <v>184172.04</v>
      </c>
      <c r="BP168" s="7">
        <v>238598.33000000005</v>
      </c>
      <c r="BQ168" s="7">
        <v>134443.06</v>
      </c>
      <c r="BR168" s="7">
        <v>221541.88999999998</v>
      </c>
      <c r="BS168" s="7">
        <v>452835.82</v>
      </c>
      <c r="BT168" s="7">
        <v>327847.86</v>
      </c>
      <c r="BU168" s="7">
        <v>664883.83000000007</v>
      </c>
      <c r="BV168" s="7">
        <v>259787.03999999998</v>
      </c>
      <c r="BW168" s="7">
        <v>343850.61</v>
      </c>
      <c r="BX168" s="7">
        <v>231247.88999999998</v>
      </c>
      <c r="BY168" s="7">
        <v>148223.19</v>
      </c>
      <c r="BZ168" s="7">
        <v>5069.16</v>
      </c>
      <c r="CA168" s="7">
        <v>180531.14</v>
      </c>
      <c r="CB168" s="7">
        <v>95255.17</v>
      </c>
      <c r="CC168" s="7">
        <v>0</v>
      </c>
      <c r="CD168" s="7">
        <v>74412.63</v>
      </c>
      <c r="CE168" s="7">
        <v>9407.9599999999991</v>
      </c>
      <c r="CF168" s="7">
        <v>32600.36</v>
      </c>
      <c r="CG168" s="7">
        <v>47522.34</v>
      </c>
      <c r="CH168" s="7">
        <v>14092.43</v>
      </c>
      <c r="CI168" s="7">
        <v>16328.17</v>
      </c>
      <c r="CJ168" s="7">
        <v>151432.78999999998</v>
      </c>
      <c r="CK168" s="7">
        <v>15187.98</v>
      </c>
      <c r="CL168" s="7">
        <v>182559.97</v>
      </c>
      <c r="CM168" s="20">
        <v>2.7015539739057627E-3</v>
      </c>
      <c r="CN168" s="20">
        <v>8.114762778749085E-2</v>
      </c>
      <c r="CO168" s="20">
        <v>5.0634258941846394E-2</v>
      </c>
      <c r="CP168" s="20">
        <v>0</v>
      </c>
      <c r="CQ168" s="20">
        <v>5.7237185992327272E-2</v>
      </c>
      <c r="CR168" s="20">
        <v>4.6965874773788564E-3</v>
      </c>
      <c r="CS168" s="20">
        <v>1.9344146908510138E-2</v>
      </c>
      <c r="CT168" s="20">
        <v>2.7866448015733635E-2</v>
      </c>
      <c r="CU168" s="20">
        <v>9.1304466081419365E-3</v>
      </c>
      <c r="CV168" s="20">
        <v>6.5096326110923057E-3</v>
      </c>
      <c r="CW168" s="20">
        <v>5.6638993700078098E-2</v>
      </c>
      <c r="CX168" s="20">
        <v>5.8268587389261545E-3</v>
      </c>
      <c r="CY168" s="20">
        <v>7.322888446915346E-2</v>
      </c>
      <c r="CZ168" s="7">
        <v>1891036.72</v>
      </c>
      <c r="DA168" s="7">
        <v>2265662.4499999997</v>
      </c>
      <c r="DB168" s="7">
        <v>1971819.69</v>
      </c>
      <c r="DC168" s="7">
        <v>2036421.25</v>
      </c>
      <c r="DD168" s="7">
        <v>1401771.58</v>
      </c>
      <c r="DE168" s="7">
        <v>2112378.61</v>
      </c>
      <c r="DF168" s="7">
        <v>1741636.9400000002</v>
      </c>
      <c r="DG168" s="7">
        <v>1768045.8699999999</v>
      </c>
      <c r="DH168" s="7">
        <v>1621569.97</v>
      </c>
      <c r="DI168" s="7">
        <v>2752266.4999999991</v>
      </c>
      <c r="DJ168" s="7">
        <v>2820589.32</v>
      </c>
      <c r="DK168" s="7">
        <v>2769608.7199999993</v>
      </c>
      <c r="DL168" s="7">
        <v>2621192.5699999998</v>
      </c>
      <c r="DM168" s="20">
        <v>5.7851239669421489E-2</v>
      </c>
      <c r="DN168" s="20">
        <v>5.2083333333333336E-2</v>
      </c>
      <c r="DO168" s="20">
        <v>2.0833333333333332E-2</v>
      </c>
      <c r="DP168" s="20">
        <v>0</v>
      </c>
      <c r="DQ168" s="20">
        <v>9.433962264150943E-3</v>
      </c>
      <c r="DR168" s="20">
        <v>0</v>
      </c>
      <c r="DS168" s="20">
        <v>4.3103448275862072E-2</v>
      </c>
      <c r="DT168" s="20">
        <v>4.6728971962616821E-2</v>
      </c>
      <c r="DU168" s="20">
        <v>4.1666666666666664E-2</v>
      </c>
      <c r="DV168" s="20">
        <v>6.6115702479338845E-2</v>
      </c>
      <c r="DW168" s="20">
        <v>6.5789473684210523E-3</v>
      </c>
      <c r="DX168" s="20">
        <v>3.1746031746031744E-2</v>
      </c>
      <c r="DY168" s="20">
        <v>0.14743589743589741</v>
      </c>
      <c r="DZ168" s="20">
        <v>9.6153846153846159E-3</v>
      </c>
      <c r="EA168" s="20">
        <v>1.6393442622950821E-2</v>
      </c>
      <c r="EB168" s="20">
        <v>5.2631578947368418E-2</v>
      </c>
      <c r="EC168" s="20">
        <v>1.3605442176870748E-2</v>
      </c>
      <c r="ED168" s="20">
        <v>0</v>
      </c>
      <c r="EE168" s="20">
        <v>0</v>
      </c>
      <c r="EF168" s="20">
        <v>0</v>
      </c>
      <c r="EG168" s="20">
        <v>3.4482758620689655E-2</v>
      </c>
      <c r="EH168" s="20">
        <v>3.7383177570093455E-2</v>
      </c>
      <c r="EI168" s="20">
        <v>4.2105263157894736E-2</v>
      </c>
      <c r="EJ168" s="20">
        <v>4.065040650406504E-2</v>
      </c>
      <c r="EK168" s="20">
        <v>6.6666666666666671E-3</v>
      </c>
      <c r="EL168" s="20">
        <v>1.5625E-2</v>
      </c>
      <c r="EM168" s="20">
        <v>0</v>
      </c>
      <c r="EN168" s="20">
        <v>9.7087378640776691E-3</v>
      </c>
      <c r="EO168" s="20">
        <v>0</v>
      </c>
      <c r="EP168" s="20">
        <v>5.2631578947368418E-2</v>
      </c>
      <c r="EQ168" s="20">
        <v>1.3605442176870748E-2</v>
      </c>
      <c r="ER168" s="20">
        <v>0</v>
      </c>
      <c r="ES168" s="20">
        <v>0</v>
      </c>
      <c r="ET168" s="20">
        <v>0</v>
      </c>
      <c r="EU168" s="20">
        <v>2.6086956521739129E-2</v>
      </c>
      <c r="EV168" s="20">
        <v>3.7037037037037035E-2</v>
      </c>
      <c r="EW168" s="20">
        <v>3.125E-2</v>
      </c>
      <c r="EX168" s="20">
        <v>4.0983606557377046E-2</v>
      </c>
      <c r="EY168" s="20">
        <v>6.6225165562913907E-3</v>
      </c>
      <c r="EZ168" s="7">
        <v>199935.94</v>
      </c>
      <c r="FA168" s="7">
        <v>22370.11</v>
      </c>
      <c r="FB168" s="7">
        <v>35907.899999999994</v>
      </c>
      <c r="FC168" s="7">
        <v>65246.19</v>
      </c>
      <c r="FD168" s="7">
        <v>27608.33</v>
      </c>
      <c r="FE168" s="7">
        <v>61984.759999999995</v>
      </c>
      <c r="FF168" s="7">
        <v>18440.690000000002</v>
      </c>
      <c r="FG168" s="7">
        <v>33844.43</v>
      </c>
      <c r="FH168" s="7">
        <v>7355.2900000000009</v>
      </c>
      <c r="FI168" s="7">
        <v>11976.259999999998</v>
      </c>
      <c r="FJ168" s="7">
        <v>8412.14</v>
      </c>
      <c r="FK168" s="7">
        <v>10881.27</v>
      </c>
      <c r="FL168" s="7">
        <v>2490.21</v>
      </c>
      <c r="FM168" s="7">
        <v>9154.2900000000009</v>
      </c>
      <c r="FN168" s="7">
        <v>1665.79</v>
      </c>
      <c r="FO168" s="7">
        <v>19024.489999999998</v>
      </c>
      <c r="FP168" s="7">
        <v>6283.3899999999994</v>
      </c>
      <c r="FQ168" s="7">
        <v>29491.16</v>
      </c>
      <c r="FR168" s="7">
        <v>45768.05999999999</v>
      </c>
      <c r="FS168" s="7">
        <v>41926.810000000005</v>
      </c>
      <c r="FT168" s="7">
        <v>8130.3199999999988</v>
      </c>
      <c r="FU168" s="7">
        <v>34180.85</v>
      </c>
      <c r="FV168" s="7">
        <v>35067.420000000013</v>
      </c>
      <c r="FW168" s="7">
        <v>-1075.089999999999</v>
      </c>
      <c r="FX168" s="9" t="s">
        <v>351</v>
      </c>
      <c r="FY168" s="10" t="s">
        <v>350</v>
      </c>
      <c r="FZ168" s="22" t="s">
        <v>347</v>
      </c>
    </row>
    <row r="169" spans="1:182" x14ac:dyDescent="0.35">
      <c r="A169" s="6" t="s">
        <v>352</v>
      </c>
      <c r="B169" s="7">
        <v>18653829.426799998</v>
      </c>
      <c r="C169" s="7">
        <v>19352402.069999978</v>
      </c>
      <c r="D169" s="7">
        <v>20181140.8552</v>
      </c>
      <c r="E169" s="7">
        <v>21134824.138</v>
      </c>
      <c r="F169" s="7">
        <v>21963943.824799992</v>
      </c>
      <c r="G169" s="7">
        <v>22700055.294799987</v>
      </c>
      <c r="H169" s="7">
        <v>22617690.730799984</v>
      </c>
      <c r="I169" s="7">
        <v>23163062.967999984</v>
      </c>
      <c r="J169" s="7">
        <v>23337964.306399986</v>
      </c>
      <c r="K169" s="7">
        <v>23909895.783599976</v>
      </c>
      <c r="L169" s="7">
        <v>24706922.515599988</v>
      </c>
      <c r="M169" s="7">
        <v>25100554.097599965</v>
      </c>
      <c r="N169" s="7">
        <v>25707188.907999985</v>
      </c>
      <c r="O169" s="7">
        <v>1506209.1676</v>
      </c>
      <c r="P169" s="7">
        <v>1355574.5644000003</v>
      </c>
      <c r="Q169" s="7">
        <v>1157128.7740000002</v>
      </c>
      <c r="R169" s="7">
        <v>1183136.0388000002</v>
      </c>
      <c r="S169" s="7">
        <v>1126066.8164000001</v>
      </c>
      <c r="T169" s="7">
        <v>1150583.0344000002</v>
      </c>
      <c r="U169" s="7">
        <v>927653.40440000012</v>
      </c>
      <c r="V169" s="7">
        <v>860477.10519999999</v>
      </c>
      <c r="W169" s="7">
        <v>963367.49919999985</v>
      </c>
      <c r="X169" s="7">
        <v>1189419.8515999999</v>
      </c>
      <c r="Y169" s="7">
        <v>1358563.5855999999</v>
      </c>
      <c r="Z169" s="7">
        <v>1862450.3184000002</v>
      </c>
      <c r="AA169" s="7">
        <v>1664187.6048000001</v>
      </c>
      <c r="AB169" s="7">
        <v>1191354.4204000002</v>
      </c>
      <c r="AC169" s="7">
        <v>753459.24839999992</v>
      </c>
      <c r="AD169" s="7">
        <v>538849.4</v>
      </c>
      <c r="AE169" s="7">
        <v>1054709.8456000001</v>
      </c>
      <c r="AF169" s="7">
        <v>980984.41760000004</v>
      </c>
      <c r="AG169" s="7">
        <v>911088.03679999989</v>
      </c>
      <c r="AH169" s="7">
        <v>772904.76159999997</v>
      </c>
      <c r="AI169" s="7">
        <v>1080894.7732000002</v>
      </c>
      <c r="AJ169" s="7">
        <v>1297659.2520000001</v>
      </c>
      <c r="AK169" s="7">
        <v>958122.23279999988</v>
      </c>
      <c r="AL169" s="7">
        <v>1169224.6891999999</v>
      </c>
      <c r="AM169" s="7">
        <v>962063.91239999991</v>
      </c>
      <c r="AN169" s="7">
        <v>1300829.4407999997</v>
      </c>
      <c r="AO169" s="7">
        <v>0</v>
      </c>
      <c r="AP169" s="7">
        <v>24520.9944</v>
      </c>
      <c r="AQ169" s="7">
        <v>38185.542399999998</v>
      </c>
      <c r="AR169" s="7">
        <v>73507.075200000007</v>
      </c>
      <c r="AS169" s="7">
        <v>151599.16999999998</v>
      </c>
      <c r="AT169" s="7">
        <v>32181.5344</v>
      </c>
      <c r="AU169" s="7">
        <v>13579.315199999999</v>
      </c>
      <c r="AV169" s="7">
        <v>62698.852400000003</v>
      </c>
      <c r="AW169" s="7">
        <v>110232.15760000001</v>
      </c>
      <c r="AX169" s="7">
        <v>161969.0496</v>
      </c>
      <c r="AY169" s="7">
        <v>20578.7736</v>
      </c>
      <c r="AZ169" s="7">
        <v>38104.732400000001</v>
      </c>
      <c r="BA169" s="7">
        <v>0</v>
      </c>
      <c r="BB169" s="7">
        <v>266264.27999999997</v>
      </c>
      <c r="BC169" s="7">
        <v>103380.68000000001</v>
      </c>
      <c r="BD169" s="7">
        <v>129136.04000000001</v>
      </c>
      <c r="BE169" s="7">
        <v>83859.789999999994</v>
      </c>
      <c r="BF169" s="7">
        <v>35148.82</v>
      </c>
      <c r="BG169" s="7">
        <v>60313.22</v>
      </c>
      <c r="BH169" s="7">
        <v>157842.21</v>
      </c>
      <c r="BI169" s="7">
        <v>259186.58</v>
      </c>
      <c r="BJ169" s="7">
        <v>62872.990000000005</v>
      </c>
      <c r="BK169" s="7">
        <v>305163.95999999996</v>
      </c>
      <c r="BL169" s="7">
        <v>129349.01999999999</v>
      </c>
      <c r="BM169" s="7">
        <v>61620.409999999996</v>
      </c>
      <c r="BN169" s="7">
        <v>88737.2</v>
      </c>
      <c r="BO169" s="7">
        <v>402779.42000000004</v>
      </c>
      <c r="BP169" s="7">
        <v>67433.41</v>
      </c>
      <c r="BQ169" s="7">
        <v>88921.49</v>
      </c>
      <c r="BR169" s="7">
        <v>298262.38</v>
      </c>
      <c r="BS169" s="7">
        <v>260639.79</v>
      </c>
      <c r="BT169" s="7">
        <v>81642.62</v>
      </c>
      <c r="BU169" s="7">
        <v>224034.66</v>
      </c>
      <c r="BV169" s="7">
        <v>127077.85</v>
      </c>
      <c r="BW169" s="7">
        <v>75323.47</v>
      </c>
      <c r="BX169" s="7">
        <v>40131.25</v>
      </c>
      <c r="BY169" s="7">
        <v>352685.95999999996</v>
      </c>
      <c r="BZ169" s="7">
        <v>2587.25</v>
      </c>
      <c r="CA169" s="7">
        <v>0</v>
      </c>
      <c r="CB169" s="7">
        <v>0</v>
      </c>
      <c r="CC169" s="7">
        <v>9813.91</v>
      </c>
      <c r="CD169" s="7">
        <v>103117.06</v>
      </c>
      <c r="CE169" s="7">
        <v>87423.42</v>
      </c>
      <c r="CF169" s="7">
        <v>91080.69</v>
      </c>
      <c r="CG169" s="7">
        <v>147068.35</v>
      </c>
      <c r="CH169" s="7">
        <v>18138.759999999998</v>
      </c>
      <c r="CI169" s="7">
        <v>52361.03</v>
      </c>
      <c r="CJ169" s="7">
        <v>99480.82</v>
      </c>
      <c r="CK169" s="7">
        <v>16541.919999999998</v>
      </c>
      <c r="CL169" s="7">
        <v>51518.369999999995</v>
      </c>
      <c r="CM169" s="8">
        <v>2.5239611442754526E-3</v>
      </c>
      <c r="CN169" s="8">
        <v>0</v>
      </c>
      <c r="CO169" s="8">
        <v>0</v>
      </c>
      <c r="CP169" s="8">
        <v>6.563860929706857E-3</v>
      </c>
      <c r="CQ169" s="8">
        <v>6.5201002204396688E-2</v>
      </c>
      <c r="CR169" s="8">
        <v>7.5255931821929328E-2</v>
      </c>
      <c r="CS169" s="8">
        <v>8.7405225115403676E-2</v>
      </c>
      <c r="CT169" s="8">
        <v>0.13190345584743046</v>
      </c>
      <c r="CU169" s="8">
        <v>1.955065850774345E-2</v>
      </c>
      <c r="CV169" s="8">
        <v>4.2029645166724007E-2</v>
      </c>
      <c r="CW169" s="8">
        <v>7.1791994010166491E-2</v>
      </c>
      <c r="CX169" s="8">
        <v>1.3833501720360891E-2</v>
      </c>
      <c r="CY169" s="8">
        <v>4.186883049114732E-2</v>
      </c>
      <c r="CZ169" s="7">
        <v>1025075.21</v>
      </c>
      <c r="DA169" s="7">
        <v>1189374.1599999999</v>
      </c>
      <c r="DB169" s="7">
        <v>1533636.2000000004</v>
      </c>
      <c r="DC169" s="7">
        <v>1495142.8900000004</v>
      </c>
      <c r="DD169" s="7">
        <v>1581525.6900000002</v>
      </c>
      <c r="DE169" s="7">
        <v>1161681.45</v>
      </c>
      <c r="DF169" s="7">
        <v>1042050.8600000001</v>
      </c>
      <c r="DG169" s="7">
        <v>1114969.6500000001</v>
      </c>
      <c r="DH169" s="7">
        <v>927782.56</v>
      </c>
      <c r="DI169" s="7">
        <v>1245811.8500000001</v>
      </c>
      <c r="DJ169" s="7">
        <v>1385681.25</v>
      </c>
      <c r="DK169" s="7">
        <v>1195786.8899999999</v>
      </c>
      <c r="DL169" s="7">
        <v>1230470.72</v>
      </c>
      <c r="DM169" s="8">
        <v>4.5454545454545456E-2</v>
      </c>
      <c r="DN169" s="8">
        <v>0</v>
      </c>
      <c r="DO169" s="8">
        <v>0</v>
      </c>
      <c r="DP169" s="8">
        <v>3.7037037037037035E-2</v>
      </c>
      <c r="DQ169" s="8">
        <v>3.2786885245901641E-2</v>
      </c>
      <c r="DR169" s="8">
        <v>1.4492753623188406E-2</v>
      </c>
      <c r="DS169" s="8">
        <v>1.2500000000000001E-2</v>
      </c>
      <c r="DT169" s="8">
        <v>3.0769230769230771E-2</v>
      </c>
      <c r="DU169" s="8">
        <v>0</v>
      </c>
      <c r="DV169" s="8">
        <v>4.9180327868852458E-2</v>
      </c>
      <c r="DW169" s="8">
        <v>2.5316455696202531E-2</v>
      </c>
      <c r="DX169" s="8">
        <v>1.2987012987012988E-2</v>
      </c>
      <c r="DY169" s="8">
        <v>0</v>
      </c>
      <c r="DZ169" s="8">
        <v>5.7692307692307696E-2</v>
      </c>
      <c r="EA169" s="8">
        <v>0</v>
      </c>
      <c r="EB169" s="8">
        <v>0</v>
      </c>
      <c r="EC169" s="8">
        <v>1.2500000000000001E-2</v>
      </c>
      <c r="ED169" s="8">
        <v>1.2987012987012988E-2</v>
      </c>
      <c r="EE169" s="8">
        <v>1.6393442622950821E-2</v>
      </c>
      <c r="EF169" s="8">
        <v>1.4492753623188406E-2</v>
      </c>
      <c r="EG169" s="8">
        <v>1.2345679012345678E-2</v>
      </c>
      <c r="EH169" s="8">
        <v>3.1746031746031744E-2</v>
      </c>
      <c r="EI169" s="8">
        <v>0</v>
      </c>
      <c r="EJ169" s="8">
        <v>4.8387096774193547E-2</v>
      </c>
      <c r="EK169" s="8">
        <v>0</v>
      </c>
      <c r="EL169" s="8">
        <v>1.2658227848101266E-2</v>
      </c>
      <c r="EM169" s="8">
        <v>3.125E-2</v>
      </c>
      <c r="EN169" s="8">
        <v>2.1739130434782608E-2</v>
      </c>
      <c r="EO169" s="8">
        <v>0</v>
      </c>
      <c r="EP169" s="8">
        <v>0</v>
      </c>
      <c r="EQ169" s="8">
        <v>2.4390243902439025E-2</v>
      </c>
      <c r="ER169" s="8">
        <v>1.3333333333333334E-2</v>
      </c>
      <c r="ES169" s="8">
        <v>1.6666666666666666E-2</v>
      </c>
      <c r="ET169" s="8">
        <v>1.4084507042253521E-2</v>
      </c>
      <c r="EU169" s="8">
        <v>1.2345679012345678E-2</v>
      </c>
      <c r="EV169" s="8">
        <v>1.5873015873015872E-2</v>
      </c>
      <c r="EW169" s="8">
        <v>0</v>
      </c>
      <c r="EX169" s="8">
        <v>5.1724137931034482E-2</v>
      </c>
      <c r="EY169" s="8">
        <v>0</v>
      </c>
      <c r="EZ169" s="7">
        <v>0.02</v>
      </c>
      <c r="FA169" s="7">
        <v>0.37</v>
      </c>
      <c r="FB169" s="7">
        <v>1424.19</v>
      </c>
      <c r="FC169" s="7">
        <v>20079.559999999998</v>
      </c>
      <c r="FD169" s="7">
        <v>2289.4899999999998</v>
      </c>
      <c r="FE169" s="7">
        <v>39966.049999999996</v>
      </c>
      <c r="FF169" s="7">
        <v>35636.230000000003</v>
      </c>
      <c r="FG169" s="7">
        <v>42251.92</v>
      </c>
      <c r="FH169" s="7">
        <v>9176.8600000000024</v>
      </c>
      <c r="FI169" s="7">
        <v>11019.91</v>
      </c>
      <c r="FJ169" s="7">
        <v>21143.24</v>
      </c>
      <c r="FK169" s="7">
        <v>44351.4</v>
      </c>
      <c r="FL169" s="7">
        <v>3078.2799999999997</v>
      </c>
      <c r="FM169" s="7">
        <v>10459.27</v>
      </c>
      <c r="FN169" s="7">
        <v>82136.299999999974</v>
      </c>
      <c r="FO169" s="7">
        <v>85746.559999999998</v>
      </c>
      <c r="FP169" s="7">
        <v>20268.23</v>
      </c>
      <c r="FQ169" s="7">
        <v>17750.550000000003</v>
      </c>
      <c r="FR169" s="7">
        <v>2130.88</v>
      </c>
      <c r="FS169" s="7">
        <v>21033.409999999996</v>
      </c>
      <c r="FT169" s="7">
        <v>25139.97</v>
      </c>
      <c r="FU169" s="7">
        <v>31898.82</v>
      </c>
      <c r="FV169" s="7">
        <v>5815.0899999999983</v>
      </c>
      <c r="FW169" s="7">
        <v>29285.46</v>
      </c>
      <c r="FX169" s="9" t="s">
        <v>351</v>
      </c>
      <c r="FY169" s="10" t="s">
        <v>352</v>
      </c>
      <c r="FZ169" s="22" t="s">
        <v>347</v>
      </c>
    </row>
    <row r="170" spans="1:182" x14ac:dyDescent="0.35">
      <c r="A170" s="6" t="s">
        <v>353</v>
      </c>
      <c r="B170" s="7">
        <v>2736890.4976000004</v>
      </c>
      <c r="C170" s="7">
        <v>3455645.71</v>
      </c>
      <c r="D170" s="7">
        <v>4453515.71</v>
      </c>
      <c r="E170" s="7">
        <v>4929010.4255999913</v>
      </c>
      <c r="F170" s="7">
        <v>5240965.1092000008</v>
      </c>
      <c r="G170" s="7">
        <v>6162071.4211999997</v>
      </c>
      <c r="H170" s="7">
        <v>6360179.5607999898</v>
      </c>
      <c r="I170" s="7">
        <v>6801237.5751999989</v>
      </c>
      <c r="J170" s="7">
        <v>7577657.2003999995</v>
      </c>
      <c r="K170" s="7">
        <v>8112038.3847999899</v>
      </c>
      <c r="L170" s="7">
        <v>8987681.5495999902</v>
      </c>
      <c r="M170" s="7">
        <v>9545343.0508000012</v>
      </c>
      <c r="N170" s="7">
        <v>10071176.822000001</v>
      </c>
      <c r="O170" s="7">
        <v>26667.227999999999</v>
      </c>
      <c r="P170" s="7">
        <v>90057.567200000005</v>
      </c>
      <c r="Q170" s="7">
        <v>152891.74400000001</v>
      </c>
      <c r="R170" s="7">
        <v>219616.3064</v>
      </c>
      <c r="S170" s="7">
        <v>220314.5796</v>
      </c>
      <c r="T170" s="7">
        <v>270471.01760000002</v>
      </c>
      <c r="U170" s="7">
        <v>169537.77160000001</v>
      </c>
      <c r="V170" s="7">
        <v>149643.0416</v>
      </c>
      <c r="W170" s="7">
        <v>380720.21440000006</v>
      </c>
      <c r="X170" s="7">
        <v>245808.122</v>
      </c>
      <c r="Y170" s="7">
        <v>491136.20280000009</v>
      </c>
      <c r="Z170" s="7">
        <v>551414.91599999997</v>
      </c>
      <c r="AA170" s="7">
        <v>490153.07759999996</v>
      </c>
      <c r="AB170" s="7">
        <v>212578.43039999998</v>
      </c>
      <c r="AC170" s="7">
        <v>148185.86319999999</v>
      </c>
      <c r="AD170" s="7">
        <v>151258.09760000001</v>
      </c>
      <c r="AE170" s="7">
        <v>212951.53120000003</v>
      </c>
      <c r="AF170" s="7">
        <v>106705.82119999999</v>
      </c>
      <c r="AG170" s="7">
        <v>81288.802800000005</v>
      </c>
      <c r="AH170" s="7">
        <v>384452.47159999999</v>
      </c>
      <c r="AI170" s="7">
        <v>326963.87559999997</v>
      </c>
      <c r="AJ170" s="7">
        <v>310939.00079999998</v>
      </c>
      <c r="AK170" s="7">
        <v>402747.54119999998</v>
      </c>
      <c r="AL170" s="7">
        <v>165438.23000000001</v>
      </c>
      <c r="AM170" s="7">
        <v>226192.12160000001</v>
      </c>
      <c r="AN170" s="7">
        <v>443763.848</v>
      </c>
      <c r="AO170" s="7">
        <v>0</v>
      </c>
      <c r="AP170" s="7">
        <v>0</v>
      </c>
      <c r="AQ170" s="7">
        <v>0</v>
      </c>
      <c r="AR170" s="7">
        <v>45971.596799999999</v>
      </c>
      <c r="AS170" s="7">
        <v>63763.961600000002</v>
      </c>
      <c r="AT170" s="7">
        <v>0</v>
      </c>
      <c r="AU170" s="7">
        <v>0</v>
      </c>
      <c r="AV170" s="7">
        <v>0</v>
      </c>
      <c r="AW170" s="7">
        <v>211284.69959999999</v>
      </c>
      <c r="AX170" s="7">
        <v>14038.665199999999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8857.74</v>
      </c>
      <c r="BO170" s="7">
        <v>0</v>
      </c>
      <c r="BP170" s="7">
        <v>23208.28</v>
      </c>
      <c r="BQ170" s="7">
        <v>85251.61</v>
      </c>
      <c r="BR170" s="7">
        <v>43523.1</v>
      </c>
      <c r="BS170" s="7">
        <v>14589.6</v>
      </c>
      <c r="BT170" s="7">
        <v>91544.85</v>
      </c>
      <c r="BU170" s="7">
        <v>25730.78</v>
      </c>
      <c r="BV170" s="7">
        <v>46711.259999999995</v>
      </c>
      <c r="BW170" s="7">
        <v>0</v>
      </c>
      <c r="BX170" s="7">
        <v>18461.12</v>
      </c>
      <c r="BY170" s="7">
        <v>83113.34</v>
      </c>
      <c r="BZ170" s="7">
        <v>0</v>
      </c>
      <c r="CA170" s="7">
        <v>28699.49</v>
      </c>
      <c r="CB170" s="7">
        <v>5163.7299999999996</v>
      </c>
      <c r="CC170" s="7">
        <v>0</v>
      </c>
      <c r="CD170" s="7">
        <v>10182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19764.580000000002</v>
      </c>
      <c r="CK170" s="7">
        <v>0</v>
      </c>
      <c r="CL170" s="7">
        <v>52552.24</v>
      </c>
      <c r="CM170" s="8">
        <v>0</v>
      </c>
      <c r="CN170" s="8">
        <v>4.1995687507667648E-2</v>
      </c>
      <c r="CO170" s="8">
        <v>6.1830409692066653E-3</v>
      </c>
      <c r="CP170" s="8">
        <v>0</v>
      </c>
      <c r="CQ170" s="8">
        <v>2.3768467950198172E-2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2.1244496252569658E-2</v>
      </c>
      <c r="CX170" s="8">
        <v>0</v>
      </c>
      <c r="CY170" s="8">
        <v>9.165366492907677E-2</v>
      </c>
      <c r="CZ170" s="7">
        <v>479237.07</v>
      </c>
      <c r="DA170" s="7">
        <v>683391.36</v>
      </c>
      <c r="DB170" s="7">
        <v>835144.07000000007</v>
      </c>
      <c r="DC170" s="7">
        <v>440597.39</v>
      </c>
      <c r="DD170" s="7">
        <v>428382.68000000005</v>
      </c>
      <c r="DE170" s="7">
        <v>765194.99</v>
      </c>
      <c r="DF170" s="7">
        <v>380637.68</v>
      </c>
      <c r="DG170" s="7">
        <v>468607.84000000008</v>
      </c>
      <c r="DH170" s="7">
        <v>819300.21000000008</v>
      </c>
      <c r="DI170" s="7">
        <v>609422.65999999992</v>
      </c>
      <c r="DJ170" s="7">
        <v>930338.84</v>
      </c>
      <c r="DK170" s="7">
        <v>822466.28999999992</v>
      </c>
      <c r="DL170" s="7">
        <v>573378.49</v>
      </c>
      <c r="DM170" s="8">
        <v>2.0833333333333332E-2</v>
      </c>
      <c r="DN170" s="8">
        <v>0</v>
      </c>
      <c r="DO170" s="8">
        <v>7.6923076923076927E-2</v>
      </c>
      <c r="DP170" s="8">
        <v>0</v>
      </c>
      <c r="DQ170" s="8">
        <v>0</v>
      </c>
      <c r="DR170" s="8">
        <v>0</v>
      </c>
      <c r="DS170" s="8">
        <v>3.4482758620689655E-2</v>
      </c>
      <c r="DT170" s="8">
        <v>0</v>
      </c>
      <c r="DU170" s="8">
        <v>3.125E-2</v>
      </c>
      <c r="DV170" s="8">
        <v>2.4390243902439025E-2</v>
      </c>
      <c r="DW170" s="8">
        <v>2.3809523809523808E-2</v>
      </c>
      <c r="DX170" s="8">
        <v>2.3255813953488372E-2</v>
      </c>
      <c r="DY170" s="8">
        <v>1.9230769230769232E-2</v>
      </c>
      <c r="DZ170" s="8">
        <v>0.1111111111111111</v>
      </c>
      <c r="EA170" s="8">
        <v>0</v>
      </c>
      <c r="EB170" s="8">
        <v>0</v>
      </c>
      <c r="EC170" s="8">
        <v>2.7777777777777776E-2</v>
      </c>
      <c r="ED170" s="8">
        <v>0</v>
      </c>
      <c r="EE170" s="8">
        <v>0</v>
      </c>
      <c r="EF170" s="8">
        <v>0</v>
      </c>
      <c r="EG170" s="8">
        <v>0</v>
      </c>
      <c r="EH170" s="8">
        <v>0</v>
      </c>
      <c r="EI170" s="8">
        <v>2.9411764705882353E-2</v>
      </c>
      <c r="EJ170" s="8">
        <v>2.2727272727272728E-2</v>
      </c>
      <c r="EK170" s="8">
        <v>0.05</v>
      </c>
      <c r="EL170" s="8">
        <v>0</v>
      </c>
      <c r="EM170" s="8">
        <v>5.2631578947368418E-2</v>
      </c>
      <c r="EN170" s="8">
        <v>0.1111111111111111</v>
      </c>
      <c r="EO170" s="8">
        <v>0</v>
      </c>
      <c r="EP170" s="8">
        <v>0</v>
      </c>
      <c r="EQ170" s="8">
        <v>2.8571428571428571E-2</v>
      </c>
      <c r="ER170" s="8">
        <v>0</v>
      </c>
      <c r="ES170" s="8">
        <v>0</v>
      </c>
      <c r="ET170" s="8">
        <v>0</v>
      </c>
      <c r="EU170" s="8">
        <v>0</v>
      </c>
      <c r="EV170" s="8">
        <v>0</v>
      </c>
      <c r="EW170" s="8">
        <v>2.7027027027027029E-2</v>
      </c>
      <c r="EX170" s="8">
        <v>2.3255813953488372E-2</v>
      </c>
      <c r="EY170" s="8">
        <v>5.128205128205128E-2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922.18</v>
      </c>
      <c r="FH170" s="7">
        <v>0.03</v>
      </c>
      <c r="FI170" s="7">
        <v>-0.03</v>
      </c>
      <c r="FJ170" s="7">
        <v>290.88</v>
      </c>
      <c r="FK170" s="7">
        <v>584.36</v>
      </c>
      <c r="FL170" s="7">
        <v>351.68</v>
      </c>
      <c r="FM170" s="7">
        <v>0</v>
      </c>
      <c r="FN170" s="7">
        <v>814.06999999999994</v>
      </c>
      <c r="FO170" s="7">
        <v>1690.8</v>
      </c>
      <c r="FP170" s="7">
        <v>565.28</v>
      </c>
      <c r="FQ170" s="7">
        <v>1.39</v>
      </c>
      <c r="FR170" s="7">
        <v>4580.2</v>
      </c>
      <c r="FS170" s="7">
        <v>414.64</v>
      </c>
      <c r="FT170" s="7">
        <v>590.87</v>
      </c>
      <c r="FU170" s="7">
        <v>277.71999999999997</v>
      </c>
      <c r="FV170" s="7">
        <v>2765.39</v>
      </c>
      <c r="FW170" s="7">
        <v>1448.33</v>
      </c>
      <c r="FX170" s="9" t="s">
        <v>351</v>
      </c>
      <c r="FY170" s="10" t="s">
        <v>353</v>
      </c>
      <c r="FZ170" s="22" t="s">
        <v>347</v>
      </c>
    </row>
    <row r="171" spans="1:182" x14ac:dyDescent="0.35">
      <c r="A171" s="6" t="s">
        <v>354</v>
      </c>
      <c r="B171" s="7">
        <v>16216000.965199988</v>
      </c>
      <c r="C171" s="7">
        <v>17031030.151999976</v>
      </c>
      <c r="D171" s="7">
        <v>18182333.112399995</v>
      </c>
      <c r="E171" s="7">
        <v>17863664.639599957</v>
      </c>
      <c r="F171" s="7">
        <v>18234850.265599985</v>
      </c>
      <c r="G171" s="7">
        <v>18798037.535999995</v>
      </c>
      <c r="H171" s="7">
        <v>18892757.290399969</v>
      </c>
      <c r="I171" s="7">
        <v>19143780.187199999</v>
      </c>
      <c r="J171" s="7">
        <v>19475342.331599992</v>
      </c>
      <c r="K171" s="7">
        <v>20035147.032799959</v>
      </c>
      <c r="L171" s="7">
        <v>20691704.790799979</v>
      </c>
      <c r="M171" s="7">
        <v>20263690.730799984</v>
      </c>
      <c r="N171" s="7">
        <v>20822600.259199981</v>
      </c>
      <c r="O171" s="7">
        <v>1305516.4664</v>
      </c>
      <c r="P171" s="7">
        <v>1299705.2747999998</v>
      </c>
      <c r="Q171" s="7">
        <v>1486311.13</v>
      </c>
      <c r="R171" s="7">
        <v>1327844.2251999998</v>
      </c>
      <c r="S171" s="7">
        <v>1082979.4880000001</v>
      </c>
      <c r="T171" s="7">
        <v>986353.19160000014</v>
      </c>
      <c r="U171" s="7">
        <v>848435.65080000006</v>
      </c>
      <c r="V171" s="7">
        <v>874085.33160000003</v>
      </c>
      <c r="W171" s="7">
        <v>1578590.8463999999</v>
      </c>
      <c r="X171" s="7">
        <v>1687483.3731999998</v>
      </c>
      <c r="Y171" s="7">
        <v>1670974.7319999998</v>
      </c>
      <c r="Z171" s="7">
        <v>1506441.2196</v>
      </c>
      <c r="AA171" s="7">
        <v>1512192.6668</v>
      </c>
      <c r="AB171" s="7">
        <v>689456.78280000004</v>
      </c>
      <c r="AC171" s="7">
        <v>816525.28840000019</v>
      </c>
      <c r="AD171" s="7">
        <v>490157.89399999997</v>
      </c>
      <c r="AE171" s="7">
        <v>347115.96919999999</v>
      </c>
      <c r="AF171" s="7">
        <v>342691.97119999997</v>
      </c>
      <c r="AG171" s="7">
        <v>489970.01160000003</v>
      </c>
      <c r="AH171" s="7">
        <v>1263331.3128000002</v>
      </c>
      <c r="AI171" s="7">
        <v>1542199.7780000002</v>
      </c>
      <c r="AJ171" s="7">
        <v>681148.99800000002</v>
      </c>
      <c r="AK171" s="7">
        <v>714131.87399999995</v>
      </c>
      <c r="AL171" s="7">
        <v>521909.11200000002</v>
      </c>
      <c r="AM171" s="7">
        <v>294184.65480000002</v>
      </c>
      <c r="AN171" s="7">
        <v>367136.99439999997</v>
      </c>
      <c r="AO171" s="7">
        <v>0</v>
      </c>
      <c r="AP171" s="7">
        <v>52243.02</v>
      </c>
      <c r="AQ171" s="7">
        <v>156298.30600000001</v>
      </c>
      <c r="AR171" s="7">
        <v>46430.063200000004</v>
      </c>
      <c r="AS171" s="7">
        <v>0</v>
      </c>
      <c r="AT171" s="7">
        <v>87993.089600000007</v>
      </c>
      <c r="AU171" s="7">
        <v>70065.538</v>
      </c>
      <c r="AV171" s="7">
        <v>50834.295999999995</v>
      </c>
      <c r="AW171" s="7">
        <v>148611.55799999999</v>
      </c>
      <c r="AX171" s="7">
        <v>75638.103999999992</v>
      </c>
      <c r="AY171" s="7">
        <v>304755.64319999999</v>
      </c>
      <c r="AZ171" s="7">
        <v>121079.6532</v>
      </c>
      <c r="BA171" s="7">
        <v>0</v>
      </c>
      <c r="BB171" s="7">
        <v>163554.75</v>
      </c>
      <c r="BC171" s="7">
        <v>81494.61</v>
      </c>
      <c r="BD171" s="7">
        <v>81790.950000000012</v>
      </c>
      <c r="BE171" s="7">
        <v>237514.65</v>
      </c>
      <c r="BF171" s="7">
        <v>28892.5</v>
      </c>
      <c r="BG171" s="7">
        <v>76232.75</v>
      </c>
      <c r="BH171" s="7">
        <v>27755.67</v>
      </c>
      <c r="BI171" s="7">
        <v>112053.84</v>
      </c>
      <c r="BJ171" s="7">
        <v>188172.9</v>
      </c>
      <c r="BK171" s="7">
        <v>200807.94999999998</v>
      </c>
      <c r="BL171" s="7">
        <v>257020.22999999998</v>
      </c>
      <c r="BM171" s="7">
        <v>108260.88</v>
      </c>
      <c r="BN171" s="7">
        <v>149538</v>
      </c>
      <c r="BO171" s="7">
        <v>70082.520000000019</v>
      </c>
      <c r="BP171" s="7">
        <v>484904.22</v>
      </c>
      <c r="BQ171" s="7">
        <v>243356.24999999997</v>
      </c>
      <c r="BR171" s="7">
        <v>130662.64000000001</v>
      </c>
      <c r="BS171" s="7">
        <v>146633.39000000001</v>
      </c>
      <c r="BT171" s="7">
        <v>111488.39</v>
      </c>
      <c r="BU171" s="7">
        <v>343847.21</v>
      </c>
      <c r="BV171" s="7">
        <v>0</v>
      </c>
      <c r="BW171" s="7">
        <v>219316.33000000002</v>
      </c>
      <c r="BX171" s="7">
        <v>349905.5</v>
      </c>
      <c r="BY171" s="7">
        <v>79791.470000000016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23250.080000000002</v>
      </c>
      <c r="CK171" s="7">
        <v>37318.22</v>
      </c>
      <c r="CL171" s="7">
        <v>150193.72</v>
      </c>
      <c r="CM171" s="8">
        <v>0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</v>
      </c>
      <c r="CW171" s="8">
        <v>1.5702841609534241E-2</v>
      </c>
      <c r="CX171" s="8">
        <v>4.7934901401733718E-2</v>
      </c>
      <c r="CY171" s="8">
        <v>0.15509452874978513</v>
      </c>
      <c r="CZ171" s="7">
        <v>463968.51999999996</v>
      </c>
      <c r="DA171" s="7">
        <v>1356320.65</v>
      </c>
      <c r="DB171" s="7">
        <v>1502336.98</v>
      </c>
      <c r="DC171" s="7">
        <v>541838.56999999995</v>
      </c>
      <c r="DD171" s="7">
        <v>1119377.55</v>
      </c>
      <c r="DE171" s="7">
        <v>676116.64</v>
      </c>
      <c r="DF171" s="7">
        <v>998551.04000000015</v>
      </c>
      <c r="DG171" s="7">
        <v>735177.97</v>
      </c>
      <c r="DH171" s="7">
        <v>979222.58000000007</v>
      </c>
      <c r="DI171" s="7">
        <v>1063649.75</v>
      </c>
      <c r="DJ171" s="7">
        <v>1480628.83</v>
      </c>
      <c r="DK171" s="7">
        <v>778518.76000000013</v>
      </c>
      <c r="DL171" s="7">
        <v>968401.15</v>
      </c>
      <c r="DM171" s="8">
        <v>0</v>
      </c>
      <c r="DN171" s="8">
        <v>0</v>
      </c>
      <c r="DO171" s="8">
        <v>2.4390243902439025E-2</v>
      </c>
      <c r="DP171" s="8">
        <v>5.2631578947368418E-2</v>
      </c>
      <c r="DQ171" s="8">
        <v>0</v>
      </c>
      <c r="DR171" s="8">
        <v>5.8823529411764705E-2</v>
      </c>
      <c r="DS171" s="8">
        <v>0.05</v>
      </c>
      <c r="DT171" s="8">
        <v>2.3809523809523808E-2</v>
      </c>
      <c r="DU171" s="8">
        <v>5.5555555555555552E-2</v>
      </c>
      <c r="DV171" s="8">
        <v>1.9607843137254902E-2</v>
      </c>
      <c r="DW171" s="8">
        <v>0</v>
      </c>
      <c r="DX171" s="8">
        <v>1.8518518518518517E-2</v>
      </c>
      <c r="DY171" s="8">
        <v>0.10344827586206896</v>
      </c>
      <c r="DZ171" s="8">
        <v>3.0303030303030304E-2</v>
      </c>
      <c r="EA171" s="8">
        <v>0</v>
      </c>
      <c r="EB171" s="8">
        <v>0</v>
      </c>
      <c r="EC171" s="8">
        <v>2.1276595744680851E-2</v>
      </c>
      <c r="ED171" s="8">
        <v>1.4084507042253521E-2</v>
      </c>
      <c r="EE171" s="8">
        <v>0</v>
      </c>
      <c r="EF171" s="8">
        <v>7.8431372549019607E-2</v>
      </c>
      <c r="EG171" s="8">
        <v>2.5000000000000001E-2</v>
      </c>
      <c r="EH171" s="8">
        <v>0</v>
      </c>
      <c r="EI171" s="8">
        <v>5.4054054054054057E-2</v>
      </c>
      <c r="EJ171" s="8">
        <v>0</v>
      </c>
      <c r="EK171" s="8">
        <v>0</v>
      </c>
      <c r="EL171" s="8">
        <v>1.8181818181818181E-2</v>
      </c>
      <c r="EM171" s="8">
        <v>0</v>
      </c>
      <c r="EN171" s="8">
        <v>3.125E-2</v>
      </c>
      <c r="EO171" s="8">
        <v>0</v>
      </c>
      <c r="EP171" s="8">
        <v>0</v>
      </c>
      <c r="EQ171" s="8">
        <v>2.0833333333333332E-2</v>
      </c>
      <c r="ER171" s="8">
        <v>1.4285714285714285E-2</v>
      </c>
      <c r="ES171" s="8">
        <v>0</v>
      </c>
      <c r="ET171" s="8">
        <v>0.08</v>
      </c>
      <c r="EU171" s="8">
        <v>2.5000000000000001E-2</v>
      </c>
      <c r="EV171" s="8">
        <v>0</v>
      </c>
      <c r="EW171" s="8">
        <v>5.128205128205128E-2</v>
      </c>
      <c r="EX171" s="8">
        <v>0</v>
      </c>
      <c r="EY171" s="8">
        <v>0</v>
      </c>
      <c r="EZ171" s="7">
        <v>0.19</v>
      </c>
      <c r="FA171" s="7">
        <v>0.26</v>
      </c>
      <c r="FB171" s="7">
        <v>242.53000000000006</v>
      </c>
      <c r="FC171" s="7">
        <v>24444.729999999996</v>
      </c>
      <c r="FD171" s="7">
        <v>3880.3199999999997</v>
      </c>
      <c r="FE171" s="7">
        <v>5761.2099999999991</v>
      </c>
      <c r="FF171" s="7">
        <v>3646.1900000000005</v>
      </c>
      <c r="FG171" s="7">
        <v>7995.7400000000007</v>
      </c>
      <c r="FH171" s="7">
        <v>4284.2400000000007</v>
      </c>
      <c r="FI171" s="7">
        <v>6523.9000000000015</v>
      </c>
      <c r="FJ171" s="7">
        <v>549.78</v>
      </c>
      <c r="FK171" s="7">
        <v>2707.9799999999996</v>
      </c>
      <c r="FL171" s="7">
        <v>202.72</v>
      </c>
      <c r="FM171" s="7">
        <v>6349.4800000000005</v>
      </c>
      <c r="FN171" s="7">
        <v>1807.76</v>
      </c>
      <c r="FO171" s="7">
        <v>1690</v>
      </c>
      <c r="FP171" s="7">
        <v>3104.9800000000005</v>
      </c>
      <c r="FQ171" s="7">
        <v>1415</v>
      </c>
      <c r="FR171" s="7">
        <v>1972.93</v>
      </c>
      <c r="FS171" s="7">
        <v>4320.24</v>
      </c>
      <c r="FT171" s="7">
        <v>11753.970000000001</v>
      </c>
      <c r="FU171" s="7">
        <v>10689.440000000002</v>
      </c>
      <c r="FV171" s="7">
        <v>10449.849999999999</v>
      </c>
      <c r="FW171" s="7">
        <v>3941.1800000000003</v>
      </c>
      <c r="FX171" s="9" t="s">
        <v>351</v>
      </c>
      <c r="FY171" s="10" t="s">
        <v>354</v>
      </c>
      <c r="FZ171" s="22" t="s">
        <v>347</v>
      </c>
    </row>
    <row r="172" spans="1:182" x14ac:dyDescent="0.35">
      <c r="A172" s="6" t="s">
        <v>355</v>
      </c>
      <c r="B172" s="7">
        <v>29275849.094399977</v>
      </c>
      <c r="C172" s="7">
        <v>30243760.710399982</v>
      </c>
      <c r="D172" s="7">
        <v>30611956.476399984</v>
      </c>
      <c r="E172" s="7">
        <v>31457823.466399979</v>
      </c>
      <c r="F172" s="7">
        <v>31300752.009199977</v>
      </c>
      <c r="G172" s="7">
        <v>32408570.162799977</v>
      </c>
      <c r="H172" s="7">
        <v>30727876.861999959</v>
      </c>
      <c r="I172" s="7">
        <v>31075362.073999982</v>
      </c>
      <c r="J172" s="7">
        <v>32059970.758799948</v>
      </c>
      <c r="K172" s="7">
        <v>31881201.01919999</v>
      </c>
      <c r="L172" s="7">
        <v>32123195.507599965</v>
      </c>
      <c r="M172" s="7">
        <v>32388008.980399974</v>
      </c>
      <c r="N172" s="7">
        <v>33702930.004399985</v>
      </c>
      <c r="O172" s="7">
        <v>1543311.794</v>
      </c>
      <c r="P172" s="7">
        <v>1361587.49</v>
      </c>
      <c r="Q172" s="7">
        <v>1468001.13</v>
      </c>
      <c r="R172" s="7">
        <v>1626091.2508</v>
      </c>
      <c r="S172" s="7">
        <v>2059677.2867999999</v>
      </c>
      <c r="T172" s="7">
        <v>2112482.12</v>
      </c>
      <c r="U172" s="7">
        <v>2034555.6223999998</v>
      </c>
      <c r="V172" s="7">
        <v>2256646.0624000002</v>
      </c>
      <c r="W172" s="7">
        <v>2427251.7940000002</v>
      </c>
      <c r="X172" s="7">
        <v>2000283.2751999998</v>
      </c>
      <c r="Y172" s="7">
        <v>1756723.7084000001</v>
      </c>
      <c r="Z172" s="7">
        <v>1617478.6487999998</v>
      </c>
      <c r="AA172" s="7">
        <v>1839238.5888</v>
      </c>
      <c r="AB172" s="7">
        <v>1468686.4687999999</v>
      </c>
      <c r="AC172" s="7">
        <v>1332270.6036</v>
      </c>
      <c r="AD172" s="7">
        <v>1329428.7879999999</v>
      </c>
      <c r="AE172" s="7">
        <v>1622762.9112</v>
      </c>
      <c r="AF172" s="7">
        <v>1217292.3592000001</v>
      </c>
      <c r="AG172" s="7">
        <v>1724140.2435999999</v>
      </c>
      <c r="AH172" s="7">
        <v>1381150.6767999998</v>
      </c>
      <c r="AI172" s="7">
        <v>1568700.4783999999</v>
      </c>
      <c r="AJ172" s="7">
        <v>1476603.8891999999</v>
      </c>
      <c r="AK172" s="7">
        <v>1235650.054</v>
      </c>
      <c r="AL172" s="7">
        <v>875093.06880000001</v>
      </c>
      <c r="AM172" s="7">
        <v>1657346.2844</v>
      </c>
      <c r="AN172" s="7">
        <v>1715999.67</v>
      </c>
      <c r="AO172" s="7">
        <v>0</v>
      </c>
      <c r="AP172" s="7">
        <v>30485.044399999999</v>
      </c>
      <c r="AQ172" s="7">
        <v>0</v>
      </c>
      <c r="AR172" s="7">
        <v>114955.12720000002</v>
      </c>
      <c r="AS172" s="7">
        <v>27130.358400000001</v>
      </c>
      <c r="AT172" s="7">
        <v>99828.521599999993</v>
      </c>
      <c r="AU172" s="7">
        <v>35097.533199999998</v>
      </c>
      <c r="AV172" s="7">
        <v>134191.14600000001</v>
      </c>
      <c r="AW172" s="7">
        <v>95239.296000000002</v>
      </c>
      <c r="AX172" s="7">
        <v>193347.77479999998</v>
      </c>
      <c r="AY172" s="7">
        <v>56905.952399999995</v>
      </c>
      <c r="AZ172" s="7">
        <v>148487.6764</v>
      </c>
      <c r="BA172" s="7">
        <v>0</v>
      </c>
      <c r="BB172" s="7">
        <v>210705.59</v>
      </c>
      <c r="BC172" s="7">
        <v>511038.84999999992</v>
      </c>
      <c r="BD172" s="7">
        <v>259038.58</v>
      </c>
      <c r="BE172" s="7">
        <v>68415.149999999994</v>
      </c>
      <c r="BF172" s="7">
        <v>38847.85</v>
      </c>
      <c r="BG172" s="7">
        <v>77874.05</v>
      </c>
      <c r="BH172" s="7">
        <v>90193.600000000006</v>
      </c>
      <c r="BI172" s="7">
        <v>203582.16</v>
      </c>
      <c r="BJ172" s="7">
        <v>195887.93</v>
      </c>
      <c r="BK172" s="7">
        <v>326611.53000000003</v>
      </c>
      <c r="BL172" s="7">
        <v>209998.12</v>
      </c>
      <c r="BM172" s="7">
        <v>286265.40000000002</v>
      </c>
      <c r="BN172" s="7">
        <v>207109.24</v>
      </c>
      <c r="BO172" s="7">
        <v>290332.78999999998</v>
      </c>
      <c r="BP172" s="7">
        <v>192499.77</v>
      </c>
      <c r="BQ172" s="7">
        <v>258102.02000000002</v>
      </c>
      <c r="BR172" s="7">
        <v>325171.19</v>
      </c>
      <c r="BS172" s="7">
        <v>121703.64</v>
      </c>
      <c r="BT172" s="7">
        <v>243883.80000000002</v>
      </c>
      <c r="BU172" s="7">
        <v>110716.68</v>
      </c>
      <c r="BV172" s="7">
        <v>546069.61</v>
      </c>
      <c r="BW172" s="7">
        <v>605225.04</v>
      </c>
      <c r="BX172" s="7">
        <v>371177.71999999991</v>
      </c>
      <c r="BY172" s="7">
        <v>294342.64</v>
      </c>
      <c r="BZ172" s="7">
        <v>0</v>
      </c>
      <c r="CA172" s="7">
        <v>0</v>
      </c>
      <c r="CB172" s="7">
        <v>0</v>
      </c>
      <c r="CC172" s="7">
        <v>53327.16</v>
      </c>
      <c r="CD172" s="7">
        <v>118268.37000000001</v>
      </c>
      <c r="CE172" s="7">
        <v>10425.65</v>
      </c>
      <c r="CF172" s="7">
        <v>10182</v>
      </c>
      <c r="CG172" s="7">
        <v>20520.560000000001</v>
      </c>
      <c r="CH172" s="7">
        <v>26493.02</v>
      </c>
      <c r="CI172" s="7">
        <v>168116.08000000002</v>
      </c>
      <c r="CJ172" s="7">
        <v>0</v>
      </c>
      <c r="CK172" s="7">
        <v>31739.9</v>
      </c>
      <c r="CL172" s="7">
        <v>52783.25</v>
      </c>
      <c r="CM172" s="8">
        <v>0</v>
      </c>
      <c r="CN172" s="8">
        <v>0</v>
      </c>
      <c r="CO172" s="8">
        <v>0</v>
      </c>
      <c r="CP172" s="8">
        <v>3.1676147019292542E-2</v>
      </c>
      <c r="CQ172" s="8">
        <v>0.11324694713784289</v>
      </c>
      <c r="CR172" s="8">
        <v>1.3851764562265957E-2</v>
      </c>
      <c r="CS172" s="8">
        <v>9.952213151500737E-3</v>
      </c>
      <c r="CT172" s="8">
        <v>1.5292842147305955E-2</v>
      </c>
      <c r="CU172" s="8">
        <v>1.571415284175082E-2</v>
      </c>
      <c r="CV172" s="8">
        <v>0.11094256991138575</v>
      </c>
      <c r="CW172" s="8">
        <v>0</v>
      </c>
      <c r="CX172" s="8">
        <v>1.9991885183835569E-2</v>
      </c>
      <c r="CY172" s="8">
        <v>2.6253042931014842E-2</v>
      </c>
      <c r="CZ172" s="7">
        <v>1170278.03</v>
      </c>
      <c r="DA172" s="7">
        <v>1798915.4400000002</v>
      </c>
      <c r="DB172" s="7">
        <v>1350052.33</v>
      </c>
      <c r="DC172" s="7">
        <v>1683511.5699999998</v>
      </c>
      <c r="DD172" s="7">
        <v>1044340.4700000001</v>
      </c>
      <c r="DE172" s="7">
        <v>752658.62</v>
      </c>
      <c r="DF172" s="7">
        <v>1023089.02</v>
      </c>
      <c r="DG172" s="7">
        <v>1341840.8299999998</v>
      </c>
      <c r="DH172" s="7">
        <v>1685933.71</v>
      </c>
      <c r="DI172" s="7">
        <v>1515343.3000000003</v>
      </c>
      <c r="DJ172" s="7">
        <v>1580364.03</v>
      </c>
      <c r="DK172" s="7">
        <v>1587639.17</v>
      </c>
      <c r="DL172" s="7">
        <v>2010557.4099999997</v>
      </c>
      <c r="DM172" s="8">
        <v>2.5316455696202531E-2</v>
      </c>
      <c r="DN172" s="8">
        <v>2.9850746268656716E-2</v>
      </c>
      <c r="DO172" s="8">
        <v>0</v>
      </c>
      <c r="DP172" s="8">
        <v>0</v>
      </c>
      <c r="DQ172" s="8">
        <v>2.564102564102564E-2</v>
      </c>
      <c r="DR172" s="8">
        <v>9.2307692307692313E-2</v>
      </c>
      <c r="DS172" s="8">
        <v>1.5625E-2</v>
      </c>
      <c r="DT172" s="8">
        <v>1.5384615384615385E-2</v>
      </c>
      <c r="DU172" s="8">
        <v>1.5873015873015872E-2</v>
      </c>
      <c r="DV172" s="8">
        <v>0.06</v>
      </c>
      <c r="DW172" s="8">
        <v>1.834862385321101E-2</v>
      </c>
      <c r="DX172" s="8">
        <v>1.1111111111111112E-2</v>
      </c>
      <c r="DY172" s="8">
        <v>0.03</v>
      </c>
      <c r="DZ172" s="8">
        <v>0</v>
      </c>
      <c r="EA172" s="8">
        <v>1.2345679012345678E-2</v>
      </c>
      <c r="EB172" s="8">
        <v>1.5384615384615385E-2</v>
      </c>
      <c r="EC172" s="8">
        <v>0</v>
      </c>
      <c r="ED172" s="8">
        <v>0</v>
      </c>
      <c r="EE172" s="8">
        <v>2.6315789473684209E-2</v>
      </c>
      <c r="EF172" s="8">
        <v>9.375E-2</v>
      </c>
      <c r="EG172" s="8">
        <v>2.9850746268656716E-2</v>
      </c>
      <c r="EH172" s="8">
        <v>0</v>
      </c>
      <c r="EI172" s="8">
        <v>0</v>
      </c>
      <c r="EJ172" s="8">
        <v>2.9702970297029702E-2</v>
      </c>
      <c r="EK172" s="8">
        <v>9.1743119266055051E-3</v>
      </c>
      <c r="EL172" s="8">
        <v>0</v>
      </c>
      <c r="EM172" s="8">
        <v>1.1363636363636364E-2</v>
      </c>
      <c r="EN172" s="8">
        <v>0</v>
      </c>
      <c r="EO172" s="8">
        <v>1.2048192771084338E-2</v>
      </c>
      <c r="EP172" s="8">
        <v>0</v>
      </c>
      <c r="EQ172" s="8">
        <v>0</v>
      </c>
      <c r="ER172" s="8">
        <v>0</v>
      </c>
      <c r="ES172" s="8">
        <v>1.2987012987012988E-2</v>
      </c>
      <c r="ET172" s="8">
        <v>9.5238095238095233E-2</v>
      </c>
      <c r="EU172" s="8">
        <v>2.8985507246376812E-2</v>
      </c>
      <c r="EV172" s="8">
        <v>0</v>
      </c>
      <c r="EW172" s="8">
        <v>0</v>
      </c>
      <c r="EX172" s="8">
        <v>0.02</v>
      </c>
      <c r="EY172" s="8">
        <v>9.0909090909090905E-3</v>
      </c>
      <c r="EZ172" s="7">
        <v>74950.540000000008</v>
      </c>
      <c r="FA172" s="7">
        <v>14958.16</v>
      </c>
      <c r="FB172" s="7">
        <v>3245.5700000000015</v>
      </c>
      <c r="FC172" s="7">
        <v>156649.01999999999</v>
      </c>
      <c r="FD172" s="7">
        <v>13705.030000000002</v>
      </c>
      <c r="FE172" s="7">
        <v>26832.07</v>
      </c>
      <c r="FF172" s="7">
        <v>26450.079999999998</v>
      </c>
      <c r="FG172" s="7">
        <v>8055.0899999999992</v>
      </c>
      <c r="FH172" s="7">
        <v>24560.479999999992</v>
      </c>
      <c r="FI172" s="7">
        <v>7111.319999999997</v>
      </c>
      <c r="FJ172" s="7">
        <v>14800.68</v>
      </c>
      <c r="FK172" s="7">
        <v>20746.950000000004</v>
      </c>
      <c r="FL172" s="7">
        <v>19495.809999999998</v>
      </c>
      <c r="FM172" s="7">
        <v>14895.619999999999</v>
      </c>
      <c r="FN172" s="7">
        <v>4897.91</v>
      </c>
      <c r="FO172" s="7">
        <v>16998.75</v>
      </c>
      <c r="FP172" s="7">
        <v>24921.91</v>
      </c>
      <c r="FQ172" s="7">
        <v>10254.57</v>
      </c>
      <c r="FR172" s="7">
        <v>1399.22</v>
      </c>
      <c r="FS172" s="7">
        <v>4745.3500000000004</v>
      </c>
      <c r="FT172" s="7">
        <v>19347.919999999998</v>
      </c>
      <c r="FU172" s="7">
        <v>11650.55</v>
      </c>
      <c r="FV172" s="7">
        <v>12295.019999999999</v>
      </c>
      <c r="FW172" s="7">
        <v>5775.0300000000007</v>
      </c>
      <c r="FX172" s="9" t="s">
        <v>351</v>
      </c>
      <c r="FY172" s="10" t="s">
        <v>355</v>
      </c>
      <c r="FZ172" s="22" t="s">
        <v>347</v>
      </c>
    </row>
    <row r="173" spans="1:182" x14ac:dyDescent="0.35">
      <c r="A173" s="6" t="s">
        <v>356</v>
      </c>
      <c r="B173" s="7">
        <v>16185722.023199989</v>
      </c>
      <c r="C173" s="7">
        <v>16787389.518799968</v>
      </c>
      <c r="D173" s="7">
        <v>17252540.121999986</v>
      </c>
      <c r="E173" s="7">
        <v>17474040.786799993</v>
      </c>
      <c r="F173" s="7">
        <v>17334582.42719999</v>
      </c>
      <c r="G173" s="7">
        <v>18285386.426799987</v>
      </c>
      <c r="H173" s="7">
        <v>18366411.96839999</v>
      </c>
      <c r="I173" s="7">
        <v>18549190.771999974</v>
      </c>
      <c r="J173" s="7">
        <v>19040117.02959998</v>
      </c>
      <c r="K173" s="7">
        <v>19986770.18479998</v>
      </c>
      <c r="L173" s="7">
        <v>20851400.711999975</v>
      </c>
      <c r="M173" s="7">
        <v>20830959.729599986</v>
      </c>
      <c r="N173" s="7">
        <v>21450429.558399979</v>
      </c>
      <c r="O173" s="7">
        <v>1023797.0843999999</v>
      </c>
      <c r="P173" s="7">
        <v>872881.71719999984</v>
      </c>
      <c r="Q173" s="7">
        <v>1155157.3267999999</v>
      </c>
      <c r="R173" s="7">
        <v>1177789.2255999998</v>
      </c>
      <c r="S173" s="7">
        <v>1221562.9007999999</v>
      </c>
      <c r="T173" s="7">
        <v>1409878.5215999999</v>
      </c>
      <c r="U173" s="7">
        <v>1386740.5476000002</v>
      </c>
      <c r="V173" s="7">
        <v>1428161.5</v>
      </c>
      <c r="W173" s="7">
        <v>1190571.5623999997</v>
      </c>
      <c r="X173" s="7">
        <v>1085546.8220000002</v>
      </c>
      <c r="Y173" s="7">
        <v>1044977.9068</v>
      </c>
      <c r="Z173" s="7">
        <v>936250.12880000006</v>
      </c>
      <c r="AA173" s="7">
        <v>973124.59679999994</v>
      </c>
      <c r="AB173" s="7">
        <v>1157614.3012000001</v>
      </c>
      <c r="AC173" s="7">
        <v>987128.58279999997</v>
      </c>
      <c r="AD173" s="7">
        <v>981966.6031999999</v>
      </c>
      <c r="AE173" s="7">
        <v>1167698.1424</v>
      </c>
      <c r="AF173" s="7">
        <v>1051962.0723999999</v>
      </c>
      <c r="AG173" s="7">
        <v>648478.50280000002</v>
      </c>
      <c r="AH173" s="7">
        <v>572284.32720000006</v>
      </c>
      <c r="AI173" s="7">
        <v>338494.56400000001</v>
      </c>
      <c r="AJ173" s="7">
        <v>500463.76839999994</v>
      </c>
      <c r="AK173" s="7">
        <v>606336.71400000015</v>
      </c>
      <c r="AL173" s="7">
        <v>603221.55760000006</v>
      </c>
      <c r="AM173" s="7">
        <v>1140273.5728000002</v>
      </c>
      <c r="AN173" s="7">
        <v>1366279.2468000001</v>
      </c>
      <c r="AO173" s="7">
        <v>19774.7768</v>
      </c>
      <c r="AP173" s="7">
        <v>33238.071600000003</v>
      </c>
      <c r="AQ173" s="7">
        <v>23375.119999999999</v>
      </c>
      <c r="AR173" s="7">
        <v>76338.955600000001</v>
      </c>
      <c r="AS173" s="7">
        <v>0</v>
      </c>
      <c r="AT173" s="7">
        <v>150800.0416</v>
      </c>
      <c r="AU173" s="7">
        <v>33003.830800000003</v>
      </c>
      <c r="AV173" s="7">
        <v>93564.306800000006</v>
      </c>
      <c r="AW173" s="7">
        <v>111220.36079999999</v>
      </c>
      <c r="AX173" s="7">
        <v>42208.686000000002</v>
      </c>
      <c r="AY173" s="7">
        <v>0</v>
      </c>
      <c r="AZ173" s="7">
        <v>0</v>
      </c>
      <c r="BA173" s="7">
        <v>57176.029600000002</v>
      </c>
      <c r="BB173" s="7">
        <v>355606.74000000005</v>
      </c>
      <c r="BC173" s="7">
        <v>151550.47</v>
      </c>
      <c r="BD173" s="7">
        <v>163829.35999999999</v>
      </c>
      <c r="BE173" s="7">
        <v>83679.7</v>
      </c>
      <c r="BF173" s="7">
        <v>32272.54</v>
      </c>
      <c r="BG173" s="7">
        <v>62255.619999999995</v>
      </c>
      <c r="BH173" s="7">
        <v>29408.959999999999</v>
      </c>
      <c r="BI173" s="7">
        <v>62554.53</v>
      </c>
      <c r="BJ173" s="7">
        <v>30630.87</v>
      </c>
      <c r="BK173" s="7">
        <v>93113.14999999998</v>
      </c>
      <c r="BL173" s="7">
        <v>385121.72</v>
      </c>
      <c r="BM173" s="7">
        <v>325274.98</v>
      </c>
      <c r="BN173" s="7">
        <v>208510.87999999998</v>
      </c>
      <c r="BO173" s="7">
        <v>88486.87</v>
      </c>
      <c r="BP173" s="7">
        <v>196622.56</v>
      </c>
      <c r="BQ173" s="7">
        <v>307158.82</v>
      </c>
      <c r="BR173" s="7">
        <v>113382.82</v>
      </c>
      <c r="BS173" s="7">
        <v>194980.28</v>
      </c>
      <c r="BT173" s="7">
        <v>187884.85</v>
      </c>
      <c r="BU173" s="7">
        <v>331338.69000000006</v>
      </c>
      <c r="BV173" s="7">
        <v>155483.73000000001</v>
      </c>
      <c r="BW173" s="7">
        <v>133651.15</v>
      </c>
      <c r="BX173" s="7">
        <v>418586.7</v>
      </c>
      <c r="BY173" s="7">
        <v>251776.02000000002</v>
      </c>
      <c r="BZ173" s="7">
        <v>0</v>
      </c>
      <c r="CA173" s="7">
        <v>0</v>
      </c>
      <c r="CB173" s="7">
        <v>0</v>
      </c>
      <c r="CC173" s="7">
        <v>111004.83</v>
      </c>
      <c r="CD173" s="7">
        <v>15562.4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28678.45</v>
      </c>
      <c r="CM173" s="8">
        <v>0</v>
      </c>
      <c r="CN173" s="8">
        <v>0</v>
      </c>
      <c r="CO173" s="8">
        <v>0</v>
      </c>
      <c r="CP173" s="8">
        <v>0.10845081970304254</v>
      </c>
      <c r="CQ173" s="8">
        <v>1.8204584866295954E-2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0</v>
      </c>
      <c r="CY173" s="8">
        <v>2.6142877893162504E-2</v>
      </c>
      <c r="CZ173" s="7">
        <v>836925.83</v>
      </c>
      <c r="DA173" s="7">
        <v>1090601.31</v>
      </c>
      <c r="DB173" s="7">
        <v>962360.76</v>
      </c>
      <c r="DC173" s="7">
        <v>1023549.94</v>
      </c>
      <c r="DD173" s="7">
        <v>854861.57</v>
      </c>
      <c r="DE173" s="7">
        <v>942136.94000000006</v>
      </c>
      <c r="DF173" s="7">
        <v>893775.21</v>
      </c>
      <c r="DG173" s="7">
        <v>1031935.7300000001</v>
      </c>
      <c r="DH173" s="7">
        <v>1057466.68</v>
      </c>
      <c r="DI173" s="7">
        <v>1405147.81</v>
      </c>
      <c r="DJ173" s="7">
        <v>1212542.5900000001</v>
      </c>
      <c r="DK173" s="7">
        <v>1062603.24</v>
      </c>
      <c r="DL173" s="7">
        <v>1096989.02</v>
      </c>
      <c r="DM173" s="8">
        <v>8.771929824561403E-2</v>
      </c>
      <c r="DN173" s="8">
        <v>0</v>
      </c>
      <c r="DO173" s="8">
        <v>1.7857142857142856E-2</v>
      </c>
      <c r="DP173" s="8">
        <v>3.2258064516129031E-2</v>
      </c>
      <c r="DQ173" s="8">
        <v>0</v>
      </c>
      <c r="DR173" s="8">
        <v>0</v>
      </c>
      <c r="DS173" s="8">
        <v>0</v>
      </c>
      <c r="DT173" s="8">
        <v>2.1276595744680851E-2</v>
      </c>
      <c r="DU173" s="8">
        <v>5.128205128205128E-2</v>
      </c>
      <c r="DV173" s="8">
        <v>0</v>
      </c>
      <c r="DW173" s="8">
        <v>9.7222222222222224E-2</v>
      </c>
      <c r="DX173" s="8">
        <v>3.1746031746031744E-2</v>
      </c>
      <c r="DY173" s="8">
        <v>3.2786885245901641E-2</v>
      </c>
      <c r="DZ173" s="8">
        <v>2.0833333333333332E-2</v>
      </c>
      <c r="EA173" s="8">
        <v>1.8518518518518517E-2</v>
      </c>
      <c r="EB173" s="8">
        <v>0</v>
      </c>
      <c r="EC173" s="8">
        <v>1.7857142857142856E-2</v>
      </c>
      <c r="ED173" s="8">
        <v>3.2258064516129031E-2</v>
      </c>
      <c r="EE173" s="8">
        <v>0</v>
      </c>
      <c r="EF173" s="8">
        <v>0</v>
      </c>
      <c r="EG173" s="8">
        <v>0</v>
      </c>
      <c r="EH173" s="8">
        <v>2.1276595744680851E-2</v>
      </c>
      <c r="EI173" s="8">
        <v>2.564102564102564E-2</v>
      </c>
      <c r="EJ173" s="8">
        <v>0</v>
      </c>
      <c r="EK173" s="8">
        <v>8.1081081081081086E-2</v>
      </c>
      <c r="EL173" s="8">
        <v>4.8387096774193547E-2</v>
      </c>
      <c r="EM173" s="8">
        <v>0</v>
      </c>
      <c r="EN173" s="8">
        <v>2.1276595744680851E-2</v>
      </c>
      <c r="EO173" s="8">
        <v>1.8867924528301886E-2</v>
      </c>
      <c r="EP173" s="8">
        <v>0</v>
      </c>
      <c r="EQ173" s="8">
        <v>1.7543859649122806E-2</v>
      </c>
      <c r="ER173" s="8">
        <v>3.2786885245901641E-2</v>
      </c>
      <c r="ES173" s="8">
        <v>0</v>
      </c>
      <c r="ET173" s="8">
        <v>0</v>
      </c>
      <c r="EU173" s="8">
        <v>0</v>
      </c>
      <c r="EV173" s="8">
        <v>2.1276595744680851E-2</v>
      </c>
      <c r="EW173" s="8">
        <v>2.564102564102564E-2</v>
      </c>
      <c r="EX173" s="8">
        <v>0</v>
      </c>
      <c r="EY173" s="8">
        <v>0.08</v>
      </c>
      <c r="EZ173" s="7">
        <v>2087.63</v>
      </c>
      <c r="FA173" s="7">
        <v>1218.92</v>
      </c>
      <c r="FB173" s="7">
        <v>2364.3999999999996</v>
      </c>
      <c r="FC173" s="7">
        <v>31250.9</v>
      </c>
      <c r="FD173" s="7">
        <v>9377.9699999999993</v>
      </c>
      <c r="FE173" s="7">
        <v>15399.75</v>
      </c>
      <c r="FF173" s="7">
        <v>23712.16</v>
      </c>
      <c r="FG173" s="7">
        <v>11445.970000000001</v>
      </c>
      <c r="FH173" s="7">
        <v>6318.8900000000012</v>
      </c>
      <c r="FI173" s="7">
        <v>22102.100000000006</v>
      </c>
      <c r="FJ173" s="7">
        <v>773.87999999999988</v>
      </c>
      <c r="FK173" s="7">
        <v>3572.7899999999991</v>
      </c>
      <c r="FL173" s="7">
        <v>8605.4500000000007</v>
      </c>
      <c r="FM173" s="7">
        <v>12039.84</v>
      </c>
      <c r="FN173" s="7">
        <v>852.06000000000006</v>
      </c>
      <c r="FO173" s="7">
        <v>5775.6100000000006</v>
      </c>
      <c r="FP173" s="7">
        <v>3419.7299999999996</v>
      </c>
      <c r="FQ173" s="7">
        <v>13135.759999999998</v>
      </c>
      <c r="FR173" s="7">
        <v>2096.4300000000003</v>
      </c>
      <c r="FS173" s="7">
        <v>886.17000000000007</v>
      </c>
      <c r="FT173" s="7">
        <v>1803.9899999999998</v>
      </c>
      <c r="FU173" s="7">
        <v>7228.8899999999994</v>
      </c>
      <c r="FV173" s="7">
        <v>4451.9099999999989</v>
      </c>
      <c r="FW173" s="7">
        <v>1790.96</v>
      </c>
      <c r="FX173" s="9" t="s">
        <v>351</v>
      </c>
      <c r="FY173" s="10" t="s">
        <v>356</v>
      </c>
      <c r="FZ173" s="22" t="s">
        <v>347</v>
      </c>
    </row>
    <row r="174" spans="1:182" x14ac:dyDescent="0.35">
      <c r="A174" s="6" t="s">
        <v>357</v>
      </c>
      <c r="B174" s="7">
        <v>31872914.633599956</v>
      </c>
      <c r="C174" s="7">
        <v>32978001.365599986</v>
      </c>
      <c r="D174" s="7">
        <v>33699968.487199962</v>
      </c>
      <c r="E174" s="7">
        <v>34216627.397599965</v>
      </c>
      <c r="F174" s="7">
        <v>34559923.802799985</v>
      </c>
      <c r="G174" s="7">
        <v>36208739.482799999</v>
      </c>
      <c r="H174" s="7">
        <v>34638669.23839999</v>
      </c>
      <c r="I174" s="7">
        <v>34789162.098399974</v>
      </c>
      <c r="J174" s="7">
        <v>34964665.113599963</v>
      </c>
      <c r="K174" s="7">
        <v>35679738.267199993</v>
      </c>
      <c r="L174" s="7">
        <v>36428597.836400002</v>
      </c>
      <c r="M174" s="7">
        <v>36397323.809599988</v>
      </c>
      <c r="N174" s="7">
        <v>38107264.363599993</v>
      </c>
      <c r="O174" s="7">
        <v>2541919.9208</v>
      </c>
      <c r="P174" s="7">
        <v>2681201.38</v>
      </c>
      <c r="Q174" s="7">
        <v>2336580.9376000003</v>
      </c>
      <c r="R174" s="7">
        <v>2020391.3124000002</v>
      </c>
      <c r="S174" s="7">
        <v>1750394.0624000002</v>
      </c>
      <c r="T174" s="7">
        <v>1835644.2183999999</v>
      </c>
      <c r="U174" s="7">
        <v>1684614.1956</v>
      </c>
      <c r="V174" s="7">
        <v>1925699.8760000002</v>
      </c>
      <c r="W174" s="7">
        <v>2692461.3707999992</v>
      </c>
      <c r="X174" s="7">
        <v>3108810.5183999995</v>
      </c>
      <c r="Y174" s="7">
        <v>3278811.2996</v>
      </c>
      <c r="Z174" s="7">
        <v>2578744.7872000001</v>
      </c>
      <c r="AA174" s="7">
        <v>2831884.7996</v>
      </c>
      <c r="AB174" s="7">
        <v>1358348.6780000001</v>
      </c>
      <c r="AC174" s="7">
        <v>1248636.2439999997</v>
      </c>
      <c r="AD174" s="7">
        <v>1153584.2940000002</v>
      </c>
      <c r="AE174" s="7">
        <v>1345528.9055999999</v>
      </c>
      <c r="AF174" s="7">
        <v>1562756.4048000001</v>
      </c>
      <c r="AG174" s="7">
        <v>1584199.108</v>
      </c>
      <c r="AH174" s="7">
        <v>1944965.9080000001</v>
      </c>
      <c r="AI174" s="7">
        <v>2352547.1540000001</v>
      </c>
      <c r="AJ174" s="7">
        <v>1605765.7568000001</v>
      </c>
      <c r="AK174" s="7">
        <v>1059857.2052000002</v>
      </c>
      <c r="AL174" s="7">
        <v>1243046.8976</v>
      </c>
      <c r="AM174" s="7">
        <v>1544871.8387999998</v>
      </c>
      <c r="AN174" s="7">
        <v>1554049.2523999996</v>
      </c>
      <c r="AO174" s="7">
        <v>0</v>
      </c>
      <c r="AP174" s="7">
        <v>135596.39120000001</v>
      </c>
      <c r="AQ174" s="7">
        <v>29932.031999999999</v>
      </c>
      <c r="AR174" s="7">
        <v>202158.20919999998</v>
      </c>
      <c r="AS174" s="7">
        <v>0</v>
      </c>
      <c r="AT174" s="7">
        <v>318784.9448</v>
      </c>
      <c r="AU174" s="7">
        <v>146461.6036</v>
      </c>
      <c r="AV174" s="7">
        <v>107779.30080000001</v>
      </c>
      <c r="AW174" s="7">
        <v>216598.39919999999</v>
      </c>
      <c r="AX174" s="7">
        <v>213528.8028</v>
      </c>
      <c r="AY174" s="7">
        <v>125807.89559999999</v>
      </c>
      <c r="AZ174" s="7">
        <v>119047.34</v>
      </c>
      <c r="BA174" s="7">
        <v>80315.839999999997</v>
      </c>
      <c r="BB174" s="7">
        <v>195494.61999999997</v>
      </c>
      <c r="BC174" s="7">
        <v>349908.24</v>
      </c>
      <c r="BD174" s="7">
        <v>231108.24000000002</v>
      </c>
      <c r="BE174" s="7">
        <v>334752.37</v>
      </c>
      <c r="BF174" s="7">
        <v>145852.96</v>
      </c>
      <c r="BG174" s="7">
        <v>94869.89</v>
      </c>
      <c r="BH174" s="7">
        <v>415700.57999999996</v>
      </c>
      <c r="BI174" s="7">
        <v>399750</v>
      </c>
      <c r="BJ174" s="7">
        <v>217612.49</v>
      </c>
      <c r="BK174" s="7">
        <v>962328.09000000008</v>
      </c>
      <c r="BL174" s="7">
        <v>222417.55</v>
      </c>
      <c r="BM174" s="7">
        <v>644626.0199999999</v>
      </c>
      <c r="BN174" s="7">
        <v>355499.31</v>
      </c>
      <c r="BO174" s="7">
        <v>573000.22</v>
      </c>
      <c r="BP174" s="7">
        <v>669181.08000000007</v>
      </c>
      <c r="BQ174" s="7">
        <v>318079.79000000004</v>
      </c>
      <c r="BR174" s="7">
        <v>495027.08999999997</v>
      </c>
      <c r="BS174" s="7">
        <v>430716.88</v>
      </c>
      <c r="BT174" s="7">
        <v>80209.62</v>
      </c>
      <c r="BU174" s="7">
        <v>263412.05</v>
      </c>
      <c r="BV174" s="7">
        <v>135931.21</v>
      </c>
      <c r="BW174" s="7">
        <v>305870.57999999996</v>
      </c>
      <c r="BX174" s="7">
        <v>619393.16</v>
      </c>
      <c r="BY174" s="7">
        <v>454102.85</v>
      </c>
      <c r="BZ174" s="7">
        <v>0</v>
      </c>
      <c r="CA174" s="7">
        <v>14876.19</v>
      </c>
      <c r="CB174" s="7">
        <v>0</v>
      </c>
      <c r="CC174" s="7">
        <v>0</v>
      </c>
      <c r="CD174" s="7">
        <v>0</v>
      </c>
      <c r="CE174" s="7">
        <v>0</v>
      </c>
      <c r="CF174" s="7">
        <v>80072.34</v>
      </c>
      <c r="CG174" s="7">
        <v>22327.58</v>
      </c>
      <c r="CH174" s="7">
        <v>164944.13</v>
      </c>
      <c r="CI174" s="7">
        <v>16950.060000000001</v>
      </c>
      <c r="CJ174" s="7">
        <v>5239.16</v>
      </c>
      <c r="CK174" s="7">
        <v>27399.46</v>
      </c>
      <c r="CL174" s="7">
        <v>259884.75999999998</v>
      </c>
      <c r="CM174" s="8">
        <v>0</v>
      </c>
      <c r="CN174" s="8">
        <v>7.2184203154730614E-3</v>
      </c>
      <c r="CO174" s="8">
        <v>0</v>
      </c>
      <c r="CP174" s="8">
        <v>0</v>
      </c>
      <c r="CQ174" s="8">
        <v>0</v>
      </c>
      <c r="CR174" s="8">
        <v>0</v>
      </c>
      <c r="CS174" s="8">
        <v>9.3164281385977321E-2</v>
      </c>
      <c r="CT174" s="8">
        <v>2.0402621062405334E-2</v>
      </c>
      <c r="CU174" s="8">
        <v>0.13188928760842331</v>
      </c>
      <c r="CV174" s="8">
        <v>1.0084518496556756E-2</v>
      </c>
      <c r="CW174" s="8">
        <v>2.8823512208087368E-3</v>
      </c>
      <c r="CX174" s="8">
        <v>1.6894350061605782E-2</v>
      </c>
      <c r="CY174" s="8">
        <v>9.8518355127365481E-2</v>
      </c>
      <c r="CZ174" s="7">
        <v>1515595.23</v>
      </c>
      <c r="DA174" s="7">
        <v>2060865.03</v>
      </c>
      <c r="DB174" s="7">
        <v>1960860.96</v>
      </c>
      <c r="DC174" s="7">
        <v>1806646.0599999998</v>
      </c>
      <c r="DD174" s="7">
        <v>1451167.7899999998</v>
      </c>
      <c r="DE174" s="7">
        <v>1433411.21</v>
      </c>
      <c r="DF174" s="7">
        <v>859474.66999999993</v>
      </c>
      <c r="DG174" s="7">
        <v>1094348.6100000001</v>
      </c>
      <c r="DH174" s="7">
        <v>1250625.6800000002</v>
      </c>
      <c r="DI174" s="7">
        <v>1680800.1300000001</v>
      </c>
      <c r="DJ174" s="7">
        <v>1817668.8399999999</v>
      </c>
      <c r="DK174" s="7">
        <v>1621812.02</v>
      </c>
      <c r="DL174" s="7">
        <v>2637932.39</v>
      </c>
      <c r="DM174" s="8">
        <v>4.4444444444444446E-2</v>
      </c>
      <c r="DN174" s="8">
        <v>1.4925373134328358E-2</v>
      </c>
      <c r="DO174" s="8">
        <v>4.1666666666666664E-2</v>
      </c>
      <c r="DP174" s="8">
        <v>1.8518518518518517E-2</v>
      </c>
      <c r="DQ174" s="8">
        <v>2.1505376344086023E-2</v>
      </c>
      <c r="DR174" s="8">
        <v>2.4691358024691357E-2</v>
      </c>
      <c r="DS174" s="8">
        <v>3.614457831325301E-2</v>
      </c>
      <c r="DT174" s="8">
        <v>5.9701492537313432E-2</v>
      </c>
      <c r="DU174" s="8">
        <v>2.0833333333333332E-2</v>
      </c>
      <c r="DV174" s="8">
        <v>3.2258064516129031E-2</v>
      </c>
      <c r="DW174" s="8">
        <v>9.433962264150943E-3</v>
      </c>
      <c r="DX174" s="8">
        <v>6.25E-2</v>
      </c>
      <c r="DY174" s="8">
        <v>3.8095238095238099E-2</v>
      </c>
      <c r="DZ174" s="8">
        <v>1.282051282051282E-2</v>
      </c>
      <c r="EA174" s="8">
        <v>2.4390243902439025E-2</v>
      </c>
      <c r="EB174" s="8">
        <v>0</v>
      </c>
      <c r="EC174" s="8">
        <v>4.1237113402061855E-2</v>
      </c>
      <c r="ED174" s="8">
        <v>9.1743119266055051E-3</v>
      </c>
      <c r="EE174" s="8">
        <v>2.197802197802198E-2</v>
      </c>
      <c r="EF174" s="8">
        <v>1.2500000000000001E-2</v>
      </c>
      <c r="EG174" s="8">
        <v>2.4691358024691357E-2</v>
      </c>
      <c r="EH174" s="8">
        <v>2.9850746268656716E-2</v>
      </c>
      <c r="EI174" s="8">
        <v>1.9607843137254902E-2</v>
      </c>
      <c r="EJ174" s="8">
        <v>2.1505376344086023E-2</v>
      </c>
      <c r="EK174" s="8">
        <v>9.5238095238095247E-3</v>
      </c>
      <c r="EL174" s="8">
        <v>5.0505050505050504E-2</v>
      </c>
      <c r="EM174" s="8">
        <v>2.0833333333333332E-2</v>
      </c>
      <c r="EN174" s="8">
        <v>1.282051282051282E-2</v>
      </c>
      <c r="EO174" s="8">
        <v>2.5316455696202531E-2</v>
      </c>
      <c r="EP174" s="8">
        <v>0</v>
      </c>
      <c r="EQ174" s="8">
        <v>0.04</v>
      </c>
      <c r="ER174" s="8">
        <v>9.1743119266055051E-3</v>
      </c>
      <c r="ES174" s="8">
        <v>2.2727272727272728E-2</v>
      </c>
      <c r="ET174" s="8">
        <v>1.2195121951219513E-2</v>
      </c>
      <c r="EU174" s="8">
        <v>2.5000000000000001E-2</v>
      </c>
      <c r="EV174" s="8">
        <v>2.9411764705882353E-2</v>
      </c>
      <c r="EW174" s="8">
        <v>1.9230769230769232E-2</v>
      </c>
      <c r="EX174" s="8">
        <v>2.197802197802198E-2</v>
      </c>
      <c r="EY174" s="8">
        <v>9.6153846153846159E-3</v>
      </c>
      <c r="EZ174" s="7">
        <v>46126.839999999989</v>
      </c>
      <c r="FA174" s="7">
        <v>16347.499999999998</v>
      </c>
      <c r="FB174" s="7">
        <v>39472.140000000007</v>
      </c>
      <c r="FC174" s="7">
        <v>178722.87999999998</v>
      </c>
      <c r="FD174" s="7">
        <v>46025.450000000004</v>
      </c>
      <c r="FE174" s="7">
        <v>90212.06</v>
      </c>
      <c r="FF174" s="7">
        <v>32122.87</v>
      </c>
      <c r="FG174" s="7">
        <v>24644.199999999997</v>
      </c>
      <c r="FH174" s="7">
        <v>56831.929999999993</v>
      </c>
      <c r="FI174" s="7">
        <v>-4928.2700000000013</v>
      </c>
      <c r="FJ174" s="7">
        <v>50596.600000000006</v>
      </c>
      <c r="FK174" s="7">
        <v>34522.619999999995</v>
      </c>
      <c r="FL174" s="7">
        <v>19625.89</v>
      </c>
      <c r="FM174" s="7">
        <v>30879.439999999999</v>
      </c>
      <c r="FN174" s="7">
        <v>7423.2000000000007</v>
      </c>
      <c r="FO174" s="7">
        <v>4263.57</v>
      </c>
      <c r="FP174" s="7">
        <v>5488.4500000000007</v>
      </c>
      <c r="FQ174" s="7">
        <v>60899.429999999993</v>
      </c>
      <c r="FR174" s="7">
        <v>11242.109999999999</v>
      </c>
      <c r="FS174" s="7">
        <v>73417.090000000011</v>
      </c>
      <c r="FT174" s="7">
        <v>23485.780000000002</v>
      </c>
      <c r="FU174" s="7">
        <v>32015.899999999994</v>
      </c>
      <c r="FV174" s="7">
        <v>33298.380000000005</v>
      </c>
      <c r="FW174" s="7">
        <v>114229.82</v>
      </c>
      <c r="FX174" s="9" t="s">
        <v>351</v>
      </c>
      <c r="FY174" s="10" t="s">
        <v>357</v>
      </c>
      <c r="FZ174" s="22" t="s">
        <v>347</v>
      </c>
    </row>
    <row r="175" spans="1:182" x14ac:dyDescent="0.35">
      <c r="A175" s="17" t="s">
        <v>351</v>
      </c>
      <c r="B175" s="18">
        <v>161719830.29239994</v>
      </c>
      <c r="C175" s="18">
        <v>169295996.5971998</v>
      </c>
      <c r="D175" s="18">
        <v>175615853.44159982</v>
      </c>
      <c r="E175" s="18">
        <v>179735475.35679987</v>
      </c>
      <c r="F175" s="18">
        <v>181867415.29359978</v>
      </c>
      <c r="G175" s="18">
        <v>191042521.08839995</v>
      </c>
      <c r="H175" s="18">
        <v>186918861.5687997</v>
      </c>
      <c r="I175" s="18">
        <v>188655347.52319977</v>
      </c>
      <c r="J175" s="18">
        <v>192456008.7731998</v>
      </c>
      <c r="K175" s="18">
        <v>197924076.56599978</v>
      </c>
      <c r="L175" s="18">
        <v>204355694.43079993</v>
      </c>
      <c r="M175" s="18">
        <v>207001145.29799998</v>
      </c>
      <c r="N175" s="18">
        <v>215321245.28919998</v>
      </c>
      <c r="O175" s="18">
        <v>9826336.1396000031</v>
      </c>
      <c r="P175" s="18">
        <v>9794321.1216000002</v>
      </c>
      <c r="Q175" s="18">
        <v>10348787.805600004</v>
      </c>
      <c r="R175" s="18">
        <v>10182452.973600004</v>
      </c>
      <c r="S175" s="18">
        <v>10832463.425200008</v>
      </c>
      <c r="T175" s="18">
        <v>11354826.426400004</v>
      </c>
      <c r="U175" s="18">
        <v>10305508.325199999</v>
      </c>
      <c r="V175" s="18">
        <v>10279442.817599999</v>
      </c>
      <c r="W175" s="18">
        <v>11597885.583599998</v>
      </c>
      <c r="X175" s="18">
        <v>11621833.233200006</v>
      </c>
      <c r="Y175" s="18">
        <v>11816483.973599996</v>
      </c>
      <c r="Z175" s="18">
        <v>11879304.943599997</v>
      </c>
      <c r="AA175" s="18">
        <v>12304250.839999998</v>
      </c>
      <c r="AB175" s="18">
        <v>8283684.0856000027</v>
      </c>
      <c r="AC175" s="18">
        <v>7335354.0048000021</v>
      </c>
      <c r="AD175" s="18">
        <v>6850452.6548000015</v>
      </c>
      <c r="AE175" s="18">
        <v>8087940.4943999993</v>
      </c>
      <c r="AF175" s="18">
        <v>7132670.8943999996</v>
      </c>
      <c r="AG175" s="18">
        <v>7082055.6868000003</v>
      </c>
      <c r="AH175" s="18">
        <v>7688807.1700000027</v>
      </c>
      <c r="AI175" s="18">
        <v>8897771.1115999985</v>
      </c>
      <c r="AJ175" s="18">
        <v>7748020.9480000017</v>
      </c>
      <c r="AK175" s="18">
        <v>7503963.4159999993</v>
      </c>
      <c r="AL175" s="18">
        <v>7314992.1232000049</v>
      </c>
      <c r="AM175" s="18">
        <v>7972699.6852000002</v>
      </c>
      <c r="AN175" s="18">
        <v>9186020.3691999968</v>
      </c>
      <c r="AO175" s="18">
        <v>19774.7768</v>
      </c>
      <c r="AP175" s="18">
        <v>429868.99639999995</v>
      </c>
      <c r="AQ175" s="18">
        <v>579981.9068</v>
      </c>
      <c r="AR175" s="18">
        <v>693210.69760000007</v>
      </c>
      <c r="AS175" s="18">
        <v>589767.32400000002</v>
      </c>
      <c r="AT175" s="18">
        <v>754047.76679999998</v>
      </c>
      <c r="AU175" s="18">
        <v>852516.76199999999</v>
      </c>
      <c r="AV175" s="18">
        <v>881450.53560000006</v>
      </c>
      <c r="AW175" s="18">
        <v>1064544.2024000001</v>
      </c>
      <c r="AX175" s="18">
        <v>832411.31919999979</v>
      </c>
      <c r="AY175" s="18">
        <v>738511.7868</v>
      </c>
      <c r="AZ175" s="18">
        <v>626600.07559999987</v>
      </c>
      <c r="BA175" s="18">
        <v>382757.2132</v>
      </c>
      <c r="BB175" s="18">
        <v>1756690.7699999998</v>
      </c>
      <c r="BC175" s="18">
        <v>1695814.5600000003</v>
      </c>
      <c r="BD175" s="18">
        <v>1293585.5399999998</v>
      </c>
      <c r="BE175" s="18">
        <v>1018246.35</v>
      </c>
      <c r="BF175" s="18">
        <v>711165.69</v>
      </c>
      <c r="BG175" s="18">
        <v>545203.15</v>
      </c>
      <c r="BH175" s="18">
        <v>990764.69000000006</v>
      </c>
      <c r="BI175" s="18">
        <v>1186009.8400000003</v>
      </c>
      <c r="BJ175" s="18">
        <v>968336.81</v>
      </c>
      <c r="BK175" s="18">
        <v>2382925.3199999989</v>
      </c>
      <c r="BL175" s="18">
        <v>2474983.2600000002</v>
      </c>
      <c r="BM175" s="18">
        <v>2003180.2899999998</v>
      </c>
      <c r="BN175" s="18">
        <v>1233277.4300000002</v>
      </c>
      <c r="BO175" s="18">
        <v>1694725.8099999998</v>
      </c>
      <c r="BP175" s="18">
        <v>2216063.9599999995</v>
      </c>
      <c r="BQ175" s="18">
        <v>1469595.2100000002</v>
      </c>
      <c r="BR175" s="18">
        <v>1900334.47</v>
      </c>
      <c r="BS175" s="18">
        <v>1811922.0899999996</v>
      </c>
      <c r="BT175" s="18">
        <v>1762892.21</v>
      </c>
      <c r="BU175" s="18">
        <v>2113905.9099999997</v>
      </c>
      <c r="BV175" s="18">
        <v>1577598.8799999997</v>
      </c>
      <c r="BW175" s="18">
        <v>1907641.1100000003</v>
      </c>
      <c r="BX175" s="18">
        <v>2187511.5800000005</v>
      </c>
      <c r="BY175" s="18">
        <v>1871264.48</v>
      </c>
      <c r="BZ175" s="18">
        <v>7656.41</v>
      </c>
      <c r="CA175" s="18">
        <v>224106.82</v>
      </c>
      <c r="CB175" s="18">
        <v>101976.12</v>
      </c>
      <c r="CC175" s="18">
        <v>174145.9</v>
      </c>
      <c r="CD175" s="18">
        <v>332587.49</v>
      </c>
      <c r="CE175" s="18">
        <v>107257.03</v>
      </c>
      <c r="CF175" s="18">
        <v>213935.38999999998</v>
      </c>
      <c r="CG175" s="18">
        <v>237438.83000000002</v>
      </c>
      <c r="CH175" s="18">
        <v>223668.34000000003</v>
      </c>
      <c r="CI175" s="18">
        <v>253755.34000000003</v>
      </c>
      <c r="CJ175" s="18">
        <v>328006.51</v>
      </c>
      <c r="CK175" s="18">
        <v>128187.47999999998</v>
      </c>
      <c r="CL175" s="18">
        <v>778170.76</v>
      </c>
      <c r="CM175" s="19">
        <v>9.5223662142221552E-4</v>
      </c>
      <c r="CN175" s="19">
        <v>1.8619905089097905E-2</v>
      </c>
      <c r="CO175" s="19">
        <v>9.1159633000130937E-3</v>
      </c>
      <c r="CP175" s="19">
        <v>1.7328896768616125E-2</v>
      </c>
      <c r="CQ175" s="19">
        <v>3.8744314401653782E-2</v>
      </c>
      <c r="CR175" s="19">
        <v>1.2556277924436613E-2</v>
      </c>
      <c r="CS175" s="19">
        <v>2.7418252878302532E-2</v>
      </c>
      <c r="CT175" s="19">
        <v>2.889434062134482E-2</v>
      </c>
      <c r="CU175" s="19">
        <v>2.3746378657013921E-2</v>
      </c>
      <c r="CV175" s="19">
        <v>2.194722996260829E-2</v>
      </c>
      <c r="CW175" s="19">
        <v>2.6091359669478918E-2</v>
      </c>
      <c r="CX175" s="19">
        <v>1.1642365198462415E-2</v>
      </c>
      <c r="CY175" s="19">
        <v>6.1501281526772526E-2</v>
      </c>
      <c r="CZ175" s="18">
        <v>8040449.0100000026</v>
      </c>
      <c r="DA175" s="18">
        <v>12035873.380000001</v>
      </c>
      <c r="DB175" s="18">
        <v>11186543.499999996</v>
      </c>
      <c r="DC175" s="18">
        <v>10049451.060000006</v>
      </c>
      <c r="DD175" s="18">
        <v>8584162.4799999986</v>
      </c>
      <c r="DE175" s="18">
        <v>8542103.8499999996</v>
      </c>
      <c r="DF175" s="18">
        <v>7802663.1000000015</v>
      </c>
      <c r="DG175" s="18">
        <v>8217485.6700000018</v>
      </c>
      <c r="DH175" s="18">
        <v>9419050.5099999979</v>
      </c>
      <c r="DI175" s="18">
        <v>11562066.85</v>
      </c>
      <c r="DJ175" s="18">
        <v>12571460.980000004</v>
      </c>
      <c r="DK175" s="18">
        <v>11010432.829999994</v>
      </c>
      <c r="DL175" s="18">
        <v>12652919.429999998</v>
      </c>
      <c r="DM175" s="19">
        <v>4.3726235741444866E-2</v>
      </c>
      <c r="DN175" s="19">
        <v>2.2522522522522521E-2</v>
      </c>
      <c r="DO175" s="19">
        <v>2.5125628140703519E-2</v>
      </c>
      <c r="DP175" s="19">
        <v>1.8779342723004695E-2</v>
      </c>
      <c r="DQ175" s="19">
        <v>1.5180265654648957E-2</v>
      </c>
      <c r="DR175" s="19">
        <v>2.591792656587473E-2</v>
      </c>
      <c r="DS175" s="19">
        <v>2.5341130604288498E-2</v>
      </c>
      <c r="DT175" s="19">
        <v>3.0042918454935622E-2</v>
      </c>
      <c r="DU175" s="19">
        <v>2.6960784313725492E-2</v>
      </c>
      <c r="DV175" s="19">
        <v>3.9115646258503403E-2</v>
      </c>
      <c r="DW175" s="19">
        <v>1.9337016574585635E-2</v>
      </c>
      <c r="DX175" s="19">
        <v>2.7419354838709678E-2</v>
      </c>
      <c r="DY175" s="19">
        <v>4.7058823529411764E-2</v>
      </c>
      <c r="DZ175" s="19">
        <v>2.5943396226415096E-2</v>
      </c>
      <c r="EA175" s="19">
        <v>1.1787819253438114E-2</v>
      </c>
      <c r="EB175" s="19">
        <v>1.7897091722595078E-2</v>
      </c>
      <c r="EC175" s="19">
        <v>2.1346469622331693E-2</v>
      </c>
      <c r="ED175" s="19">
        <v>7.8988941548183249E-3</v>
      </c>
      <c r="EE175" s="19">
        <v>9.5602294455066923E-3</v>
      </c>
      <c r="EF175" s="19">
        <v>2.6258205689277898E-2</v>
      </c>
      <c r="EG175" s="19">
        <v>1.9455252918287938E-2</v>
      </c>
      <c r="EH175" s="19">
        <v>1.9565217391304349E-2</v>
      </c>
      <c r="EI175" s="19">
        <v>2.1897810218978103E-2</v>
      </c>
      <c r="EJ175" s="19">
        <v>2.5167785234899327E-2</v>
      </c>
      <c r="EK175" s="19">
        <v>1.5299026425591099E-2</v>
      </c>
      <c r="EL175" s="19">
        <v>1.8987341772151899E-2</v>
      </c>
      <c r="EM175" s="19">
        <v>1.1320754716981131E-2</v>
      </c>
      <c r="EN175" s="19">
        <v>2.1897810218978103E-2</v>
      </c>
      <c r="EO175" s="19">
        <v>7.9365079365079361E-3</v>
      </c>
      <c r="EP175" s="19">
        <v>1.5350877192982455E-2</v>
      </c>
      <c r="EQ175" s="19">
        <v>2.2838499184339316E-2</v>
      </c>
      <c r="ER175" s="19">
        <v>7.9617834394904458E-3</v>
      </c>
      <c r="ES175" s="19">
        <v>7.7220077220077222E-3</v>
      </c>
      <c r="ET175" s="19">
        <v>2.6143790849673203E-2</v>
      </c>
      <c r="EU175" s="19">
        <v>1.7578125E-2</v>
      </c>
      <c r="EV175" s="19">
        <v>1.735357917570499E-2</v>
      </c>
      <c r="EW175" s="19">
        <v>1.8867924528301886E-2</v>
      </c>
      <c r="EX175" s="19">
        <v>2.385008517887564E-2</v>
      </c>
      <c r="EY175" s="19">
        <v>1.5256588072122053E-2</v>
      </c>
      <c r="EZ175" s="18">
        <v>323889.8600000001</v>
      </c>
      <c r="FA175" s="18">
        <v>54896.23</v>
      </c>
      <c r="FB175" s="18">
        <v>86858.01</v>
      </c>
      <c r="FC175" s="18">
        <v>510883.29</v>
      </c>
      <c r="FD175" s="18">
        <v>103890.37</v>
      </c>
      <c r="FE175" s="18">
        <v>259608.61</v>
      </c>
      <c r="FF175" s="18">
        <v>142033.72999999998</v>
      </c>
      <c r="FG175" s="18">
        <v>146566.34999999998</v>
      </c>
      <c r="FH175" s="18">
        <v>111943.32999999999</v>
      </c>
      <c r="FI175" s="18">
        <v>54163.170000000035</v>
      </c>
      <c r="FJ175" s="18">
        <v>100766.79999999996</v>
      </c>
      <c r="FK175" s="18">
        <v>117367.34000000004</v>
      </c>
      <c r="FL175" s="18">
        <v>54633.349999999991</v>
      </c>
      <c r="FM175" s="18">
        <v>87357.99</v>
      </c>
      <c r="FN175" s="18">
        <v>103022.68999999992</v>
      </c>
      <c r="FO175" s="18">
        <v>141544.20000000001</v>
      </c>
      <c r="FP175" s="18">
        <v>65455.750000000007</v>
      </c>
      <c r="FQ175" s="18">
        <v>135425.99</v>
      </c>
      <c r="FR175" s="18">
        <v>78457.290000000023</v>
      </c>
      <c r="FS175" s="18">
        <v>147529.78999999998</v>
      </c>
      <c r="FT175" s="18">
        <v>93558.080000000002</v>
      </c>
      <c r="FU175" s="18">
        <v>199087.28000000003</v>
      </c>
      <c r="FV175" s="18">
        <v>106368.59000000007</v>
      </c>
      <c r="FW175" s="18">
        <v>169300.15000000005</v>
      </c>
      <c r="FX175" s="4"/>
      <c r="FY175" s="4"/>
      <c r="FZ175" s="4"/>
    </row>
    <row r="176" spans="1:182" x14ac:dyDescent="0.35">
      <c r="A176" s="6" t="s">
        <v>358</v>
      </c>
      <c r="B176" s="7">
        <v>17864177.92039999</v>
      </c>
      <c r="C176" s="7">
        <v>18597170.69199999</v>
      </c>
      <c r="D176" s="7">
        <v>18978613.431999974</v>
      </c>
      <c r="E176" s="7">
        <v>19703066.072800003</v>
      </c>
      <c r="F176" s="7">
        <v>20016456.963999998</v>
      </c>
      <c r="G176" s="7">
        <v>20552507.534399994</v>
      </c>
      <c r="H176" s="7">
        <v>20470750.191599973</v>
      </c>
      <c r="I176" s="7">
        <v>20138498.777599998</v>
      </c>
      <c r="J176" s="7">
        <v>20626994.428799987</v>
      </c>
      <c r="K176" s="7">
        <v>20787431.363199968</v>
      </c>
      <c r="L176" s="7">
        <v>21450935.446799986</v>
      </c>
      <c r="M176" s="7">
        <v>21914391.28759997</v>
      </c>
      <c r="N176" s="7">
        <v>22096602.608399998</v>
      </c>
      <c r="O176" s="7">
        <v>1147325.4720000001</v>
      </c>
      <c r="P176" s="7">
        <v>1220252.9715999998</v>
      </c>
      <c r="Q176" s="7">
        <v>1091318.9384000001</v>
      </c>
      <c r="R176" s="7">
        <v>1110621.1108000001</v>
      </c>
      <c r="S176" s="7">
        <v>1108395.2060000002</v>
      </c>
      <c r="T176" s="7">
        <v>781370.18160000001</v>
      </c>
      <c r="U176" s="7">
        <v>734124.13639999996</v>
      </c>
      <c r="V176" s="7">
        <v>694402.75359999994</v>
      </c>
      <c r="W176" s="7">
        <v>857698.49999999988</v>
      </c>
      <c r="X176" s="7">
        <v>1049578.4076</v>
      </c>
      <c r="Y176" s="7">
        <v>1212601.672</v>
      </c>
      <c r="Z176" s="7">
        <v>1105208.5088000002</v>
      </c>
      <c r="AA176" s="7">
        <v>1218070.4852</v>
      </c>
      <c r="AB176" s="7">
        <v>1154225.6872</v>
      </c>
      <c r="AC176" s="7">
        <v>885518.46679999994</v>
      </c>
      <c r="AD176" s="7">
        <v>807318.29959999991</v>
      </c>
      <c r="AE176" s="7">
        <v>899939.77480000001</v>
      </c>
      <c r="AF176" s="7">
        <v>1012953.5356000001</v>
      </c>
      <c r="AG176" s="7">
        <v>1111741.0356000001</v>
      </c>
      <c r="AH176" s="7">
        <v>1134201.0571999999</v>
      </c>
      <c r="AI176" s="7">
        <v>1128844.8459999999</v>
      </c>
      <c r="AJ176" s="7">
        <v>1092882.1864</v>
      </c>
      <c r="AK176" s="7">
        <v>1261306.666</v>
      </c>
      <c r="AL176" s="7">
        <v>1246151.5364000001</v>
      </c>
      <c r="AM176" s="7">
        <v>1574900.2792</v>
      </c>
      <c r="AN176" s="7">
        <v>1868400.1236</v>
      </c>
      <c r="AO176" s="7">
        <v>0</v>
      </c>
      <c r="AP176" s="7">
        <v>110539.25880000001</v>
      </c>
      <c r="AQ176" s="7">
        <v>56635.431599999996</v>
      </c>
      <c r="AR176" s="7">
        <v>75496.456399999995</v>
      </c>
      <c r="AS176" s="7">
        <v>128506.09080000001</v>
      </c>
      <c r="AT176" s="7">
        <v>79141.290800000002</v>
      </c>
      <c r="AU176" s="7">
        <v>26887.734400000001</v>
      </c>
      <c r="AV176" s="7">
        <v>86841.195200000002</v>
      </c>
      <c r="AW176" s="7">
        <v>28374.9208</v>
      </c>
      <c r="AX176" s="7">
        <v>123092.156</v>
      </c>
      <c r="AY176" s="7">
        <v>0</v>
      </c>
      <c r="AZ176" s="7">
        <v>41884.536800000002</v>
      </c>
      <c r="BA176" s="7">
        <v>102744.41320000001</v>
      </c>
      <c r="BB176" s="7">
        <v>169224.86</v>
      </c>
      <c r="BC176" s="7">
        <v>69231.67</v>
      </c>
      <c r="BD176" s="7">
        <v>243725.76000000004</v>
      </c>
      <c r="BE176" s="7">
        <v>134664.18</v>
      </c>
      <c r="BF176" s="7">
        <v>114532.64000000001</v>
      </c>
      <c r="BG176" s="7">
        <v>228368.22999999998</v>
      </c>
      <c r="BH176" s="7">
        <v>176438.33999999997</v>
      </c>
      <c r="BI176" s="7">
        <v>192744.45</v>
      </c>
      <c r="BJ176" s="7">
        <v>149852.74</v>
      </c>
      <c r="BK176" s="7">
        <v>309205.31</v>
      </c>
      <c r="BL176" s="7">
        <v>82835.67</v>
      </c>
      <c r="BM176" s="7">
        <v>86436.200000000012</v>
      </c>
      <c r="BN176" s="7">
        <v>134065.51</v>
      </c>
      <c r="BO176" s="7">
        <v>226051.16</v>
      </c>
      <c r="BP176" s="7">
        <v>95328.709999999992</v>
      </c>
      <c r="BQ176" s="7">
        <v>115807.95999999999</v>
      </c>
      <c r="BR176" s="7">
        <v>350064.77</v>
      </c>
      <c r="BS176" s="7">
        <v>190375.61</v>
      </c>
      <c r="BT176" s="7">
        <v>207146.53999999998</v>
      </c>
      <c r="BU176" s="7">
        <v>134595.92000000001</v>
      </c>
      <c r="BV176" s="7">
        <v>51993.520000000004</v>
      </c>
      <c r="BW176" s="7">
        <v>77890.62</v>
      </c>
      <c r="BX176" s="7">
        <v>234413.63</v>
      </c>
      <c r="BY176" s="7">
        <v>250864.27</v>
      </c>
      <c r="BZ176" s="7">
        <v>23473.63</v>
      </c>
      <c r="CA176" s="7">
        <v>5290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77919.3</v>
      </c>
      <c r="CI176" s="7">
        <v>331742.94</v>
      </c>
      <c r="CJ176" s="7">
        <v>11169.86</v>
      </c>
      <c r="CK176" s="7">
        <v>23892.77</v>
      </c>
      <c r="CL176" s="7">
        <v>119733.94</v>
      </c>
      <c r="CM176" s="8">
        <v>2.9388404320206098E-2</v>
      </c>
      <c r="CN176" s="8">
        <v>4.5253470806476985E-3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7.4164673362119099E-2</v>
      </c>
      <c r="CV176" s="8">
        <v>0.33695706415428295</v>
      </c>
      <c r="CW176" s="8">
        <v>1.0359787885646432E-2</v>
      </c>
      <c r="CX176" s="8">
        <v>2.0828275790261662E-2</v>
      </c>
      <c r="CY176" s="8">
        <v>0.13393622375636094</v>
      </c>
      <c r="CZ176" s="7">
        <v>798737.82000000007</v>
      </c>
      <c r="DA176" s="7">
        <v>1168971.1100000001</v>
      </c>
      <c r="DB176" s="7">
        <v>1060020.8999999999</v>
      </c>
      <c r="DC176" s="7">
        <v>1074975.2</v>
      </c>
      <c r="DD176" s="7">
        <v>968055.40999999992</v>
      </c>
      <c r="DE176" s="7">
        <v>710724.19000000018</v>
      </c>
      <c r="DF176" s="7">
        <v>1013287.3800000001</v>
      </c>
      <c r="DG176" s="7">
        <v>475774.20000000007</v>
      </c>
      <c r="DH176" s="7">
        <v>1050625.54</v>
      </c>
      <c r="DI176" s="7">
        <v>984525.85000000009</v>
      </c>
      <c r="DJ176" s="7">
        <v>1078193.8899999999</v>
      </c>
      <c r="DK176" s="7">
        <v>1147131.4400000002</v>
      </c>
      <c r="DL176" s="7">
        <v>893962.34</v>
      </c>
      <c r="DM176" s="8">
        <v>2.8169014084507043E-2</v>
      </c>
      <c r="DN176" s="8">
        <v>0</v>
      </c>
      <c r="DO176" s="8">
        <v>2.6666666666666668E-2</v>
      </c>
      <c r="DP176" s="8">
        <v>1.6129032258064516E-2</v>
      </c>
      <c r="DQ176" s="8">
        <v>3.125E-2</v>
      </c>
      <c r="DR176" s="8">
        <v>1.9230769230769232E-2</v>
      </c>
      <c r="DS176" s="8">
        <v>6.3829787234042548E-2</v>
      </c>
      <c r="DT176" s="8">
        <v>0</v>
      </c>
      <c r="DU176" s="8">
        <v>2.3255813953488372E-2</v>
      </c>
      <c r="DV176" s="8">
        <v>3.3333333333333333E-2</v>
      </c>
      <c r="DW176" s="8">
        <v>1.4285714285714285E-2</v>
      </c>
      <c r="DX176" s="8">
        <v>0</v>
      </c>
      <c r="DY176" s="8">
        <v>5.5555555555555552E-2</v>
      </c>
      <c r="DZ176" s="8">
        <v>0</v>
      </c>
      <c r="EA176" s="8">
        <v>1.4705882352941176E-2</v>
      </c>
      <c r="EB176" s="8">
        <v>0</v>
      </c>
      <c r="EC176" s="8">
        <v>2.8571428571428571E-2</v>
      </c>
      <c r="ED176" s="8">
        <v>3.0303030303030304E-2</v>
      </c>
      <c r="EE176" s="8">
        <v>1.6949152542372881E-2</v>
      </c>
      <c r="EF176" s="8">
        <v>1.9230769230769232E-2</v>
      </c>
      <c r="EG176" s="8">
        <v>0.04</v>
      </c>
      <c r="EH176" s="8">
        <v>0</v>
      </c>
      <c r="EI176" s="8">
        <v>4.6511627906976744E-2</v>
      </c>
      <c r="EJ176" s="8">
        <v>1.5625E-2</v>
      </c>
      <c r="EK176" s="8">
        <v>0</v>
      </c>
      <c r="EL176" s="8">
        <v>1.6129032258064516E-2</v>
      </c>
      <c r="EM176" s="8">
        <v>2.9411764705882353E-2</v>
      </c>
      <c r="EN176" s="8">
        <v>0</v>
      </c>
      <c r="EO176" s="8">
        <v>1.5151515151515152E-2</v>
      </c>
      <c r="EP176" s="8">
        <v>0</v>
      </c>
      <c r="EQ176" s="8">
        <v>2.8985507246376812E-2</v>
      </c>
      <c r="ER176" s="8">
        <v>3.0769230769230771E-2</v>
      </c>
      <c r="ES176" s="8">
        <v>1.6949152542372881E-2</v>
      </c>
      <c r="ET176" s="8">
        <v>0.02</v>
      </c>
      <c r="EU176" s="8">
        <v>3.9215686274509803E-2</v>
      </c>
      <c r="EV176" s="8">
        <v>0</v>
      </c>
      <c r="EW176" s="8">
        <v>4.4444444444444446E-2</v>
      </c>
      <c r="EX176" s="8">
        <v>1.6393442622950821E-2</v>
      </c>
      <c r="EY176" s="8">
        <v>0</v>
      </c>
      <c r="EZ176" s="7">
        <v>17878.489999999998</v>
      </c>
      <c r="FA176" s="7">
        <v>0.9</v>
      </c>
      <c r="FB176" s="7">
        <v>11168.86</v>
      </c>
      <c r="FC176" s="7">
        <v>79746.570000000007</v>
      </c>
      <c r="FD176" s="7">
        <v>9476.65</v>
      </c>
      <c r="FE176" s="7">
        <v>9620.91</v>
      </c>
      <c r="FF176" s="7">
        <v>69103.75</v>
      </c>
      <c r="FG176" s="7">
        <v>43323.999999999993</v>
      </c>
      <c r="FH176" s="7">
        <v>1170.9599999999998</v>
      </c>
      <c r="FI176" s="7">
        <v>7888.13</v>
      </c>
      <c r="FJ176" s="7">
        <v>17935.09</v>
      </c>
      <c r="FK176" s="7">
        <v>19372.150000000001</v>
      </c>
      <c r="FL176" s="7">
        <v>12794.5</v>
      </c>
      <c r="FM176" s="7">
        <v>22841.05</v>
      </c>
      <c r="FN176" s="7">
        <v>31665</v>
      </c>
      <c r="FO176" s="7">
        <v>25606.41</v>
      </c>
      <c r="FP176" s="7">
        <v>3567.79</v>
      </c>
      <c r="FQ176" s="7">
        <v>55264.59</v>
      </c>
      <c r="FR176" s="7">
        <v>23118.799999999999</v>
      </c>
      <c r="FS176" s="7">
        <v>2277.5299999999997</v>
      </c>
      <c r="FT176" s="7">
        <v>51802.060000000005</v>
      </c>
      <c r="FU176" s="7">
        <v>31187.239999999998</v>
      </c>
      <c r="FV176" s="7">
        <v>5403.1799999999994</v>
      </c>
      <c r="FW176" s="7">
        <v>13903.290000000003</v>
      </c>
      <c r="FX176" s="9" t="s">
        <v>359</v>
      </c>
      <c r="FY176" s="10" t="s">
        <v>358</v>
      </c>
      <c r="FZ176" s="22" t="s">
        <v>347</v>
      </c>
    </row>
    <row r="177" spans="1:182" x14ac:dyDescent="0.35">
      <c r="A177" s="6" t="s">
        <v>360</v>
      </c>
      <c r="B177" s="7">
        <v>2199314.1371999998</v>
      </c>
      <c r="C177" s="7">
        <v>2614196.2484000004</v>
      </c>
      <c r="D177" s="7">
        <v>3018073.6688000001</v>
      </c>
      <c r="E177" s="7">
        <v>3597253.7695999998</v>
      </c>
      <c r="F177" s="7">
        <v>4043622.4608</v>
      </c>
      <c r="G177" s="7">
        <v>4579217.3831999991</v>
      </c>
      <c r="H177" s="7">
        <v>4597871.4735999992</v>
      </c>
      <c r="I177" s="7">
        <v>5244194.8924000002</v>
      </c>
      <c r="J177" s="7">
        <v>5719898.3871999979</v>
      </c>
      <c r="K177" s="7">
        <v>6137654.9500000011</v>
      </c>
      <c r="L177" s="7">
        <v>6313900.5479999995</v>
      </c>
      <c r="M177" s="7">
        <v>6545743.2300000004</v>
      </c>
      <c r="N177" s="7">
        <v>7084489.2456</v>
      </c>
      <c r="O177" s="7">
        <v>0</v>
      </c>
      <c r="P177" s="7">
        <v>41471.505599999997</v>
      </c>
      <c r="Q177" s="7">
        <v>79599.594799999992</v>
      </c>
      <c r="R177" s="7">
        <v>167179.03959999996</v>
      </c>
      <c r="S177" s="7">
        <v>162775.2384</v>
      </c>
      <c r="T177" s="7">
        <v>295058.28200000001</v>
      </c>
      <c r="U177" s="7">
        <v>234562.93199999997</v>
      </c>
      <c r="V177" s="7">
        <v>140277.43640000001</v>
      </c>
      <c r="W177" s="7">
        <v>243282.5864</v>
      </c>
      <c r="X177" s="7">
        <v>298401.56359999999</v>
      </c>
      <c r="Y177" s="7">
        <v>342865.05959999998</v>
      </c>
      <c r="Z177" s="7">
        <v>332263.02240000002</v>
      </c>
      <c r="AA177" s="7">
        <v>298951.47399999999</v>
      </c>
      <c r="AB177" s="7">
        <v>274753.67559999996</v>
      </c>
      <c r="AC177" s="7">
        <v>123929.8312</v>
      </c>
      <c r="AD177" s="7">
        <v>112317.63840000001</v>
      </c>
      <c r="AE177" s="7">
        <v>149445.7684</v>
      </c>
      <c r="AF177" s="7">
        <v>162970.35759999999</v>
      </c>
      <c r="AG177" s="7">
        <v>106375.52</v>
      </c>
      <c r="AH177" s="7">
        <v>159953.55439999999</v>
      </c>
      <c r="AI177" s="7">
        <v>247984.84239999999</v>
      </c>
      <c r="AJ177" s="7">
        <v>217680.2316</v>
      </c>
      <c r="AK177" s="7">
        <v>246432.21919999999</v>
      </c>
      <c r="AL177" s="7">
        <v>121330.4896</v>
      </c>
      <c r="AM177" s="7">
        <v>148900.2776</v>
      </c>
      <c r="AN177" s="7">
        <v>223450.64319999999</v>
      </c>
      <c r="AO177" s="7">
        <v>0</v>
      </c>
      <c r="AP177" s="7">
        <v>0</v>
      </c>
      <c r="AQ177" s="7">
        <v>83136.024799999999</v>
      </c>
      <c r="AR177" s="7">
        <v>33616.092400000001</v>
      </c>
      <c r="AS177" s="7">
        <v>24729.832399999999</v>
      </c>
      <c r="AT177" s="7">
        <v>0</v>
      </c>
      <c r="AU177" s="7">
        <v>0</v>
      </c>
      <c r="AV177" s="7">
        <v>0</v>
      </c>
      <c r="AW177" s="7">
        <v>19484.678400000001</v>
      </c>
      <c r="AX177" s="7">
        <v>27430.711599999999</v>
      </c>
      <c r="AY177" s="7">
        <v>39268.434399999998</v>
      </c>
      <c r="AZ177" s="7">
        <v>13592.148800000001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29538.34</v>
      </c>
      <c r="BP177" s="7">
        <v>0</v>
      </c>
      <c r="BQ177" s="7">
        <v>0</v>
      </c>
      <c r="BR177" s="7">
        <v>0</v>
      </c>
      <c r="BS177" s="7">
        <v>40078.32</v>
      </c>
      <c r="BT177" s="7">
        <v>114745.46</v>
      </c>
      <c r="BU177" s="7">
        <v>0</v>
      </c>
      <c r="BV177" s="7">
        <v>86182.47</v>
      </c>
      <c r="BW177" s="7">
        <v>25110.59</v>
      </c>
      <c r="BX177" s="7">
        <v>80506.31</v>
      </c>
      <c r="BY177" s="7">
        <v>14110.48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9089.75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1.8717072669808106E-2</v>
      </c>
      <c r="CZ177" s="7">
        <v>308058.28999999998</v>
      </c>
      <c r="DA177" s="7">
        <v>379276.02</v>
      </c>
      <c r="DB177" s="7">
        <v>381997.54000000004</v>
      </c>
      <c r="DC177" s="7">
        <v>501684.36</v>
      </c>
      <c r="DD177" s="7">
        <v>441463.12</v>
      </c>
      <c r="DE177" s="7">
        <v>378462.69</v>
      </c>
      <c r="DF177" s="7">
        <v>169733.46000000002</v>
      </c>
      <c r="DG177" s="7">
        <v>703695.8</v>
      </c>
      <c r="DH177" s="7">
        <v>400337.51</v>
      </c>
      <c r="DI177" s="7">
        <v>543135.24</v>
      </c>
      <c r="DJ177" s="7">
        <v>318363.04000000004</v>
      </c>
      <c r="DK177" s="7">
        <v>501198.19999999995</v>
      </c>
      <c r="DL177" s="7">
        <v>485639.51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>
        <v>5.5555555555555552E-2</v>
      </c>
      <c r="DS177" s="8">
        <v>0</v>
      </c>
      <c r="DT177" s="8">
        <v>0</v>
      </c>
      <c r="DU177" s="8">
        <v>0</v>
      </c>
      <c r="DV177" s="8">
        <v>0</v>
      </c>
      <c r="DW177" s="8">
        <v>6.25E-2</v>
      </c>
      <c r="DX177" s="8">
        <v>0</v>
      </c>
      <c r="DY177" s="8">
        <v>7.407407407407407E-2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5.8823529411764705E-2</v>
      </c>
      <c r="EG177" s="8">
        <v>0</v>
      </c>
      <c r="EH177" s="8">
        <v>0</v>
      </c>
      <c r="EI177" s="8">
        <v>0</v>
      </c>
      <c r="EJ177" s="8">
        <v>0</v>
      </c>
      <c r="EK177" s="8">
        <v>2.9411764705882353E-2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6.25E-2</v>
      </c>
      <c r="EU177" s="8">
        <v>0</v>
      </c>
      <c r="EV177" s="8">
        <v>0</v>
      </c>
      <c r="EW177" s="8">
        <v>0</v>
      </c>
      <c r="EX177" s="8">
        <v>0</v>
      </c>
      <c r="EY177" s="8">
        <v>2.7777777777777776E-2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0.01</v>
      </c>
      <c r="FI177" s="7">
        <v>-0.01</v>
      </c>
      <c r="FJ177" s="7">
        <v>0</v>
      </c>
      <c r="FK177" s="7">
        <v>0</v>
      </c>
      <c r="FL177" s="7">
        <v>660.02</v>
      </c>
      <c r="FM177" s="7">
        <v>609.58000000000004</v>
      </c>
      <c r="FN177" s="7">
        <v>0</v>
      </c>
      <c r="FO177" s="7">
        <v>253.82</v>
      </c>
      <c r="FP177" s="7">
        <v>0</v>
      </c>
      <c r="FQ177" s="7">
        <v>473.03</v>
      </c>
      <c r="FR177" s="7">
        <v>1499.2199999999998</v>
      </c>
      <c r="FS177" s="7">
        <v>169.89</v>
      </c>
      <c r="FT177" s="7">
        <v>491.2</v>
      </c>
      <c r="FU177" s="7">
        <v>123.61000000000001</v>
      </c>
      <c r="FV177" s="7">
        <v>75201.16</v>
      </c>
      <c r="FW177" s="7">
        <v>927.63000000000011</v>
      </c>
      <c r="FX177" s="9" t="s">
        <v>359</v>
      </c>
      <c r="FY177" s="10" t="s">
        <v>360</v>
      </c>
      <c r="FZ177" s="22" t="s">
        <v>347</v>
      </c>
    </row>
    <row r="178" spans="1:182" x14ac:dyDescent="0.35">
      <c r="A178" s="6" t="s">
        <v>361</v>
      </c>
      <c r="B178" s="7">
        <v>26379104.843199946</v>
      </c>
      <c r="C178" s="7">
        <v>28077616.35559997</v>
      </c>
      <c r="D178" s="7">
        <v>29143215.813599981</v>
      </c>
      <c r="E178" s="7">
        <v>29829554.161599994</v>
      </c>
      <c r="F178" s="7">
        <v>30206101.061999992</v>
      </c>
      <c r="G178" s="7">
        <v>32135385.79399997</v>
      </c>
      <c r="H178" s="7">
        <v>31636631.801599968</v>
      </c>
      <c r="I178" s="7">
        <v>31834224.864399958</v>
      </c>
      <c r="J178" s="7">
        <v>33099867.733999986</v>
      </c>
      <c r="K178" s="7">
        <v>34207587.465999983</v>
      </c>
      <c r="L178" s="7">
        <v>35371467.62559998</v>
      </c>
      <c r="M178" s="7">
        <v>35481891.218399979</v>
      </c>
      <c r="N178" s="7">
        <v>36777586.990800001</v>
      </c>
      <c r="O178" s="7">
        <v>1058119.8776</v>
      </c>
      <c r="P178" s="7">
        <v>993762.02520000003</v>
      </c>
      <c r="Q178" s="7">
        <v>1169496.9848</v>
      </c>
      <c r="R178" s="7">
        <v>1131599.0855999999</v>
      </c>
      <c r="S178" s="7">
        <v>1122714.0684</v>
      </c>
      <c r="T178" s="7">
        <v>1259628.3247999998</v>
      </c>
      <c r="U178" s="7">
        <v>1007619.3735999998</v>
      </c>
      <c r="V178" s="7">
        <v>959170.50919999997</v>
      </c>
      <c r="W178" s="7">
        <v>1028455.8343999998</v>
      </c>
      <c r="X178" s="7">
        <v>986691.99120000005</v>
      </c>
      <c r="Y178" s="7">
        <v>1379629.4687999999</v>
      </c>
      <c r="Z178" s="7">
        <v>1356171.2024000001</v>
      </c>
      <c r="AA178" s="7">
        <v>1399125.8603999999</v>
      </c>
      <c r="AB178" s="7">
        <v>1207011.5760000001</v>
      </c>
      <c r="AC178" s="7">
        <v>893501.64559999993</v>
      </c>
      <c r="AD178" s="7">
        <v>841917.69479999994</v>
      </c>
      <c r="AE178" s="7">
        <v>1019469.6331999999</v>
      </c>
      <c r="AF178" s="7">
        <v>926596.06319999986</v>
      </c>
      <c r="AG178" s="7">
        <v>1030134.6376</v>
      </c>
      <c r="AH178" s="7">
        <v>1138637.1200000001</v>
      </c>
      <c r="AI178" s="7">
        <v>882887.42680000002</v>
      </c>
      <c r="AJ178" s="7">
        <v>1072744.1632000001</v>
      </c>
      <c r="AK178" s="7">
        <v>1058810.7588</v>
      </c>
      <c r="AL178" s="7">
        <v>1441229.4091999999</v>
      </c>
      <c r="AM178" s="7">
        <v>1456028.6644000001</v>
      </c>
      <c r="AN178" s="7">
        <v>822411.33799999999</v>
      </c>
      <c r="AO178" s="7">
        <v>45265.332000000002</v>
      </c>
      <c r="AP178" s="7">
        <v>294163.19559999998</v>
      </c>
      <c r="AQ178" s="7">
        <v>49244.470400000006</v>
      </c>
      <c r="AR178" s="7">
        <v>73965.813599999994</v>
      </c>
      <c r="AS178" s="7">
        <v>0</v>
      </c>
      <c r="AT178" s="7">
        <v>65068.368799999997</v>
      </c>
      <c r="AU178" s="7">
        <v>102906.4596</v>
      </c>
      <c r="AV178" s="7">
        <v>54945.436399999999</v>
      </c>
      <c r="AW178" s="7">
        <v>51653.108399999997</v>
      </c>
      <c r="AX178" s="7">
        <v>128832.21800000001</v>
      </c>
      <c r="AY178" s="7">
        <v>0</v>
      </c>
      <c r="AZ178" s="7">
        <v>24842.306</v>
      </c>
      <c r="BA178" s="7">
        <v>0</v>
      </c>
      <c r="BB178" s="7">
        <v>177090.03000000003</v>
      </c>
      <c r="BC178" s="7">
        <v>40174.94</v>
      </c>
      <c r="BD178" s="7">
        <v>92776.35</v>
      </c>
      <c r="BE178" s="7">
        <v>25472.809999999998</v>
      </c>
      <c r="BF178" s="7">
        <v>123388.94999999998</v>
      </c>
      <c r="BG178" s="7">
        <v>223557.56</v>
      </c>
      <c r="BH178" s="7">
        <v>15961.12</v>
      </c>
      <c r="BI178" s="7">
        <v>131070.81999999999</v>
      </c>
      <c r="BJ178" s="7">
        <v>103636.2</v>
      </c>
      <c r="BK178" s="7">
        <v>82892.349999999991</v>
      </c>
      <c r="BL178" s="7">
        <v>242223.63999999998</v>
      </c>
      <c r="BM178" s="7">
        <v>189851.35</v>
      </c>
      <c r="BN178" s="7">
        <v>70263.839999999997</v>
      </c>
      <c r="BO178" s="7">
        <v>111873.5</v>
      </c>
      <c r="BP178" s="7">
        <v>205276.9</v>
      </c>
      <c r="BQ178" s="7">
        <v>177031.89</v>
      </c>
      <c r="BR178" s="7">
        <v>225761.13</v>
      </c>
      <c r="BS178" s="7">
        <v>221328.68</v>
      </c>
      <c r="BT178" s="7">
        <v>409948.70999999996</v>
      </c>
      <c r="BU178" s="7">
        <v>75271.94</v>
      </c>
      <c r="BV178" s="7">
        <v>144280.69999999998</v>
      </c>
      <c r="BW178" s="7">
        <v>52769.83</v>
      </c>
      <c r="BX178" s="7">
        <v>358138.41</v>
      </c>
      <c r="BY178" s="7">
        <v>234715.52000000002</v>
      </c>
      <c r="BZ178" s="7">
        <v>4213.8100000000004</v>
      </c>
      <c r="CA178" s="7">
        <v>106892.49</v>
      </c>
      <c r="CB178" s="7">
        <v>30831.79</v>
      </c>
      <c r="CC178" s="7">
        <v>48726.21</v>
      </c>
      <c r="CD178" s="7">
        <v>50018.94</v>
      </c>
      <c r="CE178" s="7">
        <v>12038.37</v>
      </c>
      <c r="CF178" s="7">
        <v>145336.95999999999</v>
      </c>
      <c r="CG178" s="7">
        <v>20495.260000000002</v>
      </c>
      <c r="CH178" s="7">
        <v>27419.57</v>
      </c>
      <c r="CI178" s="7">
        <v>58896.56</v>
      </c>
      <c r="CJ178" s="7">
        <v>28896.42</v>
      </c>
      <c r="CK178" s="7">
        <v>154537.07</v>
      </c>
      <c r="CL178" s="7">
        <v>50959.16</v>
      </c>
      <c r="CM178" s="20">
        <v>3.3028440588036847E-3</v>
      </c>
      <c r="CN178" s="20">
        <v>5.6223282728262748E-2</v>
      </c>
      <c r="CO178" s="20">
        <v>2.1212682380808465E-2</v>
      </c>
      <c r="CP178" s="20">
        <v>3.4296356746791948E-2</v>
      </c>
      <c r="CQ178" s="20">
        <v>5.2343075675867601E-2</v>
      </c>
      <c r="CR178" s="20">
        <v>8.4631487703485352E-3</v>
      </c>
      <c r="CS178" s="20">
        <v>0.11758929048063632</v>
      </c>
      <c r="CT178" s="20">
        <v>1.6588106514931599E-2</v>
      </c>
      <c r="CU178" s="20">
        <v>1.6882339680722617E-2</v>
      </c>
      <c r="CV178" s="20">
        <v>4.0613175053235841E-2</v>
      </c>
      <c r="CW178" s="20">
        <v>2.1083892600579867E-2</v>
      </c>
      <c r="CX178" s="20">
        <v>0.22169315699551503</v>
      </c>
      <c r="CY178" s="20">
        <v>3.0641769489857602E-2</v>
      </c>
      <c r="CZ178" s="7">
        <v>1532508.3499999999</v>
      </c>
      <c r="DA178" s="7">
        <v>2352160.0399999996</v>
      </c>
      <c r="DB178" s="7">
        <v>1756780.6500000004</v>
      </c>
      <c r="DC178" s="7">
        <v>1625162.66</v>
      </c>
      <c r="DD178" s="7">
        <v>1374303.09</v>
      </c>
      <c r="DE178" s="7">
        <v>1898449.6600000001</v>
      </c>
      <c r="DF178" s="7">
        <v>1383087.98</v>
      </c>
      <c r="DG178" s="7">
        <v>1378852.15</v>
      </c>
      <c r="DH178" s="7">
        <v>2038670.0299999998</v>
      </c>
      <c r="DI178" s="7">
        <v>2123480.13</v>
      </c>
      <c r="DJ178" s="7">
        <v>1778391.6900000004</v>
      </c>
      <c r="DK178" s="7">
        <v>1948720.0100000002</v>
      </c>
      <c r="DL178" s="7">
        <v>1911772.1599999999</v>
      </c>
      <c r="DM178" s="20">
        <v>2.6315789473684209E-2</v>
      </c>
      <c r="DN178" s="20">
        <v>4.4117647058823532E-2</v>
      </c>
      <c r="DO178" s="20">
        <v>2.4691358024691357E-2</v>
      </c>
      <c r="DP178" s="20">
        <v>6.6081871345029242E-2</v>
      </c>
      <c r="DQ178" s="20">
        <v>1.0869565217391304E-2</v>
      </c>
      <c r="DR178" s="20">
        <v>9.2796092796092799E-2</v>
      </c>
      <c r="DS178" s="20">
        <v>1.1363636363636364E-2</v>
      </c>
      <c r="DT178" s="20">
        <v>4.4117647058823532E-2</v>
      </c>
      <c r="DU178" s="20">
        <v>1.2658227848101266E-2</v>
      </c>
      <c r="DV178" s="20">
        <v>1.1235955056179775E-2</v>
      </c>
      <c r="DW178" s="20">
        <v>8.5470085470085479E-3</v>
      </c>
      <c r="DX178" s="20">
        <v>3.5294117647058823E-2</v>
      </c>
      <c r="DY178" s="20">
        <v>9.6511627906976746E-2</v>
      </c>
      <c r="DZ178" s="20">
        <v>0</v>
      </c>
      <c r="EA178" s="20">
        <v>1.2987012987012988E-2</v>
      </c>
      <c r="EB178" s="20">
        <v>4.4117647058823532E-2</v>
      </c>
      <c r="EC178" s="20">
        <v>1.2345679012345678E-2</v>
      </c>
      <c r="ED178" s="20">
        <v>5.5555555555555552E-2</v>
      </c>
      <c r="EE178" s="20">
        <v>1.1494252873563218E-2</v>
      </c>
      <c r="EF178" s="20">
        <v>9.2548076923076927E-2</v>
      </c>
      <c r="EG178" s="20">
        <v>1.1494252873563218E-2</v>
      </c>
      <c r="EH178" s="20">
        <v>0</v>
      </c>
      <c r="EI178" s="20">
        <v>1.2658227848101266E-2</v>
      </c>
      <c r="EJ178" s="20">
        <v>1.0869565217391304E-2</v>
      </c>
      <c r="EK178" s="20">
        <v>0</v>
      </c>
      <c r="EL178" s="20">
        <v>1.1111111111111112E-2</v>
      </c>
      <c r="EM178" s="20">
        <v>0.15360983102918585</v>
      </c>
      <c r="EN178" s="20">
        <v>0</v>
      </c>
      <c r="EO178" s="20">
        <v>2.5974025974025976E-2</v>
      </c>
      <c r="EP178" s="20">
        <v>2.9850746268656716E-2</v>
      </c>
      <c r="EQ178" s="20">
        <v>1.1904761904761904E-2</v>
      </c>
      <c r="ER178" s="20">
        <v>5.5555555555555552E-2</v>
      </c>
      <c r="ES178" s="20">
        <v>1.1494252873563218E-2</v>
      </c>
      <c r="ET178" s="20">
        <v>9.9206349206349201E-2</v>
      </c>
      <c r="EU178" s="20">
        <v>1.1494252873563218E-2</v>
      </c>
      <c r="EV178" s="20">
        <v>0</v>
      </c>
      <c r="EW178" s="20">
        <v>1.2500000000000001E-2</v>
      </c>
      <c r="EX178" s="20">
        <v>1.1235955056179775E-2</v>
      </c>
      <c r="EY178" s="20">
        <v>0</v>
      </c>
      <c r="EZ178" s="7">
        <v>2903.33</v>
      </c>
      <c r="FA178" s="7">
        <v>3783.61</v>
      </c>
      <c r="FB178" s="7">
        <v>38037.21</v>
      </c>
      <c r="FC178" s="7">
        <v>49327.63</v>
      </c>
      <c r="FD178" s="7">
        <v>23790.46</v>
      </c>
      <c r="FE178" s="7">
        <v>16983.23</v>
      </c>
      <c r="FF178" s="7">
        <v>2274.4</v>
      </c>
      <c r="FG178" s="7">
        <v>76669.539999999994</v>
      </c>
      <c r="FH178" s="7">
        <v>28948.76</v>
      </c>
      <c r="FI178" s="7">
        <v>50222.029999999992</v>
      </c>
      <c r="FJ178" s="7">
        <v>8095.55</v>
      </c>
      <c r="FK178" s="7">
        <v>26813.4</v>
      </c>
      <c r="FL178" s="7">
        <v>35341.360000000001</v>
      </c>
      <c r="FM178" s="7">
        <v>2979.34</v>
      </c>
      <c r="FN178" s="7">
        <v>11268.719999999998</v>
      </c>
      <c r="FO178" s="7">
        <v>26410.910000000003</v>
      </c>
      <c r="FP178" s="7">
        <v>3515.62</v>
      </c>
      <c r="FQ178" s="7">
        <v>13276.21</v>
      </c>
      <c r="FR178" s="7">
        <v>2964.2100000000005</v>
      </c>
      <c r="FS178" s="7">
        <v>7999.24</v>
      </c>
      <c r="FT178" s="7">
        <v>27656.690000000002</v>
      </c>
      <c r="FU178" s="7">
        <v>38389.49</v>
      </c>
      <c r="FV178" s="7">
        <v>24176.759999999991</v>
      </c>
      <c r="FW178" s="7">
        <v>25766.57</v>
      </c>
      <c r="FX178" s="9" t="s">
        <v>359</v>
      </c>
      <c r="FY178" s="10" t="s">
        <v>361</v>
      </c>
      <c r="FZ178" s="22" t="s">
        <v>347</v>
      </c>
    </row>
    <row r="179" spans="1:182" x14ac:dyDescent="0.35">
      <c r="A179" s="6" t="s">
        <v>362</v>
      </c>
      <c r="B179" s="7">
        <v>28013710.419599991</v>
      </c>
      <c r="C179" s="7">
        <v>28781675.293199975</v>
      </c>
      <c r="D179" s="7">
        <v>29589638.703199964</v>
      </c>
      <c r="E179" s="7">
        <v>30707701.561999977</v>
      </c>
      <c r="F179" s="7">
        <v>31584145.219199982</v>
      </c>
      <c r="G179" s="7">
        <v>33335910.401999943</v>
      </c>
      <c r="H179" s="7">
        <v>33156066.55519997</v>
      </c>
      <c r="I179" s="7">
        <v>33442652.049999975</v>
      </c>
      <c r="J179" s="7">
        <v>34581216.169199996</v>
      </c>
      <c r="K179" s="7">
        <v>35387465.779599987</v>
      </c>
      <c r="L179" s="7">
        <v>36475597.418799981</v>
      </c>
      <c r="M179" s="7">
        <v>36621793.905199967</v>
      </c>
      <c r="N179" s="7">
        <v>38039953.607599974</v>
      </c>
      <c r="O179" s="7">
        <v>1694272.196</v>
      </c>
      <c r="P179" s="7">
        <v>1298289.6915999996</v>
      </c>
      <c r="Q179" s="7">
        <v>1183769.1535999998</v>
      </c>
      <c r="R179" s="7">
        <v>1493599.2464000001</v>
      </c>
      <c r="S179" s="7">
        <v>1426713.3895999996</v>
      </c>
      <c r="T179" s="7">
        <v>1244316.8759999999</v>
      </c>
      <c r="U179" s="7">
        <v>1473259.1015999999</v>
      </c>
      <c r="V179" s="7">
        <v>1457330.09</v>
      </c>
      <c r="W179" s="7">
        <v>1567512.8848000001</v>
      </c>
      <c r="X179" s="7">
        <v>1301514.6483999998</v>
      </c>
      <c r="Y179" s="7">
        <v>1364964.8196</v>
      </c>
      <c r="Z179" s="7">
        <v>1427909.8115999999</v>
      </c>
      <c r="AA179" s="7">
        <v>1406783.6964</v>
      </c>
      <c r="AB179" s="7">
        <v>1176333.5435999997</v>
      </c>
      <c r="AC179" s="7">
        <v>1254205.8171999995</v>
      </c>
      <c r="AD179" s="7">
        <v>1535976.2708000003</v>
      </c>
      <c r="AE179" s="7">
        <v>1436158.0884000002</v>
      </c>
      <c r="AF179" s="7">
        <v>1588860.9472000001</v>
      </c>
      <c r="AG179" s="7">
        <v>1622240.5476000002</v>
      </c>
      <c r="AH179" s="7">
        <v>1319581.7431999999</v>
      </c>
      <c r="AI179" s="7">
        <v>1169234.5152</v>
      </c>
      <c r="AJ179" s="7">
        <v>1078300.2172000001</v>
      </c>
      <c r="AK179" s="7">
        <v>1452955.3031999997</v>
      </c>
      <c r="AL179" s="7">
        <v>1119034.9603999997</v>
      </c>
      <c r="AM179" s="7">
        <v>1640595.9780000004</v>
      </c>
      <c r="AN179" s="7">
        <v>2199800.3923999998</v>
      </c>
      <c r="AO179" s="7">
        <v>0</v>
      </c>
      <c r="AP179" s="7">
        <v>103340.276</v>
      </c>
      <c r="AQ179" s="7">
        <v>150253.902</v>
      </c>
      <c r="AR179" s="7">
        <v>226511.296</v>
      </c>
      <c r="AS179" s="7">
        <v>115701.9596</v>
      </c>
      <c r="AT179" s="7">
        <v>63211.716</v>
      </c>
      <c r="AU179" s="7">
        <v>40954.101999999999</v>
      </c>
      <c r="AV179" s="7">
        <v>170234.59280000001</v>
      </c>
      <c r="AW179" s="7">
        <v>30182.817999999999</v>
      </c>
      <c r="AX179" s="7">
        <v>40582.571600000003</v>
      </c>
      <c r="AY179" s="7">
        <v>84707.652000000002</v>
      </c>
      <c r="AZ179" s="7">
        <v>65700.550799999997</v>
      </c>
      <c r="BA179" s="7">
        <v>193456.96159999998</v>
      </c>
      <c r="BB179" s="7">
        <v>381398.20999999996</v>
      </c>
      <c r="BC179" s="7">
        <v>252673.95</v>
      </c>
      <c r="BD179" s="7">
        <v>561683.31999999983</v>
      </c>
      <c r="BE179" s="7">
        <v>235769.16999999998</v>
      </c>
      <c r="BF179" s="7">
        <v>208640.41</v>
      </c>
      <c r="BG179" s="7">
        <v>195693.75</v>
      </c>
      <c r="BH179" s="7">
        <v>105440.57999999999</v>
      </c>
      <c r="BI179" s="7">
        <v>278208.69</v>
      </c>
      <c r="BJ179" s="7">
        <v>216729.59999999998</v>
      </c>
      <c r="BK179" s="7">
        <v>383300.63999999996</v>
      </c>
      <c r="BL179" s="7">
        <v>256192.01000000004</v>
      </c>
      <c r="BM179" s="7">
        <v>216714.73</v>
      </c>
      <c r="BN179" s="7">
        <v>229930.75</v>
      </c>
      <c r="BO179" s="7">
        <v>174718.18000000002</v>
      </c>
      <c r="BP179" s="7">
        <v>318017.45</v>
      </c>
      <c r="BQ179" s="7">
        <v>95906.010000000009</v>
      </c>
      <c r="BR179" s="7">
        <v>430902.89999999997</v>
      </c>
      <c r="BS179" s="7">
        <v>101116.14</v>
      </c>
      <c r="BT179" s="7">
        <v>117298.6</v>
      </c>
      <c r="BU179" s="7">
        <v>319332.53000000003</v>
      </c>
      <c r="BV179" s="7">
        <v>321147.76</v>
      </c>
      <c r="BW179" s="7">
        <v>230048.13</v>
      </c>
      <c r="BX179" s="7">
        <v>167766.26999999999</v>
      </c>
      <c r="BY179" s="7">
        <v>185785.39</v>
      </c>
      <c r="BZ179" s="7">
        <v>0</v>
      </c>
      <c r="CA179" s="7">
        <v>65607.97</v>
      </c>
      <c r="CB179" s="7">
        <v>62473.72</v>
      </c>
      <c r="CC179" s="7">
        <v>47105.109999999993</v>
      </c>
      <c r="CD179" s="7">
        <v>30662.74</v>
      </c>
      <c r="CE179" s="7">
        <v>129908.53</v>
      </c>
      <c r="CF179" s="7">
        <v>41990.59</v>
      </c>
      <c r="CG179" s="7">
        <v>51637.19</v>
      </c>
      <c r="CH179" s="7">
        <v>136576.97</v>
      </c>
      <c r="CI179" s="7">
        <v>67159.89</v>
      </c>
      <c r="CJ179" s="7">
        <v>14249.150000000001</v>
      </c>
      <c r="CK179" s="7">
        <v>151916.49000000002</v>
      </c>
      <c r="CL179" s="7">
        <v>127870.12999999999</v>
      </c>
      <c r="CM179" s="20">
        <v>0</v>
      </c>
      <c r="CN179" s="20">
        <v>3.6786830793004745E-2</v>
      </c>
      <c r="CO179" s="20">
        <v>3.7258794385794838E-2</v>
      </c>
      <c r="CP179" s="20">
        <v>2.3233276690238877E-2</v>
      </c>
      <c r="CQ179" s="20">
        <v>1.7056172359770798E-2</v>
      </c>
      <c r="CR179" s="20">
        <v>6.1093845120727248E-2</v>
      </c>
      <c r="CS179" s="20">
        <v>0.29429882510135819</v>
      </c>
      <c r="CT179" s="20">
        <v>3.663282670583614E-2</v>
      </c>
      <c r="CU179" s="20">
        <v>6.3783377951009315E-2</v>
      </c>
      <c r="CV179" s="20">
        <v>3.7365364709312177E-2</v>
      </c>
      <c r="CW179" s="20">
        <v>7.7316712377586791E-2</v>
      </c>
      <c r="CX179" s="20">
        <v>9.7628139845927636E-2</v>
      </c>
      <c r="CY179" s="20">
        <v>7.4791263306091815E-2</v>
      </c>
      <c r="CZ179" s="7">
        <v>1720356.3199999998</v>
      </c>
      <c r="DA179" s="7">
        <v>1875463.4999999995</v>
      </c>
      <c r="DB179" s="7">
        <v>1824072.6700000002</v>
      </c>
      <c r="DC179" s="7">
        <v>2206924.8200000003</v>
      </c>
      <c r="DD179" s="7">
        <v>1914977.9700000002</v>
      </c>
      <c r="DE179" s="7">
        <v>2345608.4299999997</v>
      </c>
      <c r="DF179" s="7">
        <v>1513110.81</v>
      </c>
      <c r="DG179" s="7">
        <v>1557172.9699999997</v>
      </c>
      <c r="DH179" s="7">
        <v>2439613.96</v>
      </c>
      <c r="DI179" s="7">
        <v>2012670.3299999998</v>
      </c>
      <c r="DJ179" s="7">
        <v>2084763.1400000006</v>
      </c>
      <c r="DK179" s="7">
        <v>1937455.2200000002</v>
      </c>
      <c r="DL179" s="7">
        <v>2055624.4600000002</v>
      </c>
      <c r="DM179" s="20">
        <v>0.16227180527383367</v>
      </c>
      <c r="DN179" s="20">
        <v>1.4925373134328358E-2</v>
      </c>
      <c r="DO179" s="20">
        <v>0.1106060606060606</v>
      </c>
      <c r="DP179" s="20">
        <v>3.5714285714285712E-2</v>
      </c>
      <c r="DQ179" s="20">
        <v>8.8495575221238937E-3</v>
      </c>
      <c r="DR179" s="20">
        <v>1.6949152542372881E-2</v>
      </c>
      <c r="DS179" s="20">
        <v>0</v>
      </c>
      <c r="DT179" s="20">
        <v>1.1235955056179775E-2</v>
      </c>
      <c r="DU179" s="20">
        <v>3.3707865168539325E-2</v>
      </c>
      <c r="DV179" s="20">
        <v>1.5873015873015872E-2</v>
      </c>
      <c r="DW179" s="20">
        <v>5.5555555555555552E-2</v>
      </c>
      <c r="DX179" s="20">
        <v>6.6953610712577716E-2</v>
      </c>
      <c r="DY179" s="20">
        <v>3.0303030303030304E-2</v>
      </c>
      <c r="DZ179" s="20">
        <v>2.247191011235955E-2</v>
      </c>
      <c r="EA179" s="20">
        <v>4.3956043956043959E-2</v>
      </c>
      <c r="EB179" s="20">
        <v>1.5625E-2</v>
      </c>
      <c r="EC179" s="20">
        <v>0.10964912280701754</v>
      </c>
      <c r="ED179" s="20">
        <v>1.7699115044247787E-2</v>
      </c>
      <c r="EE179" s="20">
        <v>8.9285714285714281E-3</v>
      </c>
      <c r="EF179" s="20">
        <v>8.8495575221238937E-3</v>
      </c>
      <c r="EG179" s="20">
        <v>0</v>
      </c>
      <c r="EH179" s="20">
        <v>1.1363636363636364E-2</v>
      </c>
      <c r="EI179" s="20">
        <v>3.3707865168539325E-2</v>
      </c>
      <c r="EJ179" s="20">
        <v>7.874015748031496E-3</v>
      </c>
      <c r="EK179" s="20">
        <v>2.7777777777777776E-2</v>
      </c>
      <c r="EL179" s="20">
        <v>6.3685636856368563E-2</v>
      </c>
      <c r="EM179" s="20">
        <v>0.02</v>
      </c>
      <c r="EN179" s="20">
        <v>2.3255813953488372E-2</v>
      </c>
      <c r="EO179" s="20">
        <v>3.2608695652173912E-2</v>
      </c>
      <c r="EP179" s="20">
        <v>1.5384615384615385E-2</v>
      </c>
      <c r="EQ179" s="20">
        <v>1.7543859649122806E-2</v>
      </c>
      <c r="ER179" s="20">
        <v>1.7857142857142856E-2</v>
      </c>
      <c r="ES179" s="20">
        <v>8.9285714285714281E-3</v>
      </c>
      <c r="ET179" s="20">
        <v>8.5470085470085479E-3</v>
      </c>
      <c r="EU179" s="20">
        <v>0</v>
      </c>
      <c r="EV179" s="20">
        <v>1.1235955056179775E-2</v>
      </c>
      <c r="EW179" s="20">
        <v>2.247191011235955E-2</v>
      </c>
      <c r="EX179" s="20">
        <v>7.874015748031496E-3</v>
      </c>
      <c r="EY179" s="20">
        <v>2.7397260273972601E-2</v>
      </c>
      <c r="EZ179" s="7">
        <v>17020.05</v>
      </c>
      <c r="FA179" s="7">
        <v>10795.14</v>
      </c>
      <c r="FB179" s="7">
        <v>59452.800000000003</v>
      </c>
      <c r="FC179" s="7">
        <v>104763.77</v>
      </c>
      <c r="FD179" s="7">
        <v>66885.439999999988</v>
      </c>
      <c r="FE179" s="7">
        <v>66315.56</v>
      </c>
      <c r="FF179" s="7">
        <v>31695.41</v>
      </c>
      <c r="FG179" s="7">
        <v>134160.95999999999</v>
      </c>
      <c r="FH179" s="7">
        <v>51207.17</v>
      </c>
      <c r="FI179" s="7">
        <v>15714.9</v>
      </c>
      <c r="FJ179" s="7">
        <v>58097.98</v>
      </c>
      <c r="FK179" s="7">
        <v>37455.58</v>
      </c>
      <c r="FL179" s="7">
        <v>32210.369999999995</v>
      </c>
      <c r="FM179" s="7">
        <v>11398.95</v>
      </c>
      <c r="FN179" s="7">
        <v>75154.25</v>
      </c>
      <c r="FO179" s="7">
        <v>38211.789999999994</v>
      </c>
      <c r="FP179" s="7">
        <v>80856.350000000006</v>
      </c>
      <c r="FQ179" s="7">
        <v>78222.86</v>
      </c>
      <c r="FR179" s="7">
        <v>116100.63</v>
      </c>
      <c r="FS179" s="7">
        <v>47746.409999999996</v>
      </c>
      <c r="FT179" s="7">
        <v>17577.760000000002</v>
      </c>
      <c r="FU179" s="7">
        <v>73049.159999999989</v>
      </c>
      <c r="FV179" s="7">
        <v>20150.390000000003</v>
      </c>
      <c r="FW179" s="7">
        <v>17800.570000000003</v>
      </c>
      <c r="FX179" s="9" t="s">
        <v>359</v>
      </c>
      <c r="FY179" s="10" t="s">
        <v>362</v>
      </c>
      <c r="FZ179" s="22" t="s">
        <v>347</v>
      </c>
    </row>
    <row r="180" spans="1:182" x14ac:dyDescent="0.35">
      <c r="A180" s="6" t="s">
        <v>363</v>
      </c>
      <c r="B180" s="7">
        <v>17048404.296399988</v>
      </c>
      <c r="C180" s="7">
        <v>17851985.608399991</v>
      </c>
      <c r="D180" s="7">
        <v>18260040.077199992</v>
      </c>
      <c r="E180" s="7">
        <v>18703936.121199999</v>
      </c>
      <c r="F180" s="7">
        <v>19097405.697199982</v>
      </c>
      <c r="G180" s="7">
        <v>19945131.739599966</v>
      </c>
      <c r="H180" s="7">
        <v>19859787.996399961</v>
      </c>
      <c r="I180" s="7">
        <v>19882679.127199993</v>
      </c>
      <c r="J180" s="7">
        <v>19925568.209200006</v>
      </c>
      <c r="K180" s="7">
        <v>20458570.718800001</v>
      </c>
      <c r="L180" s="7">
        <v>21031073.985999987</v>
      </c>
      <c r="M180" s="7">
        <v>20857827.513599992</v>
      </c>
      <c r="N180" s="7">
        <v>20914380.660799988</v>
      </c>
      <c r="O180" s="7">
        <v>1020185.0171999998</v>
      </c>
      <c r="P180" s="7">
        <v>1118243.0776</v>
      </c>
      <c r="Q180" s="7">
        <v>1168451.6440000001</v>
      </c>
      <c r="R180" s="7">
        <v>1050887.3955999999</v>
      </c>
      <c r="S180" s="7">
        <v>1344776.7560000001</v>
      </c>
      <c r="T180" s="7">
        <v>1679298.4187999999</v>
      </c>
      <c r="U180" s="7">
        <v>1502696.8552000001</v>
      </c>
      <c r="V180" s="7">
        <v>1470892.4220000003</v>
      </c>
      <c r="W180" s="7">
        <v>1675776.1227999998</v>
      </c>
      <c r="X180" s="7">
        <v>1619149.1835999999</v>
      </c>
      <c r="Y180" s="7">
        <v>2104846.8148000003</v>
      </c>
      <c r="Z180" s="7">
        <v>1958616.1340000001</v>
      </c>
      <c r="AA180" s="7">
        <v>1762152.9752</v>
      </c>
      <c r="AB180" s="7">
        <v>1097942.1924000003</v>
      </c>
      <c r="AC180" s="7">
        <v>726757.57040000008</v>
      </c>
      <c r="AD180" s="7">
        <v>771752.40559999994</v>
      </c>
      <c r="AE180" s="7">
        <v>1481825.4035999998</v>
      </c>
      <c r="AF180" s="7">
        <v>1160109.7843999998</v>
      </c>
      <c r="AG180" s="7">
        <v>1192942.186</v>
      </c>
      <c r="AH180" s="7">
        <v>1444891.2795999995</v>
      </c>
      <c r="AI180" s="7">
        <v>1108816.9587999999</v>
      </c>
      <c r="AJ180" s="7">
        <v>1223058.0776</v>
      </c>
      <c r="AK180" s="7">
        <v>1301510.7868000001</v>
      </c>
      <c r="AL180" s="7">
        <v>937827.3432</v>
      </c>
      <c r="AM180" s="7">
        <v>1732322.9452</v>
      </c>
      <c r="AN180" s="7">
        <v>1645399.1208000001</v>
      </c>
      <c r="AO180" s="7">
        <v>87244.199200000003</v>
      </c>
      <c r="AP180" s="7">
        <v>16534.174800000001</v>
      </c>
      <c r="AQ180" s="7">
        <v>31502.878400000001</v>
      </c>
      <c r="AR180" s="7">
        <v>104711.26</v>
      </c>
      <c r="AS180" s="7">
        <v>98850.348399999988</v>
      </c>
      <c r="AT180" s="7">
        <v>42945.088400000001</v>
      </c>
      <c r="AU180" s="7">
        <v>198585.95480000001</v>
      </c>
      <c r="AV180" s="7">
        <v>435157.5564</v>
      </c>
      <c r="AW180" s="7">
        <v>103398.1168</v>
      </c>
      <c r="AX180" s="7">
        <v>403615.7536</v>
      </c>
      <c r="AY180" s="7">
        <v>299260.7144</v>
      </c>
      <c r="AZ180" s="7">
        <v>38201.450400000002</v>
      </c>
      <c r="BA180" s="7">
        <v>175633.95120000001</v>
      </c>
      <c r="BB180" s="7">
        <v>208592.31</v>
      </c>
      <c r="BC180" s="7">
        <v>259852.72</v>
      </c>
      <c r="BD180" s="7">
        <v>148658.80000000002</v>
      </c>
      <c r="BE180" s="7">
        <v>296166.65000000002</v>
      </c>
      <c r="BF180" s="7">
        <v>289254.77</v>
      </c>
      <c r="BG180" s="7">
        <v>80988.72</v>
      </c>
      <c r="BH180" s="7">
        <v>292870.75000000006</v>
      </c>
      <c r="BI180" s="7">
        <v>253548.91999999998</v>
      </c>
      <c r="BJ180" s="7">
        <v>254357.13999999998</v>
      </c>
      <c r="BK180" s="7">
        <v>274748.98999999993</v>
      </c>
      <c r="BL180" s="7">
        <v>166013.75000000003</v>
      </c>
      <c r="BM180" s="7">
        <v>158577.71</v>
      </c>
      <c r="BN180" s="7">
        <v>148967.04000000001</v>
      </c>
      <c r="BO180" s="7">
        <v>228680.17</v>
      </c>
      <c r="BP180" s="7">
        <v>117640.08</v>
      </c>
      <c r="BQ180" s="7">
        <v>63999.97</v>
      </c>
      <c r="BR180" s="7">
        <v>120444.78</v>
      </c>
      <c r="BS180" s="7">
        <v>207029.40999999997</v>
      </c>
      <c r="BT180" s="7">
        <v>326962.27999999997</v>
      </c>
      <c r="BU180" s="7">
        <v>348533.18999999994</v>
      </c>
      <c r="BV180" s="7">
        <v>326491.7</v>
      </c>
      <c r="BW180" s="7">
        <v>51878.67</v>
      </c>
      <c r="BX180" s="7">
        <v>202299.99</v>
      </c>
      <c r="BY180" s="7">
        <v>390987.69</v>
      </c>
      <c r="BZ180" s="7">
        <v>100667.4</v>
      </c>
      <c r="CA180" s="7">
        <v>47720.39</v>
      </c>
      <c r="CB180" s="7">
        <v>103274.36</v>
      </c>
      <c r="CC180" s="7">
        <v>0</v>
      </c>
      <c r="CD180" s="7">
        <v>19207.990000000002</v>
      </c>
      <c r="CE180" s="7">
        <v>82163.37</v>
      </c>
      <c r="CF180" s="7">
        <v>9632.25</v>
      </c>
      <c r="CG180" s="7">
        <v>0</v>
      </c>
      <c r="CH180" s="7">
        <v>59112.19</v>
      </c>
      <c r="CI180" s="7">
        <v>48731.73</v>
      </c>
      <c r="CJ180" s="7">
        <v>101246.99</v>
      </c>
      <c r="CK180" s="7">
        <v>26214.130000000005</v>
      </c>
      <c r="CL180" s="7">
        <v>93468.78</v>
      </c>
      <c r="CM180" s="8">
        <v>0.10140007128507386</v>
      </c>
      <c r="CN180" s="8">
        <v>3.563029031662264E-2</v>
      </c>
      <c r="CO180" s="8">
        <v>8.1309439418742427E-2</v>
      </c>
      <c r="CP180" s="8">
        <v>0</v>
      </c>
      <c r="CQ180" s="8">
        <v>2.1179044458087978E-2</v>
      </c>
      <c r="CR180" s="8">
        <v>7.7745958166101053E-2</v>
      </c>
      <c r="CS180" s="8">
        <v>1.1750432846799316E-2</v>
      </c>
      <c r="CT180" s="8">
        <v>0</v>
      </c>
      <c r="CU180" s="8">
        <v>6.9803415075524233E-2</v>
      </c>
      <c r="CV180" s="8">
        <v>3.6810502596445749E-2</v>
      </c>
      <c r="CW180" s="8">
        <v>8.1166960173784067E-2</v>
      </c>
      <c r="CX180" s="8">
        <v>3.5490861195949179E-2</v>
      </c>
      <c r="CY180" s="8">
        <v>9.8114351286461038E-2</v>
      </c>
      <c r="CZ180" s="7">
        <v>992774.45</v>
      </c>
      <c r="DA180" s="7">
        <v>1339320.83</v>
      </c>
      <c r="DB180" s="7">
        <v>1270139.8600000001</v>
      </c>
      <c r="DC180" s="7">
        <v>1085551.9200000002</v>
      </c>
      <c r="DD180" s="7">
        <v>906933.73999999987</v>
      </c>
      <c r="DE180" s="7">
        <v>1056818.54</v>
      </c>
      <c r="DF180" s="7">
        <v>819735.75999999989</v>
      </c>
      <c r="DG180" s="7">
        <v>847796.81</v>
      </c>
      <c r="DH180" s="7">
        <v>846838.08000000007</v>
      </c>
      <c r="DI180" s="7">
        <v>1323853.9699999997</v>
      </c>
      <c r="DJ180" s="7">
        <v>1247391.6700000002</v>
      </c>
      <c r="DK180" s="7">
        <v>738616.34</v>
      </c>
      <c r="DL180" s="7">
        <v>952651.46000000008</v>
      </c>
      <c r="DM180" s="8">
        <v>0.04</v>
      </c>
      <c r="DN180" s="8">
        <v>2.5000000000000001E-2</v>
      </c>
      <c r="DO180" s="8">
        <v>5.1724137931034482E-2</v>
      </c>
      <c r="DP180" s="8">
        <v>0</v>
      </c>
      <c r="DQ180" s="8">
        <v>6.5573770491803282E-2</v>
      </c>
      <c r="DR180" s="8">
        <v>5.6603773584905662E-2</v>
      </c>
      <c r="DS180" s="8">
        <v>0</v>
      </c>
      <c r="DT180" s="8">
        <v>3.9215686274509803E-2</v>
      </c>
      <c r="DU180" s="8">
        <v>3.9215686274509803E-2</v>
      </c>
      <c r="DV180" s="8">
        <v>2.8571428571428571E-2</v>
      </c>
      <c r="DW180" s="8">
        <v>6.1728395061728392E-2</v>
      </c>
      <c r="DX180" s="8">
        <v>4.2253521126760563E-2</v>
      </c>
      <c r="DY180" s="8">
        <v>8.4745762711864403E-2</v>
      </c>
      <c r="DZ180" s="8">
        <v>1.8867924528301886E-2</v>
      </c>
      <c r="EA180" s="8">
        <v>0</v>
      </c>
      <c r="EB180" s="8">
        <v>2.7027027027027029E-2</v>
      </c>
      <c r="EC180" s="8">
        <v>5.2631578947368418E-2</v>
      </c>
      <c r="ED180" s="8">
        <v>0</v>
      </c>
      <c r="EE180" s="8">
        <v>3.2786885245901641E-2</v>
      </c>
      <c r="EF180" s="8">
        <v>3.8461538461538464E-2</v>
      </c>
      <c r="EG180" s="8">
        <v>0</v>
      </c>
      <c r="EH180" s="8">
        <v>1.8518518518518517E-2</v>
      </c>
      <c r="EI180" s="8">
        <v>4.0816326530612242E-2</v>
      </c>
      <c r="EJ180" s="8">
        <v>0</v>
      </c>
      <c r="EK180" s="8">
        <v>6.1728395061728392E-2</v>
      </c>
      <c r="EL180" s="8">
        <v>4.4117647058823532E-2</v>
      </c>
      <c r="EM180" s="8">
        <v>4.2553191489361701E-2</v>
      </c>
      <c r="EN180" s="8">
        <v>0</v>
      </c>
      <c r="EO180" s="8">
        <v>0</v>
      </c>
      <c r="EP180" s="8">
        <v>2.6315789473684209E-2</v>
      </c>
      <c r="EQ180" s="8">
        <v>3.5087719298245612E-2</v>
      </c>
      <c r="ER180" s="8">
        <v>0</v>
      </c>
      <c r="ES180" s="8">
        <v>3.3333333333333333E-2</v>
      </c>
      <c r="ET180" s="8">
        <v>3.7037037037037035E-2</v>
      </c>
      <c r="EU180" s="8">
        <v>0</v>
      </c>
      <c r="EV180" s="8">
        <v>3.7735849056603772E-2</v>
      </c>
      <c r="EW180" s="8">
        <v>0.02</v>
      </c>
      <c r="EX180" s="8">
        <v>0</v>
      </c>
      <c r="EY180" s="8">
        <v>5.9523809523809521E-2</v>
      </c>
      <c r="EZ180" s="7">
        <v>7104.91</v>
      </c>
      <c r="FA180" s="7">
        <v>3621.19</v>
      </c>
      <c r="FB180" s="7">
        <v>7815.3300000000027</v>
      </c>
      <c r="FC180" s="7">
        <v>68295.250000000015</v>
      </c>
      <c r="FD180" s="7">
        <v>5494.08</v>
      </c>
      <c r="FE180" s="7">
        <v>9970.67</v>
      </c>
      <c r="FF180" s="7">
        <v>22538.860000000004</v>
      </c>
      <c r="FG180" s="7">
        <v>35437.950000000004</v>
      </c>
      <c r="FH180" s="7">
        <v>36007.249999999993</v>
      </c>
      <c r="FI180" s="7">
        <v>35693.140000000007</v>
      </c>
      <c r="FJ180" s="7">
        <v>52893.390000000007</v>
      </c>
      <c r="FK180" s="7">
        <v>23140.04</v>
      </c>
      <c r="FL180" s="7">
        <v>60058.810000000005</v>
      </c>
      <c r="FM180" s="7">
        <v>46993.929999999993</v>
      </c>
      <c r="FN180" s="7">
        <v>17553.599999999999</v>
      </c>
      <c r="FO180" s="7">
        <v>2493.17</v>
      </c>
      <c r="FP180" s="7">
        <v>34458.240000000005</v>
      </c>
      <c r="FQ180" s="7">
        <v>60050.67</v>
      </c>
      <c r="FR180" s="7">
        <v>34811.860000000008</v>
      </c>
      <c r="FS180" s="7">
        <v>23311.239999999998</v>
      </c>
      <c r="FT180" s="7">
        <v>32313.819999999996</v>
      </c>
      <c r="FU180" s="7">
        <v>110265.24</v>
      </c>
      <c r="FV180" s="7">
        <v>6931.1600000000008</v>
      </c>
      <c r="FW180" s="7">
        <v>13614.58</v>
      </c>
      <c r="FX180" s="9" t="s">
        <v>359</v>
      </c>
      <c r="FY180" s="10" t="s">
        <v>363</v>
      </c>
      <c r="FZ180" s="22" t="s">
        <v>347</v>
      </c>
    </row>
    <row r="181" spans="1:182" x14ac:dyDescent="0.35">
      <c r="A181" s="17" t="s">
        <v>359</v>
      </c>
      <c r="B181" s="18">
        <v>91504711.616799906</v>
      </c>
      <c r="C181" s="18">
        <v>95922644.197599962</v>
      </c>
      <c r="D181" s="18">
        <v>98989581.69479993</v>
      </c>
      <c r="E181" s="18">
        <v>102541511.68719998</v>
      </c>
      <c r="F181" s="18">
        <v>104947731.4032</v>
      </c>
      <c r="G181" s="18">
        <v>110548152.85319982</v>
      </c>
      <c r="H181" s="18">
        <v>109721108.01839988</v>
      </c>
      <c r="I181" s="18">
        <v>110542249.71159998</v>
      </c>
      <c r="J181" s="18">
        <v>113953544.92839998</v>
      </c>
      <c r="K181" s="18">
        <v>116978710.27759986</v>
      </c>
      <c r="L181" s="18">
        <v>120642975.02519996</v>
      </c>
      <c r="M181" s="18">
        <v>121421647.15479985</v>
      </c>
      <c r="N181" s="18">
        <v>124913013.11319989</v>
      </c>
      <c r="O181" s="18">
        <v>4919902.5628000004</v>
      </c>
      <c r="P181" s="18">
        <v>4672019.2716000006</v>
      </c>
      <c r="Q181" s="18">
        <v>4692636.3156000013</v>
      </c>
      <c r="R181" s="18">
        <v>4953885.8779999996</v>
      </c>
      <c r="S181" s="18">
        <v>5165374.6584000019</v>
      </c>
      <c r="T181" s="18">
        <v>5259672.0832000012</v>
      </c>
      <c r="U181" s="18">
        <v>4952262.3987999996</v>
      </c>
      <c r="V181" s="18">
        <v>4722073.2111999989</v>
      </c>
      <c r="W181" s="18">
        <v>5372725.9284000006</v>
      </c>
      <c r="X181" s="18">
        <v>5255335.7944</v>
      </c>
      <c r="Y181" s="18">
        <v>6404907.8347999994</v>
      </c>
      <c r="Z181" s="18">
        <v>6180168.6791999992</v>
      </c>
      <c r="AA181" s="18">
        <v>6085084.491200001</v>
      </c>
      <c r="AB181" s="18">
        <v>4910266.6748000002</v>
      </c>
      <c r="AC181" s="18">
        <v>3883913.3311999999</v>
      </c>
      <c r="AD181" s="18">
        <v>4069282.3092</v>
      </c>
      <c r="AE181" s="18">
        <v>4986838.6683999989</v>
      </c>
      <c r="AF181" s="18">
        <v>4851490.6880000019</v>
      </c>
      <c r="AG181" s="18">
        <v>5063433.9268000014</v>
      </c>
      <c r="AH181" s="18">
        <v>5197264.7543999981</v>
      </c>
      <c r="AI181" s="18">
        <v>4537768.5892000003</v>
      </c>
      <c r="AJ181" s="18">
        <v>4684664.8760000011</v>
      </c>
      <c r="AK181" s="18">
        <v>5321015.7339999983</v>
      </c>
      <c r="AL181" s="18">
        <v>4865573.7388000004</v>
      </c>
      <c r="AM181" s="18">
        <v>6552748.1444000015</v>
      </c>
      <c r="AN181" s="18">
        <v>6759461.6179999998</v>
      </c>
      <c r="AO181" s="18">
        <v>132509.5312</v>
      </c>
      <c r="AP181" s="18">
        <v>524576.90520000004</v>
      </c>
      <c r="AQ181" s="18">
        <v>370772.70719999995</v>
      </c>
      <c r="AR181" s="18">
        <v>514300.91839999997</v>
      </c>
      <c r="AS181" s="18">
        <v>367788.23120000004</v>
      </c>
      <c r="AT181" s="18">
        <v>250366.46400000001</v>
      </c>
      <c r="AU181" s="18">
        <v>369334.25079999998</v>
      </c>
      <c r="AV181" s="18">
        <v>747178.78079999995</v>
      </c>
      <c r="AW181" s="18">
        <v>233093.64240000001</v>
      </c>
      <c r="AX181" s="18">
        <v>723553.41079999984</v>
      </c>
      <c r="AY181" s="18">
        <v>423236.80080000003</v>
      </c>
      <c r="AZ181" s="18">
        <v>184220.99280000001</v>
      </c>
      <c r="BA181" s="18">
        <v>471835.32600000006</v>
      </c>
      <c r="BB181" s="18">
        <v>936305.40999999968</v>
      </c>
      <c r="BC181" s="18">
        <v>621933.28</v>
      </c>
      <c r="BD181" s="18">
        <v>1046844.23</v>
      </c>
      <c r="BE181" s="18">
        <v>692072.80999999994</v>
      </c>
      <c r="BF181" s="18">
        <v>735816.77</v>
      </c>
      <c r="BG181" s="18">
        <v>728608.26</v>
      </c>
      <c r="BH181" s="18">
        <v>590710.79</v>
      </c>
      <c r="BI181" s="18">
        <v>855572.87999999989</v>
      </c>
      <c r="BJ181" s="18">
        <v>724575.67999999993</v>
      </c>
      <c r="BK181" s="18">
        <v>1050147.2899999993</v>
      </c>
      <c r="BL181" s="18">
        <v>747265.06999999983</v>
      </c>
      <c r="BM181" s="18">
        <v>651579.99</v>
      </c>
      <c r="BN181" s="18">
        <v>583227.1399999999</v>
      </c>
      <c r="BO181" s="18">
        <v>770861.35000000021</v>
      </c>
      <c r="BP181" s="18">
        <v>736263.14</v>
      </c>
      <c r="BQ181" s="18">
        <v>452745.83</v>
      </c>
      <c r="BR181" s="18">
        <v>1127173.5799999998</v>
      </c>
      <c r="BS181" s="18">
        <v>759928.15999999992</v>
      </c>
      <c r="BT181" s="18">
        <v>1176101.5899999999</v>
      </c>
      <c r="BU181" s="18">
        <v>877733.58000000007</v>
      </c>
      <c r="BV181" s="18">
        <v>930096.15</v>
      </c>
      <c r="BW181" s="18">
        <v>437697.83999999991</v>
      </c>
      <c r="BX181" s="18">
        <v>1043124.6099999998</v>
      </c>
      <c r="BY181" s="18">
        <v>1076463.3500000001</v>
      </c>
      <c r="BZ181" s="18">
        <v>128354.84</v>
      </c>
      <c r="CA181" s="18">
        <v>225510.85</v>
      </c>
      <c r="CB181" s="18">
        <v>196579.87</v>
      </c>
      <c r="CC181" s="18">
        <v>95831.32</v>
      </c>
      <c r="CD181" s="18">
        <v>99889.67</v>
      </c>
      <c r="CE181" s="18">
        <v>224110.27</v>
      </c>
      <c r="CF181" s="18">
        <v>196959.8</v>
      </c>
      <c r="CG181" s="18">
        <v>72132.450000000012</v>
      </c>
      <c r="CH181" s="18">
        <v>301028.02999999997</v>
      </c>
      <c r="CI181" s="18">
        <v>506531.12</v>
      </c>
      <c r="CJ181" s="18">
        <v>155562.41999999998</v>
      </c>
      <c r="CK181" s="18">
        <v>356560.46</v>
      </c>
      <c r="CL181" s="18">
        <v>401121.76000000007</v>
      </c>
      <c r="CM181" s="19">
        <v>2.398064329309035E-2</v>
      </c>
      <c r="CN181" s="19">
        <v>3.169427695656539E-2</v>
      </c>
      <c r="CO181" s="19">
        <v>3.123780502410704E-2</v>
      </c>
      <c r="CP181" s="19">
        <v>1.475622243297528E-2</v>
      </c>
      <c r="CQ181" s="19">
        <v>1.7819197617807488E-2</v>
      </c>
      <c r="CR181" s="19">
        <v>3.5071681157672868E-2</v>
      </c>
      <c r="CS181" s="19">
        <v>4.0204448565105216E-2</v>
      </c>
      <c r="CT181" s="19">
        <v>1.4533187049507281E-2</v>
      </c>
      <c r="CU181" s="19">
        <v>4.4425066195154281E-2</v>
      </c>
      <c r="CV181" s="19">
        <v>7.2489319723477538E-2</v>
      </c>
      <c r="CW181" s="19">
        <v>2.3906554071786136E-2</v>
      </c>
      <c r="CX181" s="19">
        <v>5.6839402278981321E-2</v>
      </c>
      <c r="CY181" s="19">
        <v>6.3673658767892827E-2</v>
      </c>
      <c r="CZ181" s="18">
        <v>5352435.2299999995</v>
      </c>
      <c r="DA181" s="18">
        <v>7115191.5000000019</v>
      </c>
      <c r="DB181" s="18">
        <v>6293011.6200000001</v>
      </c>
      <c r="DC181" s="18">
        <v>6494298.9599999981</v>
      </c>
      <c r="DD181" s="18">
        <v>5605733.3299999982</v>
      </c>
      <c r="DE181" s="18">
        <v>6390063.5100000016</v>
      </c>
      <c r="DF181" s="18">
        <v>4898955.3900000006</v>
      </c>
      <c r="DG181" s="18">
        <v>4963291.9300000006</v>
      </c>
      <c r="DH181" s="18">
        <v>6776085.120000001</v>
      </c>
      <c r="DI181" s="18">
        <v>6987665.5200000014</v>
      </c>
      <c r="DJ181" s="18">
        <v>6507103.4299999978</v>
      </c>
      <c r="DK181" s="18">
        <v>6273121.209999999</v>
      </c>
      <c r="DL181" s="18">
        <v>6299649.9300000025</v>
      </c>
      <c r="DM181" s="19">
        <v>4.8929663608562692E-2</v>
      </c>
      <c r="DN181" s="19">
        <v>1.8315018315018316E-2</v>
      </c>
      <c r="DO181" s="19">
        <v>2.9023746701846966E-2</v>
      </c>
      <c r="DP181" s="19">
        <v>1.912568306010929E-2</v>
      </c>
      <c r="DQ181" s="19">
        <v>2.1621621621621623E-2</v>
      </c>
      <c r="DR181" s="19">
        <v>2.7439024390243903E-2</v>
      </c>
      <c r="DS181" s="19">
        <v>1.1331444759206799E-2</v>
      </c>
      <c r="DT181" s="19">
        <v>1.9169329073482427E-2</v>
      </c>
      <c r="DU181" s="19">
        <v>2.3890784982935155E-2</v>
      </c>
      <c r="DV181" s="19">
        <v>1.6759776536312849E-2</v>
      </c>
      <c r="DW181" s="19">
        <v>3.5196687370600416E-2</v>
      </c>
      <c r="DX181" s="19">
        <v>0.02</v>
      </c>
      <c r="DY181" s="19">
        <v>4.8717948717948718E-2</v>
      </c>
      <c r="DZ181" s="19">
        <v>9.9009900990099011E-3</v>
      </c>
      <c r="EA181" s="19">
        <v>1.8292682926829267E-2</v>
      </c>
      <c r="EB181" s="19">
        <v>1.8518518518518517E-2</v>
      </c>
      <c r="EC181" s="19">
        <v>2.6666666666666668E-2</v>
      </c>
      <c r="ED181" s="19">
        <v>1.3227513227513227E-2</v>
      </c>
      <c r="EE181" s="19">
        <v>1.3966480446927373E-2</v>
      </c>
      <c r="EF181" s="19">
        <v>2.1739130434782608E-2</v>
      </c>
      <c r="EG181" s="19">
        <v>8.4269662921348312E-3</v>
      </c>
      <c r="EH181" s="19">
        <v>6.3291139240506328E-3</v>
      </c>
      <c r="EI181" s="19">
        <v>2.7397260273972601E-2</v>
      </c>
      <c r="EJ181" s="19">
        <v>8.152173913043478E-3</v>
      </c>
      <c r="EK181" s="19">
        <v>2.0920502092050208E-2</v>
      </c>
      <c r="EL181" s="19">
        <v>1.7199017199017199E-2</v>
      </c>
      <c r="EM181" s="19">
        <v>2.3054755043227664E-2</v>
      </c>
      <c r="EN181" s="19">
        <v>6.920415224913495E-3</v>
      </c>
      <c r="EO181" s="19">
        <v>1.8518518518518517E-2</v>
      </c>
      <c r="EP181" s="19">
        <v>1.4492753623188406E-2</v>
      </c>
      <c r="EQ181" s="19">
        <v>1.8666666666666668E-2</v>
      </c>
      <c r="ER181" s="19">
        <v>1.3440860215053764E-2</v>
      </c>
      <c r="ES181" s="19">
        <v>1.3966480446927373E-2</v>
      </c>
      <c r="ET181" s="19">
        <v>2.1671826625386997E-2</v>
      </c>
      <c r="EU181" s="19">
        <v>8.4745762711864406E-3</v>
      </c>
      <c r="EV181" s="19">
        <v>9.433962264150943E-3</v>
      </c>
      <c r="EW181" s="19">
        <v>2.0134228187919462E-2</v>
      </c>
      <c r="EX181" s="19">
        <v>8.2644628099173556E-3</v>
      </c>
      <c r="EY181" s="19">
        <v>2.032520325203252E-2</v>
      </c>
      <c r="EZ181" s="18">
        <v>44906.779999999992</v>
      </c>
      <c r="FA181" s="18">
        <v>18200.840000000004</v>
      </c>
      <c r="FB181" s="18">
        <v>116474.19999999994</v>
      </c>
      <c r="FC181" s="18">
        <v>302133.22000000009</v>
      </c>
      <c r="FD181" s="18">
        <v>105646.63</v>
      </c>
      <c r="FE181" s="18">
        <v>102890.36999999998</v>
      </c>
      <c r="FF181" s="18">
        <v>125612.42</v>
      </c>
      <c r="FG181" s="18">
        <v>289592.45000000007</v>
      </c>
      <c r="FH181" s="18">
        <v>117334.14999999991</v>
      </c>
      <c r="FI181" s="18">
        <v>109518.19000000002</v>
      </c>
      <c r="FJ181" s="18">
        <v>137022.01</v>
      </c>
      <c r="FK181" s="18">
        <v>106781.17</v>
      </c>
      <c r="FL181" s="18">
        <v>141065.06</v>
      </c>
      <c r="FM181" s="18">
        <v>84822.849999999991</v>
      </c>
      <c r="FN181" s="18">
        <v>135641.57000000004</v>
      </c>
      <c r="FO181" s="18">
        <v>92976.099999999991</v>
      </c>
      <c r="FP181" s="18">
        <v>122398</v>
      </c>
      <c r="FQ181" s="18">
        <v>207287.36</v>
      </c>
      <c r="FR181" s="18">
        <v>178494.72000000003</v>
      </c>
      <c r="FS181" s="18">
        <v>81504.31</v>
      </c>
      <c r="FT181" s="18">
        <v>129841.53</v>
      </c>
      <c r="FU181" s="18">
        <v>253014.73999999996</v>
      </c>
      <c r="FV181" s="18">
        <v>131862.65000000008</v>
      </c>
      <c r="FW181" s="18">
        <v>72012.639999999999</v>
      </c>
      <c r="FX181" s="4"/>
      <c r="FY181" s="4"/>
      <c r="FZ181" s="4"/>
    </row>
    <row r="182" spans="1:182" x14ac:dyDescent="0.35">
      <c r="A182" s="6" t="s">
        <v>364</v>
      </c>
      <c r="B182" s="7">
        <v>2701748.9468</v>
      </c>
      <c r="C182" s="7">
        <v>3472030.5708000008</v>
      </c>
      <c r="D182" s="7">
        <v>4050565.2931999997</v>
      </c>
      <c r="E182" s="7">
        <v>4445774.1603999995</v>
      </c>
      <c r="F182" s="7">
        <v>4744948.8687999994</v>
      </c>
      <c r="G182" s="7">
        <v>5295439.1947999997</v>
      </c>
      <c r="H182" s="7">
        <v>5405653.9144000001</v>
      </c>
      <c r="I182" s="7">
        <v>5945690.3615999995</v>
      </c>
      <c r="J182" s="7">
        <v>6332561.2131999871</v>
      </c>
      <c r="K182" s="7">
        <v>6894103.2155999895</v>
      </c>
      <c r="L182" s="7">
        <v>7408176.5004000012</v>
      </c>
      <c r="M182" s="7">
        <v>7684290.695199999</v>
      </c>
      <c r="N182" s="7">
        <v>7993173.6007999899</v>
      </c>
      <c r="O182" s="7">
        <v>28366.760399999999</v>
      </c>
      <c r="P182" s="7">
        <v>28366.760399999999</v>
      </c>
      <c r="Q182" s="7">
        <v>0</v>
      </c>
      <c r="R182" s="7">
        <v>46973.558000000005</v>
      </c>
      <c r="S182" s="7">
        <v>71206.97159999999</v>
      </c>
      <c r="T182" s="7">
        <v>76643.618399999992</v>
      </c>
      <c r="U182" s="7">
        <v>89423.4</v>
      </c>
      <c r="V182" s="7">
        <v>138912.3296</v>
      </c>
      <c r="W182" s="7">
        <v>126248.944</v>
      </c>
      <c r="X182" s="7">
        <v>120861.9492</v>
      </c>
      <c r="Y182" s="7">
        <v>192760.97719999999</v>
      </c>
      <c r="Z182" s="7">
        <v>374020.87840000005</v>
      </c>
      <c r="AA182" s="7">
        <v>394233.38520000002</v>
      </c>
      <c r="AB182" s="7">
        <v>0</v>
      </c>
      <c r="AC182" s="7">
        <v>72229.915999999997</v>
      </c>
      <c r="AD182" s="7">
        <v>85021.0916</v>
      </c>
      <c r="AE182" s="7">
        <v>82310.960000000006</v>
      </c>
      <c r="AF182" s="7">
        <v>123582.3812</v>
      </c>
      <c r="AG182" s="7">
        <v>83292.800799999997</v>
      </c>
      <c r="AH182" s="7">
        <v>77338.9476</v>
      </c>
      <c r="AI182" s="7">
        <v>10263.285599999999</v>
      </c>
      <c r="AJ182" s="7">
        <v>121781.34239999999</v>
      </c>
      <c r="AK182" s="7">
        <v>241583.10759999999</v>
      </c>
      <c r="AL182" s="7">
        <v>277239.80320000002</v>
      </c>
      <c r="AM182" s="7">
        <v>86720.262400000007</v>
      </c>
      <c r="AN182" s="7">
        <v>162904.448</v>
      </c>
      <c r="AO182" s="7">
        <v>0</v>
      </c>
      <c r="AP182" s="7">
        <v>0</v>
      </c>
      <c r="AQ182" s="7">
        <v>12365.162</v>
      </c>
      <c r="AR182" s="7">
        <v>0</v>
      </c>
      <c r="AS182" s="7">
        <v>0</v>
      </c>
      <c r="AT182" s="7">
        <v>55180.623200000002</v>
      </c>
      <c r="AU182" s="7">
        <v>24233.4136</v>
      </c>
      <c r="AV182" s="7">
        <v>22005.467199999999</v>
      </c>
      <c r="AW182" s="7">
        <v>0</v>
      </c>
      <c r="AX182" s="7">
        <v>0</v>
      </c>
      <c r="AY182" s="7">
        <v>0</v>
      </c>
      <c r="AZ182" s="7">
        <v>26062.254000000001</v>
      </c>
      <c r="BA182" s="7">
        <v>12528.395200000001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27445.69</v>
      </c>
      <c r="BP182" s="7">
        <v>0</v>
      </c>
      <c r="BQ182" s="7">
        <v>17407.93</v>
      </c>
      <c r="BR182" s="7">
        <v>26884.32</v>
      </c>
      <c r="BS182" s="7">
        <v>14719.22</v>
      </c>
      <c r="BT182" s="7">
        <v>0</v>
      </c>
      <c r="BU182" s="7">
        <v>18589.71</v>
      </c>
      <c r="BV182" s="7">
        <v>0</v>
      </c>
      <c r="BW182" s="7">
        <v>32115.37</v>
      </c>
      <c r="BX182" s="7">
        <v>34218.17</v>
      </c>
      <c r="BY182" s="7">
        <v>21452.240000000002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24360.15</v>
      </c>
      <c r="CL182" s="7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3.9645923074200159E-2</v>
      </c>
      <c r="CY182" s="8">
        <v>0</v>
      </c>
      <c r="CZ182" s="7">
        <v>500172.75</v>
      </c>
      <c r="DA182" s="7">
        <v>747292.54</v>
      </c>
      <c r="DB182" s="7">
        <v>654533.27</v>
      </c>
      <c r="DC182" s="7">
        <v>521804.85</v>
      </c>
      <c r="DD182" s="7">
        <v>437148.54000000004</v>
      </c>
      <c r="DE182" s="7">
        <v>475191.07</v>
      </c>
      <c r="DF182" s="7">
        <v>507501.73</v>
      </c>
      <c r="DG182" s="7">
        <v>521529.59</v>
      </c>
      <c r="DH182" s="7">
        <v>537987.96000000008</v>
      </c>
      <c r="DI182" s="7">
        <v>693382.23</v>
      </c>
      <c r="DJ182" s="7">
        <v>660050.94000000006</v>
      </c>
      <c r="DK182" s="7">
        <v>614442.75</v>
      </c>
      <c r="DL182" s="7">
        <v>502003.63000000006</v>
      </c>
      <c r="DM182" s="8">
        <v>9.375E-2</v>
      </c>
      <c r="DN182" s="8">
        <v>3.3333333333333333E-2</v>
      </c>
      <c r="DO182" s="8">
        <v>2.6315789473684209E-2</v>
      </c>
      <c r="DP182" s="8">
        <v>0</v>
      </c>
      <c r="DQ182" s="8">
        <v>0</v>
      </c>
      <c r="DR182" s="8">
        <v>0</v>
      </c>
      <c r="DS182" s="8">
        <v>0</v>
      </c>
      <c r="DT182" s="8">
        <v>0</v>
      </c>
      <c r="DU182" s="8">
        <v>5.128205128205128E-2</v>
      </c>
      <c r="DV182" s="8">
        <v>0</v>
      </c>
      <c r="DW182" s="8">
        <v>4.2553191489361701E-2</v>
      </c>
      <c r="DX182" s="8">
        <v>2.8571428571428571E-2</v>
      </c>
      <c r="DY182" s="8">
        <v>4.3478260869565216E-2</v>
      </c>
      <c r="DZ182" s="8">
        <v>0</v>
      </c>
      <c r="EA182" s="8">
        <v>0.10714285714285714</v>
      </c>
      <c r="EB182" s="8">
        <v>3.125E-2</v>
      </c>
      <c r="EC182" s="8">
        <v>2.6315789473684209E-2</v>
      </c>
      <c r="ED182" s="8">
        <v>0</v>
      </c>
      <c r="EE182" s="8">
        <v>0</v>
      </c>
      <c r="EF182" s="8">
        <v>0</v>
      </c>
      <c r="EG182" s="8">
        <v>0</v>
      </c>
      <c r="EH182" s="8">
        <v>0</v>
      </c>
      <c r="EI182" s="8">
        <v>5.2631578947368418E-2</v>
      </c>
      <c r="EJ182" s="8">
        <v>0</v>
      </c>
      <c r="EK182" s="8">
        <v>4.3478260869565216E-2</v>
      </c>
      <c r="EL182" s="8">
        <v>2.8571428571428571E-2</v>
      </c>
      <c r="EM182" s="8">
        <v>0</v>
      </c>
      <c r="EN182" s="8">
        <v>0</v>
      </c>
      <c r="EO182" s="8">
        <v>0.11538461538461539</v>
      </c>
      <c r="EP182" s="8">
        <v>3.125E-2</v>
      </c>
      <c r="EQ182" s="8">
        <v>2.6315789473684209E-2</v>
      </c>
      <c r="ER182" s="8">
        <v>0</v>
      </c>
      <c r="ES182" s="8">
        <v>0</v>
      </c>
      <c r="ET182" s="8">
        <v>0</v>
      </c>
      <c r="EU182" s="8">
        <v>0</v>
      </c>
      <c r="EV182" s="8">
        <v>0</v>
      </c>
      <c r="EW182" s="8">
        <v>2.7027027027027029E-2</v>
      </c>
      <c r="EX182" s="8">
        <v>0</v>
      </c>
      <c r="EY182" s="8">
        <v>4.4444444444444446E-2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6.0000000000000005E-2</v>
      </c>
      <c r="FI182" s="7">
        <v>-6.0000000000000005E-2</v>
      </c>
      <c r="FJ182" s="7">
        <v>0</v>
      </c>
      <c r="FK182" s="7">
        <v>0</v>
      </c>
      <c r="FL182" s="7">
        <v>0</v>
      </c>
      <c r="FM182" s="7">
        <v>0</v>
      </c>
      <c r="FN182" s="7">
        <v>401.3</v>
      </c>
      <c r="FO182" s="7">
        <v>97.43</v>
      </c>
      <c r="FP182" s="7">
        <v>0</v>
      </c>
      <c r="FQ182" s="7">
        <v>984.54</v>
      </c>
      <c r="FR182" s="7">
        <v>603.13</v>
      </c>
      <c r="FS182" s="7">
        <v>3282.03</v>
      </c>
      <c r="FT182" s="7">
        <v>40809.9</v>
      </c>
      <c r="FU182" s="7">
        <v>208.32</v>
      </c>
      <c r="FV182" s="7">
        <v>3394.63</v>
      </c>
      <c r="FW182" s="7">
        <v>1069.97</v>
      </c>
      <c r="FX182" s="9" t="s">
        <v>365</v>
      </c>
      <c r="FY182" s="10" t="s">
        <v>364</v>
      </c>
      <c r="FZ182" s="22" t="s">
        <v>347</v>
      </c>
    </row>
    <row r="183" spans="1:182" x14ac:dyDescent="0.35">
      <c r="A183" s="6" t="s">
        <v>366</v>
      </c>
      <c r="B183" s="7">
        <v>19776929.564399991</v>
      </c>
      <c r="C183" s="7">
        <v>20588743.084799998</v>
      </c>
      <c r="D183" s="7">
        <v>20934798.20959999</v>
      </c>
      <c r="E183" s="7">
        <v>21783123.993599981</v>
      </c>
      <c r="F183" s="7">
        <v>21942096.154799983</v>
      </c>
      <c r="G183" s="7">
        <v>23038526.093999974</v>
      </c>
      <c r="H183" s="7">
        <v>22902103.640399985</v>
      </c>
      <c r="I183" s="7">
        <v>23318443.077200003</v>
      </c>
      <c r="J183" s="7">
        <v>24010612.811999984</v>
      </c>
      <c r="K183" s="7">
        <v>24845412.396799996</v>
      </c>
      <c r="L183" s="7">
        <v>25599834.212799989</v>
      </c>
      <c r="M183" s="7">
        <v>25932003.15479999</v>
      </c>
      <c r="N183" s="7">
        <v>26693773.011199988</v>
      </c>
      <c r="O183" s="7">
        <v>1651285.6700000002</v>
      </c>
      <c r="P183" s="7">
        <v>1718829.8947999999</v>
      </c>
      <c r="Q183" s="7">
        <v>1415479.2119999998</v>
      </c>
      <c r="R183" s="7">
        <v>1423597.4672000001</v>
      </c>
      <c r="S183" s="7">
        <v>1113590.7604</v>
      </c>
      <c r="T183" s="7">
        <v>789727.73800000001</v>
      </c>
      <c r="U183" s="7">
        <v>808025.97560000001</v>
      </c>
      <c r="V183" s="7">
        <v>1089917.8952000001</v>
      </c>
      <c r="W183" s="7">
        <v>1111566.4643999999</v>
      </c>
      <c r="X183" s="7">
        <v>1181986.5224000001</v>
      </c>
      <c r="Y183" s="7">
        <v>1062343.6355999999</v>
      </c>
      <c r="Z183" s="7">
        <v>1321494.8451999999</v>
      </c>
      <c r="AA183" s="7">
        <v>1384543.5847999998</v>
      </c>
      <c r="AB183" s="7">
        <v>870922.23879999993</v>
      </c>
      <c r="AC183" s="7">
        <v>832184.03320000006</v>
      </c>
      <c r="AD183" s="7">
        <v>645518.41919999989</v>
      </c>
      <c r="AE183" s="7">
        <v>673095.18839999998</v>
      </c>
      <c r="AF183" s="7">
        <v>805909.3652</v>
      </c>
      <c r="AG183" s="7">
        <v>1134098.3323999997</v>
      </c>
      <c r="AH183" s="7">
        <v>1256181.0588</v>
      </c>
      <c r="AI183" s="7">
        <v>810820.91359999985</v>
      </c>
      <c r="AJ183" s="7">
        <v>1284555.3307999999</v>
      </c>
      <c r="AK183" s="7">
        <v>1273659.4583999999</v>
      </c>
      <c r="AL183" s="7">
        <v>1202280.7139999999</v>
      </c>
      <c r="AM183" s="7">
        <v>1239038.3712000002</v>
      </c>
      <c r="AN183" s="7">
        <v>1564719.9975999999</v>
      </c>
      <c r="AO183" s="7">
        <v>0</v>
      </c>
      <c r="AP183" s="7">
        <v>40769.838000000003</v>
      </c>
      <c r="AQ183" s="7">
        <v>26191.429199999999</v>
      </c>
      <c r="AR183" s="7">
        <v>29402.820800000001</v>
      </c>
      <c r="AS183" s="7">
        <v>50229.135199999997</v>
      </c>
      <c r="AT183" s="7">
        <v>0</v>
      </c>
      <c r="AU183" s="7">
        <v>137550.40159999998</v>
      </c>
      <c r="AV183" s="7">
        <v>37429.513599999998</v>
      </c>
      <c r="AW183" s="7">
        <v>71066.001600000003</v>
      </c>
      <c r="AX183" s="7">
        <v>90829.948399999994</v>
      </c>
      <c r="AY183" s="7">
        <v>0</v>
      </c>
      <c r="AZ183" s="7">
        <v>0</v>
      </c>
      <c r="BA183" s="7">
        <v>63441.184000000001</v>
      </c>
      <c r="BB183" s="7">
        <v>216787.03999999998</v>
      </c>
      <c r="BC183" s="7">
        <v>223508.37</v>
      </c>
      <c r="BD183" s="7">
        <v>245078.49000000002</v>
      </c>
      <c r="BE183" s="7">
        <v>115815.98000000001</v>
      </c>
      <c r="BF183" s="7">
        <v>241734.65</v>
      </c>
      <c r="BG183" s="7">
        <v>291764.10000000003</v>
      </c>
      <c r="BH183" s="7">
        <v>289275.34000000003</v>
      </c>
      <c r="BI183" s="7">
        <v>128773.56</v>
      </c>
      <c r="BJ183" s="7">
        <v>352760.92</v>
      </c>
      <c r="BK183" s="7">
        <v>244204.66999999998</v>
      </c>
      <c r="BL183" s="7">
        <v>40261.99</v>
      </c>
      <c r="BM183" s="7">
        <v>335755.18</v>
      </c>
      <c r="BN183" s="7">
        <v>260087.43</v>
      </c>
      <c r="BO183" s="7">
        <v>202752.14</v>
      </c>
      <c r="BP183" s="7">
        <v>-7.0000000000000007E-2</v>
      </c>
      <c r="BQ183" s="7">
        <v>298449.18000000005</v>
      </c>
      <c r="BR183" s="7">
        <v>216228.1</v>
      </c>
      <c r="BS183" s="7">
        <v>196558.51</v>
      </c>
      <c r="BT183" s="7">
        <v>115737.43000000001</v>
      </c>
      <c r="BU183" s="7">
        <v>108273.38</v>
      </c>
      <c r="BV183" s="7">
        <v>99412.51999999999</v>
      </c>
      <c r="BW183" s="7">
        <v>184171.69</v>
      </c>
      <c r="BX183" s="7">
        <v>167210.64000000001</v>
      </c>
      <c r="BY183" s="7">
        <v>325952.17000000004</v>
      </c>
      <c r="BZ183" s="7">
        <v>0</v>
      </c>
      <c r="CA183" s="7">
        <v>74235.839999999997</v>
      </c>
      <c r="CB183" s="7">
        <v>0</v>
      </c>
      <c r="CC183" s="7">
        <v>0</v>
      </c>
      <c r="CD183" s="7">
        <v>102282.65</v>
      </c>
      <c r="CE183" s="7">
        <v>0</v>
      </c>
      <c r="CF183" s="7">
        <v>0</v>
      </c>
      <c r="CG183" s="7">
        <v>0</v>
      </c>
      <c r="CH183" s="7">
        <v>76373.77</v>
      </c>
      <c r="CI183" s="7">
        <v>30708.6</v>
      </c>
      <c r="CJ183" s="7">
        <v>0</v>
      </c>
      <c r="CK183" s="7">
        <v>68828.34</v>
      </c>
      <c r="CL183" s="7">
        <v>9253.19</v>
      </c>
      <c r="CM183" s="8">
        <v>0</v>
      </c>
      <c r="CN183" s="8">
        <v>5.2332979741645295E-2</v>
      </c>
      <c r="CO183" s="8">
        <v>0</v>
      </c>
      <c r="CP183" s="8">
        <v>0</v>
      </c>
      <c r="CQ183" s="8">
        <v>8.9802642908998559E-2</v>
      </c>
      <c r="CR183" s="8">
        <v>0</v>
      </c>
      <c r="CS183" s="8">
        <v>0</v>
      </c>
      <c r="CT183" s="8">
        <v>0</v>
      </c>
      <c r="CU183" s="8">
        <v>6.0184656039092239E-2</v>
      </c>
      <c r="CV183" s="8">
        <v>2.031754199754944E-2</v>
      </c>
      <c r="CW183" s="8">
        <v>0</v>
      </c>
      <c r="CX183" s="8">
        <v>5.9020926488653556E-2</v>
      </c>
      <c r="CY183" s="8">
        <v>6.233413468517867E-3</v>
      </c>
      <c r="CZ183" s="7">
        <v>1062826.0699999998</v>
      </c>
      <c r="DA183" s="7">
        <v>1418528.8199999998</v>
      </c>
      <c r="DB183" s="7">
        <v>1006884.69</v>
      </c>
      <c r="DC183" s="7">
        <v>1146427.8799999999</v>
      </c>
      <c r="DD183" s="7">
        <v>1138971.4899999998</v>
      </c>
      <c r="DE183" s="7">
        <v>1263142.72</v>
      </c>
      <c r="DF183" s="7">
        <v>805927.68</v>
      </c>
      <c r="DG183" s="7">
        <v>951901.84000000008</v>
      </c>
      <c r="DH183" s="7">
        <v>1268990.72</v>
      </c>
      <c r="DI183" s="7">
        <v>1511432.8299999998</v>
      </c>
      <c r="DJ183" s="7">
        <v>1316472.4199999997</v>
      </c>
      <c r="DK183" s="7">
        <v>1166168.4099999999</v>
      </c>
      <c r="DL183" s="7">
        <v>1484449.9</v>
      </c>
      <c r="DM183" s="8">
        <v>0</v>
      </c>
      <c r="DN183" s="8">
        <v>2.4390243902439025E-2</v>
      </c>
      <c r="DO183" s="8">
        <v>0</v>
      </c>
      <c r="DP183" s="8">
        <v>1.7241379310344827E-2</v>
      </c>
      <c r="DQ183" s="8">
        <v>0</v>
      </c>
      <c r="DR183" s="8">
        <v>5.128205128205128E-2</v>
      </c>
      <c r="DS183" s="8">
        <v>2.0408163265306121E-2</v>
      </c>
      <c r="DT183" s="8">
        <v>5.128205128205128E-2</v>
      </c>
      <c r="DU183" s="8">
        <v>2.1276595744680851E-2</v>
      </c>
      <c r="DV183" s="8">
        <v>1.7857142857142856E-2</v>
      </c>
      <c r="DW183" s="8">
        <v>4.6875E-2</v>
      </c>
      <c r="DX183" s="8">
        <v>1.7543859649122806E-2</v>
      </c>
      <c r="DY183" s="8">
        <v>0.125</v>
      </c>
      <c r="DZ183" s="8">
        <v>0</v>
      </c>
      <c r="EA183" s="8">
        <v>0</v>
      </c>
      <c r="EB183" s="8">
        <v>2.3255813953488372E-2</v>
      </c>
      <c r="EC183" s="8">
        <v>0</v>
      </c>
      <c r="ED183" s="8">
        <v>1.7241379310344827E-2</v>
      </c>
      <c r="EE183" s="8">
        <v>1.5873015873015872E-2</v>
      </c>
      <c r="EF183" s="8">
        <v>2.8571428571428571E-2</v>
      </c>
      <c r="EG183" s="8">
        <v>0.02</v>
      </c>
      <c r="EH183" s="8">
        <v>5.128205128205128E-2</v>
      </c>
      <c r="EI183" s="8">
        <v>2.0833333333333332E-2</v>
      </c>
      <c r="EJ183" s="8">
        <v>0</v>
      </c>
      <c r="EK183" s="8">
        <v>4.6153846153846156E-2</v>
      </c>
      <c r="EL183" s="8">
        <v>1.8181818181818181E-2</v>
      </c>
      <c r="EM183" s="8">
        <v>0</v>
      </c>
      <c r="EN183" s="8">
        <v>0</v>
      </c>
      <c r="EO183" s="8">
        <v>0</v>
      </c>
      <c r="EP183" s="8">
        <v>2.1739130434782608E-2</v>
      </c>
      <c r="EQ183" s="8">
        <v>0</v>
      </c>
      <c r="ER183" s="8">
        <v>1.7857142857142856E-2</v>
      </c>
      <c r="ES183" s="8">
        <v>1.5873015873015872E-2</v>
      </c>
      <c r="ET183" s="8">
        <v>2.8571428571428571E-2</v>
      </c>
      <c r="EU183" s="8">
        <v>0</v>
      </c>
      <c r="EV183" s="8">
        <v>0.05</v>
      </c>
      <c r="EW183" s="8">
        <v>0.02</v>
      </c>
      <c r="EX183" s="8">
        <v>0</v>
      </c>
      <c r="EY183" s="8">
        <v>4.4117647058823532E-2</v>
      </c>
      <c r="EZ183" s="7">
        <v>10613.59</v>
      </c>
      <c r="FA183" s="7">
        <v>29625.06</v>
      </c>
      <c r="FB183" s="7">
        <v>26134.759999999995</v>
      </c>
      <c r="FC183" s="7">
        <v>123578.26</v>
      </c>
      <c r="FD183" s="7">
        <v>40304.79</v>
      </c>
      <c r="FE183" s="7">
        <v>16175.799999999997</v>
      </c>
      <c r="FF183" s="7">
        <v>33116.36</v>
      </c>
      <c r="FG183" s="7">
        <v>17095.7</v>
      </c>
      <c r="FH183" s="7">
        <v>43674.270000000011</v>
      </c>
      <c r="FI183" s="7">
        <v>32323.399999999998</v>
      </c>
      <c r="FJ183" s="7">
        <v>16180.260000000002</v>
      </c>
      <c r="FK183" s="7">
        <v>6956.5400000000009</v>
      </c>
      <c r="FL183" s="7">
        <v>55974.75</v>
      </c>
      <c r="FM183" s="7">
        <v>54999.310000000005</v>
      </c>
      <c r="FN183" s="7">
        <v>3030.4300000000003</v>
      </c>
      <c r="FO183" s="7">
        <v>4261.3099999999995</v>
      </c>
      <c r="FP183" s="7">
        <v>7134.24</v>
      </c>
      <c r="FQ183" s="7">
        <v>5900.2900000000009</v>
      </c>
      <c r="FR183" s="7">
        <v>24831.729999999996</v>
      </c>
      <c r="FS183" s="7">
        <v>2723.96</v>
      </c>
      <c r="FT183" s="7">
        <v>186924.47</v>
      </c>
      <c r="FU183" s="7">
        <v>55838.84</v>
      </c>
      <c r="FV183" s="7">
        <v>90718.26</v>
      </c>
      <c r="FW183" s="7">
        <v>32178.45</v>
      </c>
      <c r="FX183" s="9" t="s">
        <v>365</v>
      </c>
      <c r="FY183" s="10" t="s">
        <v>366</v>
      </c>
      <c r="FZ183" s="22" t="s">
        <v>347</v>
      </c>
    </row>
    <row r="184" spans="1:182" x14ac:dyDescent="0.35">
      <c r="A184" s="6" t="s">
        <v>367</v>
      </c>
      <c r="B184" s="7">
        <v>17910473.761599999</v>
      </c>
      <c r="C184" s="7">
        <v>18293757.831599992</v>
      </c>
      <c r="D184" s="7">
        <v>18415500.356799979</v>
      </c>
      <c r="E184" s="7">
        <v>18746519.931600001</v>
      </c>
      <c r="F184" s="7">
        <v>18301008.914799985</v>
      </c>
      <c r="G184" s="7">
        <v>18459792.463199984</v>
      </c>
      <c r="H184" s="7">
        <v>18014806.092399981</v>
      </c>
      <c r="I184" s="7">
        <v>17909972.202399977</v>
      </c>
      <c r="J184" s="7">
        <v>17363482.462000001</v>
      </c>
      <c r="K184" s="7">
        <v>17439207.447599996</v>
      </c>
      <c r="L184" s="7">
        <v>17494147.883999996</v>
      </c>
      <c r="M184" s="7">
        <v>17357221.169199996</v>
      </c>
      <c r="N184" s="7">
        <v>17543534.101999991</v>
      </c>
      <c r="O184" s="7">
        <v>1691583.0176000001</v>
      </c>
      <c r="P184" s="7">
        <v>1742497.7823999999</v>
      </c>
      <c r="Q184" s="7">
        <v>1586813.5811999999</v>
      </c>
      <c r="R184" s="7">
        <v>1664092.1915999998</v>
      </c>
      <c r="S184" s="7">
        <v>1754624.0227999999</v>
      </c>
      <c r="T184" s="7">
        <v>1744170.7715999996</v>
      </c>
      <c r="U184" s="7">
        <v>1790497.2207999993</v>
      </c>
      <c r="V184" s="7">
        <v>1717422.7843999995</v>
      </c>
      <c r="W184" s="7">
        <v>1477390.3412000001</v>
      </c>
      <c r="X184" s="7">
        <v>1269880.0755999996</v>
      </c>
      <c r="Y184" s="7">
        <v>1273495.0588000002</v>
      </c>
      <c r="Z184" s="7">
        <v>1405826.7531999999</v>
      </c>
      <c r="AA184" s="7">
        <v>1381518.4623999998</v>
      </c>
      <c r="AB184" s="7">
        <v>992901.66320000007</v>
      </c>
      <c r="AC184" s="7">
        <v>838768.52040000015</v>
      </c>
      <c r="AD184" s="7">
        <v>1002377.2684000001</v>
      </c>
      <c r="AE184" s="7">
        <v>1303806.8027999999</v>
      </c>
      <c r="AF184" s="7">
        <v>1027155.3372000001</v>
      </c>
      <c r="AG184" s="7">
        <v>991840.0932</v>
      </c>
      <c r="AH184" s="7">
        <v>1096067.2359999998</v>
      </c>
      <c r="AI184" s="7">
        <v>1002811.7955999998</v>
      </c>
      <c r="AJ184" s="7">
        <v>1075994.0955999999</v>
      </c>
      <c r="AK184" s="7">
        <v>1225999.1227999998</v>
      </c>
      <c r="AL184" s="7">
        <v>897140.5615999999</v>
      </c>
      <c r="AM184" s="7">
        <v>615433.30519999994</v>
      </c>
      <c r="AN184" s="7">
        <v>1208667.2388000002</v>
      </c>
      <c r="AO184" s="7">
        <v>0</v>
      </c>
      <c r="AP184" s="7">
        <v>75173.003200000006</v>
      </c>
      <c r="AQ184" s="7">
        <v>58956.280400000003</v>
      </c>
      <c r="AR184" s="7">
        <v>158632.5716</v>
      </c>
      <c r="AS184" s="7">
        <v>39796.411599999999</v>
      </c>
      <c r="AT184" s="7">
        <v>129557.3236</v>
      </c>
      <c r="AU184" s="7">
        <v>11318.1764</v>
      </c>
      <c r="AV184" s="7">
        <v>86920.25959999999</v>
      </c>
      <c r="AW184" s="7">
        <v>172821.56</v>
      </c>
      <c r="AX184" s="7">
        <v>30481.948799999998</v>
      </c>
      <c r="AY184" s="7">
        <v>0</v>
      </c>
      <c r="AZ184" s="7">
        <v>51576.4928</v>
      </c>
      <c r="BA184" s="7">
        <v>85803.011199999994</v>
      </c>
      <c r="BB184" s="7">
        <v>176137.9</v>
      </c>
      <c r="BC184" s="7">
        <v>242886.15000000002</v>
      </c>
      <c r="BD184" s="7">
        <v>135154.66</v>
      </c>
      <c r="BE184" s="7">
        <v>112243.33000000002</v>
      </c>
      <c r="BF184" s="7">
        <v>61179.56</v>
      </c>
      <c r="BG184" s="7">
        <v>39354.710000000006</v>
      </c>
      <c r="BH184" s="7">
        <v>211944.09</v>
      </c>
      <c r="BI184" s="7">
        <v>143248.06</v>
      </c>
      <c r="BJ184" s="7">
        <v>49783.14</v>
      </c>
      <c r="BK184" s="7">
        <v>224911.42999999993</v>
      </c>
      <c r="BL184" s="7">
        <v>131414.41999999998</v>
      </c>
      <c r="BM184" s="7">
        <v>166498.99</v>
      </c>
      <c r="BN184" s="7">
        <v>105098.84</v>
      </c>
      <c r="BO184" s="7">
        <v>214853.27</v>
      </c>
      <c r="BP184" s="7">
        <v>270461.43</v>
      </c>
      <c r="BQ184" s="7">
        <v>295562.64</v>
      </c>
      <c r="BR184" s="7">
        <v>353261.64</v>
      </c>
      <c r="BS184" s="7">
        <v>263952.15999999997</v>
      </c>
      <c r="BT184" s="7">
        <v>72296.289999999994</v>
      </c>
      <c r="BU184" s="7">
        <v>248844</v>
      </c>
      <c r="BV184" s="7">
        <v>383060.54</v>
      </c>
      <c r="BW184" s="7">
        <v>209621.79000000004</v>
      </c>
      <c r="BX184" s="7">
        <v>232777.14</v>
      </c>
      <c r="BY184" s="7">
        <v>51368.06</v>
      </c>
      <c r="BZ184" s="7">
        <v>0</v>
      </c>
      <c r="CA184" s="7">
        <v>48030.82</v>
      </c>
      <c r="CB184" s="7">
        <v>0</v>
      </c>
      <c r="CC184" s="7">
        <v>0</v>
      </c>
      <c r="CD184" s="7">
        <v>80511.61</v>
      </c>
      <c r="CE184" s="7">
        <v>112272.34</v>
      </c>
      <c r="CF184" s="7">
        <v>0</v>
      </c>
      <c r="CG184" s="7">
        <v>0</v>
      </c>
      <c r="CH184" s="7">
        <v>85431.57</v>
      </c>
      <c r="CI184" s="7">
        <v>0</v>
      </c>
      <c r="CJ184" s="7">
        <v>42652.2</v>
      </c>
      <c r="CK184" s="7">
        <v>0</v>
      </c>
      <c r="CL184" s="7">
        <v>0</v>
      </c>
      <c r="CM184" s="8">
        <v>0</v>
      </c>
      <c r="CN184" s="8">
        <v>4.3435821734472808E-2</v>
      </c>
      <c r="CO184" s="8">
        <v>0</v>
      </c>
      <c r="CP184" s="8">
        <v>0</v>
      </c>
      <c r="CQ184" s="8">
        <v>0.25926023723366909</v>
      </c>
      <c r="CR184" s="8">
        <v>0.3042031205381977</v>
      </c>
      <c r="CS184" s="8">
        <v>0</v>
      </c>
      <c r="CT184" s="8">
        <v>0</v>
      </c>
      <c r="CU184" s="8">
        <v>0.25800199173998084</v>
      </c>
      <c r="CV184" s="8">
        <v>0</v>
      </c>
      <c r="CW184" s="8">
        <v>5.7320305742701139E-2</v>
      </c>
      <c r="CX184" s="8">
        <v>0</v>
      </c>
      <c r="CY184" s="8">
        <v>0</v>
      </c>
      <c r="CZ184" s="7">
        <v>606831.44000000006</v>
      </c>
      <c r="DA184" s="7">
        <v>1105788.22</v>
      </c>
      <c r="DB184" s="7">
        <v>707546.74</v>
      </c>
      <c r="DC184" s="7">
        <v>693041.25000000012</v>
      </c>
      <c r="DD184" s="7">
        <v>310543.61</v>
      </c>
      <c r="DE184" s="7">
        <v>369070.31</v>
      </c>
      <c r="DF184" s="7">
        <v>692552.12</v>
      </c>
      <c r="DG184" s="7">
        <v>550087.41</v>
      </c>
      <c r="DH184" s="7">
        <v>331127.56</v>
      </c>
      <c r="DI184" s="7">
        <v>824718.44000000006</v>
      </c>
      <c r="DJ184" s="7">
        <v>744102.8</v>
      </c>
      <c r="DK184" s="7">
        <v>482984.52</v>
      </c>
      <c r="DL184" s="7">
        <v>427736.82999999996</v>
      </c>
      <c r="DM184" s="8">
        <v>0.10810810810810811</v>
      </c>
      <c r="DN184" s="8">
        <v>0</v>
      </c>
      <c r="DO184" s="8">
        <v>3.6363636363636362E-2</v>
      </c>
      <c r="DP184" s="8">
        <v>0</v>
      </c>
      <c r="DQ184" s="8">
        <v>0</v>
      </c>
      <c r="DR184" s="8">
        <v>0</v>
      </c>
      <c r="DS184" s="8">
        <v>6.6666666666666666E-2</v>
      </c>
      <c r="DT184" s="8">
        <v>0</v>
      </c>
      <c r="DU184" s="8">
        <v>5.2631578947368418E-2</v>
      </c>
      <c r="DV184" s="8">
        <v>0</v>
      </c>
      <c r="DW184" s="8">
        <v>0</v>
      </c>
      <c r="DX184" s="8">
        <v>4.5454545454545456E-2</v>
      </c>
      <c r="DY184" s="8">
        <v>0</v>
      </c>
      <c r="DZ184" s="8">
        <v>3.125E-2</v>
      </c>
      <c r="EA184" s="8">
        <v>8.1081081081081086E-2</v>
      </c>
      <c r="EB184" s="8">
        <v>0</v>
      </c>
      <c r="EC184" s="8">
        <v>3.6363636363636362E-2</v>
      </c>
      <c r="ED184" s="8">
        <v>0</v>
      </c>
      <c r="EE184" s="8">
        <v>0</v>
      </c>
      <c r="EF184" s="8">
        <v>0</v>
      </c>
      <c r="EG184" s="8">
        <v>6.25E-2</v>
      </c>
      <c r="EH184" s="8">
        <v>0</v>
      </c>
      <c r="EI184" s="8">
        <v>5.5555555555555552E-2</v>
      </c>
      <c r="EJ184" s="8">
        <v>0</v>
      </c>
      <c r="EK184" s="8">
        <v>0</v>
      </c>
      <c r="EL184" s="8">
        <v>4.3478260869565216E-2</v>
      </c>
      <c r="EM184" s="8">
        <v>1.9607843137254902E-2</v>
      </c>
      <c r="EN184" s="8">
        <v>3.125E-2</v>
      </c>
      <c r="EO184" s="8">
        <v>8.3333333333333329E-2</v>
      </c>
      <c r="EP184" s="8">
        <v>0</v>
      </c>
      <c r="EQ184" s="8">
        <v>3.8461538461538464E-2</v>
      </c>
      <c r="ER184" s="8">
        <v>0</v>
      </c>
      <c r="ES184" s="8">
        <v>0</v>
      </c>
      <c r="ET184" s="8">
        <v>0</v>
      </c>
      <c r="EU184" s="8">
        <v>6.25E-2</v>
      </c>
      <c r="EV184" s="8">
        <v>0</v>
      </c>
      <c r="EW184" s="8">
        <v>4.7619047619047616E-2</v>
      </c>
      <c r="EX184" s="8">
        <v>0</v>
      </c>
      <c r="EY184" s="8">
        <v>0</v>
      </c>
      <c r="EZ184" s="7">
        <v>3479.9400000000005</v>
      </c>
      <c r="FA184" s="7">
        <v>1619.0000000000002</v>
      </c>
      <c r="FB184" s="7">
        <v>3280.9000000000005</v>
      </c>
      <c r="FC184" s="7">
        <v>62518.239999999998</v>
      </c>
      <c r="FD184" s="7">
        <v>22806.400000000001</v>
      </c>
      <c r="FE184" s="7">
        <v>59396.78</v>
      </c>
      <c r="FF184" s="7">
        <v>12341.94</v>
      </c>
      <c r="FG184" s="7">
        <v>6548.55</v>
      </c>
      <c r="FH184" s="7">
        <v>30438.550000000003</v>
      </c>
      <c r="FI184" s="7">
        <v>29540.590000000004</v>
      </c>
      <c r="FJ184" s="7">
        <v>82019.03</v>
      </c>
      <c r="FK184" s="7">
        <v>12196.76</v>
      </c>
      <c r="FL184" s="7">
        <v>84609.779999999984</v>
      </c>
      <c r="FM184" s="7">
        <v>5235.95</v>
      </c>
      <c r="FN184" s="7">
        <v>15734.810000000001</v>
      </c>
      <c r="FO184" s="7">
        <v>1357.51</v>
      </c>
      <c r="FP184" s="7">
        <v>17726.47</v>
      </c>
      <c r="FQ184" s="7">
        <v>33992.799999999996</v>
      </c>
      <c r="FR184" s="7">
        <v>29255.23</v>
      </c>
      <c r="FS184" s="7">
        <v>81583.029999999984</v>
      </c>
      <c r="FT184" s="7">
        <v>130687.17</v>
      </c>
      <c r="FU184" s="7">
        <v>116141.20000000003</v>
      </c>
      <c r="FV184" s="7">
        <v>33135.340000000004</v>
      </c>
      <c r="FW184" s="7">
        <v>9226.74</v>
      </c>
      <c r="FX184" s="9" t="s">
        <v>365</v>
      </c>
      <c r="FY184" s="10" t="s">
        <v>367</v>
      </c>
      <c r="FZ184" s="22" t="s">
        <v>347</v>
      </c>
    </row>
    <row r="185" spans="1:182" x14ac:dyDescent="0.35">
      <c r="A185" s="6" t="s">
        <v>368</v>
      </c>
      <c r="B185" s="7">
        <v>32780046.592799984</v>
      </c>
      <c r="C185" s="7">
        <v>33974256.331599988</v>
      </c>
      <c r="D185" s="7">
        <v>34592333.805599995</v>
      </c>
      <c r="E185" s="7">
        <v>34911935.765199982</v>
      </c>
      <c r="F185" s="7">
        <v>35103577.887199968</v>
      </c>
      <c r="G185" s="7">
        <v>36834984.699599974</v>
      </c>
      <c r="H185" s="7">
        <v>36306348.062799953</v>
      </c>
      <c r="I185" s="7">
        <v>37318120.636799976</v>
      </c>
      <c r="J185" s="7">
        <v>38226775.665999964</v>
      </c>
      <c r="K185" s="7">
        <v>39783943.795599975</v>
      </c>
      <c r="L185" s="7">
        <v>41212078.344799966</v>
      </c>
      <c r="M185" s="7">
        <v>41055486.977599964</v>
      </c>
      <c r="N185" s="7">
        <v>42576720.201999947</v>
      </c>
      <c r="O185" s="7">
        <v>2893137.1883999994</v>
      </c>
      <c r="P185" s="7">
        <v>3006876.9675999992</v>
      </c>
      <c r="Q185" s="7">
        <v>2788420.9955999996</v>
      </c>
      <c r="R185" s="7">
        <v>2987857.2640000004</v>
      </c>
      <c r="S185" s="7">
        <v>2834309.6928000008</v>
      </c>
      <c r="T185" s="7">
        <v>2779936.4904000005</v>
      </c>
      <c r="U185" s="7">
        <v>2235773.5891999998</v>
      </c>
      <c r="V185" s="7">
        <v>2198666.2768000001</v>
      </c>
      <c r="W185" s="7">
        <v>2020919.7372000001</v>
      </c>
      <c r="X185" s="7">
        <v>1684209.1375999998</v>
      </c>
      <c r="Y185" s="7">
        <v>2104583.9847999997</v>
      </c>
      <c r="Z185" s="7">
        <v>2131522.0104</v>
      </c>
      <c r="AA185" s="7">
        <v>2379431.3848000001</v>
      </c>
      <c r="AB185" s="7">
        <v>2168236.7868000004</v>
      </c>
      <c r="AC185" s="7">
        <v>2116549.4756</v>
      </c>
      <c r="AD185" s="7">
        <v>2190666.5739999996</v>
      </c>
      <c r="AE185" s="7">
        <v>1932772.7416000001</v>
      </c>
      <c r="AF185" s="7">
        <v>1387540.8747999999</v>
      </c>
      <c r="AG185" s="7">
        <v>1388198.8248000003</v>
      </c>
      <c r="AH185" s="7">
        <v>1612953.9279999998</v>
      </c>
      <c r="AI185" s="7">
        <v>1526120.4804</v>
      </c>
      <c r="AJ185" s="7">
        <v>1850210.0196</v>
      </c>
      <c r="AK185" s="7">
        <v>1956501.6612</v>
      </c>
      <c r="AL185" s="7">
        <v>2267121.7948000003</v>
      </c>
      <c r="AM185" s="7">
        <v>2131515.8651999999</v>
      </c>
      <c r="AN185" s="7">
        <v>1851581.7955999996</v>
      </c>
      <c r="AO185" s="7">
        <v>0</v>
      </c>
      <c r="AP185" s="7">
        <v>199174.74719999998</v>
      </c>
      <c r="AQ185" s="7">
        <v>230303.49599999996</v>
      </c>
      <c r="AR185" s="7">
        <v>62768.957600000002</v>
      </c>
      <c r="AS185" s="7">
        <v>58389.196800000005</v>
      </c>
      <c r="AT185" s="7">
        <v>52140.398399999998</v>
      </c>
      <c r="AU185" s="7">
        <v>141937.00039999999</v>
      </c>
      <c r="AV185" s="7">
        <v>88010.483599999992</v>
      </c>
      <c r="AW185" s="7">
        <v>282329.41559999995</v>
      </c>
      <c r="AX185" s="7">
        <v>57248.511599999998</v>
      </c>
      <c r="AY185" s="7">
        <v>12976.748799999999</v>
      </c>
      <c r="AZ185" s="7">
        <v>59998.208800000008</v>
      </c>
      <c r="BA185" s="7">
        <v>75287.5052</v>
      </c>
      <c r="BB185" s="7">
        <v>459291.03</v>
      </c>
      <c r="BC185" s="7">
        <v>696876.97</v>
      </c>
      <c r="BD185" s="7">
        <v>187436.66</v>
      </c>
      <c r="BE185" s="7">
        <v>175662.46</v>
      </c>
      <c r="BF185" s="7">
        <v>181542.79</v>
      </c>
      <c r="BG185" s="7">
        <v>220893.61</v>
      </c>
      <c r="BH185" s="7">
        <v>127533.52</v>
      </c>
      <c r="BI185" s="7">
        <v>552412.38000000012</v>
      </c>
      <c r="BJ185" s="7">
        <v>165369.12</v>
      </c>
      <c r="BK185" s="7">
        <v>215341.96000000002</v>
      </c>
      <c r="BL185" s="7">
        <v>432074.90999999986</v>
      </c>
      <c r="BM185" s="7">
        <v>267516.63</v>
      </c>
      <c r="BN185" s="7">
        <v>436717.07000000007</v>
      </c>
      <c r="BO185" s="7">
        <v>678323.78</v>
      </c>
      <c r="BP185" s="7">
        <v>485433.83</v>
      </c>
      <c r="BQ185" s="7">
        <v>481465.76</v>
      </c>
      <c r="BR185" s="7">
        <v>474364.03000000009</v>
      </c>
      <c r="BS185" s="7">
        <v>377197.85000000003</v>
      </c>
      <c r="BT185" s="7">
        <v>216935.9</v>
      </c>
      <c r="BU185" s="7">
        <v>630863.35999999999</v>
      </c>
      <c r="BV185" s="7">
        <v>380936.63999999996</v>
      </c>
      <c r="BW185" s="7">
        <v>313126</v>
      </c>
      <c r="BX185" s="7">
        <v>439435.38999999996</v>
      </c>
      <c r="BY185" s="7">
        <v>199844.87000000002</v>
      </c>
      <c r="BZ185" s="7">
        <v>0</v>
      </c>
      <c r="CA185" s="7">
        <v>132789.65</v>
      </c>
      <c r="CB185" s="7">
        <v>51736.59</v>
      </c>
      <c r="CC185" s="7">
        <v>183469.71999999997</v>
      </c>
      <c r="CD185" s="7">
        <v>96521.06</v>
      </c>
      <c r="CE185" s="7">
        <v>23112.45</v>
      </c>
      <c r="CF185" s="7">
        <v>229257.34</v>
      </c>
      <c r="CG185" s="7">
        <v>0</v>
      </c>
      <c r="CH185" s="7">
        <v>56283.32</v>
      </c>
      <c r="CI185" s="7">
        <v>76849.84</v>
      </c>
      <c r="CJ185" s="7">
        <v>12683.15</v>
      </c>
      <c r="CK185" s="7">
        <v>87884.61</v>
      </c>
      <c r="CL185" s="7">
        <v>115936.37</v>
      </c>
      <c r="CM185" s="20">
        <v>0</v>
      </c>
      <c r="CN185" s="20">
        <v>6.1643933516496593E-2</v>
      </c>
      <c r="CO185" s="20">
        <v>2.498533511906063E-2</v>
      </c>
      <c r="CP185" s="20">
        <v>0.10114760002736674</v>
      </c>
      <c r="CQ185" s="20">
        <v>6.2025760688890159E-2</v>
      </c>
      <c r="CR185" s="20">
        <v>1.4691488374276713E-2</v>
      </c>
      <c r="CS185" s="20">
        <v>0.1409055309338493</v>
      </c>
      <c r="CT185" s="20">
        <v>0</v>
      </c>
      <c r="CU185" s="20">
        <v>2.6653012744095678E-2</v>
      </c>
      <c r="CV185" s="20">
        <v>3.1860004799449212E-2</v>
      </c>
      <c r="CW185" s="20">
        <v>5.5960511080601679E-3</v>
      </c>
      <c r="CX185" s="20">
        <v>5.4916603439026261E-2</v>
      </c>
      <c r="CY185" s="20">
        <v>5.6282889280007506E-2</v>
      </c>
      <c r="CZ185" s="7">
        <v>1630987.4</v>
      </c>
      <c r="DA185" s="7">
        <v>2154139.790000001</v>
      </c>
      <c r="DB185" s="7">
        <v>2070678.2499999995</v>
      </c>
      <c r="DC185" s="7">
        <v>1813881.0999999996</v>
      </c>
      <c r="DD185" s="7">
        <v>1556144.7200000002</v>
      </c>
      <c r="DE185" s="7">
        <v>1573186.42</v>
      </c>
      <c r="DF185" s="7">
        <v>1627028.68</v>
      </c>
      <c r="DG185" s="7">
        <v>1848867.0099999995</v>
      </c>
      <c r="DH185" s="7">
        <v>2111705.7400000002</v>
      </c>
      <c r="DI185" s="7">
        <v>2412110.1199999996</v>
      </c>
      <c r="DJ185" s="7">
        <v>2266446.42</v>
      </c>
      <c r="DK185" s="7">
        <v>1600328.5799999998</v>
      </c>
      <c r="DL185" s="7">
        <v>2164786.61</v>
      </c>
      <c r="DM185" s="20">
        <v>0.06</v>
      </c>
      <c r="DN185" s="20">
        <v>4.2553191489361701E-2</v>
      </c>
      <c r="DO185" s="20">
        <v>1.5503875968992248E-2</v>
      </c>
      <c r="DP185" s="20">
        <v>1.7391304347826087E-2</v>
      </c>
      <c r="DQ185" s="20">
        <v>9.0909090909090905E-3</v>
      </c>
      <c r="DR185" s="20">
        <v>0</v>
      </c>
      <c r="DS185" s="20">
        <v>9.433962264150943E-3</v>
      </c>
      <c r="DT185" s="20">
        <v>1.0416666666666666E-2</v>
      </c>
      <c r="DU185" s="20">
        <v>3.125E-2</v>
      </c>
      <c r="DV185" s="20">
        <v>7.8260869565217397E-2</v>
      </c>
      <c r="DW185" s="20">
        <v>1.1494252873563218E-2</v>
      </c>
      <c r="DX185" s="20">
        <v>2.4793388429752067E-2</v>
      </c>
      <c r="DY185" s="20">
        <v>4.3165467625899283E-2</v>
      </c>
      <c r="DZ185" s="20">
        <v>3.6585365853658534E-2</v>
      </c>
      <c r="EA185" s="20">
        <v>2.1505376344086023E-2</v>
      </c>
      <c r="EB185" s="20">
        <v>3.8461538461538464E-2</v>
      </c>
      <c r="EC185" s="20">
        <v>1.5503875968992248E-2</v>
      </c>
      <c r="ED185" s="20">
        <v>9.3457943925233638E-3</v>
      </c>
      <c r="EE185" s="20">
        <v>0</v>
      </c>
      <c r="EF185" s="20">
        <v>0</v>
      </c>
      <c r="EG185" s="20">
        <v>9.433962264150943E-3</v>
      </c>
      <c r="EH185" s="20">
        <v>9.1743119266055051E-3</v>
      </c>
      <c r="EI185" s="20">
        <v>1.1904761904761904E-2</v>
      </c>
      <c r="EJ185" s="20">
        <v>4.9180327868852458E-2</v>
      </c>
      <c r="EK185" s="20">
        <v>0</v>
      </c>
      <c r="EL185" s="20">
        <v>8.3333333333333332E-3</v>
      </c>
      <c r="EM185" s="20">
        <v>3.2608695652173912E-2</v>
      </c>
      <c r="EN185" s="20">
        <v>3.7974683544303799E-2</v>
      </c>
      <c r="EO185" s="20">
        <v>3.2608695652173912E-2</v>
      </c>
      <c r="EP185" s="20">
        <v>1.9230769230769232E-2</v>
      </c>
      <c r="EQ185" s="20">
        <v>1.5503875968992248E-2</v>
      </c>
      <c r="ER185" s="20">
        <v>9.1743119266055051E-3</v>
      </c>
      <c r="ES185" s="20">
        <v>0</v>
      </c>
      <c r="ET185" s="20">
        <v>0</v>
      </c>
      <c r="EU185" s="20">
        <v>9.5238095238095247E-3</v>
      </c>
      <c r="EV185" s="20">
        <v>9.0090090090090089E-3</v>
      </c>
      <c r="EW185" s="20">
        <v>3.4883720930232558E-2</v>
      </c>
      <c r="EX185" s="20">
        <v>2.4793388429752067E-2</v>
      </c>
      <c r="EY185" s="20">
        <v>0</v>
      </c>
      <c r="EZ185" s="7">
        <v>347.61</v>
      </c>
      <c r="FA185" s="7">
        <v>22998.949999999997</v>
      </c>
      <c r="FB185" s="7">
        <v>8562.4200000000037</v>
      </c>
      <c r="FC185" s="7">
        <v>54779</v>
      </c>
      <c r="FD185" s="7">
        <v>8128.0199999999995</v>
      </c>
      <c r="FE185" s="7">
        <v>38992.700000000012</v>
      </c>
      <c r="FF185" s="7">
        <v>36548.429999999993</v>
      </c>
      <c r="FG185" s="7">
        <v>31619.45</v>
      </c>
      <c r="FH185" s="7">
        <v>29629.879999999997</v>
      </c>
      <c r="FI185" s="7">
        <v>77365.13</v>
      </c>
      <c r="FJ185" s="7">
        <v>35035.06</v>
      </c>
      <c r="FK185" s="7">
        <v>59525.999999999993</v>
      </c>
      <c r="FL185" s="7">
        <v>16250.410000000002</v>
      </c>
      <c r="FM185" s="7">
        <v>118411.01000000001</v>
      </c>
      <c r="FN185" s="7">
        <v>30227.579999999994</v>
      </c>
      <c r="FO185" s="7">
        <v>11317.6</v>
      </c>
      <c r="FP185" s="7">
        <v>14251.34</v>
      </c>
      <c r="FQ185" s="7">
        <v>110568.80000000002</v>
      </c>
      <c r="FR185" s="7">
        <v>16761.420000000002</v>
      </c>
      <c r="FS185" s="7">
        <v>34734.819999999992</v>
      </c>
      <c r="FT185" s="7">
        <v>22985.239999999998</v>
      </c>
      <c r="FU185" s="7">
        <v>21255.18</v>
      </c>
      <c r="FV185" s="7">
        <v>46040.349999999991</v>
      </c>
      <c r="FW185" s="7">
        <v>90858.420000000027</v>
      </c>
      <c r="FX185" s="9" t="s">
        <v>365</v>
      </c>
      <c r="FY185" s="10" t="s">
        <v>368</v>
      </c>
      <c r="FZ185" s="22" t="s">
        <v>347</v>
      </c>
    </row>
    <row r="186" spans="1:182" x14ac:dyDescent="0.35">
      <c r="A186" s="6" t="s">
        <v>369</v>
      </c>
      <c r="B186" s="7">
        <v>3037482.61719999</v>
      </c>
      <c r="C186" s="7">
        <v>3565028.3711999999</v>
      </c>
      <c r="D186" s="7">
        <v>3968341.0775999995</v>
      </c>
      <c r="E186" s="7">
        <v>4359815.6843999997</v>
      </c>
      <c r="F186" s="7">
        <v>4671109.2423999999</v>
      </c>
      <c r="G186" s="7">
        <v>4849396.6080000009</v>
      </c>
      <c r="H186" s="7">
        <v>4791170.4331999999</v>
      </c>
      <c r="I186" s="7">
        <v>4839689.4511999991</v>
      </c>
      <c r="J186" s="7">
        <v>5064734.5755999992</v>
      </c>
      <c r="K186" s="7">
        <v>5119307.9748000009</v>
      </c>
      <c r="L186" s="7">
        <v>5348306.2679999992</v>
      </c>
      <c r="M186" s="7">
        <v>5109329.9199999999</v>
      </c>
      <c r="N186" s="7">
        <v>5121917.9315999988</v>
      </c>
      <c r="O186" s="7">
        <v>237300.20839999997</v>
      </c>
      <c r="P186" s="7">
        <v>637494.48800000001</v>
      </c>
      <c r="Q186" s="7">
        <v>963094.01320000004</v>
      </c>
      <c r="R186" s="7">
        <v>1079822.1516</v>
      </c>
      <c r="S186" s="7">
        <v>1591371.4292000001</v>
      </c>
      <c r="T186" s="7">
        <v>1330418.4508000002</v>
      </c>
      <c r="U186" s="7">
        <v>1260427.3856000002</v>
      </c>
      <c r="V186" s="7">
        <v>1163029.2031999999</v>
      </c>
      <c r="W186" s="7">
        <v>873868.66159999999</v>
      </c>
      <c r="X186" s="7">
        <v>478362.92960000003</v>
      </c>
      <c r="Y186" s="7">
        <v>521341.44319999998</v>
      </c>
      <c r="Z186" s="7">
        <v>364795.43679999997</v>
      </c>
      <c r="AA186" s="7">
        <v>308196.58559999999</v>
      </c>
      <c r="AB186" s="7">
        <v>814119.55839999998</v>
      </c>
      <c r="AC186" s="7">
        <v>533426.02240000002</v>
      </c>
      <c r="AD186" s="7">
        <v>616084.78200000001</v>
      </c>
      <c r="AE186" s="7">
        <v>577204.20000000007</v>
      </c>
      <c r="AF186" s="7">
        <v>313178.1948</v>
      </c>
      <c r="AG186" s="7">
        <v>477308.47839999996</v>
      </c>
      <c r="AH186" s="7">
        <v>272197.31320000003</v>
      </c>
      <c r="AI186" s="7">
        <v>172059.3132</v>
      </c>
      <c r="AJ186" s="7">
        <v>439059.97400000005</v>
      </c>
      <c r="AK186" s="7">
        <v>478595.64799999999</v>
      </c>
      <c r="AL186" s="7">
        <v>434173.66</v>
      </c>
      <c r="AM186" s="7">
        <v>379197.15960000001</v>
      </c>
      <c r="AN186" s="7">
        <v>317327.87239999999</v>
      </c>
      <c r="AO186" s="7">
        <v>34172.459600000002</v>
      </c>
      <c r="AP186" s="7">
        <v>124041.10679999999</v>
      </c>
      <c r="AQ186" s="7">
        <v>167307.60560000001</v>
      </c>
      <c r="AR186" s="7">
        <v>298320.10320000001</v>
      </c>
      <c r="AS186" s="7">
        <v>314459.14199999999</v>
      </c>
      <c r="AT186" s="7">
        <v>164423.04519999999</v>
      </c>
      <c r="AU186" s="7">
        <v>430330.58399999997</v>
      </c>
      <c r="AV186" s="7">
        <v>158681.65400000001</v>
      </c>
      <c r="AW186" s="7">
        <v>0</v>
      </c>
      <c r="AX186" s="7">
        <v>49822.781600000002</v>
      </c>
      <c r="AY186" s="7">
        <v>0</v>
      </c>
      <c r="AZ186" s="7">
        <v>150890.7248</v>
      </c>
      <c r="BA186" s="7">
        <v>117304.48120000001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76592.25</v>
      </c>
      <c r="BP186" s="7">
        <v>28141.010000000002</v>
      </c>
      <c r="BQ186" s="7">
        <v>0</v>
      </c>
      <c r="BR186" s="7">
        <v>327981.25</v>
      </c>
      <c r="BS186" s="7">
        <v>231965.55000000002</v>
      </c>
      <c r="BT186" s="7">
        <v>207846.43</v>
      </c>
      <c r="BU186" s="7">
        <v>280761.82999999996</v>
      </c>
      <c r="BV186" s="7">
        <v>402055.85</v>
      </c>
      <c r="BW186" s="7">
        <v>104422.23999999999</v>
      </c>
      <c r="BX186" s="7">
        <v>211597.2</v>
      </c>
      <c r="BY186" s="7">
        <v>84565.55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35539.85</v>
      </c>
      <c r="CG186" s="7">
        <v>20111.82</v>
      </c>
      <c r="CH186" s="7">
        <v>0</v>
      </c>
      <c r="CI186" s="7">
        <v>30472.3</v>
      </c>
      <c r="CJ186" s="7">
        <v>15136.85</v>
      </c>
      <c r="CK186" s="7">
        <v>9645.06</v>
      </c>
      <c r="CL186" s="7">
        <v>7390.75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0.12381620288523627</v>
      </c>
      <c r="CT186" s="8">
        <v>5.7990875005709173E-2</v>
      </c>
      <c r="CU186" s="8">
        <v>0</v>
      </c>
      <c r="CV186" s="8">
        <v>5.4114454318230372E-2</v>
      </c>
      <c r="CW186" s="8">
        <v>4.5110877986427385E-2</v>
      </c>
      <c r="CX186" s="8">
        <v>8.1444121531606073E-2</v>
      </c>
      <c r="CY186" s="8">
        <v>7.6072116871145068E-2</v>
      </c>
      <c r="CZ186" s="7">
        <v>411500</v>
      </c>
      <c r="DA186" s="7">
        <v>454748.45999999996</v>
      </c>
      <c r="DB186" s="7">
        <v>393677.65</v>
      </c>
      <c r="DC186" s="7">
        <v>281024.38</v>
      </c>
      <c r="DD186" s="7">
        <v>249964.64</v>
      </c>
      <c r="DE186" s="7">
        <v>457001</v>
      </c>
      <c r="DF186" s="7">
        <v>287037.15000000002</v>
      </c>
      <c r="DG186" s="7">
        <v>346810.08</v>
      </c>
      <c r="DH186" s="7">
        <v>489980.39</v>
      </c>
      <c r="DI186" s="7">
        <v>563108.33000000007</v>
      </c>
      <c r="DJ186" s="7">
        <v>335547.67</v>
      </c>
      <c r="DK186" s="7">
        <v>118425.48999999999</v>
      </c>
      <c r="DL186" s="7">
        <v>97154.51999999999</v>
      </c>
      <c r="DM186" s="8">
        <v>7.6923076923076927E-2</v>
      </c>
      <c r="DN186" s="8">
        <v>7.1428571428571425E-2</v>
      </c>
      <c r="DO186" s="8">
        <v>0.1111111111111111</v>
      </c>
      <c r="DP186" s="8">
        <v>0</v>
      </c>
      <c r="DQ186" s="8">
        <v>0.1111111111111111</v>
      </c>
      <c r="DR186" s="8">
        <v>0</v>
      </c>
      <c r="DS186" s="8">
        <v>4.7619047619047616E-2</v>
      </c>
      <c r="DT186" s="8">
        <v>7.6923076923076927E-2</v>
      </c>
      <c r="DU186" s="8">
        <v>0</v>
      </c>
      <c r="DV186" s="8">
        <v>0</v>
      </c>
      <c r="DW186" s="8">
        <v>0</v>
      </c>
      <c r="DX186" s="8">
        <v>4.1666666666666664E-2</v>
      </c>
      <c r="DY186" s="8">
        <v>0</v>
      </c>
      <c r="DZ186" s="8">
        <v>0.17647058823529413</v>
      </c>
      <c r="EA186" s="8">
        <v>0</v>
      </c>
      <c r="EB186" s="8">
        <v>0.21428571428571427</v>
      </c>
      <c r="EC186" s="8">
        <v>0</v>
      </c>
      <c r="ED186" s="8">
        <v>0</v>
      </c>
      <c r="EE186" s="8">
        <v>0.12</v>
      </c>
      <c r="EF186" s="8">
        <v>0</v>
      </c>
      <c r="EG186" s="8">
        <v>0.05</v>
      </c>
      <c r="EH186" s="8">
        <v>6.6666666666666666E-2</v>
      </c>
      <c r="EI186" s="8">
        <v>0</v>
      </c>
      <c r="EJ186" s="8">
        <v>0</v>
      </c>
      <c r="EK186" s="8">
        <v>0</v>
      </c>
      <c r="EL186" s="8">
        <v>4.5454545454545456E-2</v>
      </c>
      <c r="EM186" s="8">
        <v>0.17647058823529413</v>
      </c>
      <c r="EN186" s="8">
        <v>6.6666666666666666E-2</v>
      </c>
      <c r="EO186" s="8">
        <v>6.6666666666666666E-2</v>
      </c>
      <c r="EP186" s="8">
        <v>0.14285714285714285</v>
      </c>
      <c r="EQ186" s="8">
        <v>0</v>
      </c>
      <c r="ER186" s="8">
        <v>6.25E-2</v>
      </c>
      <c r="ES186" s="8">
        <v>0.08</v>
      </c>
      <c r="ET186" s="8">
        <v>0</v>
      </c>
      <c r="EU186" s="8">
        <v>5.5555555555555552E-2</v>
      </c>
      <c r="EV186" s="8">
        <v>6.25E-2</v>
      </c>
      <c r="EW186" s="8">
        <v>0</v>
      </c>
      <c r="EX186" s="8">
        <v>0</v>
      </c>
      <c r="EY186" s="8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0.01</v>
      </c>
      <c r="FI186" s="7">
        <v>70.66</v>
      </c>
      <c r="FJ186" s="7">
        <v>832.97</v>
      </c>
      <c r="FK186" s="7">
        <v>0</v>
      </c>
      <c r="FL186" s="7">
        <v>289.2</v>
      </c>
      <c r="FM186" s="7">
        <v>0.01</v>
      </c>
      <c r="FN186" s="7">
        <v>0</v>
      </c>
      <c r="FO186" s="7">
        <v>0</v>
      </c>
      <c r="FP186" s="7">
        <v>35042.959999999999</v>
      </c>
      <c r="FQ186" s="7">
        <v>0</v>
      </c>
      <c r="FR186" s="7">
        <v>861.25</v>
      </c>
      <c r="FS186" s="7">
        <v>26222.959999999999</v>
      </c>
      <c r="FT186" s="7">
        <v>1057.67</v>
      </c>
      <c r="FU186" s="7">
        <v>46.22</v>
      </c>
      <c r="FV186" s="7">
        <v>3660.87</v>
      </c>
      <c r="FW186" s="7">
        <v>838.18999999999994</v>
      </c>
      <c r="FX186" s="9" t="s">
        <v>365</v>
      </c>
      <c r="FY186" s="10" t="s">
        <v>369</v>
      </c>
      <c r="FZ186" s="22" t="s">
        <v>347</v>
      </c>
    </row>
    <row r="187" spans="1:182" x14ac:dyDescent="0.35">
      <c r="A187" s="6" t="s">
        <v>370</v>
      </c>
      <c r="B187" s="7">
        <v>12271438.438000001</v>
      </c>
      <c r="C187" s="7">
        <v>12872522.423599999</v>
      </c>
      <c r="D187" s="7">
        <v>13229568.570799999</v>
      </c>
      <c r="E187" s="7">
        <v>13643679.089599991</v>
      </c>
      <c r="F187" s="7">
        <v>13580360.398000002</v>
      </c>
      <c r="G187" s="7">
        <v>14188089.349599989</v>
      </c>
      <c r="H187" s="7">
        <v>13870639.024800003</v>
      </c>
      <c r="I187" s="7">
        <v>13731954.167999987</v>
      </c>
      <c r="J187" s="7">
        <v>14172513.61639999</v>
      </c>
      <c r="K187" s="7">
        <v>14494802.855599973</v>
      </c>
      <c r="L187" s="7">
        <v>14898631.561199997</v>
      </c>
      <c r="M187" s="7">
        <v>14637039.893999988</v>
      </c>
      <c r="N187" s="7">
        <v>14396954.367999991</v>
      </c>
      <c r="O187" s="7">
        <v>594384.25240000011</v>
      </c>
      <c r="P187" s="7">
        <v>931942.59200000006</v>
      </c>
      <c r="Q187" s="7">
        <v>983865.87679999997</v>
      </c>
      <c r="R187" s="7">
        <v>1142826.0647999998</v>
      </c>
      <c r="S187" s="7">
        <v>1532170.2148</v>
      </c>
      <c r="T187" s="7">
        <v>1410576.9176</v>
      </c>
      <c r="U187" s="7">
        <v>1049716.2652</v>
      </c>
      <c r="V187" s="7">
        <v>1113974.2704</v>
      </c>
      <c r="W187" s="7">
        <v>1141323.9632000001</v>
      </c>
      <c r="X187" s="7">
        <v>1289950.9935999999</v>
      </c>
      <c r="Y187" s="7">
        <v>1265872.4648</v>
      </c>
      <c r="Z187" s="7">
        <v>1171378.3859999999</v>
      </c>
      <c r="AA187" s="7">
        <v>984609.57599999988</v>
      </c>
      <c r="AB187" s="7">
        <v>704622.65599999996</v>
      </c>
      <c r="AC187" s="7">
        <v>669022.70960000018</v>
      </c>
      <c r="AD187" s="7">
        <v>909215.28599999985</v>
      </c>
      <c r="AE187" s="7">
        <v>887928.77879999997</v>
      </c>
      <c r="AF187" s="7">
        <v>422586.35639999999</v>
      </c>
      <c r="AG187" s="7">
        <v>500495.48200000002</v>
      </c>
      <c r="AH187" s="7">
        <v>533707.93239999993</v>
      </c>
      <c r="AI187" s="7">
        <v>411498.84239999996</v>
      </c>
      <c r="AJ187" s="7">
        <v>561743.04399999999</v>
      </c>
      <c r="AK187" s="7">
        <v>389900.05800000008</v>
      </c>
      <c r="AL187" s="7">
        <v>607032.06639999989</v>
      </c>
      <c r="AM187" s="7">
        <v>695379.44279999996</v>
      </c>
      <c r="AN187" s="7">
        <v>507023.22319999989</v>
      </c>
      <c r="AO187" s="7">
        <v>0</v>
      </c>
      <c r="AP187" s="7">
        <v>0</v>
      </c>
      <c r="AQ187" s="7">
        <v>44955.004800000002</v>
      </c>
      <c r="AR187" s="7">
        <v>66874.5432</v>
      </c>
      <c r="AS187" s="7">
        <v>243145.94720000002</v>
      </c>
      <c r="AT187" s="7">
        <v>0</v>
      </c>
      <c r="AU187" s="7">
        <v>12664.6384</v>
      </c>
      <c r="AV187" s="7">
        <v>29537.889200000001</v>
      </c>
      <c r="AW187" s="7">
        <v>0</v>
      </c>
      <c r="AX187" s="7">
        <v>157889.5128</v>
      </c>
      <c r="AY187" s="7">
        <v>0</v>
      </c>
      <c r="AZ187" s="7">
        <v>27845.39</v>
      </c>
      <c r="BA187" s="7">
        <v>20313.900000000001</v>
      </c>
      <c r="BB187" s="7">
        <v>126806.87</v>
      </c>
      <c r="BC187" s="7">
        <v>149685.71000000002</v>
      </c>
      <c r="BD187" s="7">
        <v>249003.45</v>
      </c>
      <c r="BE187" s="7">
        <v>76301.459999999992</v>
      </c>
      <c r="BF187" s="7">
        <v>178448.06</v>
      </c>
      <c r="BG187" s="7">
        <v>117520.2</v>
      </c>
      <c r="BH187" s="7">
        <v>147161.17000000001</v>
      </c>
      <c r="BI187" s="7">
        <v>264159.35000000003</v>
      </c>
      <c r="BJ187" s="7">
        <v>52282.79</v>
      </c>
      <c r="BK187" s="7">
        <v>124023.02</v>
      </c>
      <c r="BL187" s="7">
        <v>42687.81</v>
      </c>
      <c r="BM187" s="7">
        <v>168829.36000000002</v>
      </c>
      <c r="BN187" s="7">
        <v>16158.93</v>
      </c>
      <c r="BO187" s="7">
        <v>193614.24</v>
      </c>
      <c r="BP187" s="7">
        <v>18248.66</v>
      </c>
      <c r="BQ187" s="7">
        <v>246269.6</v>
      </c>
      <c r="BR187" s="7">
        <v>147981.82999999999</v>
      </c>
      <c r="BS187" s="7">
        <v>311567.12</v>
      </c>
      <c r="BT187" s="7">
        <v>179160.21</v>
      </c>
      <c r="BU187" s="7">
        <v>76152.31</v>
      </c>
      <c r="BV187" s="7">
        <v>59704.09</v>
      </c>
      <c r="BW187" s="7">
        <v>179482.72000000003</v>
      </c>
      <c r="BX187" s="7">
        <v>154529.98000000001</v>
      </c>
      <c r="BY187" s="7">
        <v>423800.4</v>
      </c>
      <c r="BZ187" s="7">
        <v>24024.78</v>
      </c>
      <c r="CA187" s="7">
        <v>0</v>
      </c>
      <c r="CB187" s="7">
        <v>69384.070000000007</v>
      </c>
      <c r="CC187" s="7">
        <v>24100.29</v>
      </c>
      <c r="CD187" s="7">
        <v>0</v>
      </c>
      <c r="CE187" s="7">
        <v>0</v>
      </c>
      <c r="CF187" s="7">
        <v>0</v>
      </c>
      <c r="CG187" s="7">
        <v>8037.41</v>
      </c>
      <c r="CH187" s="7">
        <v>0</v>
      </c>
      <c r="CI187" s="7">
        <v>0</v>
      </c>
      <c r="CJ187" s="7">
        <v>19916.34</v>
      </c>
      <c r="CK187" s="7">
        <v>19306.52</v>
      </c>
      <c r="CL187" s="7">
        <v>0</v>
      </c>
      <c r="CM187" s="8">
        <v>6.5857836396342406E-2</v>
      </c>
      <c r="CN187" s="8">
        <v>0</v>
      </c>
      <c r="CO187" s="8">
        <v>7.8715323739075305E-2</v>
      </c>
      <c r="CP187" s="8">
        <v>3.6335764111419734E-2</v>
      </c>
      <c r="CQ187" s="8">
        <v>0</v>
      </c>
      <c r="CR187" s="8">
        <v>0</v>
      </c>
      <c r="CS187" s="8">
        <v>0</v>
      </c>
      <c r="CT187" s="8">
        <v>2.3093708984862168E-2</v>
      </c>
      <c r="CU187" s="8">
        <v>0</v>
      </c>
      <c r="CV187" s="8">
        <v>0</v>
      </c>
      <c r="CW187" s="8">
        <v>2.1584736526785164E-2</v>
      </c>
      <c r="CX187" s="8">
        <v>3.9573504790671524E-2</v>
      </c>
      <c r="CY187" s="8">
        <v>0</v>
      </c>
      <c r="CZ187" s="7">
        <v>364797.59</v>
      </c>
      <c r="DA187" s="7">
        <v>666770.50999999989</v>
      </c>
      <c r="DB187" s="7">
        <v>881455.69000000006</v>
      </c>
      <c r="DC187" s="7">
        <v>663266.36</v>
      </c>
      <c r="DD187" s="7">
        <v>434819.79</v>
      </c>
      <c r="DE187" s="7">
        <v>659260.86999999988</v>
      </c>
      <c r="DF187" s="7">
        <v>395738.44</v>
      </c>
      <c r="DG187" s="7">
        <v>348034.61</v>
      </c>
      <c r="DH187" s="7">
        <v>723658.46000000008</v>
      </c>
      <c r="DI187" s="7">
        <v>732999.30999999994</v>
      </c>
      <c r="DJ187" s="7">
        <v>922704.8</v>
      </c>
      <c r="DK187" s="7">
        <v>487864.79999999993</v>
      </c>
      <c r="DL187" s="7">
        <v>432812.20999999996</v>
      </c>
      <c r="DM187" s="8">
        <v>6.25E-2</v>
      </c>
      <c r="DN187" s="8">
        <v>8.3333333333333329E-2</v>
      </c>
      <c r="DO187" s="8">
        <v>2.9411764705882353E-2</v>
      </c>
      <c r="DP187" s="8">
        <v>0</v>
      </c>
      <c r="DQ187" s="8">
        <v>4.878048780487805E-2</v>
      </c>
      <c r="DR187" s="8">
        <v>0</v>
      </c>
      <c r="DS187" s="8">
        <v>0</v>
      </c>
      <c r="DT187" s="8">
        <v>4.1666666666666664E-2</v>
      </c>
      <c r="DU187" s="8">
        <v>0.04</v>
      </c>
      <c r="DV187" s="8">
        <v>2.3809523809523808E-2</v>
      </c>
      <c r="DW187" s="8">
        <v>2.1276595744680851E-2</v>
      </c>
      <c r="DX187" s="8">
        <v>0</v>
      </c>
      <c r="DY187" s="8">
        <v>6.25E-2</v>
      </c>
      <c r="DZ187" s="8">
        <v>0</v>
      </c>
      <c r="EA187" s="8">
        <v>6.4516129032258063E-2</v>
      </c>
      <c r="EB187" s="8">
        <v>7.4999999999999997E-2</v>
      </c>
      <c r="EC187" s="8">
        <v>0</v>
      </c>
      <c r="ED187" s="8">
        <v>0</v>
      </c>
      <c r="EE187" s="8">
        <v>2.3809523809523808E-2</v>
      </c>
      <c r="EF187" s="8">
        <v>0</v>
      </c>
      <c r="EG187" s="8">
        <v>0</v>
      </c>
      <c r="EH187" s="8">
        <v>3.7037037037037035E-2</v>
      </c>
      <c r="EI187" s="8">
        <v>0.04</v>
      </c>
      <c r="EJ187" s="8">
        <v>0</v>
      </c>
      <c r="EK187" s="8">
        <v>2.3255813953488372E-2</v>
      </c>
      <c r="EL187" s="8">
        <v>0</v>
      </c>
      <c r="EM187" s="8">
        <v>2.6315789473684209E-2</v>
      </c>
      <c r="EN187" s="8">
        <v>0</v>
      </c>
      <c r="EO187" s="8">
        <v>3.2258064516129031E-2</v>
      </c>
      <c r="EP187" s="8">
        <v>5.128205128205128E-2</v>
      </c>
      <c r="EQ187" s="8">
        <v>0</v>
      </c>
      <c r="ER187" s="8">
        <v>0</v>
      </c>
      <c r="ES187" s="8">
        <v>2.3255813953488372E-2</v>
      </c>
      <c r="ET187" s="8">
        <v>0</v>
      </c>
      <c r="EU187" s="8">
        <v>0</v>
      </c>
      <c r="EV187" s="8">
        <v>7.1428571428571425E-2</v>
      </c>
      <c r="EW187" s="8">
        <v>0</v>
      </c>
      <c r="EX187" s="8">
        <v>0</v>
      </c>
      <c r="EY187" s="8">
        <v>0</v>
      </c>
      <c r="EZ187" s="7">
        <v>744.2700000000001</v>
      </c>
      <c r="FA187" s="7">
        <v>234.79</v>
      </c>
      <c r="FB187" s="7">
        <v>38162.93</v>
      </c>
      <c r="FC187" s="7">
        <v>77865.260000000009</v>
      </c>
      <c r="FD187" s="7">
        <v>1063.76</v>
      </c>
      <c r="FE187" s="7">
        <v>13855.67</v>
      </c>
      <c r="FF187" s="7">
        <v>13878.51</v>
      </c>
      <c r="FG187" s="7">
        <v>38906.49</v>
      </c>
      <c r="FH187" s="7">
        <v>2665.900000000001</v>
      </c>
      <c r="FI187" s="7">
        <v>216.82</v>
      </c>
      <c r="FJ187" s="7">
        <v>1087.3499999999999</v>
      </c>
      <c r="FK187" s="7">
        <v>2155.67</v>
      </c>
      <c r="FL187" s="7">
        <v>4603.7299999999996</v>
      </c>
      <c r="FM187" s="7">
        <v>653.21999999999991</v>
      </c>
      <c r="FN187" s="7">
        <v>0</v>
      </c>
      <c r="FO187" s="7">
        <v>4736.0599999999995</v>
      </c>
      <c r="FP187" s="7">
        <v>698.18</v>
      </c>
      <c r="FQ187" s="7">
        <v>13568.900000000001</v>
      </c>
      <c r="FR187" s="7">
        <v>21189.07</v>
      </c>
      <c r="FS187" s="7">
        <v>19723.82</v>
      </c>
      <c r="FT187" s="7">
        <v>1141.54</v>
      </c>
      <c r="FU187" s="7">
        <v>5247.53</v>
      </c>
      <c r="FV187" s="7">
        <v>1958.54</v>
      </c>
      <c r="FW187" s="7">
        <v>11380.960000000001</v>
      </c>
      <c r="FX187" s="9" t="s">
        <v>365</v>
      </c>
      <c r="FY187" s="10" t="s">
        <v>370</v>
      </c>
      <c r="FZ187" s="22" t="s">
        <v>347</v>
      </c>
    </row>
    <row r="188" spans="1:182" x14ac:dyDescent="0.35">
      <c r="A188" s="6" t="s">
        <v>371</v>
      </c>
      <c r="B188" s="7">
        <v>24861080.897999957</v>
      </c>
      <c r="C188" s="7">
        <v>25354843.68959998</v>
      </c>
      <c r="D188" s="7">
        <v>25787873.183599956</v>
      </c>
      <c r="E188" s="7">
        <v>26379041.458399981</v>
      </c>
      <c r="F188" s="7">
        <v>26608825.653999995</v>
      </c>
      <c r="G188" s="7">
        <v>27499225.467199974</v>
      </c>
      <c r="H188" s="7">
        <v>26570384.930399995</v>
      </c>
      <c r="I188" s="7">
        <v>26336699.763999987</v>
      </c>
      <c r="J188" s="7">
        <v>26342595.465199988</v>
      </c>
      <c r="K188" s="7">
        <v>26709401.679199982</v>
      </c>
      <c r="L188" s="7">
        <v>27299771.87239999</v>
      </c>
      <c r="M188" s="7">
        <v>27089830.837599955</v>
      </c>
      <c r="N188" s="7">
        <v>28211468.21599998</v>
      </c>
      <c r="O188" s="7">
        <v>1957216.9496000002</v>
      </c>
      <c r="P188" s="7">
        <v>1987421.0268000006</v>
      </c>
      <c r="Q188" s="7">
        <v>1823047.8016000001</v>
      </c>
      <c r="R188" s="7">
        <v>2011295.3755999999</v>
      </c>
      <c r="S188" s="7">
        <v>1979188.9240000001</v>
      </c>
      <c r="T188" s="7">
        <v>1838131.2892</v>
      </c>
      <c r="U188" s="7">
        <v>2186364.1524</v>
      </c>
      <c r="V188" s="7">
        <v>2078043.7880000004</v>
      </c>
      <c r="W188" s="7">
        <v>1777317.1664000002</v>
      </c>
      <c r="X188" s="7">
        <v>1668971.6780000003</v>
      </c>
      <c r="Y188" s="7">
        <v>1835086.3164000004</v>
      </c>
      <c r="Z188" s="7">
        <v>1688006.5259999998</v>
      </c>
      <c r="AA188" s="7">
        <v>2139169.7472000001</v>
      </c>
      <c r="AB188" s="7">
        <v>1179276.2291999999</v>
      </c>
      <c r="AC188" s="7">
        <v>1318820.9067999998</v>
      </c>
      <c r="AD188" s="7">
        <v>1486668.3196</v>
      </c>
      <c r="AE188" s="7">
        <v>1238192.1919999998</v>
      </c>
      <c r="AF188" s="7">
        <v>1108756.4295999999</v>
      </c>
      <c r="AG188" s="7">
        <v>1245092.6920000003</v>
      </c>
      <c r="AH188" s="7">
        <v>857895.22360000003</v>
      </c>
      <c r="AI188" s="7">
        <v>971632.48</v>
      </c>
      <c r="AJ188" s="7">
        <v>1367327.5328000002</v>
      </c>
      <c r="AK188" s="7">
        <v>1334807.0992000001</v>
      </c>
      <c r="AL188" s="7">
        <v>1555802.4068000002</v>
      </c>
      <c r="AM188" s="7">
        <v>1511855.2468000001</v>
      </c>
      <c r="AN188" s="7">
        <v>1597816.7680000002</v>
      </c>
      <c r="AO188" s="7">
        <v>0</v>
      </c>
      <c r="AP188" s="7">
        <v>126973.4552</v>
      </c>
      <c r="AQ188" s="7">
        <v>32186.592799999999</v>
      </c>
      <c r="AR188" s="7">
        <v>158225.84519999998</v>
      </c>
      <c r="AS188" s="7">
        <v>137322.98560000001</v>
      </c>
      <c r="AT188" s="7">
        <v>225643.65160000001</v>
      </c>
      <c r="AU188" s="7">
        <v>67016.760800000004</v>
      </c>
      <c r="AV188" s="7">
        <v>27202.698400000001</v>
      </c>
      <c r="AW188" s="7">
        <v>151015.1972</v>
      </c>
      <c r="AX188" s="7">
        <v>62275.8704</v>
      </c>
      <c r="AY188" s="7">
        <v>66972.925999999992</v>
      </c>
      <c r="AZ188" s="7">
        <v>165505.12</v>
      </c>
      <c r="BA188" s="7">
        <v>51916.2232</v>
      </c>
      <c r="BB188" s="7">
        <v>353325.41000000003</v>
      </c>
      <c r="BC188" s="7">
        <v>287049.12</v>
      </c>
      <c r="BD188" s="7">
        <v>247749.15000000002</v>
      </c>
      <c r="BE188" s="7">
        <v>186547.53</v>
      </c>
      <c r="BF188" s="7">
        <v>267203.05</v>
      </c>
      <c r="BG188" s="7">
        <v>231295.28</v>
      </c>
      <c r="BH188" s="7">
        <v>285318.32</v>
      </c>
      <c r="BI188" s="7">
        <v>266953.11</v>
      </c>
      <c r="BJ188" s="7">
        <v>469104.15</v>
      </c>
      <c r="BK188" s="7">
        <v>439065.74999999994</v>
      </c>
      <c r="BL188" s="7">
        <v>55755.639999999992</v>
      </c>
      <c r="BM188" s="7">
        <v>318250.7</v>
      </c>
      <c r="BN188" s="7">
        <v>341109.70999999996</v>
      </c>
      <c r="BO188" s="7">
        <v>367373.27999999997</v>
      </c>
      <c r="BP188" s="7">
        <v>280623.3</v>
      </c>
      <c r="BQ188" s="7">
        <v>289839.73</v>
      </c>
      <c r="BR188" s="7">
        <v>464565.21000000008</v>
      </c>
      <c r="BS188" s="7">
        <v>170137</v>
      </c>
      <c r="BT188" s="7">
        <v>535829.52</v>
      </c>
      <c r="BU188" s="7">
        <v>499618.08</v>
      </c>
      <c r="BV188" s="7">
        <v>436674.87999999995</v>
      </c>
      <c r="BW188" s="7">
        <v>284538.19</v>
      </c>
      <c r="BX188" s="7">
        <v>582907.24999999988</v>
      </c>
      <c r="BY188" s="7">
        <v>168379.69</v>
      </c>
      <c r="BZ188" s="7">
        <v>223209.99</v>
      </c>
      <c r="CA188" s="7">
        <v>10094.09</v>
      </c>
      <c r="CB188" s="7">
        <v>81702</v>
      </c>
      <c r="CC188" s="7">
        <v>0</v>
      </c>
      <c r="CD188" s="7">
        <v>174324.06999999998</v>
      </c>
      <c r="CE188" s="7">
        <v>0</v>
      </c>
      <c r="CF188" s="7">
        <v>254652.62999999998</v>
      </c>
      <c r="CG188" s="7">
        <v>0</v>
      </c>
      <c r="CH188" s="7">
        <v>69288.58</v>
      </c>
      <c r="CI188" s="7">
        <v>48006.11</v>
      </c>
      <c r="CJ188" s="7">
        <v>46560.06</v>
      </c>
      <c r="CK188" s="7">
        <v>70934.010000000009</v>
      </c>
      <c r="CL188" s="7">
        <v>35330.729999999996</v>
      </c>
      <c r="CM188" s="20">
        <v>0.19036835523601484</v>
      </c>
      <c r="CN188" s="20">
        <v>7.1407910130458774E-3</v>
      </c>
      <c r="CO188" s="20">
        <v>5.5083510862064214E-2</v>
      </c>
      <c r="CP188" s="20">
        <v>0</v>
      </c>
      <c r="CQ188" s="20">
        <v>0.13125065522152338</v>
      </c>
      <c r="CR188" s="20">
        <v>0</v>
      </c>
      <c r="CS188" s="20">
        <v>0.30280082219711024</v>
      </c>
      <c r="CT188" s="20">
        <v>0</v>
      </c>
      <c r="CU188" s="20">
        <v>5.2233712031611597E-2</v>
      </c>
      <c r="CV188" s="20">
        <v>3.4190436405741709E-2</v>
      </c>
      <c r="CW188" s="20">
        <v>3.3899256519493562E-2</v>
      </c>
      <c r="CX188" s="20">
        <v>5.0556148919432498E-2</v>
      </c>
      <c r="CY188" s="20">
        <v>2.4602626181724221E-2</v>
      </c>
      <c r="CZ188" s="7">
        <v>1172516.25</v>
      </c>
      <c r="DA188" s="7">
        <v>1413581.49</v>
      </c>
      <c r="DB188" s="7">
        <v>1483238.7900000003</v>
      </c>
      <c r="DC188" s="7">
        <v>1323477.5399999998</v>
      </c>
      <c r="DD188" s="7">
        <v>1328176.7599999998</v>
      </c>
      <c r="DE188" s="7">
        <v>1059903.8099999998</v>
      </c>
      <c r="DF188" s="7">
        <v>840990.55</v>
      </c>
      <c r="DG188" s="7">
        <v>994341.86999999988</v>
      </c>
      <c r="DH188" s="7">
        <v>1368157.65</v>
      </c>
      <c r="DI188" s="7">
        <v>1417080.06</v>
      </c>
      <c r="DJ188" s="7">
        <v>1378483.2199999995</v>
      </c>
      <c r="DK188" s="7">
        <v>1440723.84</v>
      </c>
      <c r="DL188" s="7">
        <v>1466655.23</v>
      </c>
      <c r="DM188" s="20">
        <v>4.5454545454545456E-2</v>
      </c>
      <c r="DN188" s="20">
        <v>4.4117647058823532E-2</v>
      </c>
      <c r="DO188" s="20">
        <v>1.0752688172043012E-2</v>
      </c>
      <c r="DP188" s="20">
        <v>2.0408163265306121E-2</v>
      </c>
      <c r="DQ188" s="20">
        <v>1.020408163265306E-2</v>
      </c>
      <c r="DR188" s="20">
        <v>1.5625E-2</v>
      </c>
      <c r="DS188" s="20">
        <v>4.0540540540540543E-2</v>
      </c>
      <c r="DT188" s="20">
        <v>5.7692307692307696E-2</v>
      </c>
      <c r="DU188" s="20">
        <v>1.9607843137254902E-2</v>
      </c>
      <c r="DV188" s="20">
        <v>0</v>
      </c>
      <c r="DW188" s="20">
        <v>2.6315789473684209E-2</v>
      </c>
      <c r="DX188" s="20">
        <v>1.2345679012345678E-2</v>
      </c>
      <c r="DY188" s="20">
        <v>5.2631578947368418E-2</v>
      </c>
      <c r="DZ188" s="20">
        <v>0.04</v>
      </c>
      <c r="EA188" s="20">
        <v>4.7619047619047616E-2</v>
      </c>
      <c r="EB188" s="20">
        <v>4.0540540540540543E-2</v>
      </c>
      <c r="EC188" s="20">
        <v>1.098901098901099E-2</v>
      </c>
      <c r="ED188" s="20">
        <v>2.1052631578947368E-2</v>
      </c>
      <c r="EE188" s="20">
        <v>1.020408163265306E-2</v>
      </c>
      <c r="EF188" s="20">
        <v>1.5873015873015872E-2</v>
      </c>
      <c r="EG188" s="20">
        <v>2.7397260273972601E-2</v>
      </c>
      <c r="EH188" s="20">
        <v>3.7037037037037035E-2</v>
      </c>
      <c r="EI188" s="20">
        <v>1.9607843137254902E-2</v>
      </c>
      <c r="EJ188" s="20">
        <v>0</v>
      </c>
      <c r="EK188" s="20">
        <v>2.8037383177570093E-2</v>
      </c>
      <c r="EL188" s="20">
        <v>1.2048192771084338E-2</v>
      </c>
      <c r="EM188" s="20">
        <v>1.4285714285714285E-2</v>
      </c>
      <c r="EN188" s="20">
        <v>2.6666666666666668E-2</v>
      </c>
      <c r="EO188" s="20">
        <v>4.878048780487805E-2</v>
      </c>
      <c r="EP188" s="20">
        <v>0.04</v>
      </c>
      <c r="EQ188" s="20">
        <v>1.1111111111111112E-2</v>
      </c>
      <c r="ER188" s="20">
        <v>2.1052631578947368E-2</v>
      </c>
      <c r="ES188" s="20">
        <v>1.0309278350515464E-2</v>
      </c>
      <c r="ET188" s="20">
        <v>0</v>
      </c>
      <c r="EU188" s="20">
        <v>2.6666666666666668E-2</v>
      </c>
      <c r="EV188" s="20">
        <v>3.8461538461538464E-2</v>
      </c>
      <c r="EW188" s="20">
        <v>3.4482758620689655E-2</v>
      </c>
      <c r="EX188" s="20">
        <v>0</v>
      </c>
      <c r="EY188" s="20">
        <v>2.7027027027027029E-2</v>
      </c>
      <c r="EZ188" s="7">
        <v>8304.4500000000007</v>
      </c>
      <c r="FA188" s="7">
        <v>843.43999999999994</v>
      </c>
      <c r="FB188" s="7">
        <v>145.64999999999998</v>
      </c>
      <c r="FC188" s="7">
        <v>64326.490000000005</v>
      </c>
      <c r="FD188" s="7">
        <v>3153.3300000000004</v>
      </c>
      <c r="FE188" s="7">
        <v>28895.38</v>
      </c>
      <c r="FF188" s="7">
        <v>1686.7800000000002</v>
      </c>
      <c r="FG188" s="7">
        <v>7831.12</v>
      </c>
      <c r="FH188" s="7">
        <v>16521.400000000001</v>
      </c>
      <c r="FI188" s="7">
        <v>7022.9299999999976</v>
      </c>
      <c r="FJ188" s="7">
        <v>6672.03</v>
      </c>
      <c r="FK188" s="7">
        <v>48585.37</v>
      </c>
      <c r="FL188" s="7">
        <v>13653.93</v>
      </c>
      <c r="FM188" s="7">
        <v>45870.840000000004</v>
      </c>
      <c r="FN188" s="7">
        <v>5250.95</v>
      </c>
      <c r="FO188" s="7">
        <v>27639.84</v>
      </c>
      <c r="FP188" s="7">
        <v>1989.67</v>
      </c>
      <c r="FQ188" s="7">
        <v>14176.47</v>
      </c>
      <c r="FR188" s="7">
        <v>27337.550000000003</v>
      </c>
      <c r="FS188" s="7">
        <v>10734.9</v>
      </c>
      <c r="FT188" s="7">
        <v>30661.940000000002</v>
      </c>
      <c r="FU188" s="7">
        <v>19046.650000000001</v>
      </c>
      <c r="FV188" s="7">
        <v>16237.029999999999</v>
      </c>
      <c r="FW188" s="7">
        <v>12520.089999999997</v>
      </c>
      <c r="FX188" s="9" t="s">
        <v>365</v>
      </c>
      <c r="FY188" s="10" t="s">
        <v>371</v>
      </c>
      <c r="FZ188" s="22" t="s">
        <v>347</v>
      </c>
    </row>
    <row r="189" spans="1:182" x14ac:dyDescent="0.35">
      <c r="A189" s="6" t="s">
        <v>372</v>
      </c>
      <c r="B189" s="7">
        <v>23967102.313200008</v>
      </c>
      <c r="C189" s="7">
        <v>24855248.711199984</v>
      </c>
      <c r="D189" s="7">
        <v>25186869.750399988</v>
      </c>
      <c r="E189" s="7">
        <v>25244067.193999965</v>
      </c>
      <c r="F189" s="7">
        <v>25208985.043199975</v>
      </c>
      <c r="G189" s="7">
        <v>26361502.299199972</v>
      </c>
      <c r="H189" s="7">
        <v>25051427.739999987</v>
      </c>
      <c r="I189" s="7">
        <v>24884509.789999984</v>
      </c>
      <c r="J189" s="7">
        <v>25333554.441199981</v>
      </c>
      <c r="K189" s="7">
        <v>26131515.601999976</v>
      </c>
      <c r="L189" s="7">
        <v>26881143.24279999</v>
      </c>
      <c r="M189" s="7">
        <v>27393589.824799977</v>
      </c>
      <c r="N189" s="7">
        <v>28085063.927599978</v>
      </c>
      <c r="O189" s="7">
        <v>1775080.33</v>
      </c>
      <c r="P189" s="7">
        <v>1889776.0739999998</v>
      </c>
      <c r="Q189" s="7">
        <v>1713773.5544000003</v>
      </c>
      <c r="R189" s="7">
        <v>1528446.1683999998</v>
      </c>
      <c r="S189" s="7">
        <v>1476380.4976000001</v>
      </c>
      <c r="T189" s="7">
        <v>1445993.6776000003</v>
      </c>
      <c r="U189" s="7">
        <v>1523729.0952000001</v>
      </c>
      <c r="V189" s="7">
        <v>1469642.8988000003</v>
      </c>
      <c r="W189" s="7">
        <v>1471252.2032000001</v>
      </c>
      <c r="X189" s="7">
        <v>1371395.9024</v>
      </c>
      <c r="Y189" s="7">
        <v>1275532.4884000001</v>
      </c>
      <c r="Z189" s="7">
        <v>1734433.3444000001</v>
      </c>
      <c r="AA189" s="7">
        <v>1624798.7643999998</v>
      </c>
      <c r="AB189" s="7">
        <v>1302809.3</v>
      </c>
      <c r="AC189" s="7">
        <v>830346.9628000001</v>
      </c>
      <c r="AD189" s="7">
        <v>1031711.9579999999</v>
      </c>
      <c r="AE189" s="7">
        <v>1034620.7228</v>
      </c>
      <c r="AF189" s="7">
        <v>706023.47719999996</v>
      </c>
      <c r="AG189" s="7">
        <v>642466.23200000008</v>
      </c>
      <c r="AH189" s="7">
        <v>875778.53200000024</v>
      </c>
      <c r="AI189" s="7">
        <v>751294.28720000002</v>
      </c>
      <c r="AJ189" s="7">
        <v>936671.4852</v>
      </c>
      <c r="AK189" s="7">
        <v>1077131.1136</v>
      </c>
      <c r="AL189" s="7">
        <v>799317.30719999992</v>
      </c>
      <c r="AM189" s="7">
        <v>501671.09640000004</v>
      </c>
      <c r="AN189" s="7">
        <v>840959.25800000003</v>
      </c>
      <c r="AO189" s="7">
        <v>0</v>
      </c>
      <c r="AP189" s="7">
        <v>224178.47199999998</v>
      </c>
      <c r="AQ189" s="7">
        <v>21091.466799999998</v>
      </c>
      <c r="AR189" s="7">
        <v>96660.029200000004</v>
      </c>
      <c r="AS189" s="7">
        <v>144925.4376</v>
      </c>
      <c r="AT189" s="7">
        <v>40577.022799999999</v>
      </c>
      <c r="AU189" s="7">
        <v>55780.274400000002</v>
      </c>
      <c r="AV189" s="7">
        <v>0</v>
      </c>
      <c r="AW189" s="7">
        <v>0</v>
      </c>
      <c r="AX189" s="7">
        <v>0</v>
      </c>
      <c r="AY189" s="7">
        <v>192963.70120000001</v>
      </c>
      <c r="AZ189" s="7">
        <v>13307.2384</v>
      </c>
      <c r="BA189" s="7">
        <v>68222.288</v>
      </c>
      <c r="BB189" s="7">
        <v>96987.889999999985</v>
      </c>
      <c r="BC189" s="7">
        <v>197414.94999999998</v>
      </c>
      <c r="BD189" s="7">
        <v>287555.89999999997</v>
      </c>
      <c r="BE189" s="7">
        <v>189792.58000000002</v>
      </c>
      <c r="BF189" s="7">
        <v>143246.68</v>
      </c>
      <c r="BG189" s="7">
        <v>240982.98</v>
      </c>
      <c r="BH189" s="7">
        <v>70790.25</v>
      </c>
      <c r="BI189" s="7">
        <v>164870.5</v>
      </c>
      <c r="BJ189" s="7">
        <v>402440.87</v>
      </c>
      <c r="BK189" s="7">
        <v>277977.36999999994</v>
      </c>
      <c r="BL189" s="7">
        <v>337768.89999999997</v>
      </c>
      <c r="BM189" s="7">
        <v>338140.61</v>
      </c>
      <c r="BN189" s="7">
        <v>197790.06999999998</v>
      </c>
      <c r="BO189" s="7">
        <v>270353.08</v>
      </c>
      <c r="BP189" s="7">
        <v>434686.86</v>
      </c>
      <c r="BQ189" s="7">
        <v>193881.97</v>
      </c>
      <c r="BR189" s="7">
        <v>292186.74</v>
      </c>
      <c r="BS189" s="7">
        <v>184975.2</v>
      </c>
      <c r="BT189" s="7">
        <v>157824.51</v>
      </c>
      <c r="BU189" s="7">
        <v>228282.38</v>
      </c>
      <c r="BV189" s="7">
        <v>353583.74</v>
      </c>
      <c r="BW189" s="7">
        <v>392365.49</v>
      </c>
      <c r="BX189" s="7">
        <v>90718.27</v>
      </c>
      <c r="BY189" s="7">
        <v>213921.63999999996</v>
      </c>
      <c r="BZ189" s="7">
        <v>5448.51</v>
      </c>
      <c r="CA189" s="7">
        <v>0</v>
      </c>
      <c r="CB189" s="7">
        <v>20527.96</v>
      </c>
      <c r="CC189" s="7">
        <v>0</v>
      </c>
      <c r="CD189" s="7">
        <v>18570.18</v>
      </c>
      <c r="CE189" s="7">
        <v>0</v>
      </c>
      <c r="CF189" s="7">
        <v>59282.21</v>
      </c>
      <c r="CG189" s="7">
        <v>0</v>
      </c>
      <c r="CH189" s="7">
        <v>0</v>
      </c>
      <c r="CI189" s="7">
        <v>0</v>
      </c>
      <c r="CJ189" s="7">
        <v>0</v>
      </c>
      <c r="CK189" s="7">
        <v>17960.34</v>
      </c>
      <c r="CL189" s="7">
        <v>95631.9</v>
      </c>
      <c r="CM189" s="8">
        <v>4.2861549307840544E-3</v>
      </c>
      <c r="CN189" s="8">
        <v>0</v>
      </c>
      <c r="CO189" s="8">
        <v>1.6439460435804312E-2</v>
      </c>
      <c r="CP189" s="8">
        <v>0</v>
      </c>
      <c r="CQ189" s="8">
        <v>1.988543253485868E-2</v>
      </c>
      <c r="CR189" s="8">
        <v>0</v>
      </c>
      <c r="CS189" s="8">
        <v>8.0470826374578946E-2</v>
      </c>
      <c r="CT189" s="8">
        <v>0</v>
      </c>
      <c r="CU189" s="8">
        <v>0</v>
      </c>
      <c r="CV189" s="8">
        <v>0</v>
      </c>
      <c r="CW189" s="8">
        <v>0</v>
      </c>
      <c r="CX189" s="8">
        <v>1.2699399153728344E-2</v>
      </c>
      <c r="CY189" s="8">
        <v>6.6092878809686686E-2</v>
      </c>
      <c r="CZ189" s="7">
        <v>1271188.3</v>
      </c>
      <c r="DA189" s="7">
        <v>1459517.2200000002</v>
      </c>
      <c r="DB189" s="7">
        <v>1248700.3500000001</v>
      </c>
      <c r="DC189" s="7">
        <v>1060089.6299999999</v>
      </c>
      <c r="DD189" s="7">
        <v>933858.49</v>
      </c>
      <c r="DE189" s="7">
        <v>861537</v>
      </c>
      <c r="DF189" s="7">
        <v>736691.95000000007</v>
      </c>
      <c r="DG189" s="7">
        <v>813765.59999999986</v>
      </c>
      <c r="DH189" s="7">
        <v>1349062.8</v>
      </c>
      <c r="DI189" s="7">
        <v>1770652.3099999996</v>
      </c>
      <c r="DJ189" s="7">
        <v>1671695.95</v>
      </c>
      <c r="DK189" s="7">
        <v>1414266.91</v>
      </c>
      <c r="DL189" s="7">
        <v>1446931.98</v>
      </c>
      <c r="DM189" s="8">
        <v>1.3157894736842105E-2</v>
      </c>
      <c r="DN189" s="8">
        <v>0.02</v>
      </c>
      <c r="DO189" s="8">
        <v>0</v>
      </c>
      <c r="DP189" s="8">
        <v>2.2988505747126436E-2</v>
      </c>
      <c r="DQ189" s="8">
        <v>0</v>
      </c>
      <c r="DR189" s="8">
        <v>3.3333333333333333E-2</v>
      </c>
      <c r="DS189" s="8">
        <v>0</v>
      </c>
      <c r="DT189" s="8">
        <v>1.9230769230769232E-2</v>
      </c>
      <c r="DU189" s="8">
        <v>4.3478260869565216E-2</v>
      </c>
      <c r="DV189" s="8">
        <v>0</v>
      </c>
      <c r="DW189" s="8">
        <v>9.8039215686274508E-3</v>
      </c>
      <c r="DX189" s="8">
        <v>0</v>
      </c>
      <c r="DY189" s="8">
        <v>1.2195121951219513E-2</v>
      </c>
      <c r="DZ189" s="8">
        <v>3.2258064516129031E-2</v>
      </c>
      <c r="EA189" s="8">
        <v>1.3333333333333334E-2</v>
      </c>
      <c r="EB189" s="8">
        <v>1.8518518518518517E-2</v>
      </c>
      <c r="EC189" s="8">
        <v>1.3157894736842105E-2</v>
      </c>
      <c r="ED189" s="8">
        <v>1.1494252873563218E-2</v>
      </c>
      <c r="EE189" s="8">
        <v>0</v>
      </c>
      <c r="EF189" s="8">
        <v>1.6666666666666666E-2</v>
      </c>
      <c r="EG189" s="8">
        <v>0</v>
      </c>
      <c r="EH189" s="8">
        <v>0</v>
      </c>
      <c r="EI189" s="8">
        <v>2.2222222222222223E-2</v>
      </c>
      <c r="EJ189" s="8">
        <v>1.2658227848101266E-2</v>
      </c>
      <c r="EK189" s="8">
        <v>0</v>
      </c>
      <c r="EL189" s="8">
        <v>0</v>
      </c>
      <c r="EM189" s="8">
        <v>2.8169014084507043E-2</v>
      </c>
      <c r="EN189" s="8">
        <v>0</v>
      </c>
      <c r="EO189" s="8">
        <v>1.3888888888888888E-2</v>
      </c>
      <c r="EP189" s="8">
        <v>1.7857142857142856E-2</v>
      </c>
      <c r="EQ189" s="8">
        <v>2.564102564102564E-2</v>
      </c>
      <c r="ER189" s="8">
        <v>0</v>
      </c>
      <c r="ES189" s="8">
        <v>0</v>
      </c>
      <c r="ET189" s="8">
        <v>1.5873015873015872E-2</v>
      </c>
      <c r="EU189" s="8">
        <v>0</v>
      </c>
      <c r="EV189" s="8">
        <v>0</v>
      </c>
      <c r="EW189" s="8">
        <v>2.3809523809523808E-2</v>
      </c>
      <c r="EX189" s="8">
        <v>1.2195121951219513E-2</v>
      </c>
      <c r="EY189" s="8">
        <v>0</v>
      </c>
      <c r="EZ189" s="7">
        <v>48946.159999999996</v>
      </c>
      <c r="FA189" s="7">
        <v>11966.26</v>
      </c>
      <c r="FB189" s="7">
        <v>12015.28</v>
      </c>
      <c r="FC189" s="7">
        <v>69403.13</v>
      </c>
      <c r="FD189" s="7">
        <v>37012.5</v>
      </c>
      <c r="FE189" s="7">
        <v>25799.16</v>
      </c>
      <c r="FF189" s="7">
        <v>3183.88</v>
      </c>
      <c r="FG189" s="7">
        <v>31372.66</v>
      </c>
      <c r="FH189" s="7">
        <v>18993.3</v>
      </c>
      <c r="FI189" s="7">
        <v>58080.37999999999</v>
      </c>
      <c r="FJ189" s="7">
        <v>9927.89</v>
      </c>
      <c r="FK189" s="7">
        <v>10675.25</v>
      </c>
      <c r="FL189" s="7">
        <v>2169.87</v>
      </c>
      <c r="FM189" s="7">
        <v>10196.179999999998</v>
      </c>
      <c r="FN189" s="7">
        <v>7702.72</v>
      </c>
      <c r="FO189" s="7">
        <v>17116.050000000003</v>
      </c>
      <c r="FP189" s="7">
        <v>11668.31</v>
      </c>
      <c r="FQ189" s="7">
        <v>1468.03</v>
      </c>
      <c r="FR189" s="7">
        <v>22157.890000000003</v>
      </c>
      <c r="FS189" s="7">
        <v>29700.640000000003</v>
      </c>
      <c r="FT189" s="7">
        <v>17514.95</v>
      </c>
      <c r="FU189" s="7">
        <v>4787.33</v>
      </c>
      <c r="FV189" s="7">
        <v>6344.5599999999995</v>
      </c>
      <c r="FW189" s="7">
        <v>13325.11</v>
      </c>
      <c r="FX189" s="9" t="s">
        <v>365</v>
      </c>
      <c r="FY189" s="10" t="s">
        <v>372</v>
      </c>
      <c r="FZ189" s="22" t="s">
        <v>347</v>
      </c>
    </row>
    <row r="190" spans="1:182" x14ac:dyDescent="0.35">
      <c r="A190" s="6" t="s">
        <v>373</v>
      </c>
      <c r="B190" s="7">
        <v>10981360.797999989</v>
      </c>
      <c r="C190" s="7">
        <v>11386604.09479999</v>
      </c>
      <c r="D190" s="7">
        <v>11744230.763599999</v>
      </c>
      <c r="E190" s="7">
        <v>12376466.57879998</v>
      </c>
      <c r="F190" s="7">
        <v>12420049.830399977</v>
      </c>
      <c r="G190" s="7">
        <v>13173681.104799986</v>
      </c>
      <c r="H190" s="7">
        <v>12776543.827999966</v>
      </c>
      <c r="I190" s="7">
        <v>12646265.428399954</v>
      </c>
      <c r="J190" s="7">
        <v>12859259.983199997</v>
      </c>
      <c r="K190" s="7">
        <v>13155339.987199999</v>
      </c>
      <c r="L190" s="7">
        <v>13510204.73679998</v>
      </c>
      <c r="M190" s="7">
        <v>13598588.654799977</v>
      </c>
      <c r="N190" s="7">
        <v>14070134.230399966</v>
      </c>
      <c r="O190" s="7">
        <v>689904.56200000015</v>
      </c>
      <c r="P190" s="7">
        <v>545002.60120000003</v>
      </c>
      <c r="Q190" s="7">
        <v>706167.67119999998</v>
      </c>
      <c r="R190" s="7">
        <v>1012212.4208000001</v>
      </c>
      <c r="S190" s="7">
        <v>1022372.6788000002</v>
      </c>
      <c r="T190" s="7">
        <v>1030164.298</v>
      </c>
      <c r="U190" s="7">
        <v>1118274.8300000003</v>
      </c>
      <c r="V190" s="7">
        <v>853570.25159999996</v>
      </c>
      <c r="W190" s="7">
        <v>934406.36600000004</v>
      </c>
      <c r="X190" s="7">
        <v>814909.01840000018</v>
      </c>
      <c r="Y190" s="7">
        <v>773309.10160000005</v>
      </c>
      <c r="Z190" s="7">
        <v>811799.58960000006</v>
      </c>
      <c r="AA190" s="7">
        <v>832567.2844</v>
      </c>
      <c r="AB190" s="7">
        <v>572493.56800000009</v>
      </c>
      <c r="AC190" s="7">
        <v>816713.95159999991</v>
      </c>
      <c r="AD190" s="7">
        <v>805398.36560000002</v>
      </c>
      <c r="AE190" s="7">
        <v>841336.03519999993</v>
      </c>
      <c r="AF190" s="7">
        <v>439548.62</v>
      </c>
      <c r="AG190" s="7">
        <v>357080.15120000002</v>
      </c>
      <c r="AH190" s="7">
        <v>365076.37999999995</v>
      </c>
      <c r="AI190" s="7">
        <v>316686.2868</v>
      </c>
      <c r="AJ190" s="7">
        <v>301902.09999999998</v>
      </c>
      <c r="AK190" s="7">
        <v>270108.4252</v>
      </c>
      <c r="AL190" s="7">
        <v>357339.15839999996</v>
      </c>
      <c r="AM190" s="7">
        <v>420105.11360000004</v>
      </c>
      <c r="AN190" s="7">
        <v>273059.20080000005</v>
      </c>
      <c r="AO190" s="7">
        <v>0</v>
      </c>
      <c r="AP190" s="7">
        <v>0</v>
      </c>
      <c r="AQ190" s="7">
        <v>12878.1456</v>
      </c>
      <c r="AR190" s="7">
        <v>107650.99840000001</v>
      </c>
      <c r="AS190" s="7">
        <v>234027.3652</v>
      </c>
      <c r="AT190" s="7">
        <v>70643.400399999999</v>
      </c>
      <c r="AU190" s="7">
        <v>100423.07279999999</v>
      </c>
      <c r="AV190" s="7">
        <v>0</v>
      </c>
      <c r="AW190" s="7">
        <v>0</v>
      </c>
      <c r="AX190" s="7">
        <v>22336.892</v>
      </c>
      <c r="AY190" s="7">
        <v>29960.516</v>
      </c>
      <c r="AZ190" s="7">
        <v>0</v>
      </c>
      <c r="BA190" s="7">
        <v>0</v>
      </c>
      <c r="BB190" s="7">
        <v>48789.17</v>
      </c>
      <c r="BC190" s="7">
        <v>159387.76999999999</v>
      </c>
      <c r="BD190" s="7">
        <v>156979.4</v>
      </c>
      <c r="BE190" s="7">
        <v>155139.00999999998</v>
      </c>
      <c r="BF190" s="7">
        <v>66964.13</v>
      </c>
      <c r="BG190" s="7">
        <v>56979.61</v>
      </c>
      <c r="BH190" s="7">
        <v>50500.21</v>
      </c>
      <c r="BI190" s="7">
        <v>13919.47</v>
      </c>
      <c r="BJ190" s="7">
        <v>55576.98</v>
      </c>
      <c r="BK190" s="7">
        <v>25293.69</v>
      </c>
      <c r="BL190" s="7">
        <v>79790.599999999991</v>
      </c>
      <c r="BM190" s="7">
        <v>190646.75</v>
      </c>
      <c r="BN190" s="7">
        <v>220221.88999999998</v>
      </c>
      <c r="BO190" s="7">
        <v>68058.320000000007</v>
      </c>
      <c r="BP190" s="7">
        <v>26981.52</v>
      </c>
      <c r="BQ190" s="7">
        <v>142423.66</v>
      </c>
      <c r="BR190" s="7">
        <v>125182.38</v>
      </c>
      <c r="BS190" s="7">
        <v>99008.95</v>
      </c>
      <c r="BT190" s="7">
        <v>283070.03999999998</v>
      </c>
      <c r="BU190" s="7">
        <v>151699.69</v>
      </c>
      <c r="BV190" s="7">
        <v>199031.04000000001</v>
      </c>
      <c r="BW190" s="7">
        <v>118006.08</v>
      </c>
      <c r="BX190" s="7">
        <v>122673.97</v>
      </c>
      <c r="BY190" s="7">
        <v>92677.36</v>
      </c>
      <c r="BZ190" s="7">
        <v>0</v>
      </c>
      <c r="CA190" s="7">
        <v>0</v>
      </c>
      <c r="CB190" s="7">
        <v>38700.92</v>
      </c>
      <c r="CC190" s="7">
        <v>0</v>
      </c>
      <c r="CD190" s="7">
        <v>0</v>
      </c>
      <c r="CE190" s="7">
        <v>22026.769999999997</v>
      </c>
      <c r="CF190" s="7">
        <v>11056.85</v>
      </c>
      <c r="CG190" s="7">
        <v>100606.87</v>
      </c>
      <c r="CH190" s="7">
        <v>0</v>
      </c>
      <c r="CI190" s="7">
        <v>47387.15</v>
      </c>
      <c r="CJ190" s="7">
        <v>26921.7</v>
      </c>
      <c r="CK190" s="7">
        <v>4780.8</v>
      </c>
      <c r="CL190" s="7">
        <v>0</v>
      </c>
      <c r="CM190" s="8">
        <v>0</v>
      </c>
      <c r="CN190" s="8">
        <v>0</v>
      </c>
      <c r="CO190" s="8">
        <v>5.2591556529836651E-2</v>
      </c>
      <c r="CP190" s="8">
        <v>0</v>
      </c>
      <c r="CQ190" s="8">
        <v>0</v>
      </c>
      <c r="CR190" s="8">
        <v>3.1931305761949545E-2</v>
      </c>
      <c r="CS190" s="8">
        <v>3.2242986348174622E-2</v>
      </c>
      <c r="CT190" s="8">
        <v>0.18531065735203442</v>
      </c>
      <c r="CU190" s="8">
        <v>0</v>
      </c>
      <c r="CV190" s="8">
        <v>5.4385784080547402E-2</v>
      </c>
      <c r="CW190" s="8">
        <v>3.5988089389731609E-2</v>
      </c>
      <c r="CX190" s="8">
        <v>6.6930734697532388E-3</v>
      </c>
      <c r="CY190" s="8">
        <v>0</v>
      </c>
      <c r="CZ190" s="7">
        <v>555401.9</v>
      </c>
      <c r="DA190" s="7">
        <v>608855.13000000012</v>
      </c>
      <c r="DB190" s="7">
        <v>735877.06</v>
      </c>
      <c r="DC190" s="7">
        <v>712668.78999999992</v>
      </c>
      <c r="DD190" s="7">
        <v>587185.41</v>
      </c>
      <c r="DE190" s="7">
        <v>689817.39</v>
      </c>
      <c r="DF190" s="7">
        <v>342922.63999999996</v>
      </c>
      <c r="DG190" s="7">
        <v>542909.25</v>
      </c>
      <c r="DH190" s="7">
        <v>609906.54</v>
      </c>
      <c r="DI190" s="7">
        <v>871315.01</v>
      </c>
      <c r="DJ190" s="7">
        <v>748072.5</v>
      </c>
      <c r="DK190" s="7">
        <v>714290.67999999993</v>
      </c>
      <c r="DL190" s="7">
        <v>794061.29999999993</v>
      </c>
      <c r="DM190" s="8">
        <v>5.5555555555555552E-2</v>
      </c>
      <c r="DN190" s="8">
        <v>3.3333333333333333E-2</v>
      </c>
      <c r="DO190" s="8">
        <v>0</v>
      </c>
      <c r="DP190" s="8">
        <v>0</v>
      </c>
      <c r="DQ190" s="8">
        <v>0</v>
      </c>
      <c r="DR190" s="8">
        <v>0</v>
      </c>
      <c r="DS190" s="8">
        <v>0</v>
      </c>
      <c r="DT190" s="8">
        <v>3.4482758620689655E-2</v>
      </c>
      <c r="DU190" s="8">
        <v>0</v>
      </c>
      <c r="DV190" s="8">
        <v>4.2553191489361701E-2</v>
      </c>
      <c r="DW190" s="8">
        <v>1.9230769230769232E-2</v>
      </c>
      <c r="DX190" s="8">
        <v>0</v>
      </c>
      <c r="DY190" s="8">
        <v>0</v>
      </c>
      <c r="DZ190" s="8">
        <v>5.7142857142857141E-2</v>
      </c>
      <c r="EA190" s="8">
        <v>5.4054054054054057E-2</v>
      </c>
      <c r="EB190" s="8">
        <v>3.125E-2</v>
      </c>
      <c r="EC190" s="8">
        <v>0</v>
      </c>
      <c r="ED190" s="8">
        <v>0</v>
      </c>
      <c r="EE190" s="8">
        <v>0</v>
      </c>
      <c r="EF190" s="8">
        <v>0</v>
      </c>
      <c r="EG190" s="8">
        <v>0</v>
      </c>
      <c r="EH190" s="8">
        <v>3.3333333333333333E-2</v>
      </c>
      <c r="EI190" s="8">
        <v>0</v>
      </c>
      <c r="EJ190" s="8">
        <v>2.1276595744680851E-2</v>
      </c>
      <c r="EK190" s="8">
        <v>1.9230769230769232E-2</v>
      </c>
      <c r="EL190" s="8">
        <v>0</v>
      </c>
      <c r="EM190" s="8">
        <v>0</v>
      </c>
      <c r="EN190" s="8">
        <v>6.0606060606060608E-2</v>
      </c>
      <c r="EO190" s="8">
        <v>2.8571428571428571E-2</v>
      </c>
      <c r="EP190" s="8">
        <v>3.2258064516129031E-2</v>
      </c>
      <c r="EQ190" s="8">
        <v>0</v>
      </c>
      <c r="ER190" s="8">
        <v>1.5873015873015872E-2</v>
      </c>
      <c r="ES190" s="8">
        <v>0</v>
      </c>
      <c r="ET190" s="8">
        <v>0</v>
      </c>
      <c r="EU190" s="8">
        <v>0</v>
      </c>
      <c r="EV190" s="8">
        <v>3.2258064516129031E-2</v>
      </c>
      <c r="EW190" s="8">
        <v>0</v>
      </c>
      <c r="EX190" s="8">
        <v>2.3255813953488372E-2</v>
      </c>
      <c r="EY190" s="8">
        <v>1.9230769230769232E-2</v>
      </c>
      <c r="EZ190" s="7">
        <v>0.71</v>
      </c>
      <c r="FA190" s="7">
        <v>287.24</v>
      </c>
      <c r="FB190" s="7">
        <v>0.53000000000000014</v>
      </c>
      <c r="FC190" s="7">
        <v>8252.18</v>
      </c>
      <c r="FD190" s="7">
        <v>630.62</v>
      </c>
      <c r="FE190" s="7">
        <v>5729.28</v>
      </c>
      <c r="FF190" s="7">
        <v>4138.0600000000004</v>
      </c>
      <c r="FG190" s="7">
        <v>10026.99</v>
      </c>
      <c r="FH190" s="7">
        <v>6454.0300000000025</v>
      </c>
      <c r="FI190" s="7">
        <v>30406.360000000004</v>
      </c>
      <c r="FJ190" s="7">
        <v>561.85</v>
      </c>
      <c r="FK190" s="7">
        <v>70695.199999999997</v>
      </c>
      <c r="FL190" s="7">
        <v>30187.809999999998</v>
      </c>
      <c r="FM190" s="7">
        <v>13355.039999999999</v>
      </c>
      <c r="FN190" s="7">
        <v>417.56999999999994</v>
      </c>
      <c r="FO190" s="7">
        <v>3594.88</v>
      </c>
      <c r="FP190" s="7">
        <v>2599.17</v>
      </c>
      <c r="FQ190" s="7">
        <v>1429.61</v>
      </c>
      <c r="FR190" s="7">
        <v>541.59</v>
      </c>
      <c r="FS190" s="7">
        <v>990.68999999999994</v>
      </c>
      <c r="FT190" s="7">
        <v>3091.8100000000004</v>
      </c>
      <c r="FU190" s="7">
        <v>1210.4000000000001</v>
      </c>
      <c r="FV190" s="7">
        <v>2144.25</v>
      </c>
      <c r="FW190" s="7">
        <v>6880.9</v>
      </c>
      <c r="FX190" s="9" t="s">
        <v>365</v>
      </c>
      <c r="FY190" s="10" t="s">
        <v>373</v>
      </c>
      <c r="FZ190" s="22" t="s">
        <v>347</v>
      </c>
    </row>
    <row r="191" spans="1:182" x14ac:dyDescent="0.35">
      <c r="A191" s="17" t="s">
        <v>365</v>
      </c>
      <c r="B191" s="18">
        <v>148287663.92999998</v>
      </c>
      <c r="C191" s="18">
        <v>154363035.10919988</v>
      </c>
      <c r="D191" s="18">
        <v>157910081.01119986</v>
      </c>
      <c r="E191" s="18">
        <v>161890423.85599995</v>
      </c>
      <c r="F191" s="18">
        <v>162580961.99359995</v>
      </c>
      <c r="G191" s="18">
        <v>169700637.28039998</v>
      </c>
      <c r="H191" s="18">
        <v>165689077.66639987</v>
      </c>
      <c r="I191" s="18">
        <v>166931344.87959993</v>
      </c>
      <c r="J191" s="18">
        <v>169706090.23479995</v>
      </c>
      <c r="K191" s="18">
        <v>174573034.95439991</v>
      </c>
      <c r="L191" s="18">
        <v>179652294.62320015</v>
      </c>
      <c r="M191" s="18">
        <v>179857381.12800005</v>
      </c>
      <c r="N191" s="18">
        <v>184692739.58959982</v>
      </c>
      <c r="O191" s="18">
        <v>11518258.938800005</v>
      </c>
      <c r="P191" s="18">
        <v>12488208.187200001</v>
      </c>
      <c r="Q191" s="18">
        <v>11980662.706</v>
      </c>
      <c r="R191" s="18">
        <v>12897122.662</v>
      </c>
      <c r="S191" s="18">
        <v>13375215.192000005</v>
      </c>
      <c r="T191" s="18">
        <v>12445763.251600001</v>
      </c>
      <c r="U191" s="18">
        <v>12062231.913999999</v>
      </c>
      <c r="V191" s="18">
        <v>11823179.698000003</v>
      </c>
      <c r="W191" s="18">
        <v>10934293.847199999</v>
      </c>
      <c r="X191" s="18">
        <v>9880528.2067999989</v>
      </c>
      <c r="Y191" s="18">
        <v>10304325.470799999</v>
      </c>
      <c r="Z191" s="18">
        <v>11003277.769999996</v>
      </c>
      <c r="AA191" s="18">
        <v>11429068.774799997</v>
      </c>
      <c r="AB191" s="18">
        <v>8605382.0003999956</v>
      </c>
      <c r="AC191" s="18">
        <v>8028062.4984000009</v>
      </c>
      <c r="AD191" s="18">
        <v>8772662.0644000005</v>
      </c>
      <c r="AE191" s="18">
        <v>8571267.6215999983</v>
      </c>
      <c r="AF191" s="18">
        <v>6334281.0363999968</v>
      </c>
      <c r="AG191" s="18">
        <v>6819873.0868000016</v>
      </c>
      <c r="AH191" s="18">
        <v>6947196.5516000008</v>
      </c>
      <c r="AI191" s="18">
        <v>5973187.6847999971</v>
      </c>
      <c r="AJ191" s="18">
        <v>7939244.9243999999</v>
      </c>
      <c r="AK191" s="18">
        <v>8248285.6939999992</v>
      </c>
      <c r="AL191" s="18">
        <v>8397447.4724000003</v>
      </c>
      <c r="AM191" s="18">
        <v>7580915.8632000005</v>
      </c>
      <c r="AN191" s="18">
        <v>8324059.8023999985</v>
      </c>
      <c r="AO191" s="18">
        <v>34172.459600000002</v>
      </c>
      <c r="AP191" s="18">
        <v>790310.62240000011</v>
      </c>
      <c r="AQ191" s="18">
        <v>606235.18320000009</v>
      </c>
      <c r="AR191" s="18">
        <v>978535.86920000007</v>
      </c>
      <c r="AS191" s="18">
        <v>1222295.6211999999</v>
      </c>
      <c r="AT191" s="18">
        <v>738165.46519999998</v>
      </c>
      <c r="AU191" s="18">
        <v>981254.32239999995</v>
      </c>
      <c r="AV191" s="18">
        <v>449787.96560000005</v>
      </c>
      <c r="AW191" s="18">
        <v>677232.17440000013</v>
      </c>
      <c r="AX191" s="18">
        <v>470885.46559999994</v>
      </c>
      <c r="AY191" s="18">
        <v>302873.89200000005</v>
      </c>
      <c r="AZ191" s="18">
        <v>495185.42879999994</v>
      </c>
      <c r="BA191" s="18">
        <v>494816.98800000001</v>
      </c>
      <c r="BB191" s="18">
        <v>1478125.3099999998</v>
      </c>
      <c r="BC191" s="18">
        <v>1956809.0400000007</v>
      </c>
      <c r="BD191" s="18">
        <v>1508957.7099999997</v>
      </c>
      <c r="BE191" s="18">
        <v>1011502.3500000002</v>
      </c>
      <c r="BF191" s="18">
        <v>1140318.92</v>
      </c>
      <c r="BG191" s="18">
        <v>1198790.4900000002</v>
      </c>
      <c r="BH191" s="18">
        <v>1182522.9000000001</v>
      </c>
      <c r="BI191" s="18">
        <v>1534336.4300000002</v>
      </c>
      <c r="BJ191" s="18">
        <v>1547317.9699999995</v>
      </c>
      <c r="BK191" s="18">
        <v>1550817.8899999985</v>
      </c>
      <c r="BL191" s="18">
        <v>1119754.2700000003</v>
      </c>
      <c r="BM191" s="18">
        <v>1785638.2199999995</v>
      </c>
      <c r="BN191" s="18">
        <v>1577183.9400000004</v>
      </c>
      <c r="BO191" s="18">
        <v>2099366.0500000003</v>
      </c>
      <c r="BP191" s="18">
        <v>1544576.5399999998</v>
      </c>
      <c r="BQ191" s="18">
        <v>1965300.4700000007</v>
      </c>
      <c r="BR191" s="18">
        <v>2428635.4999999991</v>
      </c>
      <c r="BS191" s="18">
        <v>1850081.56</v>
      </c>
      <c r="BT191" s="18">
        <v>1768700.3299999996</v>
      </c>
      <c r="BU191" s="18">
        <v>2243084.7399999993</v>
      </c>
      <c r="BV191" s="18">
        <v>2314459.2999999993</v>
      </c>
      <c r="BW191" s="18">
        <v>1817849.5699999996</v>
      </c>
      <c r="BX191" s="18">
        <v>2036068.0099999993</v>
      </c>
      <c r="BY191" s="18">
        <v>1581961.9799999997</v>
      </c>
      <c r="BZ191" s="18">
        <v>252683.28</v>
      </c>
      <c r="CA191" s="18">
        <v>265150.40000000002</v>
      </c>
      <c r="CB191" s="18">
        <v>262051.53999999998</v>
      </c>
      <c r="CC191" s="18">
        <v>207570.00999999998</v>
      </c>
      <c r="CD191" s="18">
        <v>472209.57</v>
      </c>
      <c r="CE191" s="18">
        <v>157411.56</v>
      </c>
      <c r="CF191" s="18">
        <v>589788.87999999989</v>
      </c>
      <c r="CG191" s="18">
        <v>128756.09999999999</v>
      </c>
      <c r="CH191" s="18">
        <v>287377.24</v>
      </c>
      <c r="CI191" s="18">
        <v>233423.99999999997</v>
      </c>
      <c r="CJ191" s="18">
        <v>163870.29999999999</v>
      </c>
      <c r="CK191" s="18">
        <v>303699.82999999996</v>
      </c>
      <c r="CL191" s="18">
        <v>263542.94</v>
      </c>
      <c r="CM191" s="19">
        <v>3.3352149660562345E-2</v>
      </c>
      <c r="CN191" s="19">
        <v>2.6437783034536391E-2</v>
      </c>
      <c r="CO191" s="19">
        <v>2.8537860117976318E-2</v>
      </c>
      <c r="CP191" s="19">
        <v>2.5265098571040322E-2</v>
      </c>
      <c r="CQ191" s="19">
        <v>6.7682699757437251E-2</v>
      </c>
      <c r="CR191" s="19">
        <v>2.1248543483204128E-2</v>
      </c>
      <c r="CS191" s="19">
        <v>9.457214688340243E-2</v>
      </c>
      <c r="CT191" s="19">
        <v>1.8611086762458387E-2</v>
      </c>
      <c r="CU191" s="19">
        <v>3.2691507416744536E-2</v>
      </c>
      <c r="CV191" s="19">
        <v>2.1619741905272757E-2</v>
      </c>
      <c r="CW191" s="19">
        <v>1.6315930526391201E-2</v>
      </c>
      <c r="CX191" s="19">
        <v>3.7775978836922054E-2</v>
      </c>
      <c r="CY191" s="19">
        <v>2.9891701206400695E-2</v>
      </c>
      <c r="CZ191" s="18">
        <v>7576221.6999999974</v>
      </c>
      <c r="DA191" s="18">
        <v>10029222.179999998</v>
      </c>
      <c r="DB191" s="18">
        <v>9182592.4900000039</v>
      </c>
      <c r="DC191" s="18">
        <v>8215681.7799999984</v>
      </c>
      <c r="DD191" s="18">
        <v>6976813.4500000002</v>
      </c>
      <c r="DE191" s="18">
        <v>7408110.5900000008</v>
      </c>
      <c r="DF191" s="18">
        <v>6236390.9399999976</v>
      </c>
      <c r="DG191" s="18">
        <v>6918247.2599999998</v>
      </c>
      <c r="DH191" s="18">
        <v>8790577.8199999984</v>
      </c>
      <c r="DI191" s="18">
        <v>10796798.640000002</v>
      </c>
      <c r="DJ191" s="18">
        <v>10043576.719999999</v>
      </c>
      <c r="DK191" s="18">
        <v>8039495.9800000014</v>
      </c>
      <c r="DL191" s="18">
        <v>8816592.2100000009</v>
      </c>
      <c r="DM191" s="19">
        <v>4.9783549783549784E-2</v>
      </c>
      <c r="DN191" s="19">
        <v>3.7128712871287127E-2</v>
      </c>
      <c r="DO191" s="19">
        <v>1.62748643761302E-2</v>
      </c>
      <c r="DP191" s="19">
        <v>1.2658227848101266E-2</v>
      </c>
      <c r="DQ191" s="19">
        <v>1.3157894736842105E-2</v>
      </c>
      <c r="DR191" s="19">
        <v>1.2919896640826873E-2</v>
      </c>
      <c r="DS191" s="19">
        <v>1.6867469879518072E-2</v>
      </c>
      <c r="DT191" s="19">
        <v>2.7700831024930747E-2</v>
      </c>
      <c r="DU191" s="19">
        <v>2.9649595687331536E-2</v>
      </c>
      <c r="DV191" s="19">
        <v>2.5793650793650792E-2</v>
      </c>
      <c r="DW191" s="19">
        <v>1.9938650306748466E-2</v>
      </c>
      <c r="DX191" s="19">
        <v>1.6635859519408502E-2</v>
      </c>
      <c r="DY191" s="19">
        <v>3.9106145251396648E-2</v>
      </c>
      <c r="DZ191" s="19">
        <v>3.3898305084745763E-2</v>
      </c>
      <c r="EA191" s="19">
        <v>3.7946428571428568E-2</v>
      </c>
      <c r="EB191" s="19">
        <v>3.9080459770114942E-2</v>
      </c>
      <c r="EC191" s="19">
        <v>1.2939001848428836E-2</v>
      </c>
      <c r="ED191" s="19">
        <v>9.1911764705882356E-3</v>
      </c>
      <c r="EE191" s="19">
        <v>1.1472275334608031E-2</v>
      </c>
      <c r="EF191" s="19">
        <v>8.0000000000000002E-3</v>
      </c>
      <c r="EG191" s="19">
        <v>1.4457831325301205E-2</v>
      </c>
      <c r="EH191" s="19">
        <v>2.0512820512820513E-2</v>
      </c>
      <c r="EI191" s="19">
        <v>2.247191011235955E-2</v>
      </c>
      <c r="EJ191" s="19">
        <v>1.5296367112810707E-2</v>
      </c>
      <c r="EK191" s="19">
        <v>1.5625E-2</v>
      </c>
      <c r="EL191" s="19">
        <v>1.2962962962962963E-2</v>
      </c>
      <c r="EM191" s="19">
        <v>2.5056947608200455E-2</v>
      </c>
      <c r="EN191" s="19">
        <v>2.2113022113022112E-2</v>
      </c>
      <c r="EO191" s="19">
        <v>3.8812785388127852E-2</v>
      </c>
      <c r="EP191" s="19">
        <v>2.9411764705882353E-2</v>
      </c>
      <c r="EQ191" s="19">
        <v>1.4705882352941176E-2</v>
      </c>
      <c r="ER191" s="19">
        <v>1.1131725417439703E-2</v>
      </c>
      <c r="ES191" s="19">
        <v>9.6339113680154135E-3</v>
      </c>
      <c r="ET191" s="19">
        <v>5.3475935828877002E-3</v>
      </c>
      <c r="EU191" s="19">
        <v>1.2165450121654502E-2</v>
      </c>
      <c r="EV191" s="19">
        <v>2.2613065326633167E-2</v>
      </c>
      <c r="EW191" s="19">
        <v>2.4128686327077747E-2</v>
      </c>
      <c r="EX191" s="19">
        <v>9.727626459143969E-3</v>
      </c>
      <c r="EY191" s="19">
        <v>1.393188854489164E-2</v>
      </c>
      <c r="EZ191" s="18">
        <v>72436.73</v>
      </c>
      <c r="FA191" s="18">
        <v>67574.739999999991</v>
      </c>
      <c r="FB191" s="18">
        <v>88302.469999999943</v>
      </c>
      <c r="FC191" s="18">
        <v>460722.56</v>
      </c>
      <c r="FD191" s="18">
        <v>113099.42000000001</v>
      </c>
      <c r="FE191" s="18">
        <v>188844.77000000002</v>
      </c>
      <c r="FF191" s="18">
        <v>104893.96000000002</v>
      </c>
      <c r="FG191" s="18">
        <v>143400.95999999999</v>
      </c>
      <c r="FH191" s="18">
        <v>148377.39999999988</v>
      </c>
      <c r="FI191" s="18">
        <v>235026.20999999979</v>
      </c>
      <c r="FJ191" s="18">
        <v>152316.43999999997</v>
      </c>
      <c r="FK191" s="18">
        <v>210790.78999999998</v>
      </c>
      <c r="FL191" s="18">
        <v>207739.48000000007</v>
      </c>
      <c r="FM191" s="18">
        <v>248721.55999999997</v>
      </c>
      <c r="FN191" s="18">
        <v>62765.360000000022</v>
      </c>
      <c r="FO191" s="18">
        <v>70120.680000000037</v>
      </c>
      <c r="FP191" s="18">
        <v>91110.340000000011</v>
      </c>
      <c r="FQ191" s="18">
        <v>182089.43999999994</v>
      </c>
      <c r="FR191" s="18">
        <v>143538.86000000004</v>
      </c>
      <c r="FS191" s="18">
        <v>209696.84999999998</v>
      </c>
      <c r="FT191" s="18">
        <v>434874.69000000006</v>
      </c>
      <c r="FU191" s="18">
        <v>223781.66999999998</v>
      </c>
      <c r="FV191" s="18">
        <v>203633.8299999999</v>
      </c>
      <c r="FW191" s="18">
        <v>178278.83</v>
      </c>
      <c r="FX191" s="4"/>
      <c r="FY191" s="4"/>
      <c r="FZ191" s="4"/>
    </row>
    <row r="192" spans="1:182" x14ac:dyDescent="0.35">
      <c r="A192" s="6" t="s">
        <v>374</v>
      </c>
      <c r="B192" s="7">
        <v>18161198.264799986</v>
      </c>
      <c r="C192" s="7">
        <v>18799518.715599999</v>
      </c>
      <c r="D192" s="7">
        <v>19104560.773599997</v>
      </c>
      <c r="E192" s="7">
        <v>19421538.212799989</v>
      </c>
      <c r="F192" s="7">
        <v>19893929.930799972</v>
      </c>
      <c r="G192" s="7">
        <v>21231134.136399999</v>
      </c>
      <c r="H192" s="7">
        <v>21367710.127999965</v>
      </c>
      <c r="I192" s="7">
        <v>21971652.677999988</v>
      </c>
      <c r="J192" s="7">
        <v>22755113.493199963</v>
      </c>
      <c r="K192" s="7">
        <v>23513123.212399971</v>
      </c>
      <c r="L192" s="7">
        <v>24537944.401999991</v>
      </c>
      <c r="M192" s="7">
        <v>24696903.499999981</v>
      </c>
      <c r="N192" s="7">
        <v>25556191.142399978</v>
      </c>
      <c r="O192" s="7">
        <v>2120096.8048</v>
      </c>
      <c r="P192" s="7">
        <v>2299293.1459999997</v>
      </c>
      <c r="Q192" s="7">
        <v>2051360.0067999996</v>
      </c>
      <c r="R192" s="7">
        <v>1663965.8323999997</v>
      </c>
      <c r="S192" s="7">
        <v>1886637.6447999999</v>
      </c>
      <c r="T192" s="7">
        <v>1659379.1628</v>
      </c>
      <c r="U192" s="7">
        <v>1404069.4931999999</v>
      </c>
      <c r="V192" s="7">
        <v>1539680.7992000002</v>
      </c>
      <c r="W192" s="7">
        <v>1760034.6908000002</v>
      </c>
      <c r="X192" s="7">
        <v>1457334.2960000001</v>
      </c>
      <c r="Y192" s="7">
        <v>2064782.1944000002</v>
      </c>
      <c r="Z192" s="7">
        <v>2327336.0787999998</v>
      </c>
      <c r="AA192" s="7">
        <v>2084764.9055999999</v>
      </c>
      <c r="AB192" s="7">
        <v>1151590.8884000001</v>
      </c>
      <c r="AC192" s="7">
        <v>899347.11919999996</v>
      </c>
      <c r="AD192" s="7">
        <v>1220525.7823999999</v>
      </c>
      <c r="AE192" s="7">
        <v>1533617.7451999998</v>
      </c>
      <c r="AF192" s="7">
        <v>981878.69559999998</v>
      </c>
      <c r="AG192" s="7">
        <v>927505.3448000002</v>
      </c>
      <c r="AH192" s="7">
        <v>1282566.0483999997</v>
      </c>
      <c r="AI192" s="7">
        <v>1490090.9064000002</v>
      </c>
      <c r="AJ192" s="7">
        <v>1729963.4832000004</v>
      </c>
      <c r="AK192" s="7">
        <v>1856999.6143999998</v>
      </c>
      <c r="AL192" s="7">
        <v>1120389.7523999999</v>
      </c>
      <c r="AM192" s="7">
        <v>1455470.3324</v>
      </c>
      <c r="AN192" s="7">
        <v>1722295.6188000003</v>
      </c>
      <c r="AO192" s="7">
        <v>24201.454000000002</v>
      </c>
      <c r="AP192" s="7">
        <v>297109.21720000001</v>
      </c>
      <c r="AQ192" s="7">
        <v>169347</v>
      </c>
      <c r="AR192" s="7">
        <v>62346.617200000001</v>
      </c>
      <c r="AS192" s="7">
        <v>200902.2096</v>
      </c>
      <c r="AT192" s="7">
        <v>76957.944000000003</v>
      </c>
      <c r="AU192" s="7">
        <v>137717.0852</v>
      </c>
      <c r="AV192" s="7">
        <v>221362.34040000002</v>
      </c>
      <c r="AW192" s="7">
        <v>373546.7684</v>
      </c>
      <c r="AX192" s="7">
        <v>136870.69600000003</v>
      </c>
      <c r="AY192" s="7">
        <v>0</v>
      </c>
      <c r="AZ192" s="7">
        <v>177530.26359999998</v>
      </c>
      <c r="BA192" s="7">
        <v>107924.48639999999</v>
      </c>
      <c r="BB192" s="7">
        <v>302709.46999999997</v>
      </c>
      <c r="BC192" s="7">
        <v>431350.83</v>
      </c>
      <c r="BD192" s="7">
        <v>251942.55</v>
      </c>
      <c r="BE192" s="7">
        <v>285084.96000000002</v>
      </c>
      <c r="BF192" s="7">
        <v>61322.22</v>
      </c>
      <c r="BG192" s="7">
        <v>108506.35</v>
      </c>
      <c r="BH192" s="7">
        <v>244798.63</v>
      </c>
      <c r="BI192" s="7">
        <v>180170.06</v>
      </c>
      <c r="BJ192" s="7">
        <v>182167.82</v>
      </c>
      <c r="BK192" s="7">
        <v>799044.17999999993</v>
      </c>
      <c r="BL192" s="7">
        <v>814151.34999999986</v>
      </c>
      <c r="BM192" s="7">
        <v>367990.33</v>
      </c>
      <c r="BN192" s="7">
        <v>250900.22</v>
      </c>
      <c r="BO192" s="7">
        <v>480283.58</v>
      </c>
      <c r="BP192" s="7">
        <v>470689.49</v>
      </c>
      <c r="BQ192" s="7">
        <v>221371.99000000002</v>
      </c>
      <c r="BR192" s="7">
        <v>329299.71999999997</v>
      </c>
      <c r="BS192" s="7">
        <v>325674.21999999997</v>
      </c>
      <c r="BT192" s="7">
        <v>197455.46</v>
      </c>
      <c r="BU192" s="7">
        <v>421921.3</v>
      </c>
      <c r="BV192" s="7">
        <v>545397.85000000009</v>
      </c>
      <c r="BW192" s="7">
        <v>38045.78</v>
      </c>
      <c r="BX192" s="7">
        <v>48116.51</v>
      </c>
      <c r="BY192" s="7">
        <v>344568.91000000003</v>
      </c>
      <c r="BZ192" s="7">
        <v>0</v>
      </c>
      <c r="CA192" s="7">
        <v>24235.39</v>
      </c>
      <c r="CB192" s="7">
        <v>99712.13</v>
      </c>
      <c r="CC192" s="7">
        <v>47224.01</v>
      </c>
      <c r="CD192" s="7">
        <v>13920.97</v>
      </c>
      <c r="CE192" s="7">
        <v>0</v>
      </c>
      <c r="CF192" s="7">
        <v>55220.509999999995</v>
      </c>
      <c r="CG192" s="7">
        <v>24828.880000000001</v>
      </c>
      <c r="CH192" s="7">
        <v>177203.4</v>
      </c>
      <c r="CI192" s="7">
        <v>18945.96</v>
      </c>
      <c r="CJ192" s="7">
        <v>235685.57</v>
      </c>
      <c r="CK192" s="7">
        <v>116115.34999999999</v>
      </c>
      <c r="CL192" s="7">
        <v>41331.85</v>
      </c>
      <c r="CM192" s="8">
        <v>0</v>
      </c>
      <c r="CN192" s="8">
        <v>1.790568477318347E-2</v>
      </c>
      <c r="CO192" s="8">
        <v>7.9312053780298347E-2</v>
      </c>
      <c r="CP192" s="8">
        <v>3.8562561078742834E-2</v>
      </c>
      <c r="CQ192" s="8">
        <v>1.2003945849765392E-2</v>
      </c>
      <c r="CR192" s="8">
        <v>0</v>
      </c>
      <c r="CS192" s="8">
        <v>5.470052895972996E-2</v>
      </c>
      <c r="CT192" s="8">
        <v>2.209161059447905E-2</v>
      </c>
      <c r="CU192" s="8">
        <v>0.12337105553769424</v>
      </c>
      <c r="CV192" s="8">
        <v>1.0891641898131936E-2</v>
      </c>
      <c r="CW192" s="8">
        <v>0.16600626009406447</v>
      </c>
      <c r="CX192" s="8">
        <v>0.11048427266376326</v>
      </c>
      <c r="CY192" s="8">
        <v>3.2860753300759847E-2</v>
      </c>
      <c r="CZ192" s="7">
        <v>621988.24</v>
      </c>
      <c r="DA192" s="7">
        <v>1353502.55</v>
      </c>
      <c r="DB192" s="7">
        <v>1257212.81</v>
      </c>
      <c r="DC192" s="7">
        <v>1224607.72</v>
      </c>
      <c r="DD192" s="7">
        <v>1159699.5</v>
      </c>
      <c r="DE192" s="7">
        <v>1185204.51</v>
      </c>
      <c r="DF192" s="7">
        <v>1009505.96</v>
      </c>
      <c r="DG192" s="7">
        <v>1123905.3799999999</v>
      </c>
      <c r="DH192" s="7">
        <v>1436345.01</v>
      </c>
      <c r="DI192" s="7">
        <v>1739495.31</v>
      </c>
      <c r="DJ192" s="7">
        <v>1419739.05</v>
      </c>
      <c r="DK192" s="7">
        <v>1050967.23</v>
      </c>
      <c r="DL192" s="7">
        <v>1257787.6599999999</v>
      </c>
      <c r="DM192" s="8">
        <v>3.0303030303030304E-2</v>
      </c>
      <c r="DN192" s="8">
        <v>4.1666666666666664E-2</v>
      </c>
      <c r="DO192" s="8">
        <v>0</v>
      </c>
      <c r="DP192" s="8">
        <v>1.8518518518518517E-2</v>
      </c>
      <c r="DQ192" s="8">
        <v>3.7735849056603772E-2</v>
      </c>
      <c r="DR192" s="8">
        <v>2.2727272727272728E-2</v>
      </c>
      <c r="DS192" s="8">
        <v>7.5471698113207544E-2</v>
      </c>
      <c r="DT192" s="8">
        <v>3.5087719298245612E-2</v>
      </c>
      <c r="DU192" s="8">
        <v>2.7777777777777776E-2</v>
      </c>
      <c r="DV192" s="8">
        <v>1.5151515151515152E-2</v>
      </c>
      <c r="DW192" s="8">
        <v>2.6666666666666668E-2</v>
      </c>
      <c r="DX192" s="8">
        <v>1.4705882352941176E-2</v>
      </c>
      <c r="DY192" s="8">
        <v>1.5151515151515152E-2</v>
      </c>
      <c r="DZ192" s="8">
        <v>2.9411764705882353E-2</v>
      </c>
      <c r="EA192" s="8">
        <v>2.8571428571428571E-2</v>
      </c>
      <c r="EB192" s="8">
        <v>0</v>
      </c>
      <c r="EC192" s="8">
        <v>0</v>
      </c>
      <c r="ED192" s="8">
        <v>1.6949152542372881E-2</v>
      </c>
      <c r="EE192" s="8">
        <v>2.1276595744680851E-2</v>
      </c>
      <c r="EF192" s="8">
        <v>2.2727272727272728E-2</v>
      </c>
      <c r="EG192" s="8">
        <v>5.6603773584905662E-2</v>
      </c>
      <c r="EH192" s="8">
        <v>3.5714285714285712E-2</v>
      </c>
      <c r="EI192" s="8">
        <v>2.7777777777777776E-2</v>
      </c>
      <c r="EJ192" s="8">
        <v>1.4925373134328358E-2</v>
      </c>
      <c r="EK192" s="8">
        <v>2.564102564102564E-2</v>
      </c>
      <c r="EL192" s="8">
        <v>0</v>
      </c>
      <c r="EM192" s="8">
        <v>0</v>
      </c>
      <c r="EN192" s="8">
        <v>2.8571428571428571E-2</v>
      </c>
      <c r="EO192" s="8">
        <v>2.9411764705882353E-2</v>
      </c>
      <c r="EP192" s="8">
        <v>0</v>
      </c>
      <c r="EQ192" s="8">
        <v>0</v>
      </c>
      <c r="ER192" s="8">
        <v>1.7241379310344827E-2</v>
      </c>
      <c r="ES192" s="8">
        <v>2.1739130434782608E-2</v>
      </c>
      <c r="ET192" s="8">
        <v>4.4444444444444446E-2</v>
      </c>
      <c r="EU192" s="8">
        <v>3.8461538461538464E-2</v>
      </c>
      <c r="EV192" s="8">
        <v>3.5087719298245612E-2</v>
      </c>
      <c r="EW192" s="8">
        <v>2.6315789473684209E-2</v>
      </c>
      <c r="EX192" s="8">
        <v>1.5384615384615385E-2</v>
      </c>
      <c r="EY192" s="8">
        <v>2.5316455696202531E-2</v>
      </c>
      <c r="EZ192" s="7">
        <v>112950.54999999999</v>
      </c>
      <c r="FA192" s="7">
        <v>15218.900000000001</v>
      </c>
      <c r="FB192" s="7">
        <v>55372</v>
      </c>
      <c r="FC192" s="7">
        <v>44044.560000000005</v>
      </c>
      <c r="FD192" s="7">
        <v>19793.820000000003</v>
      </c>
      <c r="FE192" s="7">
        <v>29200.19</v>
      </c>
      <c r="FF192" s="7">
        <v>10824.039999999999</v>
      </c>
      <c r="FG192" s="7">
        <v>231329.26999999996</v>
      </c>
      <c r="FH192" s="7">
        <v>30617.509999999991</v>
      </c>
      <c r="FI192" s="7">
        <v>7756.73</v>
      </c>
      <c r="FJ192" s="7">
        <v>8580.0299999999988</v>
      </c>
      <c r="FK192" s="7">
        <v>13321.23</v>
      </c>
      <c r="FL192" s="7">
        <v>2148.8399999999997</v>
      </c>
      <c r="FM192" s="7">
        <v>71678.23000000001</v>
      </c>
      <c r="FN192" s="7">
        <v>11832.87</v>
      </c>
      <c r="FO192" s="7">
        <v>40483.62999999999</v>
      </c>
      <c r="FP192" s="7">
        <v>11022.960000000001</v>
      </c>
      <c r="FQ192" s="7">
        <v>25835.41</v>
      </c>
      <c r="FR192" s="7">
        <v>68914.329999999987</v>
      </c>
      <c r="FS192" s="7">
        <v>20359.47</v>
      </c>
      <c r="FT192" s="7">
        <v>20724.300000000003</v>
      </c>
      <c r="FU192" s="7">
        <v>41175.919999999998</v>
      </c>
      <c r="FV192" s="7">
        <v>36781.83</v>
      </c>
      <c r="FW192" s="7">
        <v>18358.399999999998</v>
      </c>
      <c r="FX192" s="9" t="s">
        <v>375</v>
      </c>
      <c r="FY192" s="10" t="s">
        <v>374</v>
      </c>
      <c r="FZ192" s="22" t="s">
        <v>347</v>
      </c>
    </row>
    <row r="193" spans="1:182" x14ac:dyDescent="0.35">
      <c r="A193" s="6" t="s">
        <v>376</v>
      </c>
      <c r="B193" s="7">
        <v>22526354.735999994</v>
      </c>
      <c r="C193" s="7">
        <v>23782214.506799981</v>
      </c>
      <c r="D193" s="7">
        <v>24892109.087599989</v>
      </c>
      <c r="E193" s="7">
        <v>25683723.35599998</v>
      </c>
      <c r="F193" s="7">
        <v>26310602.689599968</v>
      </c>
      <c r="G193" s="7">
        <v>27165722.966399975</v>
      </c>
      <c r="H193" s="7">
        <v>27483718.43999999</v>
      </c>
      <c r="I193" s="7">
        <v>27541419.427999977</v>
      </c>
      <c r="J193" s="7">
        <v>28383357.286799978</v>
      </c>
      <c r="K193" s="7">
        <v>29115722.355999965</v>
      </c>
      <c r="L193" s="7">
        <v>30294587.430399977</v>
      </c>
      <c r="M193" s="7">
        <v>30857966.586799994</v>
      </c>
      <c r="N193" s="7">
        <v>32096653.756399985</v>
      </c>
      <c r="O193" s="7">
        <v>1917917.4227999994</v>
      </c>
      <c r="P193" s="7">
        <v>1584297.8592000001</v>
      </c>
      <c r="Q193" s="7">
        <v>1444560.1943999999</v>
      </c>
      <c r="R193" s="7">
        <v>1611691.8888000003</v>
      </c>
      <c r="S193" s="7">
        <v>1369472.8155999999</v>
      </c>
      <c r="T193" s="7">
        <v>1167036.5283999997</v>
      </c>
      <c r="U193" s="7">
        <v>1437373.8687999998</v>
      </c>
      <c r="V193" s="7">
        <v>1459023.5196</v>
      </c>
      <c r="W193" s="7">
        <v>1440154.5507999999</v>
      </c>
      <c r="X193" s="7">
        <v>1359853.0008000003</v>
      </c>
      <c r="Y193" s="7">
        <v>1879758.1708</v>
      </c>
      <c r="Z193" s="7">
        <v>1649707.7347999997</v>
      </c>
      <c r="AA193" s="7">
        <v>1465444.3963999997</v>
      </c>
      <c r="AB193" s="7">
        <v>1217146.3884000001</v>
      </c>
      <c r="AC193" s="7">
        <v>1173504.7487999999</v>
      </c>
      <c r="AD193" s="7">
        <v>1199814.9508000002</v>
      </c>
      <c r="AE193" s="7">
        <v>989778.28879999998</v>
      </c>
      <c r="AF193" s="7">
        <v>1370923.8787999998</v>
      </c>
      <c r="AG193" s="7">
        <v>1377137.426</v>
      </c>
      <c r="AH193" s="7">
        <v>972163.2276000001</v>
      </c>
      <c r="AI193" s="7">
        <v>1133711.794</v>
      </c>
      <c r="AJ193" s="7">
        <v>1444668.7375999999</v>
      </c>
      <c r="AK193" s="7">
        <v>1464944.9492000001</v>
      </c>
      <c r="AL193" s="7">
        <v>1179862.4671999998</v>
      </c>
      <c r="AM193" s="7">
        <v>1495605.9276000003</v>
      </c>
      <c r="AN193" s="7">
        <v>2089372.8296000001</v>
      </c>
      <c r="AO193" s="7">
        <v>0</v>
      </c>
      <c r="AP193" s="7">
        <v>112619.1792</v>
      </c>
      <c r="AQ193" s="7">
        <v>0</v>
      </c>
      <c r="AR193" s="7">
        <v>52395.44</v>
      </c>
      <c r="AS193" s="7">
        <v>21850.4316</v>
      </c>
      <c r="AT193" s="7">
        <v>92033.158800000005</v>
      </c>
      <c r="AU193" s="7">
        <v>34022.411200000002</v>
      </c>
      <c r="AV193" s="7">
        <v>84132.920799999993</v>
      </c>
      <c r="AW193" s="7">
        <v>13719.4432</v>
      </c>
      <c r="AX193" s="7">
        <v>72539.020399999994</v>
      </c>
      <c r="AY193" s="7">
        <v>41168.455600000001</v>
      </c>
      <c r="AZ193" s="7">
        <v>142137.86799999999</v>
      </c>
      <c r="BA193" s="7">
        <v>78745.744000000006</v>
      </c>
      <c r="BB193" s="7">
        <v>316566.67</v>
      </c>
      <c r="BC193" s="7">
        <v>344940.11</v>
      </c>
      <c r="BD193" s="7">
        <v>117094.62000000001</v>
      </c>
      <c r="BE193" s="7">
        <v>179775.77000000002</v>
      </c>
      <c r="BF193" s="7">
        <v>93086.150000000009</v>
      </c>
      <c r="BG193" s="7">
        <v>97108.04</v>
      </c>
      <c r="BH193" s="7">
        <v>298026.09999999992</v>
      </c>
      <c r="BI193" s="7">
        <v>351879.32</v>
      </c>
      <c r="BJ193" s="7">
        <v>315015.47999999992</v>
      </c>
      <c r="BK193" s="7">
        <v>150447.52000000002</v>
      </c>
      <c r="BL193" s="7">
        <v>154943.90000000002</v>
      </c>
      <c r="BM193" s="7">
        <v>108891.17000000001</v>
      </c>
      <c r="BN193" s="7">
        <v>302406.12</v>
      </c>
      <c r="BO193" s="7">
        <v>238471.01000000004</v>
      </c>
      <c r="BP193" s="7">
        <v>273126.24</v>
      </c>
      <c r="BQ193" s="7">
        <v>264346.93</v>
      </c>
      <c r="BR193" s="7">
        <v>570865.78</v>
      </c>
      <c r="BS193" s="7">
        <v>177248.74000000002</v>
      </c>
      <c r="BT193" s="7">
        <v>220415.47</v>
      </c>
      <c r="BU193" s="7">
        <v>360684.05</v>
      </c>
      <c r="BV193" s="7">
        <v>129051.76999999999</v>
      </c>
      <c r="BW193" s="7">
        <v>63729.850000000006</v>
      </c>
      <c r="BX193" s="7">
        <v>189482.26</v>
      </c>
      <c r="BY193" s="7">
        <v>254452.75999999998</v>
      </c>
      <c r="BZ193" s="7">
        <v>0</v>
      </c>
      <c r="CA193" s="7">
        <v>28188.61</v>
      </c>
      <c r="CB193" s="7">
        <v>0</v>
      </c>
      <c r="CC193" s="7">
        <v>0</v>
      </c>
      <c r="CD193" s="7">
        <v>0</v>
      </c>
      <c r="CE193" s="7">
        <v>13210.02</v>
      </c>
      <c r="CF193" s="7">
        <v>28462.61</v>
      </c>
      <c r="CG193" s="7">
        <v>0</v>
      </c>
      <c r="CH193" s="7">
        <v>12283.36</v>
      </c>
      <c r="CI193" s="7">
        <v>0</v>
      </c>
      <c r="CJ193" s="7">
        <v>102224.31</v>
      </c>
      <c r="CK193" s="7">
        <v>65504.18</v>
      </c>
      <c r="CL193" s="7">
        <v>41607</v>
      </c>
      <c r="CM193" s="8">
        <v>0</v>
      </c>
      <c r="CN193" s="8">
        <v>1.5357091113031487E-2</v>
      </c>
      <c r="CO193" s="8">
        <v>0</v>
      </c>
      <c r="CP193" s="8">
        <v>0</v>
      </c>
      <c r="CQ193" s="8">
        <v>0</v>
      </c>
      <c r="CR193" s="8">
        <v>9.0225342677176783E-3</v>
      </c>
      <c r="CS193" s="8">
        <v>2.0987669842315277E-2</v>
      </c>
      <c r="CT193" s="8">
        <v>0</v>
      </c>
      <c r="CU193" s="8">
        <v>7.7575471212177763E-3</v>
      </c>
      <c r="CV193" s="8">
        <v>0</v>
      </c>
      <c r="CW193" s="8">
        <v>6.2745690396181997E-2</v>
      </c>
      <c r="CX193" s="8">
        <v>3.8780324952346595E-2</v>
      </c>
      <c r="CY193" s="8">
        <v>2.4754143467726194E-2</v>
      </c>
      <c r="CZ193" s="7">
        <v>1131577.77</v>
      </c>
      <c r="DA193" s="7">
        <v>1835543.58</v>
      </c>
      <c r="DB193" s="7">
        <v>1715441.27</v>
      </c>
      <c r="DC193" s="7">
        <v>1405633.22</v>
      </c>
      <c r="DD193" s="7">
        <v>1618471.8299999998</v>
      </c>
      <c r="DE193" s="7">
        <v>1464114.1400000001</v>
      </c>
      <c r="DF193" s="7">
        <v>1356158.6500000001</v>
      </c>
      <c r="DG193" s="7">
        <v>1294075.9899999998</v>
      </c>
      <c r="DH193" s="7">
        <v>1583407.7199999997</v>
      </c>
      <c r="DI193" s="7">
        <v>1521091.1400000001</v>
      </c>
      <c r="DJ193" s="7">
        <v>1629184.56</v>
      </c>
      <c r="DK193" s="7">
        <v>1689108.5900000005</v>
      </c>
      <c r="DL193" s="7">
        <v>1680809.52</v>
      </c>
      <c r="DM193" s="8">
        <v>5.7971014492753624E-2</v>
      </c>
      <c r="DN193" s="8">
        <v>1.6949152542372881E-2</v>
      </c>
      <c r="DO193" s="8">
        <v>2.8169014084507043E-2</v>
      </c>
      <c r="DP193" s="8">
        <v>5.2631578947368418E-2</v>
      </c>
      <c r="DQ193" s="8">
        <v>4.2857142857142858E-2</v>
      </c>
      <c r="DR193" s="8">
        <v>0</v>
      </c>
      <c r="DS193" s="8">
        <v>0</v>
      </c>
      <c r="DT193" s="8">
        <v>1.5384615384615385E-2</v>
      </c>
      <c r="DU193" s="8">
        <v>0</v>
      </c>
      <c r="DV193" s="8">
        <v>0</v>
      </c>
      <c r="DW193" s="8">
        <v>5.7692307692307696E-2</v>
      </c>
      <c r="DX193" s="8">
        <v>3.4482758620689655E-2</v>
      </c>
      <c r="DY193" s="8">
        <v>5.0632911392405063E-2</v>
      </c>
      <c r="DZ193" s="8">
        <v>0</v>
      </c>
      <c r="EA193" s="8">
        <v>4.4117647058823532E-2</v>
      </c>
      <c r="EB193" s="8">
        <v>1.6393442622950821E-2</v>
      </c>
      <c r="EC193" s="8">
        <v>2.8571428571428571E-2</v>
      </c>
      <c r="ED193" s="8">
        <v>2.1052631578947368E-2</v>
      </c>
      <c r="EE193" s="8">
        <v>4.3478260869565216E-2</v>
      </c>
      <c r="EF193" s="8">
        <v>0</v>
      </c>
      <c r="EG193" s="8">
        <v>0</v>
      </c>
      <c r="EH193" s="8">
        <v>0</v>
      </c>
      <c r="EI193" s="8">
        <v>0</v>
      </c>
      <c r="EJ193" s="8">
        <v>0</v>
      </c>
      <c r="EK193" s="8">
        <v>4.8543689320388349E-2</v>
      </c>
      <c r="EL193" s="8">
        <v>3.4482758620689655E-2</v>
      </c>
      <c r="EM193" s="8">
        <v>3.5714285714285712E-2</v>
      </c>
      <c r="EN193" s="8">
        <v>0</v>
      </c>
      <c r="EO193" s="8">
        <v>4.6153846153846156E-2</v>
      </c>
      <c r="EP193" s="8">
        <v>1.6393442622950821E-2</v>
      </c>
      <c r="EQ193" s="8">
        <v>2.6666666666666668E-2</v>
      </c>
      <c r="ER193" s="8">
        <v>2.197802197802198E-2</v>
      </c>
      <c r="ES193" s="8">
        <v>2.8985507246376812E-2</v>
      </c>
      <c r="ET193" s="8">
        <v>0</v>
      </c>
      <c r="EU193" s="8">
        <v>0</v>
      </c>
      <c r="EV193" s="8">
        <v>0</v>
      </c>
      <c r="EW193" s="8">
        <v>0</v>
      </c>
      <c r="EX193" s="8">
        <v>0</v>
      </c>
      <c r="EY193" s="8">
        <v>4.9504950495049507E-2</v>
      </c>
      <c r="EZ193" s="7">
        <v>90002.400000000009</v>
      </c>
      <c r="FA193" s="7">
        <v>29541.87</v>
      </c>
      <c r="FB193" s="7">
        <v>86525.31</v>
      </c>
      <c r="FC193" s="7">
        <v>110330.31000000003</v>
      </c>
      <c r="FD193" s="7">
        <v>32900.389999999992</v>
      </c>
      <c r="FE193" s="7">
        <v>39618.820000000007</v>
      </c>
      <c r="FF193" s="7">
        <v>1957.23</v>
      </c>
      <c r="FG193" s="7">
        <v>62438.409999999996</v>
      </c>
      <c r="FH193" s="7">
        <v>25207.579999999994</v>
      </c>
      <c r="FI193" s="7">
        <v>13138.749999999998</v>
      </c>
      <c r="FJ193" s="7">
        <v>9890.98</v>
      </c>
      <c r="FK193" s="7">
        <v>65812.05</v>
      </c>
      <c r="FL193" s="7">
        <v>69995.069999999992</v>
      </c>
      <c r="FM193" s="7">
        <v>5292.95</v>
      </c>
      <c r="FN193" s="7">
        <v>44280.43</v>
      </c>
      <c r="FO193" s="7">
        <v>17141.639999999996</v>
      </c>
      <c r="FP193" s="7">
        <v>2937.2300000000005</v>
      </c>
      <c r="FQ193" s="7">
        <v>58879.11</v>
      </c>
      <c r="FR193" s="7">
        <v>231866.35</v>
      </c>
      <c r="FS193" s="7">
        <v>12191.66</v>
      </c>
      <c r="FT193" s="7">
        <v>41031.56</v>
      </c>
      <c r="FU193" s="7">
        <v>14254.42</v>
      </c>
      <c r="FV193" s="7">
        <v>22144.71</v>
      </c>
      <c r="FW193" s="7">
        <v>192561.59000000003</v>
      </c>
      <c r="FX193" s="9" t="s">
        <v>375</v>
      </c>
      <c r="FY193" s="10" t="s">
        <v>376</v>
      </c>
      <c r="FZ193" s="22" t="s">
        <v>347</v>
      </c>
    </row>
    <row r="194" spans="1:182" x14ac:dyDescent="0.35">
      <c r="A194" s="6" t="s">
        <v>377</v>
      </c>
      <c r="B194" s="7">
        <v>17533768.979599986</v>
      </c>
      <c r="C194" s="7">
        <v>18316629.489199989</v>
      </c>
      <c r="D194" s="7">
        <v>18916010.021999978</v>
      </c>
      <c r="E194" s="7">
        <v>19133543.119999975</v>
      </c>
      <c r="F194" s="7">
        <v>19272474.145999979</v>
      </c>
      <c r="G194" s="7">
        <v>19894194.252799977</v>
      </c>
      <c r="H194" s="7">
        <v>19818110.595199965</v>
      </c>
      <c r="I194" s="7">
        <v>19975492.548399989</v>
      </c>
      <c r="J194" s="7">
        <v>20199293.753199991</v>
      </c>
      <c r="K194" s="7">
        <v>20745511.082399998</v>
      </c>
      <c r="L194" s="7">
        <v>21275317.169999976</v>
      </c>
      <c r="M194" s="7">
        <v>21243248.803199999</v>
      </c>
      <c r="N194" s="7">
        <v>22174529.69359998</v>
      </c>
      <c r="O194" s="7">
        <v>976206.83560000022</v>
      </c>
      <c r="P194" s="7">
        <v>943821.65559999982</v>
      </c>
      <c r="Q194" s="7">
        <v>835795.88119999995</v>
      </c>
      <c r="R194" s="7">
        <v>860031.86080000002</v>
      </c>
      <c r="S194" s="7">
        <v>761060.68119999999</v>
      </c>
      <c r="T194" s="7">
        <v>776567.84600000014</v>
      </c>
      <c r="U194" s="7">
        <v>1121678.6535999998</v>
      </c>
      <c r="V194" s="7">
        <v>1268508.0588</v>
      </c>
      <c r="W194" s="7">
        <v>1172787.8212000004</v>
      </c>
      <c r="X194" s="7">
        <v>753945.11639999994</v>
      </c>
      <c r="Y194" s="7">
        <v>753312.94000000006</v>
      </c>
      <c r="Z194" s="7">
        <v>814482.12600000005</v>
      </c>
      <c r="AA194" s="7">
        <v>772233.1912</v>
      </c>
      <c r="AB194" s="7">
        <v>850526.27480000001</v>
      </c>
      <c r="AC194" s="7">
        <v>723424.13720000011</v>
      </c>
      <c r="AD194" s="7">
        <v>759532.55520000006</v>
      </c>
      <c r="AE194" s="7">
        <v>699329.35320000001</v>
      </c>
      <c r="AF194" s="7">
        <v>794756.57480000006</v>
      </c>
      <c r="AG194" s="7">
        <v>1077316.8956000002</v>
      </c>
      <c r="AH194" s="7">
        <v>750507.66160000011</v>
      </c>
      <c r="AI194" s="7">
        <v>476336.93240000005</v>
      </c>
      <c r="AJ194" s="7">
        <v>791529.56519999995</v>
      </c>
      <c r="AK194" s="7">
        <v>542383.32239999995</v>
      </c>
      <c r="AL194" s="7">
        <v>657345.16839999997</v>
      </c>
      <c r="AM194" s="7">
        <v>830220.03359999997</v>
      </c>
      <c r="AN194" s="7">
        <v>857372.2183999999</v>
      </c>
      <c r="AO194" s="7">
        <v>0</v>
      </c>
      <c r="AP194" s="7">
        <v>0</v>
      </c>
      <c r="AQ194" s="7">
        <v>0</v>
      </c>
      <c r="AR194" s="7">
        <v>0</v>
      </c>
      <c r="AS194" s="7">
        <v>20943.5268</v>
      </c>
      <c r="AT194" s="7">
        <v>50226.858399999997</v>
      </c>
      <c r="AU194" s="7">
        <v>65091.194800000005</v>
      </c>
      <c r="AV194" s="7">
        <v>90535.748800000001</v>
      </c>
      <c r="AW194" s="7">
        <v>110305.65040000001</v>
      </c>
      <c r="AX194" s="7">
        <v>68227.878400000001</v>
      </c>
      <c r="AY194" s="7">
        <v>0</v>
      </c>
      <c r="AZ194" s="7">
        <v>0</v>
      </c>
      <c r="BA194" s="7">
        <v>0</v>
      </c>
      <c r="BB194" s="7">
        <v>247541.97</v>
      </c>
      <c r="BC194" s="7">
        <v>143712.25</v>
      </c>
      <c r="BD194" s="7">
        <v>209117.8</v>
      </c>
      <c r="BE194" s="7">
        <v>125063.17</v>
      </c>
      <c r="BF194" s="7">
        <v>143506.21</v>
      </c>
      <c r="BG194" s="7">
        <v>72941.64</v>
      </c>
      <c r="BH194" s="7">
        <v>270079.51</v>
      </c>
      <c r="BI194" s="7">
        <v>212719.04</v>
      </c>
      <c r="BJ194" s="7">
        <v>65054.179999999993</v>
      </c>
      <c r="BK194" s="7">
        <v>137672.12</v>
      </c>
      <c r="BL194" s="7">
        <v>87717.29</v>
      </c>
      <c r="BM194" s="7">
        <v>188015.03999999998</v>
      </c>
      <c r="BN194" s="7">
        <v>172952.04</v>
      </c>
      <c r="BO194" s="7">
        <v>210976.52000000002</v>
      </c>
      <c r="BP194" s="7">
        <v>214974.83000000002</v>
      </c>
      <c r="BQ194" s="7">
        <v>131205.71</v>
      </c>
      <c r="BR194" s="7">
        <v>178001.96999999997</v>
      </c>
      <c r="BS194" s="7">
        <v>144988.54</v>
      </c>
      <c r="BT194" s="7">
        <v>68435.399999999994</v>
      </c>
      <c r="BU194" s="7">
        <v>293222.03999999998</v>
      </c>
      <c r="BV194" s="7">
        <v>477146.81999999995</v>
      </c>
      <c r="BW194" s="7">
        <v>118884.16</v>
      </c>
      <c r="BX194" s="7">
        <v>143481.24</v>
      </c>
      <c r="BY194" s="7">
        <v>279510.08999999991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7994.23</v>
      </c>
      <c r="CG194" s="7">
        <v>30575.97</v>
      </c>
      <c r="CH194" s="7">
        <v>0</v>
      </c>
      <c r="CI194" s="7">
        <v>107602.65</v>
      </c>
      <c r="CJ194" s="7">
        <v>0</v>
      </c>
      <c r="CK194" s="7">
        <v>0</v>
      </c>
      <c r="CL194" s="7">
        <v>0</v>
      </c>
      <c r="CM194" s="20">
        <v>0</v>
      </c>
      <c r="CN194" s="20">
        <v>0</v>
      </c>
      <c r="CO194" s="20">
        <v>0</v>
      </c>
      <c r="CP194" s="20">
        <v>0</v>
      </c>
      <c r="CQ194" s="20">
        <v>0</v>
      </c>
      <c r="CR194" s="20">
        <v>0</v>
      </c>
      <c r="CS194" s="20">
        <v>8.1434338317975183E-3</v>
      </c>
      <c r="CT194" s="20">
        <v>4.2550683283845522E-2</v>
      </c>
      <c r="CU194" s="20">
        <v>0</v>
      </c>
      <c r="CV194" s="20">
        <v>8.9708476807086476E-2</v>
      </c>
      <c r="CW194" s="20">
        <v>0</v>
      </c>
      <c r="CX194" s="20">
        <v>0</v>
      </c>
      <c r="CY194" s="20">
        <v>0</v>
      </c>
      <c r="CZ194" s="7">
        <v>794975.19</v>
      </c>
      <c r="DA194" s="7">
        <v>1271602.79</v>
      </c>
      <c r="DB194" s="7">
        <v>1114791.03</v>
      </c>
      <c r="DC194" s="7">
        <v>940696.26</v>
      </c>
      <c r="DD194" s="7">
        <v>782101.59000000008</v>
      </c>
      <c r="DE194" s="7">
        <v>815820.93</v>
      </c>
      <c r="DF194" s="7">
        <v>981678.0199999999</v>
      </c>
      <c r="DG194" s="7">
        <v>740077.65</v>
      </c>
      <c r="DH194" s="7">
        <v>1062063.74</v>
      </c>
      <c r="DI194" s="7">
        <v>1376394.6</v>
      </c>
      <c r="DJ194" s="7">
        <v>1099509.6600000001</v>
      </c>
      <c r="DK194" s="7">
        <v>686264.46</v>
      </c>
      <c r="DL194" s="7">
        <v>1352663.82</v>
      </c>
      <c r="DM194" s="20">
        <v>5.3571428571428568E-2</v>
      </c>
      <c r="DN194" s="20">
        <v>1.9607843137254902E-2</v>
      </c>
      <c r="DO194" s="20">
        <v>4.6153846153846156E-2</v>
      </c>
      <c r="DP194" s="20">
        <v>3.2258064516129031E-2</v>
      </c>
      <c r="DQ194" s="20">
        <v>2.0833333333333332E-2</v>
      </c>
      <c r="DR194" s="20">
        <v>0</v>
      </c>
      <c r="DS194" s="20">
        <v>1.8181818181818181E-2</v>
      </c>
      <c r="DT194" s="20">
        <v>4.5454545454545456E-2</v>
      </c>
      <c r="DU194" s="20">
        <v>5.2631578947368418E-2</v>
      </c>
      <c r="DV194" s="20">
        <v>0</v>
      </c>
      <c r="DW194" s="20">
        <v>3.896103896103896E-2</v>
      </c>
      <c r="DX194" s="20">
        <v>1.7543859649122806E-2</v>
      </c>
      <c r="DY194" s="20">
        <v>4.3478260869565216E-2</v>
      </c>
      <c r="DZ194" s="20">
        <v>2.2222222222222223E-2</v>
      </c>
      <c r="EA194" s="20">
        <v>0</v>
      </c>
      <c r="EB194" s="20">
        <v>1.9607843137254902E-2</v>
      </c>
      <c r="EC194" s="20">
        <v>5.7971014492753624E-2</v>
      </c>
      <c r="ED194" s="20">
        <v>1.6393442622950821E-2</v>
      </c>
      <c r="EE194" s="20">
        <v>0</v>
      </c>
      <c r="EF194" s="20">
        <v>0</v>
      </c>
      <c r="EG194" s="20">
        <v>0</v>
      </c>
      <c r="EH194" s="20">
        <v>4.7619047619047616E-2</v>
      </c>
      <c r="EI194" s="20">
        <v>5.2631578947368418E-2</v>
      </c>
      <c r="EJ194" s="20">
        <v>0</v>
      </c>
      <c r="EK194" s="20">
        <v>2.6666666666666668E-2</v>
      </c>
      <c r="EL194" s="20">
        <v>1.7543859649122806E-2</v>
      </c>
      <c r="EM194" s="20">
        <v>0</v>
      </c>
      <c r="EN194" s="20">
        <v>2.2222222222222223E-2</v>
      </c>
      <c r="EO194" s="20">
        <v>0</v>
      </c>
      <c r="EP194" s="20">
        <v>1.9607843137254902E-2</v>
      </c>
      <c r="EQ194" s="20">
        <v>2.9850746268656716E-2</v>
      </c>
      <c r="ER194" s="20">
        <v>1.6393442622950821E-2</v>
      </c>
      <c r="ES194" s="20">
        <v>0</v>
      </c>
      <c r="ET194" s="20">
        <v>0</v>
      </c>
      <c r="EU194" s="20">
        <v>0</v>
      </c>
      <c r="EV194" s="20">
        <v>4.7619047619047616E-2</v>
      </c>
      <c r="EW194" s="20">
        <v>5.2631578947368418E-2</v>
      </c>
      <c r="EX194" s="20">
        <v>0</v>
      </c>
      <c r="EY194" s="20">
        <v>2.6666666666666668E-2</v>
      </c>
      <c r="EZ194" s="7">
        <v>16063.610000000002</v>
      </c>
      <c r="FA194" s="7">
        <v>76463.289999999994</v>
      </c>
      <c r="FB194" s="7">
        <v>35645.230000000003</v>
      </c>
      <c r="FC194" s="7">
        <v>35375.710000000006</v>
      </c>
      <c r="FD194" s="7">
        <v>14332.2</v>
      </c>
      <c r="FE194" s="7">
        <v>45381.96</v>
      </c>
      <c r="FF194" s="7">
        <v>47322.03</v>
      </c>
      <c r="FG194" s="7">
        <v>34257.870000000003</v>
      </c>
      <c r="FH194" s="7">
        <v>34974.270000000004</v>
      </c>
      <c r="FI194" s="7">
        <v>58194.520000000004</v>
      </c>
      <c r="FJ194" s="7">
        <v>31032.78</v>
      </c>
      <c r="FK194" s="7">
        <v>24532.25</v>
      </c>
      <c r="FL194" s="7">
        <v>10915.72</v>
      </c>
      <c r="FM194" s="7">
        <v>1790.98</v>
      </c>
      <c r="FN194" s="7">
        <v>29946.6</v>
      </c>
      <c r="FO194" s="7">
        <v>30161.93</v>
      </c>
      <c r="FP194" s="7">
        <v>23777.040000000001</v>
      </c>
      <c r="FQ194" s="7">
        <v>73487.360000000015</v>
      </c>
      <c r="FR194" s="7">
        <v>26345.41</v>
      </c>
      <c r="FS194" s="7">
        <v>72772.78</v>
      </c>
      <c r="FT194" s="7">
        <v>657.57999999999993</v>
      </c>
      <c r="FU194" s="7">
        <v>40026.19</v>
      </c>
      <c r="FV194" s="7">
        <v>28197.850000000009</v>
      </c>
      <c r="FW194" s="7">
        <v>3705.02</v>
      </c>
      <c r="FX194" s="9" t="s">
        <v>375</v>
      </c>
      <c r="FY194" s="10" t="s">
        <v>377</v>
      </c>
      <c r="FZ194" s="22" t="s">
        <v>347</v>
      </c>
    </row>
    <row r="195" spans="1:182" x14ac:dyDescent="0.35">
      <c r="A195" s="6" t="s">
        <v>378</v>
      </c>
      <c r="B195" s="7">
        <v>20253844.909999974</v>
      </c>
      <c r="C195" s="7">
        <v>21370301.822799988</v>
      </c>
      <c r="D195" s="7">
        <v>21839870.70319999</v>
      </c>
      <c r="E195" s="7">
        <v>22517644.831999999</v>
      </c>
      <c r="F195" s="7">
        <v>23013520.382399991</v>
      </c>
      <c r="G195" s="7">
        <v>24956268.114399988</v>
      </c>
      <c r="H195" s="7">
        <v>24669695.083199993</v>
      </c>
      <c r="I195" s="7">
        <v>24858475.532799993</v>
      </c>
      <c r="J195" s="7">
        <v>25574416.221600004</v>
      </c>
      <c r="K195" s="7">
        <v>26494129.038799968</v>
      </c>
      <c r="L195" s="7">
        <v>27675794.034799971</v>
      </c>
      <c r="M195" s="7">
        <v>28059615.531999994</v>
      </c>
      <c r="N195" s="7">
        <v>29154455.33279999</v>
      </c>
      <c r="O195" s="7">
        <v>701617.18719999993</v>
      </c>
      <c r="P195" s="7">
        <v>817333.10759999999</v>
      </c>
      <c r="Q195" s="7">
        <v>605958.68479999993</v>
      </c>
      <c r="R195" s="7">
        <v>747660.18360000011</v>
      </c>
      <c r="S195" s="7">
        <v>1065650.4979999999</v>
      </c>
      <c r="T195" s="7">
        <v>1057856.8488</v>
      </c>
      <c r="U195" s="7">
        <v>1304347.6355999999</v>
      </c>
      <c r="V195" s="7">
        <v>1196512.4552</v>
      </c>
      <c r="W195" s="7">
        <v>1317841.1268000002</v>
      </c>
      <c r="X195" s="7">
        <v>1138238.7768000001</v>
      </c>
      <c r="Y195" s="7">
        <v>1344193.1827999998</v>
      </c>
      <c r="Z195" s="7">
        <v>1121031.2516000001</v>
      </c>
      <c r="AA195" s="7">
        <v>848907.18320000009</v>
      </c>
      <c r="AB195" s="7">
        <v>823912.30839999998</v>
      </c>
      <c r="AC195" s="7">
        <v>528540.2672</v>
      </c>
      <c r="AD195" s="7">
        <v>1002436.0452000001</v>
      </c>
      <c r="AE195" s="7">
        <v>1147831.4368</v>
      </c>
      <c r="AF195" s="7">
        <v>891188.35320000001</v>
      </c>
      <c r="AG195" s="7">
        <v>936624.79200000013</v>
      </c>
      <c r="AH195" s="7">
        <v>827989.24919999996</v>
      </c>
      <c r="AI195" s="7">
        <v>806877.98479999986</v>
      </c>
      <c r="AJ195" s="7">
        <v>894181.39079999994</v>
      </c>
      <c r="AK195" s="7">
        <v>1331584.7584000002</v>
      </c>
      <c r="AL195" s="7">
        <v>1103153.1015999999</v>
      </c>
      <c r="AM195" s="7">
        <v>545408.98800000001</v>
      </c>
      <c r="AN195" s="7">
        <v>743314.58840000001</v>
      </c>
      <c r="AO195" s="7">
        <v>0</v>
      </c>
      <c r="AP195" s="7">
        <v>0</v>
      </c>
      <c r="AQ195" s="7">
        <v>0</v>
      </c>
      <c r="AR195" s="7">
        <v>9318.3616000000002</v>
      </c>
      <c r="AS195" s="7">
        <v>40906.678</v>
      </c>
      <c r="AT195" s="7">
        <v>49776.81</v>
      </c>
      <c r="AU195" s="7">
        <v>48495.21</v>
      </c>
      <c r="AV195" s="7">
        <v>57828.501600000003</v>
      </c>
      <c r="AW195" s="7">
        <v>42603.158799999997</v>
      </c>
      <c r="AX195" s="7">
        <v>25325.506000000001</v>
      </c>
      <c r="AY195" s="7">
        <v>56046.616000000002</v>
      </c>
      <c r="AZ195" s="7">
        <v>99387.491600000008</v>
      </c>
      <c r="BA195" s="7">
        <v>44618.178799999994</v>
      </c>
      <c r="BB195" s="7">
        <v>166818.19</v>
      </c>
      <c r="BC195" s="7">
        <v>57251.039999999994</v>
      </c>
      <c r="BD195" s="7">
        <v>74769.94</v>
      </c>
      <c r="BE195" s="7">
        <v>134646.91999999998</v>
      </c>
      <c r="BF195" s="7">
        <v>57883.369999999995</v>
      </c>
      <c r="BG195" s="7">
        <v>62126.789999999994</v>
      </c>
      <c r="BH195" s="7">
        <v>46248</v>
      </c>
      <c r="BI195" s="7">
        <v>47293.950000000004</v>
      </c>
      <c r="BJ195" s="7">
        <v>69929.850000000006</v>
      </c>
      <c r="BK195" s="7">
        <v>83202.63</v>
      </c>
      <c r="BL195" s="7">
        <v>133014.32999999999</v>
      </c>
      <c r="BM195" s="7">
        <v>82859.760000000009</v>
      </c>
      <c r="BN195" s="7">
        <v>124804.58000000002</v>
      </c>
      <c r="BO195" s="7">
        <v>97085.799999999988</v>
      </c>
      <c r="BP195" s="7">
        <v>42102.209999999992</v>
      </c>
      <c r="BQ195" s="7">
        <v>100620.47</v>
      </c>
      <c r="BR195" s="7">
        <v>71407.649999999994</v>
      </c>
      <c r="BS195" s="7">
        <v>88756.579999999987</v>
      </c>
      <c r="BT195" s="7">
        <v>348938.08999999997</v>
      </c>
      <c r="BU195" s="7">
        <v>66913.959999999992</v>
      </c>
      <c r="BV195" s="7">
        <v>189726.99000000002</v>
      </c>
      <c r="BW195" s="7">
        <v>89353.279999999999</v>
      </c>
      <c r="BX195" s="7">
        <v>341877.29000000004</v>
      </c>
      <c r="BY195" s="7">
        <v>164381.97</v>
      </c>
      <c r="BZ195" s="7">
        <v>0</v>
      </c>
      <c r="CA195" s="7">
        <v>36479.910000000003</v>
      </c>
      <c r="CB195" s="7">
        <v>20034.990000000002</v>
      </c>
      <c r="CC195" s="7">
        <v>16183.45</v>
      </c>
      <c r="CD195" s="7">
        <v>0</v>
      </c>
      <c r="CE195" s="7">
        <v>0</v>
      </c>
      <c r="CF195" s="7">
        <v>106981.95</v>
      </c>
      <c r="CG195" s="7">
        <v>48691.91</v>
      </c>
      <c r="CH195" s="7">
        <v>197857.9</v>
      </c>
      <c r="CI195" s="7">
        <v>69424.7</v>
      </c>
      <c r="CJ195" s="7">
        <v>0</v>
      </c>
      <c r="CK195" s="7">
        <v>17280.32</v>
      </c>
      <c r="CL195" s="7">
        <v>125963.08</v>
      </c>
      <c r="CM195" s="8">
        <v>0</v>
      </c>
      <c r="CN195" s="8">
        <v>2.0137733382994755E-2</v>
      </c>
      <c r="CO195" s="8">
        <v>1.6117029044187946E-2</v>
      </c>
      <c r="CP195" s="8">
        <v>1.2737576788538083E-2</v>
      </c>
      <c r="CQ195" s="8">
        <v>0</v>
      </c>
      <c r="CR195" s="8">
        <v>0</v>
      </c>
      <c r="CS195" s="8">
        <v>8.3321787035169986E-2</v>
      </c>
      <c r="CT195" s="8">
        <v>4.196590621492071E-2</v>
      </c>
      <c r="CU195" s="8">
        <v>0.13126023984696641</v>
      </c>
      <c r="CV195" s="8">
        <v>3.841628726142117E-2</v>
      </c>
      <c r="CW195" s="8">
        <v>0</v>
      </c>
      <c r="CX195" s="8">
        <v>9.6502915811203412E-3</v>
      </c>
      <c r="CY195" s="8">
        <v>6.8301869377430505E-2</v>
      </c>
      <c r="CZ195" s="7">
        <v>1119202.42</v>
      </c>
      <c r="DA195" s="7">
        <v>1811520.1600000001</v>
      </c>
      <c r="DB195" s="7">
        <v>1243094.49</v>
      </c>
      <c r="DC195" s="7">
        <v>1270528.1600000001</v>
      </c>
      <c r="DD195" s="7">
        <v>1184233.06</v>
      </c>
      <c r="DE195" s="7">
        <v>1531001.9900000002</v>
      </c>
      <c r="DF195" s="7">
        <v>1283961.3</v>
      </c>
      <c r="DG195" s="7">
        <v>1160273.0499999998</v>
      </c>
      <c r="DH195" s="7">
        <v>1507371.1600000001</v>
      </c>
      <c r="DI195" s="7">
        <v>1807168.39</v>
      </c>
      <c r="DJ195" s="7">
        <v>1980977.4200000002</v>
      </c>
      <c r="DK195" s="7">
        <v>1790652.6300000001</v>
      </c>
      <c r="DL195" s="7">
        <v>1844211.31</v>
      </c>
      <c r="DM195" s="8">
        <v>1.5625E-2</v>
      </c>
      <c r="DN195" s="8">
        <v>4.7619047619047616E-2</v>
      </c>
      <c r="DO195" s="8">
        <v>0</v>
      </c>
      <c r="DP195" s="8">
        <v>1.3698630136986301E-2</v>
      </c>
      <c r="DQ195" s="8">
        <v>1.4705882352941176E-2</v>
      </c>
      <c r="DR195" s="8">
        <v>1.8867924528301886E-2</v>
      </c>
      <c r="DS195" s="8">
        <v>1.2658227848101266E-2</v>
      </c>
      <c r="DT195" s="8">
        <v>1.7241379310344827E-2</v>
      </c>
      <c r="DU195" s="8">
        <v>1.7857142857142856E-2</v>
      </c>
      <c r="DV195" s="8">
        <v>0</v>
      </c>
      <c r="DW195" s="8">
        <v>9.2592592592592587E-3</v>
      </c>
      <c r="DX195" s="8">
        <v>2.197802197802198E-2</v>
      </c>
      <c r="DY195" s="8">
        <v>9.1743119266055051E-3</v>
      </c>
      <c r="DZ195" s="8">
        <v>0</v>
      </c>
      <c r="EA195" s="8">
        <v>1.7543859649122806E-2</v>
      </c>
      <c r="EB195" s="8">
        <v>4.0816326530612242E-2</v>
      </c>
      <c r="EC195" s="8">
        <v>1.0309278350515464E-2</v>
      </c>
      <c r="ED195" s="8">
        <v>1.5384615384615385E-2</v>
      </c>
      <c r="EE195" s="8">
        <v>0</v>
      </c>
      <c r="EF195" s="8">
        <v>1.9230769230769232E-2</v>
      </c>
      <c r="EG195" s="8">
        <v>0</v>
      </c>
      <c r="EH195" s="8">
        <v>1.6949152542372881E-2</v>
      </c>
      <c r="EI195" s="8">
        <v>1.8867924528301886E-2</v>
      </c>
      <c r="EJ195" s="8">
        <v>0</v>
      </c>
      <c r="EK195" s="8">
        <v>9.8039215686274508E-3</v>
      </c>
      <c r="EL195" s="8">
        <v>1.0638297872340425E-2</v>
      </c>
      <c r="EM195" s="8">
        <v>1.5625E-2</v>
      </c>
      <c r="EN195" s="8">
        <v>0</v>
      </c>
      <c r="EO195" s="8">
        <v>1.7543859649122806E-2</v>
      </c>
      <c r="EP195" s="8">
        <v>3.8461538461538464E-2</v>
      </c>
      <c r="EQ195" s="8">
        <v>1.0638297872340425E-2</v>
      </c>
      <c r="ER195" s="8">
        <v>1.5151515151515152E-2</v>
      </c>
      <c r="ES195" s="8">
        <v>0</v>
      </c>
      <c r="ET195" s="8">
        <v>1.8867924528301886E-2</v>
      </c>
      <c r="EU195" s="8">
        <v>0</v>
      </c>
      <c r="EV195" s="8">
        <v>1.6949152542372881E-2</v>
      </c>
      <c r="EW195" s="8">
        <v>1.7543859649122806E-2</v>
      </c>
      <c r="EX195" s="8">
        <v>0</v>
      </c>
      <c r="EY195" s="8">
        <v>9.433962264150943E-3</v>
      </c>
      <c r="EZ195" s="7">
        <v>81511.92</v>
      </c>
      <c r="FA195" s="7">
        <v>4647.66</v>
      </c>
      <c r="FB195" s="7">
        <v>127543.35</v>
      </c>
      <c r="FC195" s="7">
        <v>61676.89</v>
      </c>
      <c r="FD195" s="7">
        <v>91527.22</v>
      </c>
      <c r="FE195" s="7">
        <v>51156.630000000005</v>
      </c>
      <c r="FF195" s="7">
        <v>51056.78</v>
      </c>
      <c r="FG195" s="7">
        <v>71474.749999999985</v>
      </c>
      <c r="FH195" s="7">
        <v>42082.34</v>
      </c>
      <c r="FI195" s="7">
        <v>32817.460000000006</v>
      </c>
      <c r="FJ195" s="7">
        <v>4882.4400000000005</v>
      </c>
      <c r="FK195" s="7">
        <v>21502.7</v>
      </c>
      <c r="FL195" s="7">
        <v>43470.49</v>
      </c>
      <c r="FM195" s="7">
        <v>158524.96000000002</v>
      </c>
      <c r="FN195" s="7">
        <v>7034.87</v>
      </c>
      <c r="FO195" s="7">
        <v>32441.279999999999</v>
      </c>
      <c r="FP195" s="7">
        <v>18158.73</v>
      </c>
      <c r="FQ195" s="7">
        <v>36739.199999999997</v>
      </c>
      <c r="FR195" s="7">
        <v>2592.98</v>
      </c>
      <c r="FS195" s="7">
        <v>75386.13</v>
      </c>
      <c r="FT195" s="7">
        <v>36422.75</v>
      </c>
      <c r="FU195" s="7">
        <v>119685.26000000001</v>
      </c>
      <c r="FV195" s="7">
        <v>37108.980000000003</v>
      </c>
      <c r="FW195" s="7">
        <v>52275.850000000006</v>
      </c>
      <c r="FX195" s="9" t="s">
        <v>375</v>
      </c>
      <c r="FY195" s="10" t="s">
        <v>378</v>
      </c>
      <c r="FZ195" s="22" t="s">
        <v>347</v>
      </c>
    </row>
    <row r="196" spans="1:182" x14ac:dyDescent="0.35">
      <c r="A196" s="6" t="s">
        <v>379</v>
      </c>
      <c r="B196" s="7">
        <v>22969460.177199982</v>
      </c>
      <c r="C196" s="7">
        <v>23249466.9932</v>
      </c>
      <c r="D196" s="7">
        <v>23791050.429999977</v>
      </c>
      <c r="E196" s="7">
        <v>24348322.483199995</v>
      </c>
      <c r="F196" s="7">
        <v>24818808.865199964</v>
      </c>
      <c r="G196" s="7">
        <v>25615492.55199999</v>
      </c>
      <c r="H196" s="7">
        <v>24855092.302000001</v>
      </c>
      <c r="I196" s="7">
        <v>25192502.388799973</v>
      </c>
      <c r="J196" s="7">
        <v>25314782.505199984</v>
      </c>
      <c r="K196" s="7">
        <v>25947102.181599975</v>
      </c>
      <c r="L196" s="7">
        <v>26599455.131199986</v>
      </c>
      <c r="M196" s="7">
        <v>26480459.15719999</v>
      </c>
      <c r="N196" s="7">
        <v>27433675.557599988</v>
      </c>
      <c r="O196" s="7">
        <v>1486551.7719999999</v>
      </c>
      <c r="P196" s="7">
        <v>1445057.0939999998</v>
      </c>
      <c r="Q196" s="7">
        <v>1621600.5487999995</v>
      </c>
      <c r="R196" s="7">
        <v>1574192.2115999998</v>
      </c>
      <c r="S196" s="7">
        <v>1684618.8555999999</v>
      </c>
      <c r="T196" s="7">
        <v>1366020.3171999999</v>
      </c>
      <c r="U196" s="7">
        <v>1191630.6507999999</v>
      </c>
      <c r="V196" s="7">
        <v>1306955.034</v>
      </c>
      <c r="W196" s="7">
        <v>1118613.5156000003</v>
      </c>
      <c r="X196" s="7">
        <v>976041.85399999993</v>
      </c>
      <c r="Y196" s="7">
        <v>947171.94559999998</v>
      </c>
      <c r="Z196" s="7">
        <v>980660.27440000011</v>
      </c>
      <c r="AA196" s="7">
        <v>845617.30239999993</v>
      </c>
      <c r="AB196" s="7">
        <v>1002423.5436</v>
      </c>
      <c r="AC196" s="7">
        <v>855054.03599999996</v>
      </c>
      <c r="AD196" s="7">
        <v>897862.49039999989</v>
      </c>
      <c r="AE196" s="7">
        <v>1049166.5652000001</v>
      </c>
      <c r="AF196" s="7">
        <v>858876.83279999986</v>
      </c>
      <c r="AG196" s="7">
        <v>1051934.3744000001</v>
      </c>
      <c r="AH196" s="7">
        <v>1204932.6843999999</v>
      </c>
      <c r="AI196" s="7">
        <v>1022795.1088</v>
      </c>
      <c r="AJ196" s="7">
        <v>1070658.3636</v>
      </c>
      <c r="AK196" s="7">
        <v>873328.95999999985</v>
      </c>
      <c r="AL196" s="7">
        <v>712634.56400000001</v>
      </c>
      <c r="AM196" s="7">
        <v>862065.17920000001</v>
      </c>
      <c r="AN196" s="7">
        <v>1114666.5539999998</v>
      </c>
      <c r="AO196" s="7">
        <v>0</v>
      </c>
      <c r="AP196" s="7">
        <v>321091.00599999999</v>
      </c>
      <c r="AQ196" s="7">
        <v>63045.398000000001</v>
      </c>
      <c r="AR196" s="7">
        <v>182068.34760000001</v>
      </c>
      <c r="AS196" s="7">
        <v>220260.75399999999</v>
      </c>
      <c r="AT196" s="7">
        <v>46626.513200000001</v>
      </c>
      <c r="AU196" s="7">
        <v>178379.2616</v>
      </c>
      <c r="AV196" s="7">
        <v>33239.652000000002</v>
      </c>
      <c r="AW196" s="7">
        <v>0</v>
      </c>
      <c r="AX196" s="7">
        <v>0</v>
      </c>
      <c r="AY196" s="7">
        <v>12194.300800000001</v>
      </c>
      <c r="AZ196" s="7">
        <v>39172.785600000003</v>
      </c>
      <c r="BA196" s="7">
        <v>55817.409599999999</v>
      </c>
      <c r="BB196" s="7">
        <v>85163.839999999997</v>
      </c>
      <c r="BC196" s="7">
        <v>239310.51999999996</v>
      </c>
      <c r="BD196" s="7">
        <v>297882.82</v>
      </c>
      <c r="BE196" s="7">
        <v>148653.92000000001</v>
      </c>
      <c r="BF196" s="7">
        <v>183310.72</v>
      </c>
      <c r="BG196" s="7">
        <v>436337.4</v>
      </c>
      <c r="BH196" s="7">
        <v>158672.37</v>
      </c>
      <c r="BI196" s="7">
        <v>70299.490000000005</v>
      </c>
      <c r="BJ196" s="7">
        <v>42488.82</v>
      </c>
      <c r="BK196" s="7">
        <v>125656.66000000002</v>
      </c>
      <c r="BL196" s="7">
        <v>321708.98</v>
      </c>
      <c r="BM196" s="7">
        <v>130559.6</v>
      </c>
      <c r="BN196" s="7">
        <v>296525.37</v>
      </c>
      <c r="BO196" s="7">
        <v>224112.82</v>
      </c>
      <c r="BP196" s="7">
        <v>234737.1</v>
      </c>
      <c r="BQ196" s="7">
        <v>41632.53</v>
      </c>
      <c r="BR196" s="7">
        <v>706927.62999999989</v>
      </c>
      <c r="BS196" s="7">
        <v>132554</v>
      </c>
      <c r="BT196" s="7">
        <v>180440.69</v>
      </c>
      <c r="BU196" s="7">
        <v>436625.88999999996</v>
      </c>
      <c r="BV196" s="7">
        <v>190517.12999999998</v>
      </c>
      <c r="BW196" s="7">
        <v>83644.98000000001</v>
      </c>
      <c r="BX196" s="7">
        <v>240651.77</v>
      </c>
      <c r="BY196" s="7">
        <v>177722.21</v>
      </c>
      <c r="BZ196" s="7">
        <v>0</v>
      </c>
      <c r="CA196" s="7">
        <v>0</v>
      </c>
      <c r="CB196" s="7">
        <v>4946.6499999999996</v>
      </c>
      <c r="CC196" s="7">
        <v>0</v>
      </c>
      <c r="CD196" s="7">
        <v>0</v>
      </c>
      <c r="CE196" s="7">
        <v>0</v>
      </c>
      <c r="CF196" s="7">
        <v>18612.16</v>
      </c>
      <c r="CG196" s="7">
        <v>0</v>
      </c>
      <c r="CH196" s="7">
        <v>0</v>
      </c>
      <c r="CI196" s="7">
        <v>30098.98</v>
      </c>
      <c r="CJ196" s="7">
        <v>0</v>
      </c>
      <c r="CK196" s="7">
        <v>78315.199999999997</v>
      </c>
      <c r="CL196" s="7">
        <v>0</v>
      </c>
      <c r="CM196" s="8">
        <v>0</v>
      </c>
      <c r="CN196" s="8">
        <v>0</v>
      </c>
      <c r="CO196" s="8">
        <v>4.1158923250650065E-3</v>
      </c>
      <c r="CP196" s="8">
        <v>0</v>
      </c>
      <c r="CQ196" s="8">
        <v>0</v>
      </c>
      <c r="CR196" s="8">
        <v>0</v>
      </c>
      <c r="CS196" s="8">
        <v>2.3030270798490068E-2</v>
      </c>
      <c r="CT196" s="8">
        <v>0</v>
      </c>
      <c r="CU196" s="8">
        <v>0</v>
      </c>
      <c r="CV196" s="8">
        <v>2.1180749418464928E-2</v>
      </c>
      <c r="CW196" s="8">
        <v>0</v>
      </c>
      <c r="CX196" s="8">
        <v>6.8212557363639764E-2</v>
      </c>
      <c r="CY196" s="8">
        <v>0</v>
      </c>
      <c r="CZ196" s="7">
        <v>978982.9</v>
      </c>
      <c r="DA196" s="7">
        <v>1113403.8700000001</v>
      </c>
      <c r="DB196" s="7">
        <v>1201841.4500000002</v>
      </c>
      <c r="DC196" s="7">
        <v>1232165.7199999997</v>
      </c>
      <c r="DD196" s="7">
        <v>1109735.49</v>
      </c>
      <c r="DE196" s="7">
        <v>969552.66</v>
      </c>
      <c r="DF196" s="7">
        <v>808160.71</v>
      </c>
      <c r="DG196" s="7">
        <v>1138253.4700000002</v>
      </c>
      <c r="DH196" s="7">
        <v>1041644.49</v>
      </c>
      <c r="DI196" s="7">
        <v>1421053.59</v>
      </c>
      <c r="DJ196" s="7">
        <v>1350108.7699999998</v>
      </c>
      <c r="DK196" s="7">
        <v>1148105.32</v>
      </c>
      <c r="DL196" s="7">
        <v>1380240.18</v>
      </c>
      <c r="DM196" s="8">
        <v>3.3333333333333333E-2</v>
      </c>
      <c r="DN196" s="8">
        <v>0</v>
      </c>
      <c r="DO196" s="8">
        <v>1.5625E-2</v>
      </c>
      <c r="DP196" s="8">
        <v>0</v>
      </c>
      <c r="DQ196" s="8">
        <v>3.0303030303030304E-2</v>
      </c>
      <c r="DR196" s="8">
        <v>1.6393442622950821E-2</v>
      </c>
      <c r="DS196" s="8">
        <v>5.0847457627118647E-2</v>
      </c>
      <c r="DT196" s="8">
        <v>0</v>
      </c>
      <c r="DU196" s="8">
        <v>6.25E-2</v>
      </c>
      <c r="DV196" s="8">
        <v>1.6129032258064516E-2</v>
      </c>
      <c r="DW196" s="8">
        <v>1.1363636363636364E-2</v>
      </c>
      <c r="DX196" s="8">
        <v>0</v>
      </c>
      <c r="DY196" s="8">
        <v>0</v>
      </c>
      <c r="DZ196" s="8">
        <v>1.6666666666666666E-2</v>
      </c>
      <c r="EA196" s="8">
        <v>0</v>
      </c>
      <c r="EB196" s="8">
        <v>0</v>
      </c>
      <c r="EC196" s="8">
        <v>1.4705882352941176E-2</v>
      </c>
      <c r="ED196" s="8">
        <v>0</v>
      </c>
      <c r="EE196" s="8">
        <v>2.9850746268656716E-2</v>
      </c>
      <c r="EF196" s="8">
        <v>1.7241379310344827E-2</v>
      </c>
      <c r="EG196" s="8">
        <v>0.05</v>
      </c>
      <c r="EH196" s="8">
        <v>0</v>
      </c>
      <c r="EI196" s="8">
        <v>4.3478260869565216E-2</v>
      </c>
      <c r="EJ196" s="8">
        <v>1.4705882352941176E-2</v>
      </c>
      <c r="EK196" s="8">
        <v>1.1904761904761904E-2</v>
      </c>
      <c r="EL196" s="8">
        <v>0</v>
      </c>
      <c r="EM196" s="8">
        <v>2.7027027027027029E-2</v>
      </c>
      <c r="EN196" s="8">
        <v>1.6393442622950821E-2</v>
      </c>
      <c r="EO196" s="8">
        <v>0</v>
      </c>
      <c r="EP196" s="8">
        <v>0</v>
      </c>
      <c r="EQ196" s="8">
        <v>0</v>
      </c>
      <c r="ER196" s="8">
        <v>0</v>
      </c>
      <c r="ES196" s="8">
        <v>3.0769230769230771E-2</v>
      </c>
      <c r="ET196" s="8">
        <v>1.6666666666666666E-2</v>
      </c>
      <c r="EU196" s="8">
        <v>5.1724137931034482E-2</v>
      </c>
      <c r="EV196" s="8">
        <v>0</v>
      </c>
      <c r="EW196" s="8">
        <v>5.8823529411764705E-2</v>
      </c>
      <c r="EX196" s="8">
        <v>0</v>
      </c>
      <c r="EY196" s="8">
        <v>1.2195121951219513E-2</v>
      </c>
      <c r="EZ196" s="7">
        <v>41544.640000000007</v>
      </c>
      <c r="FA196" s="7">
        <v>20930.239999999998</v>
      </c>
      <c r="FB196" s="7">
        <v>3424.7799999999997</v>
      </c>
      <c r="FC196" s="7">
        <v>33048.409999999996</v>
      </c>
      <c r="FD196" s="7">
        <v>7043.2400000000007</v>
      </c>
      <c r="FE196" s="7">
        <v>65813.260000000009</v>
      </c>
      <c r="FF196" s="7">
        <v>37351.9</v>
      </c>
      <c r="FG196" s="7">
        <v>41621.040000000001</v>
      </c>
      <c r="FH196" s="7">
        <v>114198.65</v>
      </c>
      <c r="FI196" s="7">
        <v>84826.44</v>
      </c>
      <c r="FJ196" s="7">
        <v>86787.78</v>
      </c>
      <c r="FK196" s="7">
        <v>48240.55</v>
      </c>
      <c r="FL196" s="7">
        <v>53744.41</v>
      </c>
      <c r="FM196" s="7">
        <v>3273.3099999999995</v>
      </c>
      <c r="FN196" s="7">
        <v>27465.96</v>
      </c>
      <c r="FO196" s="7">
        <v>4150.7299999999996</v>
      </c>
      <c r="FP196" s="7">
        <v>27681.82</v>
      </c>
      <c r="FQ196" s="7">
        <v>23477.67</v>
      </c>
      <c r="FR196" s="7">
        <v>17221.61</v>
      </c>
      <c r="FS196" s="7">
        <v>42613.18</v>
      </c>
      <c r="FT196" s="7">
        <v>30719.64</v>
      </c>
      <c r="FU196" s="7">
        <v>71103.759999999995</v>
      </c>
      <c r="FV196" s="7">
        <v>4875.8499999999995</v>
      </c>
      <c r="FW196" s="7">
        <v>49132.820000000007</v>
      </c>
      <c r="FX196" s="9" t="s">
        <v>375</v>
      </c>
      <c r="FY196" s="10" t="s">
        <v>379</v>
      </c>
      <c r="FZ196" s="22" t="s">
        <v>347</v>
      </c>
    </row>
    <row r="197" spans="1:182" x14ac:dyDescent="0.35">
      <c r="A197" s="6" t="s">
        <v>380</v>
      </c>
      <c r="B197" s="7">
        <v>25593201.592399988</v>
      </c>
      <c r="C197" s="7">
        <v>26076348.241199981</v>
      </c>
      <c r="D197" s="7">
        <v>26973512.95079999</v>
      </c>
      <c r="E197" s="7">
        <v>27088389.732799996</v>
      </c>
      <c r="F197" s="7">
        <v>27162175.849199969</v>
      </c>
      <c r="G197" s="7">
        <v>27858067.554399982</v>
      </c>
      <c r="H197" s="7">
        <v>28039436.328799978</v>
      </c>
      <c r="I197" s="7">
        <v>28654512.073199991</v>
      </c>
      <c r="J197" s="7">
        <v>29385345.208399974</v>
      </c>
      <c r="K197" s="7">
        <v>29812608.644399974</v>
      </c>
      <c r="L197" s="7">
        <v>30695160.622399982</v>
      </c>
      <c r="M197" s="7">
        <v>31228075.061599873</v>
      </c>
      <c r="N197" s="7">
        <v>31482954.368799992</v>
      </c>
      <c r="O197" s="7">
        <v>1951395.9208000002</v>
      </c>
      <c r="P197" s="7">
        <v>2024814.5887999998</v>
      </c>
      <c r="Q197" s="7">
        <v>1737667.2479999999</v>
      </c>
      <c r="R197" s="7">
        <v>1613775.9083999998</v>
      </c>
      <c r="S197" s="7">
        <v>1567470.4967999998</v>
      </c>
      <c r="T197" s="7">
        <v>1625260.2132000001</v>
      </c>
      <c r="U197" s="7">
        <v>1546722.4935999999</v>
      </c>
      <c r="V197" s="7">
        <v>1871089.0036000002</v>
      </c>
      <c r="W197" s="7">
        <v>1888788.6251999999</v>
      </c>
      <c r="X197" s="7">
        <v>1605205.6455999999</v>
      </c>
      <c r="Y197" s="7">
        <v>1769009.4735999999</v>
      </c>
      <c r="Z197" s="7">
        <v>1972589.142</v>
      </c>
      <c r="AA197" s="7">
        <v>2079417.8528</v>
      </c>
      <c r="AB197" s="7">
        <v>1540996.9735999999</v>
      </c>
      <c r="AC197" s="7">
        <v>1458653.4552000002</v>
      </c>
      <c r="AD197" s="7">
        <v>1485632.8472</v>
      </c>
      <c r="AE197" s="7">
        <v>1731788.3455999999</v>
      </c>
      <c r="AF197" s="7">
        <v>1015217.0408</v>
      </c>
      <c r="AG197" s="7">
        <v>1265841.0420000001</v>
      </c>
      <c r="AH197" s="7">
        <v>1584584.5504000001</v>
      </c>
      <c r="AI197" s="7">
        <v>1494494.0832</v>
      </c>
      <c r="AJ197" s="7">
        <v>2048642.1916</v>
      </c>
      <c r="AK197" s="7">
        <v>1800718.5908000001</v>
      </c>
      <c r="AL197" s="7">
        <v>1521002.4731999997</v>
      </c>
      <c r="AM197" s="7">
        <v>2062867.8104000003</v>
      </c>
      <c r="AN197" s="7">
        <v>1916427.2804</v>
      </c>
      <c r="AO197" s="7">
        <v>0</v>
      </c>
      <c r="AP197" s="7">
        <v>96767.788</v>
      </c>
      <c r="AQ197" s="7">
        <v>42962.913200000003</v>
      </c>
      <c r="AR197" s="7">
        <v>152521.014</v>
      </c>
      <c r="AS197" s="7">
        <v>47906.712</v>
      </c>
      <c r="AT197" s="7">
        <v>222606.02679999999</v>
      </c>
      <c r="AU197" s="7">
        <v>78398.928</v>
      </c>
      <c r="AV197" s="7">
        <v>236980.79759999999</v>
      </c>
      <c r="AW197" s="7">
        <v>133259.15279999998</v>
      </c>
      <c r="AX197" s="7">
        <v>184843.5276</v>
      </c>
      <c r="AY197" s="7">
        <v>206245.0992</v>
      </c>
      <c r="AZ197" s="7">
        <v>181170.27000000002</v>
      </c>
      <c r="BA197" s="7">
        <v>104868.4988</v>
      </c>
      <c r="BB197" s="7">
        <v>355157.62</v>
      </c>
      <c r="BC197" s="7">
        <v>481242.5500000001</v>
      </c>
      <c r="BD197" s="7">
        <v>348409.87</v>
      </c>
      <c r="BE197" s="7">
        <v>431559.37</v>
      </c>
      <c r="BF197" s="7">
        <v>141254.94999999998</v>
      </c>
      <c r="BG197" s="7">
        <v>140504.76</v>
      </c>
      <c r="BH197" s="7">
        <v>665110.81000000006</v>
      </c>
      <c r="BI197" s="7">
        <v>303423.87</v>
      </c>
      <c r="BJ197" s="7">
        <v>212976.19999999998</v>
      </c>
      <c r="BK197" s="7">
        <v>508887.87999999989</v>
      </c>
      <c r="BL197" s="7">
        <v>179845.91999999998</v>
      </c>
      <c r="BM197" s="7">
        <v>216861.64999999997</v>
      </c>
      <c r="BN197" s="7">
        <v>340433.83</v>
      </c>
      <c r="BO197" s="7">
        <v>297502.03000000003</v>
      </c>
      <c r="BP197" s="7">
        <v>304337.86</v>
      </c>
      <c r="BQ197" s="7">
        <v>342778.24</v>
      </c>
      <c r="BR197" s="7">
        <v>225886.8</v>
      </c>
      <c r="BS197" s="7">
        <v>440774.03</v>
      </c>
      <c r="BT197" s="7">
        <v>192034.28</v>
      </c>
      <c r="BU197" s="7">
        <v>318144.78000000003</v>
      </c>
      <c r="BV197" s="7">
        <v>226432.33</v>
      </c>
      <c r="BW197" s="7">
        <v>184928.77000000002</v>
      </c>
      <c r="BX197" s="7">
        <v>33905.11</v>
      </c>
      <c r="BY197" s="7">
        <v>418561.96</v>
      </c>
      <c r="BZ197" s="7">
        <v>0</v>
      </c>
      <c r="CA197" s="7">
        <v>91067.69</v>
      </c>
      <c r="CB197" s="7">
        <v>0</v>
      </c>
      <c r="CC197" s="7">
        <v>0</v>
      </c>
      <c r="CD197" s="7">
        <v>23129.4</v>
      </c>
      <c r="CE197" s="7">
        <v>72247.19</v>
      </c>
      <c r="CF197" s="7">
        <v>0</v>
      </c>
      <c r="CG197" s="7">
        <v>70783.490000000005</v>
      </c>
      <c r="CH197" s="7">
        <v>12911.03</v>
      </c>
      <c r="CI197" s="7">
        <v>20948.13</v>
      </c>
      <c r="CJ197" s="7">
        <v>28792.269999999997</v>
      </c>
      <c r="CK197" s="7">
        <v>0</v>
      </c>
      <c r="CL197" s="7">
        <v>66372.240000000005</v>
      </c>
      <c r="CM197" s="8">
        <v>0</v>
      </c>
      <c r="CN197" s="8">
        <v>5.436104731055641E-2</v>
      </c>
      <c r="CO197" s="8">
        <v>0</v>
      </c>
      <c r="CP197" s="8">
        <v>0</v>
      </c>
      <c r="CQ197" s="8">
        <v>1.6355370795491143E-2</v>
      </c>
      <c r="CR197" s="8">
        <v>5.3398295483765325E-2</v>
      </c>
      <c r="CS197" s="8">
        <v>0</v>
      </c>
      <c r="CT197" s="8">
        <v>4.626240395297522E-2</v>
      </c>
      <c r="CU197" s="8">
        <v>7.0642208626502693E-3</v>
      </c>
      <c r="CV197" s="8">
        <v>1.276155582381786E-2</v>
      </c>
      <c r="CW197" s="8">
        <v>1.4209622759867218E-2</v>
      </c>
      <c r="CX197" s="8">
        <v>0</v>
      </c>
      <c r="CY197" s="8">
        <v>4.2782652227103202E-2</v>
      </c>
      <c r="CZ197" s="7">
        <v>1051213.98</v>
      </c>
      <c r="DA197" s="7">
        <v>1675237.96</v>
      </c>
      <c r="DB197" s="7">
        <v>1699695.9</v>
      </c>
      <c r="DC197" s="7">
        <v>1267297.44</v>
      </c>
      <c r="DD197" s="7">
        <v>1414177.66</v>
      </c>
      <c r="DE197" s="7">
        <v>1352986.8199999998</v>
      </c>
      <c r="DF197" s="7">
        <v>1329105.33</v>
      </c>
      <c r="DG197" s="7">
        <v>1530043.49</v>
      </c>
      <c r="DH197" s="7">
        <v>1827665.11</v>
      </c>
      <c r="DI197" s="7">
        <v>1641502.83</v>
      </c>
      <c r="DJ197" s="7">
        <v>2026251.5399999998</v>
      </c>
      <c r="DK197" s="7">
        <v>1466025.07</v>
      </c>
      <c r="DL197" s="7">
        <v>1551382.08</v>
      </c>
      <c r="DM197" s="8">
        <v>0.1095890410958904</v>
      </c>
      <c r="DN197" s="8">
        <v>1.6129032258064516E-2</v>
      </c>
      <c r="DO197" s="8">
        <v>4.1095890410958902E-2</v>
      </c>
      <c r="DP197" s="8">
        <v>2.2727272727272728E-2</v>
      </c>
      <c r="DQ197" s="8">
        <v>7.3170731707317069E-2</v>
      </c>
      <c r="DR197" s="8">
        <v>2.5316455696202531E-2</v>
      </c>
      <c r="DS197" s="8">
        <v>4.7619047619047616E-2</v>
      </c>
      <c r="DT197" s="8">
        <v>2.5316455696202531E-2</v>
      </c>
      <c r="DU197" s="8">
        <v>7.2727272727272724E-2</v>
      </c>
      <c r="DV197" s="8">
        <v>3.3707865168539325E-2</v>
      </c>
      <c r="DW197" s="8">
        <v>3.3707865168539325E-2</v>
      </c>
      <c r="DX197" s="8">
        <v>2.2988505747126436E-2</v>
      </c>
      <c r="DY197" s="8">
        <v>7.0588235294117646E-2</v>
      </c>
      <c r="DZ197" s="8">
        <v>0</v>
      </c>
      <c r="EA197" s="8">
        <v>4.2253521126760563E-2</v>
      </c>
      <c r="EB197" s="8">
        <v>0</v>
      </c>
      <c r="EC197" s="8">
        <v>4.0540540540540543E-2</v>
      </c>
      <c r="ED197" s="8">
        <v>2.2222222222222223E-2</v>
      </c>
      <c r="EE197" s="8">
        <v>0.05</v>
      </c>
      <c r="EF197" s="8">
        <v>1.3157894736842105E-2</v>
      </c>
      <c r="EG197" s="8">
        <v>3.0769230769230771E-2</v>
      </c>
      <c r="EH197" s="8">
        <v>2.5974025974025976E-2</v>
      </c>
      <c r="EI197" s="8">
        <v>7.2727272727272724E-2</v>
      </c>
      <c r="EJ197" s="8">
        <v>3.3707865168539325E-2</v>
      </c>
      <c r="EK197" s="8">
        <v>2.2222222222222223E-2</v>
      </c>
      <c r="EL197" s="8">
        <v>2.3255813953488372E-2</v>
      </c>
      <c r="EM197" s="8">
        <v>3.7974683544303799E-2</v>
      </c>
      <c r="EN197" s="8">
        <v>0</v>
      </c>
      <c r="EO197" s="8">
        <v>4.3478260869565216E-2</v>
      </c>
      <c r="EP197" s="8">
        <v>0</v>
      </c>
      <c r="EQ197" s="8">
        <v>5.3333333333333337E-2</v>
      </c>
      <c r="ER197" s="8">
        <v>1.1235955056179775E-2</v>
      </c>
      <c r="ES197" s="8">
        <v>3.7499999999999999E-2</v>
      </c>
      <c r="ET197" s="8">
        <v>1.3157894736842105E-2</v>
      </c>
      <c r="EU197" s="8">
        <v>3.125E-2</v>
      </c>
      <c r="EV197" s="8">
        <v>2.5974025974025976E-2</v>
      </c>
      <c r="EW197" s="8">
        <v>5.2631578947368418E-2</v>
      </c>
      <c r="EX197" s="8">
        <v>2.2988505747126436E-2</v>
      </c>
      <c r="EY197" s="8">
        <v>3.2967032967032968E-2</v>
      </c>
      <c r="EZ197" s="7">
        <v>75806.820000000007</v>
      </c>
      <c r="FA197" s="7">
        <v>4025.25</v>
      </c>
      <c r="FB197" s="7">
        <v>106214.41000000003</v>
      </c>
      <c r="FC197" s="7">
        <v>169614.39</v>
      </c>
      <c r="FD197" s="7">
        <v>72045.89</v>
      </c>
      <c r="FE197" s="7">
        <v>48673.960000000006</v>
      </c>
      <c r="FF197" s="7">
        <v>53945.08</v>
      </c>
      <c r="FG197" s="7">
        <v>45240.01</v>
      </c>
      <c r="FH197" s="7">
        <v>41567.22</v>
      </c>
      <c r="FI197" s="7">
        <v>11793.019999999999</v>
      </c>
      <c r="FJ197" s="7">
        <v>50142.720000000008</v>
      </c>
      <c r="FK197" s="7">
        <v>8559.0499999999993</v>
      </c>
      <c r="FL197" s="7">
        <v>56953.08</v>
      </c>
      <c r="FM197" s="7">
        <v>32790.57</v>
      </c>
      <c r="FN197" s="7">
        <v>64954.630000000005</v>
      </c>
      <c r="FO197" s="7">
        <v>88709.19</v>
      </c>
      <c r="FP197" s="7">
        <v>40799.15</v>
      </c>
      <c r="FQ197" s="7">
        <v>23003.63</v>
      </c>
      <c r="FR197" s="7">
        <v>54097.07</v>
      </c>
      <c r="FS197" s="7">
        <v>117078.26</v>
      </c>
      <c r="FT197" s="7">
        <v>49907.12</v>
      </c>
      <c r="FU197" s="7">
        <v>49933.49</v>
      </c>
      <c r="FV197" s="7">
        <v>24112.59</v>
      </c>
      <c r="FW197" s="7">
        <v>161398.05000000002</v>
      </c>
      <c r="FX197" s="9" t="s">
        <v>375</v>
      </c>
      <c r="FY197" s="10" t="s">
        <v>380</v>
      </c>
      <c r="FZ197" s="22" t="s">
        <v>347</v>
      </c>
    </row>
    <row r="198" spans="1:182" x14ac:dyDescent="0.35">
      <c r="A198" s="6" t="s">
        <v>381</v>
      </c>
      <c r="B198" s="7">
        <v>13310904.391599996</v>
      </c>
      <c r="C198" s="7">
        <v>14357471.748</v>
      </c>
      <c r="D198" s="7">
        <v>15827878.776799984</v>
      </c>
      <c r="E198" s="7">
        <v>16887119.001600001</v>
      </c>
      <c r="F198" s="7">
        <v>17392884.656399991</v>
      </c>
      <c r="G198" s="7">
        <v>18115430.617999997</v>
      </c>
      <c r="H198" s="7">
        <v>18528696.127999999</v>
      </c>
      <c r="I198" s="7">
        <v>19050375.679999989</v>
      </c>
      <c r="J198" s="7">
        <v>19963651.0656</v>
      </c>
      <c r="K198" s="7">
        <v>21010026.957199998</v>
      </c>
      <c r="L198" s="7">
        <v>21742299.250799987</v>
      </c>
      <c r="M198" s="7">
        <v>22368280.537599999</v>
      </c>
      <c r="N198" s="7">
        <v>23707429.29559999</v>
      </c>
      <c r="O198" s="7">
        <v>698310.7548</v>
      </c>
      <c r="P198" s="7">
        <v>770086.69719999994</v>
      </c>
      <c r="Q198" s="7">
        <v>746089.84519999998</v>
      </c>
      <c r="R198" s="7">
        <v>920777.20719999995</v>
      </c>
      <c r="S198" s="7">
        <v>591381.54520000005</v>
      </c>
      <c r="T198" s="7">
        <v>522462.38439999998</v>
      </c>
      <c r="U198" s="7">
        <v>551173.53199999989</v>
      </c>
      <c r="V198" s="7">
        <v>629698.41159999999</v>
      </c>
      <c r="W198" s="7">
        <v>809504.15</v>
      </c>
      <c r="X198" s="7">
        <v>1015653.8900000001</v>
      </c>
      <c r="Y198" s="7">
        <v>1081275.7668000001</v>
      </c>
      <c r="Z198" s="7">
        <v>1350864.2688000002</v>
      </c>
      <c r="AA198" s="7">
        <v>1290003.3132000002</v>
      </c>
      <c r="AB198" s="7">
        <v>687744.05199999991</v>
      </c>
      <c r="AC198" s="7">
        <v>563986.7452</v>
      </c>
      <c r="AD198" s="7">
        <v>478589.27599999995</v>
      </c>
      <c r="AE198" s="7">
        <v>391174.88200000004</v>
      </c>
      <c r="AF198" s="7">
        <v>506563.516</v>
      </c>
      <c r="AG198" s="7">
        <v>490454.5564</v>
      </c>
      <c r="AH198" s="7">
        <v>770191.26439999999</v>
      </c>
      <c r="AI198" s="7">
        <v>878507.64159999986</v>
      </c>
      <c r="AJ198" s="7">
        <v>1124342.3844000001</v>
      </c>
      <c r="AK198" s="7">
        <v>1137439.3452000001</v>
      </c>
      <c r="AL198" s="7">
        <v>921682.48759999988</v>
      </c>
      <c r="AM198" s="7">
        <v>927116.54559999995</v>
      </c>
      <c r="AN198" s="7">
        <v>891031.49360000005</v>
      </c>
      <c r="AO198" s="7">
        <v>0</v>
      </c>
      <c r="AP198" s="7">
        <v>44487.4372</v>
      </c>
      <c r="AQ198" s="7">
        <v>23586.251199999999</v>
      </c>
      <c r="AR198" s="7">
        <v>24286.768</v>
      </c>
      <c r="AS198" s="7">
        <v>108676.2536</v>
      </c>
      <c r="AT198" s="7">
        <v>0</v>
      </c>
      <c r="AU198" s="7">
        <v>28261.822800000002</v>
      </c>
      <c r="AV198" s="7">
        <v>48824.06</v>
      </c>
      <c r="AW198" s="7">
        <v>134840.48319999999</v>
      </c>
      <c r="AX198" s="7">
        <v>135809.93120000002</v>
      </c>
      <c r="AY198" s="7">
        <v>52214.279200000004</v>
      </c>
      <c r="AZ198" s="7">
        <v>182561.34359999999</v>
      </c>
      <c r="BA198" s="7">
        <v>24146.486799999999</v>
      </c>
      <c r="BB198" s="7">
        <v>2005.57</v>
      </c>
      <c r="BC198" s="7">
        <v>105108.18</v>
      </c>
      <c r="BD198" s="7">
        <v>217309.48</v>
      </c>
      <c r="BE198" s="7">
        <v>208855.63</v>
      </c>
      <c r="BF198" s="7">
        <v>38342.82</v>
      </c>
      <c r="BG198" s="7">
        <v>26246.17</v>
      </c>
      <c r="BH198" s="7">
        <v>79664.14</v>
      </c>
      <c r="BI198" s="7">
        <v>136745.19</v>
      </c>
      <c r="BJ198" s="7">
        <v>64762.439999999995</v>
      </c>
      <c r="BK198" s="7">
        <v>143876.78999999998</v>
      </c>
      <c r="BL198" s="7">
        <v>131189.23000000001</v>
      </c>
      <c r="BM198" s="7">
        <v>118086.32</v>
      </c>
      <c r="BN198" s="7">
        <v>64722.02</v>
      </c>
      <c r="BO198" s="7">
        <v>43521.38</v>
      </c>
      <c r="BP198" s="7">
        <v>46099.25</v>
      </c>
      <c r="BQ198" s="7">
        <v>193254.21</v>
      </c>
      <c r="BR198" s="7">
        <v>223876.99999999997</v>
      </c>
      <c r="BS198" s="7">
        <v>113454.87000000001</v>
      </c>
      <c r="BT198" s="7">
        <v>108309.48000000001</v>
      </c>
      <c r="BU198" s="7">
        <v>190454.85</v>
      </c>
      <c r="BV198" s="7">
        <v>-16088.220000000001</v>
      </c>
      <c r="BW198" s="7">
        <v>163635.59</v>
      </c>
      <c r="BX198" s="7">
        <v>199608.24</v>
      </c>
      <c r="BY198" s="7">
        <v>213674.93</v>
      </c>
      <c r="BZ198" s="7">
        <v>0</v>
      </c>
      <c r="CA198" s="7">
        <v>0</v>
      </c>
      <c r="CB198" s="7">
        <v>0</v>
      </c>
      <c r="CC198" s="7">
        <v>0</v>
      </c>
      <c r="CD198" s="7">
        <v>0</v>
      </c>
      <c r="CE198" s="7">
        <v>0</v>
      </c>
      <c r="CF198" s="7">
        <v>0</v>
      </c>
      <c r="CG198" s="7">
        <v>20744.22</v>
      </c>
      <c r="CH198" s="7">
        <v>82862.59</v>
      </c>
      <c r="CI198" s="7">
        <v>0</v>
      </c>
      <c r="CJ198" s="7">
        <v>36553.480000000003</v>
      </c>
      <c r="CK198" s="7">
        <v>0</v>
      </c>
      <c r="CL198" s="7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2.2890800969476498E-2</v>
      </c>
      <c r="CU198" s="8">
        <v>6.1442883702763747E-2</v>
      </c>
      <c r="CV198" s="8">
        <v>0</v>
      </c>
      <c r="CW198" s="8">
        <v>2.7684572876077618E-2</v>
      </c>
      <c r="CX198" s="8">
        <v>0</v>
      </c>
      <c r="CY198" s="8">
        <v>0</v>
      </c>
      <c r="CZ198" s="7">
        <v>652832.12</v>
      </c>
      <c r="DA198" s="7">
        <v>1177540.1300000001</v>
      </c>
      <c r="DB198" s="7">
        <v>1674103.4700000002</v>
      </c>
      <c r="DC198" s="7">
        <v>1191215.6000000001</v>
      </c>
      <c r="DD198" s="7">
        <v>924888.36999999988</v>
      </c>
      <c r="DE198" s="7">
        <v>969297.79</v>
      </c>
      <c r="DF198" s="7">
        <v>736740.7</v>
      </c>
      <c r="DG198" s="7">
        <v>906225.16999999981</v>
      </c>
      <c r="DH198" s="7">
        <v>1348611.67</v>
      </c>
      <c r="DI198" s="7">
        <v>1173007.1000000001</v>
      </c>
      <c r="DJ198" s="7">
        <v>1320355.57</v>
      </c>
      <c r="DK198" s="7">
        <v>1271102.47</v>
      </c>
      <c r="DL198" s="7">
        <v>1161771.4099999999</v>
      </c>
      <c r="DM198" s="8">
        <v>1.8867924528301886E-2</v>
      </c>
      <c r="DN198" s="8">
        <v>0</v>
      </c>
      <c r="DO198" s="8">
        <v>0</v>
      </c>
      <c r="DP198" s="8">
        <v>4.878048780487805E-2</v>
      </c>
      <c r="DQ198" s="8">
        <v>3.7974683544303799E-2</v>
      </c>
      <c r="DR198" s="8">
        <v>1.6666666666666666E-2</v>
      </c>
      <c r="DS198" s="8">
        <v>3.7037037037037035E-2</v>
      </c>
      <c r="DT198" s="8">
        <v>0</v>
      </c>
      <c r="DU198" s="8">
        <v>2.2727272727272728E-2</v>
      </c>
      <c r="DV198" s="8">
        <v>1.282051282051282E-2</v>
      </c>
      <c r="DW198" s="8">
        <v>5.9405940594059403E-2</v>
      </c>
      <c r="DX198" s="8">
        <v>0</v>
      </c>
      <c r="DY198" s="8">
        <v>2.4390243902439025E-2</v>
      </c>
      <c r="DZ198" s="8">
        <v>2.564102564102564E-2</v>
      </c>
      <c r="EA198" s="8">
        <v>1.9607843137254902E-2</v>
      </c>
      <c r="EB198" s="8">
        <v>0</v>
      </c>
      <c r="EC198" s="8">
        <v>0</v>
      </c>
      <c r="ED198" s="8">
        <v>3.7037037037037035E-2</v>
      </c>
      <c r="EE198" s="8">
        <v>2.6666666666666668E-2</v>
      </c>
      <c r="EF198" s="8">
        <v>1.6666666666666666E-2</v>
      </c>
      <c r="EG198" s="8">
        <v>1.8867924528301886E-2</v>
      </c>
      <c r="EH198" s="8">
        <v>0</v>
      </c>
      <c r="EI198" s="8">
        <v>0</v>
      </c>
      <c r="EJ198" s="8">
        <v>2.4691358024691357E-2</v>
      </c>
      <c r="EK198" s="8">
        <v>0.05</v>
      </c>
      <c r="EL198" s="8">
        <v>0</v>
      </c>
      <c r="EM198" s="8">
        <v>5.2631578947368418E-2</v>
      </c>
      <c r="EN198" s="8">
        <v>2.6315789473684209E-2</v>
      </c>
      <c r="EO198" s="8">
        <v>0</v>
      </c>
      <c r="EP198" s="8">
        <v>0</v>
      </c>
      <c r="EQ198" s="8">
        <v>0</v>
      </c>
      <c r="ER198" s="8">
        <v>3.7499999999999999E-2</v>
      </c>
      <c r="ES198" s="8">
        <v>2.7027027027027029E-2</v>
      </c>
      <c r="ET198" s="8">
        <v>1.6666666666666666E-2</v>
      </c>
      <c r="EU198" s="8">
        <v>0</v>
      </c>
      <c r="EV198" s="8">
        <v>0</v>
      </c>
      <c r="EW198" s="8">
        <v>0</v>
      </c>
      <c r="EX198" s="8">
        <v>1.2195121951219513E-2</v>
      </c>
      <c r="EY198" s="8">
        <v>4.1237113402061855E-2</v>
      </c>
      <c r="EZ198" s="7">
        <v>31323.72</v>
      </c>
      <c r="FA198" s="7">
        <v>9835.24</v>
      </c>
      <c r="FB198" s="7">
        <v>34184.31</v>
      </c>
      <c r="FC198" s="7">
        <v>34083</v>
      </c>
      <c r="FD198" s="7">
        <v>19759.23</v>
      </c>
      <c r="FE198" s="7">
        <v>2512.4899999999998</v>
      </c>
      <c r="FF198" s="7">
        <v>12431.699999999999</v>
      </c>
      <c r="FG198" s="7">
        <v>30047.339999999997</v>
      </c>
      <c r="FH198" s="7">
        <v>7986.130000000001</v>
      </c>
      <c r="FI198" s="7">
        <v>773.14000000000033</v>
      </c>
      <c r="FJ198" s="7">
        <v>11854.55</v>
      </c>
      <c r="FK198" s="7">
        <v>9218.09</v>
      </c>
      <c r="FL198" s="7">
        <v>320.7700000000001</v>
      </c>
      <c r="FM198" s="7">
        <v>3587.9</v>
      </c>
      <c r="FN198" s="7">
        <v>21042.959999999999</v>
      </c>
      <c r="FO198" s="7">
        <v>11506.72</v>
      </c>
      <c r="FP198" s="7">
        <v>27071.300000000003</v>
      </c>
      <c r="FQ198" s="7">
        <v>5712.3099999999995</v>
      </c>
      <c r="FR198" s="7">
        <v>27913.800000000003</v>
      </c>
      <c r="FS198" s="7">
        <v>24149.040000000005</v>
      </c>
      <c r="FT198" s="7">
        <v>28980.359999999997</v>
      </c>
      <c r="FU198" s="7">
        <v>14915.780000000002</v>
      </c>
      <c r="FV198" s="7">
        <v>11237.740000000002</v>
      </c>
      <c r="FW198" s="7">
        <v>7151.91</v>
      </c>
      <c r="FX198" s="9" t="s">
        <v>375</v>
      </c>
      <c r="FY198" s="10" t="s">
        <v>381</v>
      </c>
      <c r="FZ198" s="22" t="s">
        <v>347</v>
      </c>
    </row>
    <row r="199" spans="1:182" x14ac:dyDescent="0.35">
      <c r="A199" s="17" t="s">
        <v>375</v>
      </c>
      <c r="B199" s="18">
        <v>140348733.05159986</v>
      </c>
      <c r="C199" s="18">
        <v>145951951.51679999</v>
      </c>
      <c r="D199" s="18">
        <v>151344992.74399999</v>
      </c>
      <c r="E199" s="18">
        <v>155080280.73839986</v>
      </c>
      <c r="F199" s="18">
        <v>157864396.51959983</v>
      </c>
      <c r="G199" s="18">
        <v>164836310.19439986</v>
      </c>
      <c r="H199" s="18">
        <v>164762459.00519982</v>
      </c>
      <c r="I199" s="18">
        <v>167244430.32919991</v>
      </c>
      <c r="J199" s="18">
        <v>171575959.53399977</v>
      </c>
      <c r="K199" s="18">
        <v>176638223.47279981</v>
      </c>
      <c r="L199" s="18">
        <v>182820558.04159978</v>
      </c>
      <c r="M199" s="18">
        <v>184934549.1783998</v>
      </c>
      <c r="N199" s="18">
        <v>191605889.14719984</v>
      </c>
      <c r="O199" s="18">
        <v>9852096.6980000008</v>
      </c>
      <c r="P199" s="18">
        <v>9884704.1483999975</v>
      </c>
      <c r="Q199" s="18">
        <v>9043032.4092000034</v>
      </c>
      <c r="R199" s="18">
        <v>8992095.0928000044</v>
      </c>
      <c r="S199" s="18">
        <v>8926292.5371999983</v>
      </c>
      <c r="T199" s="18">
        <v>8174583.3008000012</v>
      </c>
      <c r="U199" s="18">
        <v>8556996.3275999986</v>
      </c>
      <c r="V199" s="18">
        <v>9271467.2819999997</v>
      </c>
      <c r="W199" s="18">
        <v>9507724.480399996</v>
      </c>
      <c r="X199" s="18">
        <v>8306272.5795999998</v>
      </c>
      <c r="Y199" s="18">
        <v>9839503.6740000024</v>
      </c>
      <c r="Z199" s="18">
        <v>10216670.876400001</v>
      </c>
      <c r="AA199" s="18">
        <v>9386388.1447999943</v>
      </c>
      <c r="AB199" s="18">
        <v>7274340.4292000001</v>
      </c>
      <c r="AC199" s="18">
        <v>6202510.5087999981</v>
      </c>
      <c r="AD199" s="18">
        <v>7044393.9471999984</v>
      </c>
      <c r="AE199" s="18">
        <v>7542686.6168</v>
      </c>
      <c r="AF199" s="18">
        <v>6419404.892</v>
      </c>
      <c r="AG199" s="18">
        <v>7126814.4312000014</v>
      </c>
      <c r="AH199" s="18">
        <v>7392934.685999997</v>
      </c>
      <c r="AI199" s="18">
        <v>7302814.4511999981</v>
      </c>
      <c r="AJ199" s="18">
        <v>9103986.1163999997</v>
      </c>
      <c r="AK199" s="18">
        <v>9007399.5404000003</v>
      </c>
      <c r="AL199" s="18">
        <v>7216070.0143999998</v>
      </c>
      <c r="AM199" s="18">
        <v>8178754.8167999983</v>
      </c>
      <c r="AN199" s="18">
        <v>9334480.5831999946</v>
      </c>
      <c r="AO199" s="18">
        <v>24201.454000000002</v>
      </c>
      <c r="AP199" s="18">
        <v>872074.62760000001</v>
      </c>
      <c r="AQ199" s="18">
        <v>298941.5624</v>
      </c>
      <c r="AR199" s="18">
        <v>482936.54839999997</v>
      </c>
      <c r="AS199" s="18">
        <v>661446.56560000009</v>
      </c>
      <c r="AT199" s="18">
        <v>538227.3112</v>
      </c>
      <c r="AU199" s="18">
        <v>570365.91360000009</v>
      </c>
      <c r="AV199" s="18">
        <v>772904.02119999996</v>
      </c>
      <c r="AW199" s="18">
        <v>808274.6568</v>
      </c>
      <c r="AX199" s="18">
        <v>623616.55959999992</v>
      </c>
      <c r="AY199" s="18">
        <v>367868.75079999998</v>
      </c>
      <c r="AZ199" s="18">
        <v>821960.02239999978</v>
      </c>
      <c r="BA199" s="18">
        <v>416120.80440000002</v>
      </c>
      <c r="BB199" s="18">
        <v>1475963.3300000003</v>
      </c>
      <c r="BC199" s="18">
        <v>1802915.4799999995</v>
      </c>
      <c r="BD199" s="18">
        <v>1516527.08</v>
      </c>
      <c r="BE199" s="18">
        <v>1513639.7400000002</v>
      </c>
      <c r="BF199" s="18">
        <v>718706.44000000006</v>
      </c>
      <c r="BG199" s="18">
        <v>943771.14999999991</v>
      </c>
      <c r="BH199" s="18">
        <v>1762599.5600000003</v>
      </c>
      <c r="BI199" s="18">
        <v>1302530.9199999997</v>
      </c>
      <c r="BJ199" s="18">
        <v>952394.79000000015</v>
      </c>
      <c r="BK199" s="18">
        <v>1948787.7799999996</v>
      </c>
      <c r="BL199" s="18">
        <v>1822570.9999999995</v>
      </c>
      <c r="BM199" s="18">
        <v>1213263.8699999999</v>
      </c>
      <c r="BN199" s="18">
        <v>1552744.1799999997</v>
      </c>
      <c r="BO199" s="18">
        <v>1591953.14</v>
      </c>
      <c r="BP199" s="18">
        <v>1586066.9799999997</v>
      </c>
      <c r="BQ199" s="18">
        <v>1295210.08</v>
      </c>
      <c r="BR199" s="18">
        <v>2306266.5500000003</v>
      </c>
      <c r="BS199" s="18">
        <v>1423450.9799999997</v>
      </c>
      <c r="BT199" s="18">
        <v>1316028.8699999999</v>
      </c>
      <c r="BU199" s="18">
        <v>2087966.8699999999</v>
      </c>
      <c r="BV199" s="18">
        <v>1742184.6699999997</v>
      </c>
      <c r="BW199" s="18">
        <v>742222.40999999992</v>
      </c>
      <c r="BX199" s="18">
        <v>1197122.42</v>
      </c>
      <c r="BY199" s="18">
        <v>1852872.8300000005</v>
      </c>
      <c r="BZ199" s="18">
        <v>0</v>
      </c>
      <c r="CA199" s="18">
        <v>179971.6</v>
      </c>
      <c r="CB199" s="18">
        <v>124693.77</v>
      </c>
      <c r="CC199" s="18">
        <v>63407.460000000006</v>
      </c>
      <c r="CD199" s="18">
        <v>37050.370000000003</v>
      </c>
      <c r="CE199" s="18">
        <v>85457.21</v>
      </c>
      <c r="CF199" s="18">
        <v>217271.46</v>
      </c>
      <c r="CG199" s="18">
        <v>195624.47</v>
      </c>
      <c r="CH199" s="18">
        <v>483118.28000000009</v>
      </c>
      <c r="CI199" s="18">
        <v>247020.42</v>
      </c>
      <c r="CJ199" s="18">
        <v>403255.62999999995</v>
      </c>
      <c r="CK199" s="18">
        <v>277215.05</v>
      </c>
      <c r="CL199" s="18">
        <v>275274.17</v>
      </c>
      <c r="CM199" s="19">
        <v>0</v>
      </c>
      <c r="CN199" s="19">
        <v>1.7578182199152255E-2</v>
      </c>
      <c r="CO199" s="19">
        <v>1.258747213489576E-2</v>
      </c>
      <c r="CP199" s="19">
        <v>7.4315973931298289E-3</v>
      </c>
      <c r="CQ199" s="19">
        <v>4.5220284970385882E-3</v>
      </c>
      <c r="CR199" s="19">
        <v>1.0310983129874884E-2</v>
      </c>
      <c r="CS199" s="19">
        <v>2.8949029501E-2</v>
      </c>
      <c r="CT199" s="19">
        <v>2.4785009965089692E-2</v>
      </c>
      <c r="CU199" s="19">
        <v>4.9262049083598949E-2</v>
      </c>
      <c r="CV199" s="19">
        <v>2.3129874456850583E-2</v>
      </c>
      <c r="CW199" s="19">
        <v>3.7248375713383144E-2</v>
      </c>
      <c r="CX199" s="19">
        <v>3.0455743134132351E-2</v>
      </c>
      <c r="CY199" s="19">
        <v>2.6911504221311527E-2</v>
      </c>
      <c r="CZ199" s="18">
        <v>6350772.6199999992</v>
      </c>
      <c r="DA199" s="18">
        <v>10238351.040000001</v>
      </c>
      <c r="DB199" s="18">
        <v>9906180.4200000018</v>
      </c>
      <c r="DC199" s="18">
        <v>8532144.120000001</v>
      </c>
      <c r="DD199" s="18">
        <v>8193307.5000000019</v>
      </c>
      <c r="DE199" s="18">
        <v>8287978.8399999989</v>
      </c>
      <c r="DF199" s="18">
        <v>7505310.6699999971</v>
      </c>
      <c r="DG199" s="18">
        <v>7892854.1999999993</v>
      </c>
      <c r="DH199" s="18">
        <v>9807108.9000000004</v>
      </c>
      <c r="DI199" s="18">
        <v>10679712.959999995</v>
      </c>
      <c r="DJ199" s="18">
        <v>10826126.57</v>
      </c>
      <c r="DK199" s="18">
        <v>9102225.7699999977</v>
      </c>
      <c r="DL199" s="18">
        <v>10228865.980000004</v>
      </c>
      <c r="DM199" s="19">
        <v>4.9019607843137254E-2</v>
      </c>
      <c r="DN199" s="19">
        <v>1.812688821752266E-2</v>
      </c>
      <c r="DO199" s="19">
        <v>1.859504132231405E-2</v>
      </c>
      <c r="DP199" s="19">
        <v>2.8901734104046242E-2</v>
      </c>
      <c r="DQ199" s="19">
        <v>3.8626609442060089E-2</v>
      </c>
      <c r="DR199" s="19">
        <v>1.5306122448979591E-2</v>
      </c>
      <c r="DS199" s="19">
        <v>3.2110091743119268E-2</v>
      </c>
      <c r="DT199" s="19">
        <v>1.9370460048426151E-2</v>
      </c>
      <c r="DU199" s="19">
        <v>3.5714285714285712E-2</v>
      </c>
      <c r="DV199" s="19">
        <v>1.2048192771084338E-2</v>
      </c>
      <c r="DW199" s="19">
        <v>3.4161490683229816E-2</v>
      </c>
      <c r="DX199" s="19">
        <v>1.6216216216216217E-2</v>
      </c>
      <c r="DY199" s="19">
        <v>2.9850746268656716E-2</v>
      </c>
      <c r="DZ199" s="19">
        <v>1.078167115902965E-2</v>
      </c>
      <c r="EA199" s="19">
        <v>2.2727272727272728E-2</v>
      </c>
      <c r="EB199" s="19">
        <v>1.1661807580174927E-2</v>
      </c>
      <c r="EC199" s="19">
        <v>2.1956087824351298E-2</v>
      </c>
      <c r="ED199" s="19">
        <v>1.953125E-2</v>
      </c>
      <c r="EE199" s="19">
        <v>2.7027027027027029E-2</v>
      </c>
      <c r="EF199" s="19">
        <v>1.3020833333333334E-2</v>
      </c>
      <c r="EG199" s="19">
        <v>2.0361990950226245E-2</v>
      </c>
      <c r="EH199" s="19">
        <v>1.7031630170316302E-2</v>
      </c>
      <c r="EI199" s="19">
        <v>2.9850746268656716E-2</v>
      </c>
      <c r="EJ199" s="19">
        <v>1.3461538461538462E-2</v>
      </c>
      <c r="EK199" s="19">
        <v>2.8391167192429023E-2</v>
      </c>
      <c r="EL199" s="19">
        <v>1.2544802867383513E-2</v>
      </c>
      <c r="EM199" s="19">
        <v>2.5974025974025976E-2</v>
      </c>
      <c r="EN199" s="19">
        <v>1.0840108401084011E-2</v>
      </c>
      <c r="EO199" s="19">
        <v>2.0671834625322998E-2</v>
      </c>
      <c r="EP199" s="19">
        <v>1.1363636363636364E-2</v>
      </c>
      <c r="EQ199" s="19">
        <v>1.7964071856287425E-2</v>
      </c>
      <c r="ER199" s="19">
        <v>1.7716535433070866E-2</v>
      </c>
      <c r="ES199" s="19">
        <v>2.2675736961451247E-2</v>
      </c>
      <c r="ET199" s="19">
        <v>1.5463917525773196E-2</v>
      </c>
      <c r="EU199" s="19">
        <v>1.5909090909090907E-2</v>
      </c>
      <c r="EV199" s="19">
        <v>1.6990291262135922E-2</v>
      </c>
      <c r="EW199" s="19">
        <v>2.8490028490028491E-2</v>
      </c>
      <c r="EX199" s="19">
        <v>7.889546351084813E-3</v>
      </c>
      <c r="EY199" s="19">
        <v>2.843601895734597E-2</v>
      </c>
      <c r="EZ199" s="18">
        <v>449203.66000000003</v>
      </c>
      <c r="FA199" s="18">
        <v>160662.45000000001</v>
      </c>
      <c r="FB199" s="18">
        <v>448909.39000000031</v>
      </c>
      <c r="FC199" s="18">
        <v>488173.27000000008</v>
      </c>
      <c r="FD199" s="18">
        <v>257401.99000000008</v>
      </c>
      <c r="FE199" s="18">
        <v>282357.30999999994</v>
      </c>
      <c r="FF199" s="18">
        <v>214888.76000000004</v>
      </c>
      <c r="FG199" s="18">
        <v>516408.69000000018</v>
      </c>
      <c r="FH199" s="18">
        <v>296633.70000000019</v>
      </c>
      <c r="FI199" s="18">
        <v>209300.05999999991</v>
      </c>
      <c r="FJ199" s="18">
        <v>203171.27999999997</v>
      </c>
      <c r="FK199" s="18">
        <v>191185.92000000001</v>
      </c>
      <c r="FL199" s="18">
        <v>237548.38000000003</v>
      </c>
      <c r="FM199" s="18">
        <v>276938.90000000002</v>
      </c>
      <c r="FN199" s="18">
        <v>206558.32</v>
      </c>
      <c r="FO199" s="18">
        <v>224595.12</v>
      </c>
      <c r="FP199" s="18">
        <v>151448.23000000001</v>
      </c>
      <c r="FQ199" s="18">
        <v>247134.68999999994</v>
      </c>
      <c r="FR199" s="18">
        <v>428951.55</v>
      </c>
      <c r="FS199" s="18">
        <v>364550.52000000008</v>
      </c>
      <c r="FT199" s="18">
        <v>208443.31</v>
      </c>
      <c r="FU199" s="18">
        <v>351094.81999999989</v>
      </c>
      <c r="FV199" s="18">
        <v>164459.55000000002</v>
      </c>
      <c r="FW199" s="18">
        <v>484583.64000000019</v>
      </c>
      <c r="FX199" s="4"/>
      <c r="FY199" s="4"/>
      <c r="FZ199" s="4"/>
    </row>
    <row r="200" spans="1:182" x14ac:dyDescent="0.35">
      <c r="A200" s="6" t="s">
        <v>382</v>
      </c>
      <c r="B200" s="7">
        <v>1235844.4431999999</v>
      </c>
      <c r="C200" s="7">
        <v>1686621.5355999998</v>
      </c>
      <c r="D200" s="7">
        <v>2244796.7592000002</v>
      </c>
      <c r="E200" s="7">
        <v>2522865.4468</v>
      </c>
      <c r="F200" s="7">
        <v>2748917.3191999993</v>
      </c>
      <c r="G200" s="7">
        <v>3147810.6711999984</v>
      </c>
      <c r="H200" s="7">
        <v>3234373.0067999996</v>
      </c>
      <c r="I200" s="7">
        <v>3405626.0916000009</v>
      </c>
      <c r="J200" s="7">
        <v>3583216.5276000001</v>
      </c>
      <c r="K200" s="7">
        <v>4034762.6283999993</v>
      </c>
      <c r="L200" s="7">
        <v>4442412.6856000004</v>
      </c>
      <c r="M200" s="7">
        <v>4534248.1440000013</v>
      </c>
      <c r="N200" s="7">
        <v>4895147.5423999894</v>
      </c>
      <c r="O200" s="7">
        <v>153069.34839999999</v>
      </c>
      <c r="P200" s="7">
        <v>152069.3468</v>
      </c>
      <c r="Q200" s="7">
        <v>152069.3468</v>
      </c>
      <c r="R200" s="7">
        <v>171580.72640000001</v>
      </c>
      <c r="S200" s="7">
        <v>171580.72640000001</v>
      </c>
      <c r="T200" s="7">
        <v>70398.034799999994</v>
      </c>
      <c r="U200" s="7">
        <v>100802.9868</v>
      </c>
      <c r="V200" s="7">
        <v>162235.39000000001</v>
      </c>
      <c r="W200" s="7">
        <v>146594.36199999999</v>
      </c>
      <c r="X200" s="7">
        <v>148312.33679999999</v>
      </c>
      <c r="Y200" s="7">
        <v>244209.38439999998</v>
      </c>
      <c r="Z200" s="7">
        <v>190522.66200000001</v>
      </c>
      <c r="AA200" s="7">
        <v>169693.69159999999</v>
      </c>
      <c r="AB200" s="7">
        <v>12787.1296</v>
      </c>
      <c r="AC200" s="7">
        <v>39764.451200000003</v>
      </c>
      <c r="AD200" s="7">
        <v>30156.000400000001</v>
      </c>
      <c r="AE200" s="7">
        <v>43997.493999999999</v>
      </c>
      <c r="AF200" s="7">
        <v>68908.997600000002</v>
      </c>
      <c r="AG200" s="7">
        <v>89773.661599999992</v>
      </c>
      <c r="AH200" s="7">
        <v>76985.8076</v>
      </c>
      <c r="AI200" s="7">
        <v>57525.934399999998</v>
      </c>
      <c r="AJ200" s="7">
        <v>164642.3124</v>
      </c>
      <c r="AK200" s="7">
        <v>141888.3296</v>
      </c>
      <c r="AL200" s="7">
        <v>102674.3496</v>
      </c>
      <c r="AM200" s="7">
        <v>70893.198399999994</v>
      </c>
      <c r="AN200" s="7">
        <v>171382.5172</v>
      </c>
      <c r="AO200" s="7">
        <v>0</v>
      </c>
      <c r="AP200" s="7">
        <v>0</v>
      </c>
      <c r="AQ200" s="7">
        <v>29450.782800000001</v>
      </c>
      <c r="AR200" s="7">
        <v>0</v>
      </c>
      <c r="AS200" s="7">
        <v>0</v>
      </c>
      <c r="AT200" s="7">
        <v>0</v>
      </c>
      <c r="AU200" s="7">
        <v>0</v>
      </c>
      <c r="AV200" s="7">
        <v>78291.471600000004</v>
      </c>
      <c r="AW200" s="7">
        <v>0</v>
      </c>
      <c r="AX200" s="7">
        <v>65312.766000000003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135313.99</v>
      </c>
      <c r="BS200" s="7">
        <v>0</v>
      </c>
      <c r="BT200" s="7">
        <v>0</v>
      </c>
      <c r="BU200" s="7">
        <v>30253.05</v>
      </c>
      <c r="BV200" s="7">
        <v>0</v>
      </c>
      <c r="BW200" s="7">
        <v>0</v>
      </c>
      <c r="BX200" s="7">
        <v>102942.35</v>
      </c>
      <c r="BY200" s="7">
        <v>59668.42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7">
        <v>71001.010000000009</v>
      </c>
      <c r="DA200" s="7">
        <v>418650.07</v>
      </c>
      <c r="DB200" s="7">
        <v>533457.6</v>
      </c>
      <c r="DC200" s="7">
        <v>254143.11</v>
      </c>
      <c r="DD200" s="7">
        <v>222512.99</v>
      </c>
      <c r="DE200" s="7">
        <v>430331.8</v>
      </c>
      <c r="DF200" s="7">
        <v>116370</v>
      </c>
      <c r="DG200" s="7">
        <v>158091.38</v>
      </c>
      <c r="DH200" s="7">
        <v>217105.16</v>
      </c>
      <c r="DI200" s="7">
        <v>384982.62</v>
      </c>
      <c r="DJ200" s="7">
        <v>331014.06999999995</v>
      </c>
      <c r="DK200" s="7">
        <v>260213.49</v>
      </c>
      <c r="DL200" s="7">
        <v>345625.25000000006</v>
      </c>
      <c r="DM200" s="8">
        <v>0</v>
      </c>
      <c r="DN200" s="8">
        <v>0</v>
      </c>
      <c r="DO200" s="8">
        <v>5.8823529411764705E-2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6.25E-2</v>
      </c>
      <c r="DY200" s="8">
        <v>0</v>
      </c>
      <c r="DZ200" s="8">
        <v>0</v>
      </c>
      <c r="EA200" s="8">
        <v>0</v>
      </c>
      <c r="EB200" s="8">
        <v>0</v>
      </c>
      <c r="EC200" s="8">
        <v>5.8823529411764705E-2</v>
      </c>
      <c r="ED200" s="8">
        <v>0</v>
      </c>
      <c r="EE200" s="8">
        <v>0</v>
      </c>
      <c r="EF200" s="8">
        <v>0</v>
      </c>
      <c r="EG200" s="8">
        <v>0</v>
      </c>
      <c r="EH200" s="8">
        <v>0</v>
      </c>
      <c r="EI200" s="8">
        <v>0</v>
      </c>
      <c r="EJ200" s="8">
        <v>0</v>
      </c>
      <c r="EK200" s="8">
        <v>0</v>
      </c>
      <c r="EL200" s="8">
        <v>5.8823529411764705E-2</v>
      </c>
      <c r="EM200" s="8">
        <v>0</v>
      </c>
      <c r="EN200" s="8">
        <v>0</v>
      </c>
      <c r="EO200" s="8">
        <v>0</v>
      </c>
      <c r="EP200" s="8">
        <v>0</v>
      </c>
      <c r="EQ200" s="8">
        <v>5.8823529411764705E-2</v>
      </c>
      <c r="ER200" s="8">
        <v>0</v>
      </c>
      <c r="ES200" s="8">
        <v>0</v>
      </c>
      <c r="ET200" s="8">
        <v>0</v>
      </c>
      <c r="EU200" s="8">
        <v>0</v>
      </c>
      <c r="EV200" s="8">
        <v>0</v>
      </c>
      <c r="EW200" s="8">
        <v>0</v>
      </c>
      <c r="EX200" s="8">
        <v>0</v>
      </c>
      <c r="EY200" s="8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0.03</v>
      </c>
      <c r="FI200" s="7">
        <v>-0.03</v>
      </c>
      <c r="FJ200" s="7">
        <v>0</v>
      </c>
      <c r="FK200" s="7">
        <v>0</v>
      </c>
      <c r="FL200" s="7">
        <v>0</v>
      </c>
      <c r="FM200" s="7">
        <v>0</v>
      </c>
      <c r="FN200" s="7">
        <v>9631.44</v>
      </c>
      <c r="FO200" s="7">
        <v>0</v>
      </c>
      <c r="FP200" s="7">
        <v>0</v>
      </c>
      <c r="FQ200" s="7">
        <v>520.54</v>
      </c>
      <c r="FR200" s="7">
        <v>0</v>
      </c>
      <c r="FS200" s="7">
        <v>322.43</v>
      </c>
      <c r="FT200" s="7">
        <v>5173.12</v>
      </c>
      <c r="FU200" s="7">
        <v>-1483.83</v>
      </c>
      <c r="FV200" s="7">
        <v>891.88</v>
      </c>
      <c r="FW200" s="7">
        <v>-3698.46</v>
      </c>
      <c r="FX200" s="9" t="s">
        <v>383</v>
      </c>
      <c r="FY200" s="10" t="s">
        <v>382</v>
      </c>
      <c r="FZ200" s="22" t="s">
        <v>347</v>
      </c>
    </row>
    <row r="201" spans="1:182" x14ac:dyDescent="0.35">
      <c r="A201" s="6" t="s">
        <v>384</v>
      </c>
      <c r="B201" s="7">
        <v>15271068.642799981</v>
      </c>
      <c r="C201" s="7">
        <v>16476294.24359999</v>
      </c>
      <c r="D201" s="7">
        <v>17737640.573999986</v>
      </c>
      <c r="E201" s="7">
        <v>18696906.439599987</v>
      </c>
      <c r="F201" s="7">
        <v>19227311.488399971</v>
      </c>
      <c r="G201" s="7">
        <v>19699771.638799973</v>
      </c>
      <c r="H201" s="7">
        <v>20057076.777199995</v>
      </c>
      <c r="I201" s="7">
        <v>20331602.018399984</v>
      </c>
      <c r="J201" s="7">
        <v>20877531.37519997</v>
      </c>
      <c r="K201" s="7">
        <v>21263404.804799996</v>
      </c>
      <c r="L201" s="7">
        <v>22044817.195999987</v>
      </c>
      <c r="M201" s="7">
        <v>22601335.637599986</v>
      </c>
      <c r="N201" s="7">
        <v>24110249.219999991</v>
      </c>
      <c r="O201" s="7">
        <v>756380.85599999991</v>
      </c>
      <c r="P201" s="7">
        <v>820089.59159999993</v>
      </c>
      <c r="Q201" s="7">
        <v>850194.38320000004</v>
      </c>
      <c r="R201" s="7">
        <v>1042455.1208</v>
      </c>
      <c r="S201" s="7">
        <v>793661.89120000007</v>
      </c>
      <c r="T201" s="7">
        <v>844644.09080000012</v>
      </c>
      <c r="U201" s="7">
        <v>987193.74760000012</v>
      </c>
      <c r="V201" s="7">
        <v>832545.99199999997</v>
      </c>
      <c r="W201" s="7">
        <v>698324.38840000005</v>
      </c>
      <c r="X201" s="7">
        <v>724433.71479999996</v>
      </c>
      <c r="Y201" s="7">
        <v>587476.10240000009</v>
      </c>
      <c r="Z201" s="7">
        <v>896550.56600000011</v>
      </c>
      <c r="AA201" s="7">
        <v>933852.55159999989</v>
      </c>
      <c r="AB201" s="7">
        <v>517493.00199999998</v>
      </c>
      <c r="AC201" s="7">
        <v>612206.93319999997</v>
      </c>
      <c r="AD201" s="7">
        <v>604364.07799999998</v>
      </c>
      <c r="AE201" s="7">
        <v>339393.49999999994</v>
      </c>
      <c r="AF201" s="7">
        <v>699183.35800000001</v>
      </c>
      <c r="AG201" s="7">
        <v>542746.60600000015</v>
      </c>
      <c r="AH201" s="7">
        <v>389085.17119999998</v>
      </c>
      <c r="AI201" s="7">
        <v>638702.26799999992</v>
      </c>
      <c r="AJ201" s="7">
        <v>761156.60800000001</v>
      </c>
      <c r="AK201" s="7">
        <v>930150.79999999981</v>
      </c>
      <c r="AL201" s="7">
        <v>574704.49080000003</v>
      </c>
      <c r="AM201" s="7">
        <v>988569.58599999989</v>
      </c>
      <c r="AN201" s="7">
        <v>1152234.8584</v>
      </c>
      <c r="AO201" s="7">
        <v>0</v>
      </c>
      <c r="AP201" s="7">
        <v>76529.949599999993</v>
      </c>
      <c r="AQ201" s="7">
        <v>120084.0612</v>
      </c>
      <c r="AR201" s="7">
        <v>0</v>
      </c>
      <c r="AS201" s="7">
        <v>0</v>
      </c>
      <c r="AT201" s="7">
        <v>21878.554400000001</v>
      </c>
      <c r="AU201" s="7">
        <v>43674.597999999998</v>
      </c>
      <c r="AV201" s="7">
        <v>35638.436000000002</v>
      </c>
      <c r="AW201" s="7">
        <v>37420.996400000004</v>
      </c>
      <c r="AX201" s="7">
        <v>33021.304799999998</v>
      </c>
      <c r="AY201" s="7">
        <v>52916.447200000002</v>
      </c>
      <c r="AZ201" s="7">
        <v>0</v>
      </c>
      <c r="BA201" s="7">
        <v>37326.126799999998</v>
      </c>
      <c r="BB201" s="7">
        <v>161063.34999999998</v>
      </c>
      <c r="BC201" s="7">
        <v>327958.96000000002</v>
      </c>
      <c r="BD201" s="7">
        <v>45466.85</v>
      </c>
      <c r="BE201" s="7">
        <v>155340.32999999999</v>
      </c>
      <c r="BF201" s="7">
        <v>65618.66</v>
      </c>
      <c r="BG201" s="7">
        <v>67778.95</v>
      </c>
      <c r="BH201" s="7">
        <v>77741.87</v>
      </c>
      <c r="BI201" s="7">
        <v>239248.76999999996</v>
      </c>
      <c r="BJ201" s="7">
        <v>84494.080000000002</v>
      </c>
      <c r="BK201" s="7">
        <v>197553.41</v>
      </c>
      <c r="BL201" s="7">
        <v>68639</v>
      </c>
      <c r="BM201" s="7">
        <v>89198.840000000026</v>
      </c>
      <c r="BN201" s="7">
        <v>131737.42000000001</v>
      </c>
      <c r="BO201" s="7">
        <v>129553.26000000001</v>
      </c>
      <c r="BP201" s="7">
        <v>40715.840000000004</v>
      </c>
      <c r="BQ201" s="7">
        <v>259346.75</v>
      </c>
      <c r="BR201" s="7">
        <v>219646.75</v>
      </c>
      <c r="BS201" s="7">
        <v>278665.90999999997</v>
      </c>
      <c r="BT201" s="7">
        <v>269433</v>
      </c>
      <c r="BU201" s="7">
        <v>198145.41</v>
      </c>
      <c r="BV201" s="7">
        <v>119032.2</v>
      </c>
      <c r="BW201" s="7">
        <v>407162.11000000004</v>
      </c>
      <c r="BX201" s="7">
        <v>101995.18</v>
      </c>
      <c r="BY201" s="7">
        <v>67434.400000000009</v>
      </c>
      <c r="BZ201" s="7">
        <v>0</v>
      </c>
      <c r="CA201" s="7">
        <v>0</v>
      </c>
      <c r="CB201" s="7">
        <v>17839.09</v>
      </c>
      <c r="CC201" s="7">
        <v>19287.55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94209.310000000012</v>
      </c>
      <c r="CJ201" s="7">
        <v>0</v>
      </c>
      <c r="CK201" s="7">
        <v>6580.82</v>
      </c>
      <c r="CL201" s="7">
        <v>0</v>
      </c>
      <c r="CM201" s="8">
        <v>0</v>
      </c>
      <c r="CN201" s="8">
        <v>0</v>
      </c>
      <c r="CO201" s="8">
        <v>1.0524432994829497E-2</v>
      </c>
      <c r="CP201" s="8">
        <v>1.5389883116424781E-2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7.8342113075149142E-2</v>
      </c>
      <c r="CW201" s="8">
        <v>0</v>
      </c>
      <c r="CX201" s="8">
        <v>4.6538597984443842E-3</v>
      </c>
      <c r="CY201" s="8">
        <v>0</v>
      </c>
      <c r="CZ201" s="7">
        <v>1039078.43</v>
      </c>
      <c r="DA201" s="7">
        <v>1658246.34</v>
      </c>
      <c r="DB201" s="7">
        <v>1695016.73</v>
      </c>
      <c r="DC201" s="7">
        <v>1253261.6299999999</v>
      </c>
      <c r="DD201" s="7">
        <v>1315465.6199999999</v>
      </c>
      <c r="DE201" s="7">
        <v>745748.85</v>
      </c>
      <c r="DF201" s="7">
        <v>1158338.7000000002</v>
      </c>
      <c r="DG201" s="7">
        <v>1029866.4099999999</v>
      </c>
      <c r="DH201" s="7">
        <v>1255159.9500000002</v>
      </c>
      <c r="DI201" s="7">
        <v>1202537.2599999998</v>
      </c>
      <c r="DJ201" s="7">
        <v>1452796.33</v>
      </c>
      <c r="DK201" s="7">
        <v>1414056.3499999996</v>
      </c>
      <c r="DL201" s="7">
        <v>1501173.59</v>
      </c>
      <c r="DM201" s="8">
        <v>0</v>
      </c>
      <c r="DN201" s="8">
        <v>1.5625E-2</v>
      </c>
      <c r="DO201" s="8">
        <v>0</v>
      </c>
      <c r="DP201" s="8">
        <v>1.5151515151515152E-2</v>
      </c>
      <c r="DQ201" s="8">
        <v>0</v>
      </c>
      <c r="DR201" s="8">
        <v>0</v>
      </c>
      <c r="DS201" s="8">
        <v>1.9230769230769232E-2</v>
      </c>
      <c r="DT201" s="8">
        <v>0</v>
      </c>
      <c r="DU201" s="8">
        <v>0.02</v>
      </c>
      <c r="DV201" s="8">
        <v>1.4285714285714285E-2</v>
      </c>
      <c r="DW201" s="8">
        <v>0</v>
      </c>
      <c r="DX201" s="8">
        <v>3.2258064516129031E-2</v>
      </c>
      <c r="DY201" s="8">
        <v>0</v>
      </c>
      <c r="DZ201" s="8">
        <v>0</v>
      </c>
      <c r="EA201" s="8">
        <v>0</v>
      </c>
      <c r="EB201" s="8">
        <v>1.5151515151515152E-2</v>
      </c>
      <c r="EC201" s="8">
        <v>0</v>
      </c>
      <c r="ED201" s="8">
        <v>1.4705882352941176E-2</v>
      </c>
      <c r="EE201" s="8">
        <v>0</v>
      </c>
      <c r="EF201" s="8">
        <v>0</v>
      </c>
      <c r="EG201" s="8">
        <v>0</v>
      </c>
      <c r="EH201" s="8">
        <v>0</v>
      </c>
      <c r="EI201" s="8">
        <v>3.9215686274509803E-2</v>
      </c>
      <c r="EJ201" s="8">
        <v>0</v>
      </c>
      <c r="EK201" s="8">
        <v>0</v>
      </c>
      <c r="EL201" s="8">
        <v>1.0752688172043012E-2</v>
      </c>
      <c r="EM201" s="8">
        <v>0</v>
      </c>
      <c r="EN201" s="8">
        <v>0</v>
      </c>
      <c r="EO201" s="8">
        <v>0</v>
      </c>
      <c r="EP201" s="8">
        <v>1.4492753623188406E-2</v>
      </c>
      <c r="EQ201" s="8">
        <v>1.3888888888888888E-2</v>
      </c>
      <c r="ER201" s="8">
        <v>0</v>
      </c>
      <c r="ES201" s="8">
        <v>0</v>
      </c>
      <c r="ET201" s="8">
        <v>0</v>
      </c>
      <c r="EU201" s="8">
        <v>0</v>
      </c>
      <c r="EV201" s="8">
        <v>0</v>
      </c>
      <c r="EW201" s="8">
        <v>3.9215686274509803E-2</v>
      </c>
      <c r="EX201" s="8">
        <v>0</v>
      </c>
      <c r="EY201" s="8">
        <v>0</v>
      </c>
      <c r="EZ201" s="7">
        <v>57348.65</v>
      </c>
      <c r="FA201" s="7">
        <v>18061.899999999998</v>
      </c>
      <c r="FB201" s="7">
        <v>-719.35000000000014</v>
      </c>
      <c r="FC201" s="7">
        <v>32184.319999999996</v>
      </c>
      <c r="FD201" s="7">
        <v>19122.740000000002</v>
      </c>
      <c r="FE201" s="7">
        <v>28850.530000000002</v>
      </c>
      <c r="FF201" s="7">
        <v>18170.25</v>
      </c>
      <c r="FG201" s="7">
        <v>2578.48</v>
      </c>
      <c r="FH201" s="7">
        <v>7131.7800000000025</v>
      </c>
      <c r="FI201" s="7">
        <v>107715.39999999998</v>
      </c>
      <c r="FJ201" s="7">
        <v>5541.02</v>
      </c>
      <c r="FK201" s="7">
        <v>8339.39</v>
      </c>
      <c r="FL201" s="7">
        <v>8067.6500000000015</v>
      </c>
      <c r="FM201" s="7">
        <v>15732.580000000002</v>
      </c>
      <c r="FN201" s="7">
        <v>15153.849999999999</v>
      </c>
      <c r="FO201" s="7">
        <v>69351.47</v>
      </c>
      <c r="FP201" s="7">
        <v>6932.6500000000005</v>
      </c>
      <c r="FQ201" s="7">
        <v>34637.839999999997</v>
      </c>
      <c r="FR201" s="7">
        <v>4920.1899999999996</v>
      </c>
      <c r="FS201" s="7">
        <v>1696.04</v>
      </c>
      <c r="FT201" s="7">
        <v>48156.2</v>
      </c>
      <c r="FU201" s="7">
        <v>37399.409999999996</v>
      </c>
      <c r="FV201" s="7">
        <v>44026.18</v>
      </c>
      <c r="FW201" s="7">
        <v>24431.879999999997</v>
      </c>
      <c r="FX201" s="9" t="s">
        <v>383</v>
      </c>
      <c r="FY201" s="10" t="s">
        <v>384</v>
      </c>
      <c r="FZ201" s="22" t="s">
        <v>347</v>
      </c>
    </row>
    <row r="202" spans="1:182" x14ac:dyDescent="0.35">
      <c r="A202" s="6" t="s">
        <v>385</v>
      </c>
      <c r="B202" s="7">
        <v>8419613.6371999998</v>
      </c>
      <c r="C202" s="7">
        <v>8906568.9035999868</v>
      </c>
      <c r="D202" s="7">
        <v>9635133.1872000024</v>
      </c>
      <c r="E202" s="7">
        <v>10283757.8576</v>
      </c>
      <c r="F202" s="7">
        <v>10713918.817999991</v>
      </c>
      <c r="G202" s="7">
        <v>11795240.539999999</v>
      </c>
      <c r="H202" s="7">
        <v>11785664.085199999</v>
      </c>
      <c r="I202" s="7">
        <v>12139525.225599993</v>
      </c>
      <c r="J202" s="7">
        <v>12302288.731600001</v>
      </c>
      <c r="K202" s="7">
        <v>13278074.199599996</v>
      </c>
      <c r="L202" s="7">
        <v>13091482.385199992</v>
      </c>
      <c r="M202" s="7">
        <v>13007888.152800001</v>
      </c>
      <c r="N202" s="7">
        <v>13255484.097599976</v>
      </c>
      <c r="O202" s="7">
        <v>583776.41519999993</v>
      </c>
      <c r="P202" s="7">
        <v>731609.35159999994</v>
      </c>
      <c r="Q202" s="7">
        <v>763037.49800000002</v>
      </c>
      <c r="R202" s="7">
        <v>783445.87720000022</v>
      </c>
      <c r="S202" s="7">
        <v>776890.54200000013</v>
      </c>
      <c r="T202" s="7">
        <v>1163466.7168000001</v>
      </c>
      <c r="U202" s="7">
        <v>1124483.6628</v>
      </c>
      <c r="V202" s="7">
        <v>1317088.4224</v>
      </c>
      <c r="W202" s="7">
        <v>1577899.6299999997</v>
      </c>
      <c r="X202" s="7">
        <v>1849875.0388</v>
      </c>
      <c r="Y202" s="7">
        <v>1974984.4316000002</v>
      </c>
      <c r="Z202" s="7">
        <v>1983907.7388000002</v>
      </c>
      <c r="AA202" s="7">
        <v>2035122.7728000004</v>
      </c>
      <c r="AB202" s="7">
        <v>629930.18520000018</v>
      </c>
      <c r="AC202" s="7">
        <v>423902.08720000007</v>
      </c>
      <c r="AD202" s="7">
        <v>630994.39559999993</v>
      </c>
      <c r="AE202" s="7">
        <v>923975.07880000002</v>
      </c>
      <c r="AF202" s="7">
        <v>703100.2111999999</v>
      </c>
      <c r="AG202" s="7">
        <v>691275.49160000007</v>
      </c>
      <c r="AH202" s="7">
        <v>1308354.7496000002</v>
      </c>
      <c r="AI202" s="7">
        <v>1383580.7843999998</v>
      </c>
      <c r="AJ202" s="7">
        <v>1268252.2560000001</v>
      </c>
      <c r="AK202" s="7">
        <v>1240270.4071999998</v>
      </c>
      <c r="AL202" s="7">
        <v>1033885.4047999999</v>
      </c>
      <c r="AM202" s="7">
        <v>747808.31079999986</v>
      </c>
      <c r="AN202" s="7">
        <v>603823.82200000004</v>
      </c>
      <c r="AO202" s="7">
        <v>0</v>
      </c>
      <c r="AP202" s="7">
        <v>17027.914000000001</v>
      </c>
      <c r="AQ202" s="7">
        <v>20763.692800000001</v>
      </c>
      <c r="AR202" s="7">
        <v>107968.0316</v>
      </c>
      <c r="AS202" s="7">
        <v>90095.776799999992</v>
      </c>
      <c r="AT202" s="7">
        <v>97510.239199999996</v>
      </c>
      <c r="AU202" s="7">
        <v>100284.992</v>
      </c>
      <c r="AV202" s="7">
        <v>279541.12399999995</v>
      </c>
      <c r="AW202" s="7">
        <v>258220.4552</v>
      </c>
      <c r="AX202" s="7">
        <v>184196.15040000001</v>
      </c>
      <c r="AY202" s="7">
        <v>459208.60719999997</v>
      </c>
      <c r="AZ202" s="7">
        <v>323190.50719999999</v>
      </c>
      <c r="BA202" s="7">
        <v>225406.09359999999</v>
      </c>
      <c r="BB202" s="7">
        <v>0</v>
      </c>
      <c r="BC202" s="7">
        <v>0</v>
      </c>
      <c r="BD202" s="7">
        <v>88214.11</v>
      </c>
      <c r="BE202" s="7">
        <v>0</v>
      </c>
      <c r="BF202" s="7">
        <v>0</v>
      </c>
      <c r="BG202" s="7">
        <v>24734.880000000001</v>
      </c>
      <c r="BH202" s="7">
        <v>0</v>
      </c>
      <c r="BI202" s="7">
        <v>39531.440000000002</v>
      </c>
      <c r="BJ202" s="7">
        <v>28113.75</v>
      </c>
      <c r="BK202" s="7">
        <v>180926.19</v>
      </c>
      <c r="BL202" s="7">
        <v>56671.320000000007</v>
      </c>
      <c r="BM202" s="7">
        <v>43431.83</v>
      </c>
      <c r="BN202" s="7">
        <v>79392.350000000006</v>
      </c>
      <c r="BO202" s="7">
        <v>58124.07</v>
      </c>
      <c r="BP202" s="7">
        <v>112518.98999999999</v>
      </c>
      <c r="BQ202" s="7">
        <v>12546</v>
      </c>
      <c r="BR202" s="7">
        <v>26040.92</v>
      </c>
      <c r="BS202" s="7">
        <v>357729.27</v>
      </c>
      <c r="BT202" s="7">
        <v>165367.93</v>
      </c>
      <c r="BU202" s="7">
        <v>125585.44</v>
      </c>
      <c r="BV202" s="7">
        <v>56495.07</v>
      </c>
      <c r="BW202" s="7">
        <v>448906.41000000003</v>
      </c>
      <c r="BX202" s="7">
        <v>204636.54999999996</v>
      </c>
      <c r="BY202" s="7">
        <v>156067.34999999998</v>
      </c>
      <c r="BZ202" s="7">
        <v>0</v>
      </c>
      <c r="CA202" s="7">
        <v>0</v>
      </c>
      <c r="CB202" s="7">
        <v>0</v>
      </c>
      <c r="CC202" s="7">
        <v>0</v>
      </c>
      <c r="CD202" s="7">
        <v>19269.439999999999</v>
      </c>
      <c r="CE202" s="7">
        <v>0</v>
      </c>
      <c r="CF202" s="7">
        <v>54571.37</v>
      </c>
      <c r="CG202" s="7">
        <v>0</v>
      </c>
      <c r="CH202" s="7">
        <v>38261.519999999997</v>
      </c>
      <c r="CI202" s="7">
        <v>29848.620000000003</v>
      </c>
      <c r="CJ202" s="7">
        <v>12285.78</v>
      </c>
      <c r="CK202" s="7">
        <v>0</v>
      </c>
      <c r="CL202" s="7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2.4323474398900185E-2</v>
      </c>
      <c r="CR202" s="8">
        <v>0</v>
      </c>
      <c r="CS202" s="8">
        <v>0.10021517901026397</v>
      </c>
      <c r="CT202" s="8">
        <v>0</v>
      </c>
      <c r="CU202" s="8">
        <v>7.597377845182908E-2</v>
      </c>
      <c r="CV202" s="8">
        <v>2.7990543878879909E-2</v>
      </c>
      <c r="CW202" s="8">
        <v>2.1211741114402927E-2</v>
      </c>
      <c r="CX202" s="8">
        <v>0</v>
      </c>
      <c r="CY202" s="8">
        <v>0</v>
      </c>
      <c r="CZ202" s="7">
        <v>662509.36</v>
      </c>
      <c r="DA202" s="7">
        <v>598176.26</v>
      </c>
      <c r="DB202" s="7">
        <v>853437.14</v>
      </c>
      <c r="DC202" s="7">
        <v>901911.97000000009</v>
      </c>
      <c r="DD202" s="7">
        <v>792215.77</v>
      </c>
      <c r="DE202" s="7">
        <v>961247.55</v>
      </c>
      <c r="DF202" s="7">
        <v>544541.96</v>
      </c>
      <c r="DG202" s="7">
        <v>681093.75</v>
      </c>
      <c r="DH202" s="7">
        <v>503614.81</v>
      </c>
      <c r="DI202" s="7">
        <v>1066382.28</v>
      </c>
      <c r="DJ202" s="7">
        <v>579197.15</v>
      </c>
      <c r="DK202" s="7">
        <v>438100.19</v>
      </c>
      <c r="DL202" s="7">
        <v>535305.99</v>
      </c>
      <c r="DM202" s="8">
        <v>0</v>
      </c>
      <c r="DN202" s="8">
        <v>0</v>
      </c>
      <c r="DO202" s="8">
        <v>7.407407407407407E-2</v>
      </c>
      <c r="DP202" s="8">
        <v>2.2222222222222223E-2</v>
      </c>
      <c r="DQ202" s="8">
        <v>3.125E-2</v>
      </c>
      <c r="DR202" s="8">
        <v>0</v>
      </c>
      <c r="DS202" s="8">
        <v>2.8571428571428571E-2</v>
      </c>
      <c r="DT202" s="8">
        <v>0</v>
      </c>
      <c r="DU202" s="8">
        <v>0</v>
      </c>
      <c r="DV202" s="8">
        <v>0</v>
      </c>
      <c r="DW202" s="8">
        <v>6.4516129032258063E-2</v>
      </c>
      <c r="DX202" s="8">
        <v>3.5714285714285712E-2</v>
      </c>
      <c r="DY202" s="8">
        <v>4.7619047619047616E-2</v>
      </c>
      <c r="DZ202" s="8">
        <v>2.564102564102564E-2</v>
      </c>
      <c r="EA202" s="8">
        <v>0</v>
      </c>
      <c r="EB202" s="8">
        <v>0</v>
      </c>
      <c r="EC202" s="8">
        <v>7.1428571428571425E-2</v>
      </c>
      <c r="ED202" s="8">
        <v>2.1739130434782608E-2</v>
      </c>
      <c r="EE202" s="8">
        <v>0</v>
      </c>
      <c r="EF202" s="8">
        <v>0</v>
      </c>
      <c r="EG202" s="8">
        <v>2.9411764705882353E-2</v>
      </c>
      <c r="EH202" s="8">
        <v>0</v>
      </c>
      <c r="EI202" s="8">
        <v>0</v>
      </c>
      <c r="EJ202" s="8">
        <v>0</v>
      </c>
      <c r="EK202" s="8">
        <v>3.3333333333333333E-2</v>
      </c>
      <c r="EL202" s="8">
        <v>3.5714285714285712E-2</v>
      </c>
      <c r="EM202" s="8">
        <v>3.7037037037037035E-2</v>
      </c>
      <c r="EN202" s="8">
        <v>2.6315789473684209E-2</v>
      </c>
      <c r="EO202" s="8">
        <v>0</v>
      </c>
      <c r="EP202" s="8">
        <v>0</v>
      </c>
      <c r="EQ202" s="8">
        <v>7.1428571428571425E-2</v>
      </c>
      <c r="ER202" s="8">
        <v>2.1739130434782608E-2</v>
      </c>
      <c r="ES202" s="8">
        <v>0</v>
      </c>
      <c r="ET202" s="8">
        <v>0</v>
      </c>
      <c r="EU202" s="8">
        <v>3.125E-2</v>
      </c>
      <c r="EV202" s="8">
        <v>0</v>
      </c>
      <c r="EW202" s="8">
        <v>0</v>
      </c>
      <c r="EX202" s="8">
        <v>0</v>
      </c>
      <c r="EY202" s="8">
        <v>3.2258064516129031E-2</v>
      </c>
      <c r="EZ202" s="7">
        <v>0</v>
      </c>
      <c r="FA202" s="7">
        <v>0</v>
      </c>
      <c r="FB202" s="7">
        <v>0.33</v>
      </c>
      <c r="FC202" s="7">
        <v>698.54</v>
      </c>
      <c r="FD202" s="7">
        <v>1124.43</v>
      </c>
      <c r="FE202" s="7">
        <v>5351.0300000000007</v>
      </c>
      <c r="FF202" s="7">
        <v>249.06</v>
      </c>
      <c r="FG202" s="7">
        <v>889.52</v>
      </c>
      <c r="FH202" s="7">
        <v>2168.04</v>
      </c>
      <c r="FI202" s="7">
        <v>1548.6100000000001</v>
      </c>
      <c r="FJ202" s="7">
        <v>14.63</v>
      </c>
      <c r="FK202" s="7">
        <v>637.05999999999995</v>
      </c>
      <c r="FL202" s="7">
        <v>26675.179999999997</v>
      </c>
      <c r="FM202" s="7">
        <v>2079.7599999999998</v>
      </c>
      <c r="FN202" s="7">
        <v>945.99000000000012</v>
      </c>
      <c r="FO202" s="7">
        <v>14692.650000000001</v>
      </c>
      <c r="FP202" s="7">
        <v>729.33</v>
      </c>
      <c r="FQ202" s="7">
        <v>12699.91</v>
      </c>
      <c r="FR202" s="7">
        <v>102784.70999999999</v>
      </c>
      <c r="FS202" s="7">
        <v>52745.49</v>
      </c>
      <c r="FT202" s="7">
        <v>2352.98</v>
      </c>
      <c r="FU202" s="7">
        <v>32580.809999999998</v>
      </c>
      <c r="FV202" s="7">
        <v>-2470.3300000000004</v>
      </c>
      <c r="FW202" s="7">
        <v>4225.62</v>
      </c>
      <c r="FX202" s="9" t="s">
        <v>383</v>
      </c>
      <c r="FY202" s="10" t="s">
        <v>385</v>
      </c>
      <c r="FZ202" s="22" t="s">
        <v>347</v>
      </c>
    </row>
    <row r="203" spans="1:182" x14ac:dyDescent="0.35">
      <c r="A203" s="6" t="s">
        <v>386</v>
      </c>
      <c r="B203" s="7">
        <v>23036006.68959998</v>
      </c>
      <c r="C203" s="7">
        <v>24664631.130399991</v>
      </c>
      <c r="D203" s="7">
        <v>25833920.52199997</v>
      </c>
      <c r="E203" s="7">
        <v>26622268.863999978</v>
      </c>
      <c r="F203" s="7">
        <v>26955062.543999992</v>
      </c>
      <c r="G203" s="7">
        <v>27633869.995199986</v>
      </c>
      <c r="H203" s="7">
        <v>27640700.855599988</v>
      </c>
      <c r="I203" s="7">
        <v>27366504.58679999</v>
      </c>
      <c r="J203" s="7">
        <v>27900713.518799998</v>
      </c>
      <c r="K203" s="7">
        <v>28302011.590799998</v>
      </c>
      <c r="L203" s="7">
        <v>29187496.954399984</v>
      </c>
      <c r="M203" s="7">
        <v>29523267.025199961</v>
      </c>
      <c r="N203" s="7">
        <v>29928342.326399967</v>
      </c>
      <c r="O203" s="7">
        <v>1659461.0271999999</v>
      </c>
      <c r="P203" s="7">
        <v>1368481.8260000001</v>
      </c>
      <c r="Q203" s="7">
        <v>1272569.0636</v>
      </c>
      <c r="R203" s="7">
        <v>1134086.7919999999</v>
      </c>
      <c r="S203" s="7">
        <v>1440729.3292</v>
      </c>
      <c r="T203" s="7">
        <v>1566978.4796000002</v>
      </c>
      <c r="U203" s="7">
        <v>1560454.6068</v>
      </c>
      <c r="V203" s="7">
        <v>1889185.1872</v>
      </c>
      <c r="W203" s="7">
        <v>2129369.9375999998</v>
      </c>
      <c r="X203" s="7">
        <v>1977749.3943999999</v>
      </c>
      <c r="Y203" s="7">
        <v>2196673.7908000001</v>
      </c>
      <c r="Z203" s="7">
        <v>2344404.6068000002</v>
      </c>
      <c r="AA203" s="7">
        <v>2500019.9016</v>
      </c>
      <c r="AB203" s="7">
        <v>1263556.6051999999</v>
      </c>
      <c r="AC203" s="7">
        <v>1419146.726</v>
      </c>
      <c r="AD203" s="7">
        <v>1626861.1776000003</v>
      </c>
      <c r="AE203" s="7">
        <v>2159363.7988</v>
      </c>
      <c r="AF203" s="7">
        <v>1352419.4687999999</v>
      </c>
      <c r="AG203" s="7">
        <v>1555678.7779999999</v>
      </c>
      <c r="AH203" s="7">
        <v>1572571.2568000001</v>
      </c>
      <c r="AI203" s="7">
        <v>1136421.1664</v>
      </c>
      <c r="AJ203" s="7">
        <v>1649709.1211999997</v>
      </c>
      <c r="AK203" s="7">
        <v>1728848.9660000002</v>
      </c>
      <c r="AL203" s="7">
        <v>1852411.8531999998</v>
      </c>
      <c r="AM203" s="7">
        <v>2191569.2067999998</v>
      </c>
      <c r="AN203" s="7">
        <v>2235497.0195999998</v>
      </c>
      <c r="AO203" s="7">
        <v>0</v>
      </c>
      <c r="AP203" s="7">
        <v>43973.421999999999</v>
      </c>
      <c r="AQ203" s="7">
        <v>122006.48880000001</v>
      </c>
      <c r="AR203" s="7">
        <v>0</v>
      </c>
      <c r="AS203" s="7">
        <v>138084.06839999999</v>
      </c>
      <c r="AT203" s="7">
        <v>48408.856800000001</v>
      </c>
      <c r="AU203" s="7">
        <v>222274.75720000002</v>
      </c>
      <c r="AV203" s="7">
        <v>115823.16080000001</v>
      </c>
      <c r="AW203" s="7">
        <v>223454.16959999999</v>
      </c>
      <c r="AX203" s="7">
        <v>215262.84599999999</v>
      </c>
      <c r="AY203" s="7">
        <v>51999.127999999997</v>
      </c>
      <c r="AZ203" s="7">
        <v>62716.3004</v>
      </c>
      <c r="BA203" s="7">
        <v>99584.784</v>
      </c>
      <c r="BB203" s="7">
        <v>426176.98000000004</v>
      </c>
      <c r="BC203" s="7">
        <v>251771.27</v>
      </c>
      <c r="BD203" s="7">
        <v>230787.30000000002</v>
      </c>
      <c r="BE203" s="7">
        <v>224572.22</v>
      </c>
      <c r="BF203" s="7">
        <v>200039.19</v>
      </c>
      <c r="BG203" s="7">
        <v>119049.87</v>
      </c>
      <c r="BH203" s="7">
        <v>93510.73000000001</v>
      </c>
      <c r="BI203" s="7">
        <v>185394.48</v>
      </c>
      <c r="BJ203" s="7">
        <v>221951.32</v>
      </c>
      <c r="BK203" s="7">
        <v>497819.20000000007</v>
      </c>
      <c r="BL203" s="7">
        <v>168671.28</v>
      </c>
      <c r="BM203" s="7">
        <v>351780.43999999994</v>
      </c>
      <c r="BN203" s="7">
        <v>269471.19</v>
      </c>
      <c r="BO203" s="7">
        <v>96633.98000000001</v>
      </c>
      <c r="BP203" s="7">
        <v>299554.83</v>
      </c>
      <c r="BQ203" s="7">
        <v>255993.33000000002</v>
      </c>
      <c r="BR203" s="7">
        <v>243739.15</v>
      </c>
      <c r="BS203" s="7">
        <v>124000.6</v>
      </c>
      <c r="BT203" s="7">
        <v>255993.32</v>
      </c>
      <c r="BU203" s="7">
        <v>98490.3</v>
      </c>
      <c r="BV203" s="7">
        <v>287179.68000000005</v>
      </c>
      <c r="BW203" s="7">
        <v>485619.39</v>
      </c>
      <c r="BX203" s="7">
        <v>383505.00999999995</v>
      </c>
      <c r="BY203" s="7">
        <v>446885.05</v>
      </c>
      <c r="BZ203" s="7">
        <v>0</v>
      </c>
      <c r="CA203" s="7">
        <v>0</v>
      </c>
      <c r="CB203" s="7">
        <v>0</v>
      </c>
      <c r="CC203" s="7">
        <v>22941.03</v>
      </c>
      <c r="CD203" s="7">
        <v>0</v>
      </c>
      <c r="CE203" s="7">
        <v>0</v>
      </c>
      <c r="CF203" s="7">
        <v>29302.29</v>
      </c>
      <c r="CG203" s="7">
        <v>0</v>
      </c>
      <c r="CH203" s="7">
        <v>30545.99</v>
      </c>
      <c r="CI203" s="7">
        <v>0</v>
      </c>
      <c r="CJ203" s="7">
        <v>110007.44</v>
      </c>
      <c r="CK203" s="7">
        <v>0</v>
      </c>
      <c r="CL203" s="7">
        <v>142801.84</v>
      </c>
      <c r="CM203" s="8">
        <v>0</v>
      </c>
      <c r="CN203" s="8">
        <v>0</v>
      </c>
      <c r="CO203" s="8">
        <v>0</v>
      </c>
      <c r="CP203" s="8">
        <v>1.3942370226093643E-2</v>
      </c>
      <c r="CQ203" s="8">
        <v>0</v>
      </c>
      <c r="CR203" s="8">
        <v>0</v>
      </c>
      <c r="CS203" s="8">
        <v>3.2429854698268826E-2</v>
      </c>
      <c r="CT203" s="8">
        <v>0</v>
      </c>
      <c r="CU203" s="8">
        <v>2.25150549670169E-2</v>
      </c>
      <c r="CV203" s="8">
        <v>0</v>
      </c>
      <c r="CW203" s="8">
        <v>5.7709386800492743E-2</v>
      </c>
      <c r="CX203" s="8">
        <v>0</v>
      </c>
      <c r="CY203" s="8">
        <v>9.8579436163817147E-2</v>
      </c>
      <c r="CZ203" s="7">
        <v>1279230.9399999997</v>
      </c>
      <c r="DA203" s="7">
        <v>2183951.6699999995</v>
      </c>
      <c r="DB203" s="7">
        <v>1891286.66</v>
      </c>
      <c r="DC203" s="7">
        <v>1645418.22</v>
      </c>
      <c r="DD203" s="7">
        <v>1190856.7699999998</v>
      </c>
      <c r="DE203" s="7">
        <v>1083297.57</v>
      </c>
      <c r="DF203" s="7">
        <v>903559.09</v>
      </c>
      <c r="DG203" s="7">
        <v>859021.75999999989</v>
      </c>
      <c r="DH203" s="7">
        <v>1356691.78</v>
      </c>
      <c r="DI203" s="7">
        <v>1382484.84</v>
      </c>
      <c r="DJ203" s="7">
        <v>1906231.3100000003</v>
      </c>
      <c r="DK203" s="7">
        <v>1720728.4500000002</v>
      </c>
      <c r="DL203" s="7">
        <v>1448596.64</v>
      </c>
      <c r="DM203" s="8">
        <v>1.4925373134328358E-2</v>
      </c>
      <c r="DN203" s="8">
        <v>0.11666666666666667</v>
      </c>
      <c r="DO203" s="8">
        <v>5.8823529411764705E-2</v>
      </c>
      <c r="DP203" s="8">
        <v>0</v>
      </c>
      <c r="DQ203" s="8">
        <v>4.49438202247191E-2</v>
      </c>
      <c r="DR203" s="8">
        <v>0</v>
      </c>
      <c r="DS203" s="8">
        <v>5.1724137931034482E-2</v>
      </c>
      <c r="DT203" s="8">
        <v>2.0408163265306121E-2</v>
      </c>
      <c r="DU203" s="8">
        <v>2.0408163265306121E-2</v>
      </c>
      <c r="DV203" s="8">
        <v>0.1076923076923077</v>
      </c>
      <c r="DW203" s="8">
        <v>0.08</v>
      </c>
      <c r="DX203" s="8">
        <v>4.4117647058823532E-2</v>
      </c>
      <c r="DY203" s="8">
        <v>3.896103896103896E-2</v>
      </c>
      <c r="DZ203" s="8">
        <v>0</v>
      </c>
      <c r="EA203" s="8">
        <v>1.4925373134328358E-2</v>
      </c>
      <c r="EB203" s="8">
        <v>9.8360655737704916E-2</v>
      </c>
      <c r="EC203" s="8">
        <v>6.0240963855421686E-2</v>
      </c>
      <c r="ED203" s="8">
        <v>0</v>
      </c>
      <c r="EE203" s="8">
        <v>4.49438202247191E-2</v>
      </c>
      <c r="EF203" s="8">
        <v>0</v>
      </c>
      <c r="EG203" s="8">
        <v>3.4482758620689655E-2</v>
      </c>
      <c r="EH203" s="8">
        <v>2.0408163265306121E-2</v>
      </c>
      <c r="EI203" s="8">
        <v>2.0408163265306121E-2</v>
      </c>
      <c r="EJ203" s="8">
        <v>2.9850746268656716E-2</v>
      </c>
      <c r="EK203" s="8">
        <v>8.2191780821917804E-2</v>
      </c>
      <c r="EL203" s="8">
        <v>4.2857142857142858E-2</v>
      </c>
      <c r="EM203" s="8">
        <v>0</v>
      </c>
      <c r="EN203" s="8">
        <v>0</v>
      </c>
      <c r="EO203" s="8">
        <v>1.4925373134328358E-2</v>
      </c>
      <c r="EP203" s="8">
        <v>9.8360655737704916E-2</v>
      </c>
      <c r="EQ203" s="8">
        <v>4.8192771084337352E-2</v>
      </c>
      <c r="ER203" s="8">
        <v>0</v>
      </c>
      <c r="ES203" s="8">
        <v>3.3707865168539325E-2</v>
      </c>
      <c r="ET203" s="8">
        <v>0</v>
      </c>
      <c r="EU203" s="8">
        <v>3.4482758620689655E-2</v>
      </c>
      <c r="EV203" s="8">
        <v>2.0408163265306121E-2</v>
      </c>
      <c r="EW203" s="8">
        <v>0.02</v>
      </c>
      <c r="EX203" s="8">
        <v>3.0303030303030304E-2</v>
      </c>
      <c r="EY203" s="8">
        <v>8.1081081081081086E-2</v>
      </c>
      <c r="EZ203" s="7">
        <v>73830.680000000008</v>
      </c>
      <c r="FA203" s="7">
        <v>8455.94</v>
      </c>
      <c r="FB203" s="7">
        <v>46588.15</v>
      </c>
      <c r="FC203" s="7">
        <v>136534.76</v>
      </c>
      <c r="FD203" s="7">
        <v>15734.720000000001</v>
      </c>
      <c r="FE203" s="7">
        <v>33492.949999999997</v>
      </c>
      <c r="FF203" s="7">
        <v>65932.52</v>
      </c>
      <c r="FG203" s="7">
        <v>82147.540000000008</v>
      </c>
      <c r="FH203" s="7">
        <v>5918.1399999999994</v>
      </c>
      <c r="FI203" s="7">
        <v>25148.129999999997</v>
      </c>
      <c r="FJ203" s="7">
        <v>43586.93</v>
      </c>
      <c r="FK203" s="7">
        <v>19823.559999999998</v>
      </c>
      <c r="FL203" s="7">
        <v>13119.779999999999</v>
      </c>
      <c r="FM203" s="7">
        <v>36291.82</v>
      </c>
      <c r="FN203" s="7">
        <v>66959.91</v>
      </c>
      <c r="FO203" s="7">
        <v>59447.94</v>
      </c>
      <c r="FP203" s="7">
        <v>24205.78</v>
      </c>
      <c r="FQ203" s="7">
        <v>73340.31</v>
      </c>
      <c r="FR203" s="7">
        <v>121469.33</v>
      </c>
      <c r="FS203" s="7">
        <v>29608.770000000004</v>
      </c>
      <c r="FT203" s="7">
        <v>21710.6</v>
      </c>
      <c r="FU203" s="7">
        <v>9717.4599999999991</v>
      </c>
      <c r="FV203" s="7">
        <v>52612.709999999992</v>
      </c>
      <c r="FW203" s="7">
        <v>38531.86</v>
      </c>
      <c r="FX203" s="9" t="s">
        <v>383</v>
      </c>
      <c r="FY203" s="10" t="s">
        <v>386</v>
      </c>
      <c r="FZ203" s="22" t="s">
        <v>347</v>
      </c>
    </row>
    <row r="204" spans="1:182" x14ac:dyDescent="0.35">
      <c r="A204" s="6" t="s">
        <v>387</v>
      </c>
      <c r="B204" s="7">
        <v>13593050.304</v>
      </c>
      <c r="C204" s="7">
        <v>14107831.6248</v>
      </c>
      <c r="D204" s="7">
        <v>14223595.751599997</v>
      </c>
      <c r="E204" s="7">
        <v>14236460.520399982</v>
      </c>
      <c r="F204" s="7">
        <v>14569018.271999987</v>
      </c>
      <c r="G204" s="7">
        <v>14384017.607199987</v>
      </c>
      <c r="H204" s="7">
        <v>13980813.797199987</v>
      </c>
      <c r="I204" s="7">
        <v>14453304.921599995</v>
      </c>
      <c r="J204" s="7">
        <v>14583846.298399998</v>
      </c>
      <c r="K204" s="7">
        <v>14951385.32159999</v>
      </c>
      <c r="L204" s="7">
        <v>15250367.43159999</v>
      </c>
      <c r="M204" s="7">
        <v>15262061.287599955</v>
      </c>
      <c r="N204" s="7">
        <v>15329385.201599967</v>
      </c>
      <c r="O204" s="7">
        <v>949629.69519999984</v>
      </c>
      <c r="P204" s="7">
        <v>1195952.9591999999</v>
      </c>
      <c r="Q204" s="7">
        <v>1516282.7379999999</v>
      </c>
      <c r="R204" s="7">
        <v>1624778.1391999996</v>
      </c>
      <c r="S204" s="7">
        <v>1526666.9591999997</v>
      </c>
      <c r="T204" s="7">
        <v>966122.19799999986</v>
      </c>
      <c r="U204" s="7">
        <v>952414.7575999999</v>
      </c>
      <c r="V204" s="7">
        <v>589904.65360000008</v>
      </c>
      <c r="W204" s="7">
        <v>410509.58720000007</v>
      </c>
      <c r="X204" s="7">
        <v>344531.76240000007</v>
      </c>
      <c r="Y204" s="7">
        <v>516182.60840000003</v>
      </c>
      <c r="Z204" s="7">
        <v>491951.32200000004</v>
      </c>
      <c r="AA204" s="7">
        <v>742209.75560000003</v>
      </c>
      <c r="AB204" s="7">
        <v>1132408.9824000001</v>
      </c>
      <c r="AC204" s="7">
        <v>920215.41879999998</v>
      </c>
      <c r="AD204" s="7">
        <v>581778.1128</v>
      </c>
      <c r="AE204" s="7">
        <v>451047.81</v>
      </c>
      <c r="AF204" s="7">
        <v>752836.45240000007</v>
      </c>
      <c r="AG204" s="7">
        <v>744067.33919999993</v>
      </c>
      <c r="AH204" s="7">
        <v>431554.75559999997</v>
      </c>
      <c r="AI204" s="7">
        <v>631189.9584</v>
      </c>
      <c r="AJ204" s="7">
        <v>860323.80119999975</v>
      </c>
      <c r="AK204" s="7">
        <v>821775.98359999992</v>
      </c>
      <c r="AL204" s="7">
        <v>596342.59479999996</v>
      </c>
      <c r="AM204" s="7">
        <v>725253.18680000002</v>
      </c>
      <c r="AN204" s="7">
        <v>580657.81160000002</v>
      </c>
      <c r="AO204" s="7">
        <v>0</v>
      </c>
      <c r="AP204" s="7">
        <v>83721.969599999997</v>
      </c>
      <c r="AQ204" s="7">
        <v>102546.4488</v>
      </c>
      <c r="AR204" s="7">
        <v>431208.75599999999</v>
      </c>
      <c r="AS204" s="7">
        <v>120043.0144</v>
      </c>
      <c r="AT204" s="7">
        <v>15899.068799999999</v>
      </c>
      <c r="AU204" s="7">
        <v>22849.693200000002</v>
      </c>
      <c r="AV204" s="7">
        <v>63608.596399999995</v>
      </c>
      <c r="AW204" s="7">
        <v>90177.600399999996</v>
      </c>
      <c r="AX204" s="7">
        <v>35805.164400000001</v>
      </c>
      <c r="AY204" s="7">
        <v>13156.6016</v>
      </c>
      <c r="AZ204" s="7">
        <v>21095.57</v>
      </c>
      <c r="BA204" s="7">
        <v>0</v>
      </c>
      <c r="BB204" s="7">
        <v>269798</v>
      </c>
      <c r="BC204" s="7">
        <v>324224.23000000004</v>
      </c>
      <c r="BD204" s="7">
        <v>145551.63</v>
      </c>
      <c r="BE204" s="7">
        <v>147857.15</v>
      </c>
      <c r="BF204" s="7">
        <v>23263.48</v>
      </c>
      <c r="BG204" s="7">
        <v>138952.22</v>
      </c>
      <c r="BH204" s="7">
        <v>126040.74000000002</v>
      </c>
      <c r="BI204" s="7">
        <v>157455.25</v>
      </c>
      <c r="BJ204" s="7">
        <v>197226.98</v>
      </c>
      <c r="BK204" s="7">
        <v>78118.840000000026</v>
      </c>
      <c r="BL204" s="7">
        <v>368343.92999999993</v>
      </c>
      <c r="BM204" s="7">
        <v>226044.55999999997</v>
      </c>
      <c r="BN204" s="7">
        <v>76144.38</v>
      </c>
      <c r="BO204" s="7">
        <v>138017.78</v>
      </c>
      <c r="BP204" s="7">
        <v>132970.90000000002</v>
      </c>
      <c r="BQ204" s="7">
        <v>158439.68999999997</v>
      </c>
      <c r="BR204" s="7">
        <v>540391.74</v>
      </c>
      <c r="BS204" s="7">
        <v>209622.14000000004</v>
      </c>
      <c r="BT204" s="7">
        <v>266234.75</v>
      </c>
      <c r="BU204" s="7">
        <v>328595.90000000002</v>
      </c>
      <c r="BV204" s="7">
        <v>70104.76999999999</v>
      </c>
      <c r="BW204" s="7">
        <v>43500.4</v>
      </c>
      <c r="BX204" s="7">
        <v>131141.28000000003</v>
      </c>
      <c r="BY204" s="7">
        <v>86047.299999999988</v>
      </c>
      <c r="BZ204" s="7">
        <v>0</v>
      </c>
      <c r="CA204" s="7">
        <v>58968.45</v>
      </c>
      <c r="CB204" s="7">
        <v>19469.919999999998</v>
      </c>
      <c r="CC204" s="7">
        <v>59110.97</v>
      </c>
      <c r="CD204" s="7">
        <v>3208.64</v>
      </c>
      <c r="CE204" s="7">
        <v>14271.38</v>
      </c>
      <c r="CF204" s="7">
        <v>165899.85999999999</v>
      </c>
      <c r="CG204" s="7">
        <v>0</v>
      </c>
      <c r="CH204" s="7">
        <v>5645.77</v>
      </c>
      <c r="CI204" s="7">
        <v>0</v>
      </c>
      <c r="CJ204" s="7">
        <v>70332.41</v>
      </c>
      <c r="CK204" s="7">
        <v>0</v>
      </c>
      <c r="CL204" s="7">
        <v>108884.58</v>
      </c>
      <c r="CM204" s="8">
        <v>0</v>
      </c>
      <c r="CN204" s="8">
        <v>6.244563198160278E-2</v>
      </c>
      <c r="CO204" s="8">
        <v>3.1261508862593892E-2</v>
      </c>
      <c r="CP204" s="8">
        <v>0.11808754456552996</v>
      </c>
      <c r="CQ204" s="8">
        <v>3.9780401432632029E-3</v>
      </c>
      <c r="CR204" s="8">
        <v>2.9074261338155785E-2</v>
      </c>
      <c r="CS204" s="8">
        <v>0.33445936090548206</v>
      </c>
      <c r="CT204" s="8">
        <v>0</v>
      </c>
      <c r="CU204" s="8">
        <v>7.4561410227917879E-3</v>
      </c>
      <c r="CV204" s="8">
        <v>0</v>
      </c>
      <c r="CW204" s="8">
        <v>9.2139067136292122E-2</v>
      </c>
      <c r="CX204" s="8">
        <v>0</v>
      </c>
      <c r="CY204" s="8">
        <v>0.175508471610692</v>
      </c>
      <c r="CZ204" s="7">
        <v>653381.53</v>
      </c>
      <c r="DA204" s="7">
        <v>944316.65</v>
      </c>
      <c r="DB204" s="7">
        <v>622808.07000000007</v>
      </c>
      <c r="DC204" s="7">
        <v>500569.05000000005</v>
      </c>
      <c r="DD204" s="7">
        <v>806588.1399999999</v>
      </c>
      <c r="DE204" s="7">
        <v>490859.58999999997</v>
      </c>
      <c r="DF204" s="7">
        <v>496023.97</v>
      </c>
      <c r="DG204" s="7">
        <v>968669.94</v>
      </c>
      <c r="DH204" s="7">
        <v>757197.32</v>
      </c>
      <c r="DI204" s="7">
        <v>795487.49</v>
      </c>
      <c r="DJ204" s="7">
        <v>763328.87</v>
      </c>
      <c r="DK204" s="7">
        <v>588130.0199999999</v>
      </c>
      <c r="DL204" s="7">
        <v>620395.01000000013</v>
      </c>
      <c r="DM204" s="8">
        <v>0</v>
      </c>
      <c r="DN204" s="8">
        <v>3.125E-2</v>
      </c>
      <c r="DO204" s="8">
        <v>2.1739130434782608E-2</v>
      </c>
      <c r="DP204" s="8">
        <v>0</v>
      </c>
      <c r="DQ204" s="8">
        <v>3.125E-2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8.8888888888888892E-2</v>
      </c>
      <c r="DX204" s="8">
        <v>5.2631578947368418E-2</v>
      </c>
      <c r="DY204" s="8">
        <v>2.6315789473684209E-2</v>
      </c>
      <c r="DZ204" s="8">
        <v>5.7142857142857141E-2</v>
      </c>
      <c r="EA204" s="8">
        <v>0</v>
      </c>
      <c r="EB204" s="8">
        <v>0</v>
      </c>
      <c r="EC204" s="8">
        <v>1.9607843137254902E-2</v>
      </c>
      <c r="ED204" s="8">
        <v>0</v>
      </c>
      <c r="EE204" s="8">
        <v>3.4482758620689655E-2</v>
      </c>
      <c r="EF204" s="8">
        <v>0</v>
      </c>
      <c r="EG204" s="8">
        <v>0</v>
      </c>
      <c r="EH204" s="8">
        <v>0</v>
      </c>
      <c r="EI204" s="8">
        <v>0</v>
      </c>
      <c r="EJ204" s="8">
        <v>0</v>
      </c>
      <c r="EK204" s="8">
        <v>4.4444444444444446E-2</v>
      </c>
      <c r="EL204" s="8">
        <v>5.128205128205128E-2</v>
      </c>
      <c r="EM204" s="8">
        <v>4.4444444444444446E-2</v>
      </c>
      <c r="EN204" s="8">
        <v>5.7142857142857141E-2</v>
      </c>
      <c r="EO204" s="8">
        <v>0</v>
      </c>
      <c r="EP204" s="8">
        <v>0</v>
      </c>
      <c r="EQ204" s="8">
        <v>1.9230769230769232E-2</v>
      </c>
      <c r="ER204" s="8">
        <v>0</v>
      </c>
      <c r="ES204" s="8">
        <v>3.4482758620689655E-2</v>
      </c>
      <c r="ET204" s="8">
        <v>0</v>
      </c>
      <c r="EU204" s="8">
        <v>0</v>
      </c>
      <c r="EV204" s="8">
        <v>0</v>
      </c>
      <c r="EW204" s="8">
        <v>0</v>
      </c>
      <c r="EX204" s="8">
        <v>0</v>
      </c>
      <c r="EY204" s="8">
        <v>4.4444444444444446E-2</v>
      </c>
      <c r="EZ204" s="7">
        <v>3277.9900000000002</v>
      </c>
      <c r="FA204" s="7">
        <v>40989.14</v>
      </c>
      <c r="FB204" s="7">
        <v>6024.3600000000024</v>
      </c>
      <c r="FC204" s="7">
        <v>57814.82</v>
      </c>
      <c r="FD204" s="7">
        <v>6034.4900000000007</v>
      </c>
      <c r="FE204" s="7">
        <v>30917.94</v>
      </c>
      <c r="FF204" s="7">
        <v>21061.870000000003</v>
      </c>
      <c r="FG204" s="7">
        <v>20977.97</v>
      </c>
      <c r="FH204" s="7">
        <v>102404.03999999998</v>
      </c>
      <c r="FI204" s="7">
        <v>10431.369999999997</v>
      </c>
      <c r="FJ204" s="7">
        <v>10980.32</v>
      </c>
      <c r="FK204" s="7">
        <v>62762.48</v>
      </c>
      <c r="FL204" s="7">
        <v>32143.639999999996</v>
      </c>
      <c r="FM204" s="7">
        <v>2394.4799999999996</v>
      </c>
      <c r="FN204" s="7">
        <v>1494.6599999999996</v>
      </c>
      <c r="FO204" s="7">
        <v>24832.09</v>
      </c>
      <c r="FP204" s="7">
        <v>70191.149999999994</v>
      </c>
      <c r="FQ204" s="7">
        <v>7974.8</v>
      </c>
      <c r="FR204" s="7">
        <v>34120.1</v>
      </c>
      <c r="FS204" s="7">
        <v>30692.5</v>
      </c>
      <c r="FT204" s="7">
        <v>9769.9599999999991</v>
      </c>
      <c r="FU204" s="7">
        <v>36913.219999999994</v>
      </c>
      <c r="FV204" s="7">
        <v>41782.490000000005</v>
      </c>
      <c r="FW204" s="7">
        <v>3728.5</v>
      </c>
      <c r="FX204" s="9" t="s">
        <v>383</v>
      </c>
      <c r="FY204" s="10" t="s">
        <v>387</v>
      </c>
      <c r="FZ204" s="22" t="s">
        <v>347</v>
      </c>
    </row>
    <row r="205" spans="1:182" x14ac:dyDescent="0.35">
      <c r="A205" s="17" t="s">
        <v>383</v>
      </c>
      <c r="B205" s="18">
        <v>61555583.716799937</v>
      </c>
      <c r="C205" s="18">
        <v>65841947.437999964</v>
      </c>
      <c r="D205" s="18">
        <v>69675086.794</v>
      </c>
      <c r="E205" s="18">
        <v>72362259.128399953</v>
      </c>
      <c r="F205" s="18">
        <v>74214228.441600025</v>
      </c>
      <c r="G205" s="18">
        <v>76660710.452399924</v>
      </c>
      <c r="H205" s="18">
        <v>76698628.521999955</v>
      </c>
      <c r="I205" s="18">
        <v>77696562.843999967</v>
      </c>
      <c r="J205" s="18">
        <v>79247596.4516</v>
      </c>
      <c r="K205" s="18">
        <v>81829638.545199931</v>
      </c>
      <c r="L205" s="18">
        <v>84016576.652799979</v>
      </c>
      <c r="M205" s="18">
        <v>84928800.247199863</v>
      </c>
      <c r="N205" s="18">
        <v>87518608.387999937</v>
      </c>
      <c r="O205" s="18">
        <v>4102317.3419999988</v>
      </c>
      <c r="P205" s="18">
        <v>4268203.0751999989</v>
      </c>
      <c r="Q205" s="18">
        <v>4554153.0296</v>
      </c>
      <c r="R205" s="18">
        <v>4756346.6556000011</v>
      </c>
      <c r="S205" s="18">
        <v>4709529.4480000017</v>
      </c>
      <c r="T205" s="18">
        <v>4611609.5200000005</v>
      </c>
      <c r="U205" s="18">
        <v>4725349.7615999989</v>
      </c>
      <c r="V205" s="18">
        <v>4790959.6451999992</v>
      </c>
      <c r="W205" s="18">
        <v>4962697.9051999999</v>
      </c>
      <c r="X205" s="18">
        <v>5044902.2471999973</v>
      </c>
      <c r="Y205" s="18">
        <v>5519526.3175999997</v>
      </c>
      <c r="Z205" s="18">
        <v>5907336.8956000013</v>
      </c>
      <c r="AA205" s="18">
        <v>6380898.6731999982</v>
      </c>
      <c r="AB205" s="18">
        <v>3556175.9044000013</v>
      </c>
      <c r="AC205" s="18">
        <v>3415235.6164000002</v>
      </c>
      <c r="AD205" s="18">
        <v>3474153.7643999988</v>
      </c>
      <c r="AE205" s="18">
        <v>3917777.6815999998</v>
      </c>
      <c r="AF205" s="18">
        <v>3576448.4879999999</v>
      </c>
      <c r="AG205" s="18">
        <v>3623541.8763999995</v>
      </c>
      <c r="AH205" s="18">
        <v>3778551.7407999998</v>
      </c>
      <c r="AI205" s="18">
        <v>3847420.1116000009</v>
      </c>
      <c r="AJ205" s="18">
        <v>4704084.0988000007</v>
      </c>
      <c r="AK205" s="18">
        <v>4862934.486399998</v>
      </c>
      <c r="AL205" s="18">
        <v>4160018.6932000001</v>
      </c>
      <c r="AM205" s="18">
        <v>4724093.4887999995</v>
      </c>
      <c r="AN205" s="18">
        <v>4743596.0288000004</v>
      </c>
      <c r="AO205" s="18">
        <v>0</v>
      </c>
      <c r="AP205" s="18">
        <v>221253.25520000001</v>
      </c>
      <c r="AQ205" s="18">
        <v>394851.47440000001</v>
      </c>
      <c r="AR205" s="18">
        <v>539176.78759999992</v>
      </c>
      <c r="AS205" s="18">
        <v>348222.85959999997</v>
      </c>
      <c r="AT205" s="18">
        <v>183696.71920000002</v>
      </c>
      <c r="AU205" s="18">
        <v>389084.04039999994</v>
      </c>
      <c r="AV205" s="18">
        <v>572902.78879999998</v>
      </c>
      <c r="AW205" s="18">
        <v>609273.22160000005</v>
      </c>
      <c r="AX205" s="18">
        <v>533598.23160000006</v>
      </c>
      <c r="AY205" s="18">
        <v>577280.7840000001</v>
      </c>
      <c r="AZ205" s="18">
        <v>407002.37760000001</v>
      </c>
      <c r="BA205" s="18">
        <v>362317.00439999998</v>
      </c>
      <c r="BB205" s="18">
        <v>857038.33000000019</v>
      </c>
      <c r="BC205" s="18">
        <v>903954.45999999985</v>
      </c>
      <c r="BD205" s="18">
        <v>510019.89000000007</v>
      </c>
      <c r="BE205" s="18">
        <v>527769.69999999995</v>
      </c>
      <c r="BF205" s="18">
        <v>288921.33</v>
      </c>
      <c r="BG205" s="18">
        <v>350515.92</v>
      </c>
      <c r="BH205" s="18">
        <v>297293.34000000003</v>
      </c>
      <c r="BI205" s="18">
        <v>621629.94000000006</v>
      </c>
      <c r="BJ205" s="18">
        <v>531786.13</v>
      </c>
      <c r="BK205" s="18">
        <v>954417.6399999999</v>
      </c>
      <c r="BL205" s="18">
        <v>662325.53</v>
      </c>
      <c r="BM205" s="18">
        <v>710455.67</v>
      </c>
      <c r="BN205" s="18">
        <v>556745.34</v>
      </c>
      <c r="BO205" s="18">
        <v>422329.08999999997</v>
      </c>
      <c r="BP205" s="18">
        <v>585760.55999999994</v>
      </c>
      <c r="BQ205" s="18">
        <v>686325.77000000014</v>
      </c>
      <c r="BR205" s="18">
        <v>1165132.55</v>
      </c>
      <c r="BS205" s="18">
        <v>970017.92</v>
      </c>
      <c r="BT205" s="18">
        <v>957028.99999999988</v>
      </c>
      <c r="BU205" s="18">
        <v>781070.10000000009</v>
      </c>
      <c r="BV205" s="18">
        <v>532811.72000000009</v>
      </c>
      <c r="BW205" s="18">
        <v>1385188.3099999996</v>
      </c>
      <c r="BX205" s="18">
        <v>924220.36999999988</v>
      </c>
      <c r="BY205" s="18">
        <v>816102.52000000014</v>
      </c>
      <c r="BZ205" s="18">
        <v>0</v>
      </c>
      <c r="CA205" s="18">
        <v>58968.45</v>
      </c>
      <c r="CB205" s="18">
        <v>37309.009999999995</v>
      </c>
      <c r="CC205" s="18">
        <v>101339.55</v>
      </c>
      <c r="CD205" s="18">
        <v>22478.079999999998</v>
      </c>
      <c r="CE205" s="18">
        <v>14271.38</v>
      </c>
      <c r="CF205" s="18">
        <v>249773.52000000002</v>
      </c>
      <c r="CG205" s="18">
        <v>0</v>
      </c>
      <c r="CH205" s="18">
        <v>74453.279999999999</v>
      </c>
      <c r="CI205" s="18">
        <v>124057.93000000001</v>
      </c>
      <c r="CJ205" s="18">
        <v>192625.63</v>
      </c>
      <c r="CK205" s="18">
        <v>6580.82</v>
      </c>
      <c r="CL205" s="18">
        <v>251686.41999999998</v>
      </c>
      <c r="CM205" s="19">
        <v>0</v>
      </c>
      <c r="CN205" s="19">
        <v>1.0161120999371089E-2</v>
      </c>
      <c r="CO205" s="19">
        <v>6.6670780314718025E-3</v>
      </c>
      <c r="CP205" s="19">
        <v>2.2246495611473988E-2</v>
      </c>
      <c r="CQ205" s="19">
        <v>5.1940742963353581E-3</v>
      </c>
      <c r="CR205" s="19">
        <v>3.8451936666133043E-3</v>
      </c>
      <c r="CS205" s="19">
        <v>7.7597521875097025E-2</v>
      </c>
      <c r="CT205" s="19">
        <v>0</v>
      </c>
      <c r="CU205" s="19">
        <v>1.8204764043129255E-2</v>
      </c>
      <c r="CV205" s="19">
        <v>2.567490737947541E-2</v>
      </c>
      <c r="CW205" s="19">
        <v>3.8275814720132952E-2</v>
      </c>
      <c r="CX205" s="19">
        <v>1.4884595989553581E-3</v>
      </c>
      <c r="CY205" s="19">
        <v>5.6544813425387704E-2</v>
      </c>
      <c r="CZ205" s="18">
        <v>3705201.2699999996</v>
      </c>
      <c r="DA205" s="18">
        <v>5803340.9899999993</v>
      </c>
      <c r="DB205" s="18">
        <v>5596006.1999999993</v>
      </c>
      <c r="DC205" s="18">
        <v>4555303.9800000004</v>
      </c>
      <c r="DD205" s="18">
        <v>4327639.29</v>
      </c>
      <c r="DE205" s="18">
        <v>3711485.36</v>
      </c>
      <c r="DF205" s="18">
        <v>3218833.7200000011</v>
      </c>
      <c r="DG205" s="18">
        <v>3696743.24</v>
      </c>
      <c r="DH205" s="18">
        <v>4089769.0200000014</v>
      </c>
      <c r="DI205" s="18">
        <v>4831874.4900000012</v>
      </c>
      <c r="DJ205" s="18">
        <v>5032567.7299999986</v>
      </c>
      <c r="DK205" s="18">
        <v>4421228.5</v>
      </c>
      <c r="DL205" s="18">
        <v>4451096.4800000004</v>
      </c>
      <c r="DM205" s="19">
        <v>4.9261083743842365E-3</v>
      </c>
      <c r="DN205" s="19">
        <v>4.6875E-2</v>
      </c>
      <c r="DO205" s="19">
        <v>3.5573122529644272E-2</v>
      </c>
      <c r="DP205" s="19">
        <v>7.6335877862595417E-3</v>
      </c>
      <c r="DQ205" s="19">
        <v>2.3809523809523808E-2</v>
      </c>
      <c r="DR205" s="19">
        <v>0</v>
      </c>
      <c r="DS205" s="19">
        <v>2.6315789473684209E-2</v>
      </c>
      <c r="DT205" s="19">
        <v>5.5555555555555558E-3</v>
      </c>
      <c r="DU205" s="19">
        <v>1.3071895424836602E-2</v>
      </c>
      <c r="DV205" s="19">
        <v>3.7735849056603772E-2</v>
      </c>
      <c r="DW205" s="19">
        <v>4.7430830039525688E-2</v>
      </c>
      <c r="DX205" s="19">
        <v>4.1152263374485597E-2</v>
      </c>
      <c r="DY205" s="19">
        <v>2.2421524663677129E-2</v>
      </c>
      <c r="DZ205" s="19">
        <v>1.6042780748663103E-2</v>
      </c>
      <c r="EA205" s="19">
        <v>5.0251256281407036E-3</v>
      </c>
      <c r="EB205" s="19">
        <v>3.5897435897435895E-2</v>
      </c>
      <c r="EC205" s="19">
        <v>3.5856573705179286E-2</v>
      </c>
      <c r="ED205" s="19">
        <v>7.5471698113207548E-3</v>
      </c>
      <c r="EE205" s="19">
        <v>2.0161290322580645E-2</v>
      </c>
      <c r="EF205" s="19">
        <v>0</v>
      </c>
      <c r="EG205" s="19">
        <v>1.5463917525773196E-2</v>
      </c>
      <c r="EH205" s="19">
        <v>5.6179775280898875E-3</v>
      </c>
      <c r="EI205" s="19">
        <v>1.9607843137254902E-2</v>
      </c>
      <c r="EJ205" s="19">
        <v>9.1743119266055051E-3</v>
      </c>
      <c r="EK205" s="19">
        <v>3.643724696356275E-2</v>
      </c>
      <c r="EL205" s="19">
        <v>3.2388663967611336E-2</v>
      </c>
      <c r="EM205" s="19">
        <v>1.6216216216216217E-2</v>
      </c>
      <c r="EN205" s="19">
        <v>1.6216216216216217E-2</v>
      </c>
      <c r="EO205" s="19">
        <v>5.1020408163265302E-3</v>
      </c>
      <c r="EP205" s="19">
        <v>3.5353535353535352E-2</v>
      </c>
      <c r="EQ205" s="19">
        <v>3.5714285714285712E-2</v>
      </c>
      <c r="ER205" s="19">
        <v>3.8167938931297708E-3</v>
      </c>
      <c r="ES205" s="19">
        <v>1.6326530612244899E-2</v>
      </c>
      <c r="ET205" s="19">
        <v>0</v>
      </c>
      <c r="EU205" s="19">
        <v>1.5625E-2</v>
      </c>
      <c r="EV205" s="19">
        <v>5.7142857142857143E-3</v>
      </c>
      <c r="EW205" s="19">
        <v>1.8987341772151899E-2</v>
      </c>
      <c r="EX205" s="19">
        <v>9.2165898617511521E-3</v>
      </c>
      <c r="EY205" s="19">
        <v>3.614457831325301E-2</v>
      </c>
      <c r="EZ205" s="18">
        <v>134457.32</v>
      </c>
      <c r="FA205" s="18">
        <v>67506.98</v>
      </c>
      <c r="FB205" s="18">
        <v>51893.49000000002</v>
      </c>
      <c r="FC205" s="18">
        <v>227232.43999999997</v>
      </c>
      <c r="FD205" s="18">
        <v>42016.37999999999</v>
      </c>
      <c r="FE205" s="18">
        <v>98612.450000000012</v>
      </c>
      <c r="FF205" s="18">
        <v>105413.7</v>
      </c>
      <c r="FG205" s="18">
        <v>106593.51</v>
      </c>
      <c r="FH205" s="18">
        <v>117622.02999999997</v>
      </c>
      <c r="FI205" s="18">
        <v>144843.47999999998</v>
      </c>
      <c r="FJ205" s="18">
        <v>60122.9</v>
      </c>
      <c r="FK205" s="18">
        <v>91562.489999999991</v>
      </c>
      <c r="FL205" s="18">
        <v>80006.25</v>
      </c>
      <c r="FM205" s="18">
        <v>56498.64</v>
      </c>
      <c r="FN205" s="18">
        <v>94185.849999999977</v>
      </c>
      <c r="FO205" s="18">
        <v>168324.15000000002</v>
      </c>
      <c r="FP205" s="18">
        <v>102058.91</v>
      </c>
      <c r="FQ205" s="18">
        <v>129173.40000000001</v>
      </c>
      <c r="FR205" s="18">
        <v>263294.33</v>
      </c>
      <c r="FS205" s="18">
        <v>115065.23000000001</v>
      </c>
      <c r="FT205" s="18">
        <v>87162.859999999986</v>
      </c>
      <c r="FU205" s="18">
        <v>115127.07</v>
      </c>
      <c r="FV205" s="18">
        <v>136842.93</v>
      </c>
      <c r="FW205" s="18">
        <v>67219.399999999994</v>
      </c>
      <c r="FX205" s="4"/>
      <c r="FY205" s="4"/>
      <c r="FZ205" s="4"/>
    </row>
    <row r="206" spans="1:182" x14ac:dyDescent="0.35">
      <c r="A206" s="12" t="s">
        <v>347</v>
      </c>
      <c r="B206" s="13">
        <v>603416522.60760021</v>
      </c>
      <c r="C206" s="13">
        <v>631375574.85879934</v>
      </c>
      <c r="D206" s="13">
        <v>653535595.68559909</v>
      </c>
      <c r="E206" s="13">
        <v>671609950.76679957</v>
      </c>
      <c r="F206" s="13">
        <v>681474733.6516</v>
      </c>
      <c r="G206" s="13">
        <v>712788331.86879992</v>
      </c>
      <c r="H206" s="13">
        <v>703790134.7808001</v>
      </c>
      <c r="I206" s="13">
        <v>711069935.28759909</v>
      </c>
      <c r="J206" s="13">
        <v>726939199.9219991</v>
      </c>
      <c r="K206" s="13">
        <v>748606842.2759999</v>
      </c>
      <c r="L206" s="13">
        <v>773280035.45760024</v>
      </c>
      <c r="M206" s="13">
        <v>781372707.975999</v>
      </c>
      <c r="N206" s="13">
        <v>808794225.25359929</v>
      </c>
      <c r="O206" s="13">
        <v>40218911.681199968</v>
      </c>
      <c r="P206" s="13">
        <v>41107455.803999968</v>
      </c>
      <c r="Q206" s="13">
        <v>40619272.265999958</v>
      </c>
      <c r="R206" s="13">
        <v>41781903.261999965</v>
      </c>
      <c r="S206" s="13">
        <v>43008875.260800011</v>
      </c>
      <c r="T206" s="13">
        <v>41846454.582000017</v>
      </c>
      <c r="U206" s="13">
        <v>40602348.727200001</v>
      </c>
      <c r="V206" s="13">
        <v>40887122.653999984</v>
      </c>
      <c r="W206" s="13">
        <v>42375327.744800046</v>
      </c>
      <c r="X206" s="13">
        <v>40108872.0612</v>
      </c>
      <c r="Y206" s="13">
        <v>43884747.270800009</v>
      </c>
      <c r="Z206" s="13">
        <v>45186759.164800003</v>
      </c>
      <c r="AA206" s="13">
        <v>45585690.924000025</v>
      </c>
      <c r="AB206" s="13">
        <v>32629849.094400011</v>
      </c>
      <c r="AC206" s="13">
        <v>28865075.959600005</v>
      </c>
      <c r="AD206" s="13">
        <v>30210944.73999998</v>
      </c>
      <c r="AE206" s="13">
        <v>33106511.082800012</v>
      </c>
      <c r="AF206" s="13">
        <v>28314295.998799991</v>
      </c>
      <c r="AG206" s="13">
        <v>29715719.007999986</v>
      </c>
      <c r="AH206" s="13">
        <v>31004754.90279999</v>
      </c>
      <c r="AI206" s="13">
        <v>30558961.948399972</v>
      </c>
      <c r="AJ206" s="13">
        <v>34180000.963600002</v>
      </c>
      <c r="AK206" s="13">
        <v>34943598.870800033</v>
      </c>
      <c r="AL206" s="13">
        <v>31954102.042000011</v>
      </c>
      <c r="AM206" s="13">
        <v>35117090.131200008</v>
      </c>
      <c r="AN206" s="13">
        <v>38504956.193200007</v>
      </c>
      <c r="AO206" s="13">
        <v>210658.22160000002</v>
      </c>
      <c r="AP206" s="13">
        <v>2838084.4067999995</v>
      </c>
      <c r="AQ206" s="13">
        <v>2250782.8340000007</v>
      </c>
      <c r="AR206" s="13">
        <v>3208160.8211999997</v>
      </c>
      <c r="AS206" s="13">
        <v>3189520.6016000002</v>
      </c>
      <c r="AT206" s="13">
        <v>2464503.726400001</v>
      </c>
      <c r="AU206" s="13">
        <v>3162555.2892000005</v>
      </c>
      <c r="AV206" s="13">
        <v>3424224.0920000006</v>
      </c>
      <c r="AW206" s="13">
        <v>3392417.8976000003</v>
      </c>
      <c r="AX206" s="13">
        <v>3184064.9868000001</v>
      </c>
      <c r="AY206" s="13">
        <v>2409772.0144000002</v>
      </c>
      <c r="AZ206" s="13">
        <v>2534968.8971999995</v>
      </c>
      <c r="BA206" s="13">
        <v>2127847.3360000001</v>
      </c>
      <c r="BB206" s="13">
        <v>6504123.1499999994</v>
      </c>
      <c r="BC206" s="13">
        <v>6981426.8199999975</v>
      </c>
      <c r="BD206" s="13">
        <v>5875934.4500000048</v>
      </c>
      <c r="BE206" s="13">
        <v>4763230.9499999993</v>
      </c>
      <c r="BF206" s="13">
        <v>3594929.149999999</v>
      </c>
      <c r="BG206" s="13">
        <v>3766888.9699999997</v>
      </c>
      <c r="BH206" s="13">
        <v>4823891.2800000012</v>
      </c>
      <c r="BI206" s="13">
        <v>5500080.0100000016</v>
      </c>
      <c r="BJ206" s="13">
        <v>4724411.38</v>
      </c>
      <c r="BK206" s="13">
        <v>7887095.9200000232</v>
      </c>
      <c r="BL206" s="13">
        <v>6826899.1300000045</v>
      </c>
      <c r="BM206" s="13">
        <v>6364118.0400000056</v>
      </c>
      <c r="BN206" s="13">
        <v>5503178.0300000021</v>
      </c>
      <c r="BO206" s="13">
        <v>6579235.440000006</v>
      </c>
      <c r="BP206" s="13">
        <v>6668731.1800000034</v>
      </c>
      <c r="BQ206" s="13">
        <v>5869177.3600000003</v>
      </c>
      <c r="BR206" s="13">
        <v>8927542.6499999985</v>
      </c>
      <c r="BS206" s="13">
        <v>6815400.7100000018</v>
      </c>
      <c r="BT206" s="13">
        <v>6980751.9999999981</v>
      </c>
      <c r="BU206" s="13">
        <v>8103761.1999999983</v>
      </c>
      <c r="BV206" s="13">
        <v>7097150.7199999997</v>
      </c>
      <c r="BW206" s="13">
        <v>6290599.2400000012</v>
      </c>
      <c r="BX206" s="13">
        <v>7388046.9900000039</v>
      </c>
      <c r="BY206" s="13">
        <v>7198665.160000002</v>
      </c>
      <c r="BZ206" s="13">
        <v>388694.53</v>
      </c>
      <c r="CA206" s="13">
        <v>953708.12000000011</v>
      </c>
      <c r="CB206" s="13">
        <v>722610.31</v>
      </c>
      <c r="CC206" s="13">
        <v>642294.23999999987</v>
      </c>
      <c r="CD206" s="13">
        <v>964215.17999999982</v>
      </c>
      <c r="CE206" s="13">
        <v>588507.45000000007</v>
      </c>
      <c r="CF206" s="13">
        <v>1467729.05</v>
      </c>
      <c r="CG206" s="13">
        <v>633951.85</v>
      </c>
      <c r="CH206" s="13">
        <v>1369645.1700000002</v>
      </c>
      <c r="CI206" s="13">
        <v>1364788.81</v>
      </c>
      <c r="CJ206" s="13">
        <v>1243320.49</v>
      </c>
      <c r="CK206" s="13">
        <v>1072243.6400000001</v>
      </c>
      <c r="CL206" s="13">
        <v>1969796.0499999998</v>
      </c>
      <c r="CM206" s="14">
        <v>1.2528397416858471E-2</v>
      </c>
      <c r="CN206" s="14">
        <v>2.1089482132171773E-2</v>
      </c>
      <c r="CO206" s="14">
        <v>1.7137951379909654E-2</v>
      </c>
      <c r="CP206" s="14">
        <v>1.6970863693310689E-2</v>
      </c>
      <c r="CQ206" s="14">
        <v>2.8622210419415622E-2</v>
      </c>
      <c r="CR206" s="14">
        <v>1.7137794670365636E-2</v>
      </c>
      <c r="CS206" s="14">
        <v>4.948153997537328E-2</v>
      </c>
      <c r="CT206" s="14">
        <v>2.0005661464177961E-2</v>
      </c>
      <c r="CU206" s="14">
        <v>3.5225151455742593E-2</v>
      </c>
      <c r="CV206" s="14">
        <v>3.0027934731800272E-2</v>
      </c>
      <c r="CW206" s="14">
        <v>2.7075778145028928E-2</v>
      </c>
      <c r="CX206" s="14">
        <v>2.6704192268579275E-2</v>
      </c>
      <c r="CY206" s="14">
        <v>4.502290837393063E-2</v>
      </c>
      <c r="CZ206" s="13">
        <v>31025079.830000013</v>
      </c>
      <c r="DA206" s="13">
        <v>45221979.089999981</v>
      </c>
      <c r="DB206" s="13">
        <v>42164334.229999982</v>
      </c>
      <c r="DC206" s="13">
        <v>37846879.899999984</v>
      </c>
      <c r="DD206" s="13">
        <v>33687656.050000004</v>
      </c>
      <c r="DE206" s="13">
        <v>34339742.149999991</v>
      </c>
      <c r="DF206" s="13">
        <v>29662153.819999974</v>
      </c>
      <c r="DG206" s="13">
        <v>31688622.299999982</v>
      </c>
      <c r="DH206" s="13">
        <v>38882591.370000005</v>
      </c>
      <c r="DI206" s="13">
        <v>45450638.619999975</v>
      </c>
      <c r="DJ206" s="13">
        <v>45920027.979999967</v>
      </c>
      <c r="DK206" s="13">
        <v>40152633.30999998</v>
      </c>
      <c r="DL206" s="13">
        <v>43750973.029999994</v>
      </c>
      <c r="DM206" s="14">
        <v>4.3094496365524405E-2</v>
      </c>
      <c r="DN206" s="14">
        <v>2.7372262773722629E-2</v>
      </c>
      <c r="DO206" s="14">
        <v>2.3389232127096204E-2</v>
      </c>
      <c r="DP206" s="14">
        <v>1.8383924754168449E-2</v>
      </c>
      <c r="DQ206" s="14">
        <v>2.1891010712622262E-2</v>
      </c>
      <c r="DR206" s="14">
        <v>1.8079096045197741E-2</v>
      </c>
      <c r="DS206" s="14">
        <v>2.2548505506030415E-2</v>
      </c>
      <c r="DT206" s="14">
        <v>2.2504327755337564E-2</v>
      </c>
      <c r="DU206" s="14">
        <v>2.7546444586803331E-2</v>
      </c>
      <c r="DV206" s="14">
        <v>2.5925925925925925E-2</v>
      </c>
      <c r="DW206" s="14">
        <v>2.855077701481749E-2</v>
      </c>
      <c r="DX206" s="14">
        <v>2.2565816966151276E-2</v>
      </c>
      <c r="DY206" s="14">
        <v>3.9867109634551492E-2</v>
      </c>
      <c r="DZ206" s="14">
        <v>2.0612485276796232E-2</v>
      </c>
      <c r="EA206" s="14">
        <v>2.0744680851063829E-2</v>
      </c>
      <c r="EB206" s="14">
        <v>2.42603550295858E-2</v>
      </c>
      <c r="EC206" s="14">
        <v>2.1958717610891524E-2</v>
      </c>
      <c r="ED206" s="14">
        <v>1.1578044596912522E-2</v>
      </c>
      <c r="EE206" s="14">
        <v>1.5744274809160304E-2</v>
      </c>
      <c r="EF206" s="14">
        <v>1.558891454965358E-2</v>
      </c>
      <c r="EG206" s="14">
        <v>1.6137428422696512E-2</v>
      </c>
      <c r="EH206" s="14">
        <v>1.5384615384615385E-2</v>
      </c>
      <c r="EI206" s="14">
        <v>2.4563671622495151E-2</v>
      </c>
      <c r="EJ206" s="14">
        <v>1.5716210148181409E-2</v>
      </c>
      <c r="EK206" s="14">
        <v>2.1611721611721611E-2</v>
      </c>
      <c r="EL206" s="14">
        <v>1.7391304347826087E-2</v>
      </c>
      <c r="EM206" s="14">
        <v>2.0148462354188761E-2</v>
      </c>
      <c r="EN206" s="14">
        <v>1.6255267910897049E-2</v>
      </c>
      <c r="EO206" s="14">
        <v>1.9469983775013522E-2</v>
      </c>
      <c r="EP206" s="14">
        <v>2.0301624129930394E-2</v>
      </c>
      <c r="EQ206" s="14">
        <v>2.0568927789934355E-2</v>
      </c>
      <c r="ER206" s="14">
        <v>1.126028583802512E-2</v>
      </c>
      <c r="ES206" s="14">
        <v>1.3455069678039404E-2</v>
      </c>
      <c r="ET206" s="14">
        <v>1.549053356282272E-2</v>
      </c>
      <c r="EU206" s="14">
        <v>1.4143530644316397E-2</v>
      </c>
      <c r="EV206" s="14">
        <v>1.5873015873015872E-2</v>
      </c>
      <c r="EW206" s="14">
        <v>2.2443890274314215E-2</v>
      </c>
      <c r="EX206" s="14">
        <v>1.2785388127853882E-2</v>
      </c>
      <c r="EY206" s="14">
        <v>2.1067925899019253E-2</v>
      </c>
      <c r="EZ206" s="13">
        <v>1024894.3500000007</v>
      </c>
      <c r="FA206" s="13">
        <v>368841.24000000011</v>
      </c>
      <c r="FB206" s="13">
        <v>792437.56000000215</v>
      </c>
      <c r="FC206" s="13">
        <v>1989144.7800000014</v>
      </c>
      <c r="FD206" s="13">
        <v>622054.79000000039</v>
      </c>
      <c r="FE206" s="13">
        <v>932313.50999999978</v>
      </c>
      <c r="FF206" s="13">
        <v>692842.57000000041</v>
      </c>
      <c r="FG206" s="13">
        <v>1202561.9599999997</v>
      </c>
      <c r="FH206" s="13">
        <v>791910.61000000197</v>
      </c>
      <c r="FI206" s="13">
        <v>752851.10999999777</v>
      </c>
      <c r="FJ206" s="13">
        <v>653399.43000000028</v>
      </c>
      <c r="FK206" s="13">
        <v>717687.70999999985</v>
      </c>
      <c r="FL206" s="13">
        <v>720992.52000000014</v>
      </c>
      <c r="FM206" s="13">
        <v>754339.94000000029</v>
      </c>
      <c r="FN206" s="13">
        <v>602173.7899999998</v>
      </c>
      <c r="FO206" s="13">
        <v>697560.24999999988</v>
      </c>
      <c r="FP206" s="13">
        <v>532471.22999999975</v>
      </c>
      <c r="FQ206" s="13">
        <v>901110.88000000012</v>
      </c>
      <c r="FR206" s="13">
        <v>1092736.75</v>
      </c>
      <c r="FS206" s="13">
        <v>918346.7</v>
      </c>
      <c r="FT206" s="13">
        <v>953880.47000000032</v>
      </c>
      <c r="FU206" s="13">
        <v>1142105.5800000005</v>
      </c>
      <c r="FV206" s="13">
        <v>743167.54999999877</v>
      </c>
      <c r="FW206" s="13">
        <v>971394.65999999992</v>
      </c>
      <c r="FX206" s="4"/>
      <c r="FY206" s="4"/>
      <c r="FZ206" s="4"/>
    </row>
    <row r="207" spans="1:182" x14ac:dyDescent="0.35">
      <c r="A207" s="6" t="s">
        <v>388</v>
      </c>
      <c r="B207" s="7">
        <v>33462102.708799966</v>
      </c>
      <c r="C207" s="7">
        <v>33144322.268399976</v>
      </c>
      <c r="D207" s="7">
        <v>33845287.159999974</v>
      </c>
      <c r="E207" s="7">
        <v>34603382.321999967</v>
      </c>
      <c r="F207" s="7">
        <v>33976497.765200004</v>
      </c>
      <c r="G207" s="7">
        <v>34668530.783599973</v>
      </c>
      <c r="H207" s="7">
        <v>33433538.081999991</v>
      </c>
      <c r="I207" s="7">
        <v>32896162.647999998</v>
      </c>
      <c r="J207" s="7">
        <v>33484325.623199981</v>
      </c>
      <c r="K207" s="7">
        <v>34153449.692399979</v>
      </c>
      <c r="L207" s="7">
        <v>35786236.283999979</v>
      </c>
      <c r="M207" s="7">
        <v>36609597.149599954</v>
      </c>
      <c r="N207" s="7">
        <v>38799099.072399959</v>
      </c>
      <c r="O207" s="7">
        <v>4910026.7507999996</v>
      </c>
      <c r="P207" s="7">
        <v>4995425.908400001</v>
      </c>
      <c r="Q207" s="7">
        <v>4926485.717600001</v>
      </c>
      <c r="R207" s="7">
        <v>4316405.1024000002</v>
      </c>
      <c r="S207" s="7">
        <v>4367742.7579999994</v>
      </c>
      <c r="T207" s="7">
        <v>4257082.7552000005</v>
      </c>
      <c r="U207" s="7">
        <v>4655111.148</v>
      </c>
      <c r="V207" s="7">
        <v>3774677.9455999997</v>
      </c>
      <c r="W207" s="7">
        <v>4348910.8231999995</v>
      </c>
      <c r="X207" s="7">
        <v>4001132.0715999999</v>
      </c>
      <c r="Y207" s="7">
        <v>4544270.6419999991</v>
      </c>
      <c r="Z207" s="7">
        <v>4370044.5452000005</v>
      </c>
      <c r="AA207" s="7">
        <v>5004160.1515999995</v>
      </c>
      <c r="AB207" s="7">
        <v>2543150.1907999995</v>
      </c>
      <c r="AC207" s="7">
        <v>2185653.4251999999</v>
      </c>
      <c r="AD207" s="7">
        <v>2571271.3128000004</v>
      </c>
      <c r="AE207" s="7">
        <v>2944027.9639999997</v>
      </c>
      <c r="AF207" s="7">
        <v>2301984.4124000003</v>
      </c>
      <c r="AG207" s="7">
        <v>2256442.2683999999</v>
      </c>
      <c r="AH207" s="7">
        <v>2065829.4823999999</v>
      </c>
      <c r="AI207" s="7">
        <v>2516774.7547999998</v>
      </c>
      <c r="AJ207" s="7">
        <v>2378787.0151999998</v>
      </c>
      <c r="AK207" s="7">
        <v>3147910.9567999993</v>
      </c>
      <c r="AL207" s="7">
        <v>2620221.9700000002</v>
      </c>
      <c r="AM207" s="7">
        <v>2454045.9003999997</v>
      </c>
      <c r="AN207" s="7">
        <v>2469952.0904000001</v>
      </c>
      <c r="AO207" s="7">
        <v>54917.971599999997</v>
      </c>
      <c r="AP207" s="7">
        <v>158165.65</v>
      </c>
      <c r="AQ207" s="7">
        <v>753945.29359999998</v>
      </c>
      <c r="AR207" s="7">
        <v>235914.77160000001</v>
      </c>
      <c r="AS207" s="7">
        <v>252117.96040000004</v>
      </c>
      <c r="AT207" s="7">
        <v>323422.08000000002</v>
      </c>
      <c r="AU207" s="7">
        <v>119031.99160000001</v>
      </c>
      <c r="AV207" s="7">
        <v>269557.1336</v>
      </c>
      <c r="AW207" s="7">
        <v>441094.82279999997</v>
      </c>
      <c r="AX207" s="7">
        <v>351650.33759999997</v>
      </c>
      <c r="AY207" s="7">
        <v>303406.23959999997</v>
      </c>
      <c r="AZ207" s="7">
        <v>461321.90600000002</v>
      </c>
      <c r="BA207" s="7">
        <v>323198.19960000005</v>
      </c>
      <c r="BB207" s="7">
        <v>595978.26</v>
      </c>
      <c r="BC207" s="7">
        <v>613621.5</v>
      </c>
      <c r="BD207" s="7">
        <v>394836.32000000007</v>
      </c>
      <c r="BE207" s="7">
        <v>253995.62999999995</v>
      </c>
      <c r="BF207" s="7">
        <v>446537.92</v>
      </c>
      <c r="BG207" s="7">
        <v>705554.58</v>
      </c>
      <c r="BH207" s="7">
        <v>441763.40000000008</v>
      </c>
      <c r="BI207" s="7">
        <v>778915.20999999985</v>
      </c>
      <c r="BJ207" s="7">
        <v>579703.79</v>
      </c>
      <c r="BK207" s="7">
        <v>532007.96</v>
      </c>
      <c r="BL207" s="7">
        <v>798852.75</v>
      </c>
      <c r="BM207" s="7">
        <v>884539.70000000007</v>
      </c>
      <c r="BN207" s="7">
        <v>863978.74</v>
      </c>
      <c r="BO207" s="7">
        <v>994547.56</v>
      </c>
      <c r="BP207" s="7">
        <v>996597.92999999982</v>
      </c>
      <c r="BQ207" s="7">
        <v>989767.04</v>
      </c>
      <c r="BR207" s="7">
        <v>999430.92000000016</v>
      </c>
      <c r="BS207" s="7">
        <v>622782.87</v>
      </c>
      <c r="BT207" s="7">
        <v>1238467.1200000001</v>
      </c>
      <c r="BU207" s="7">
        <v>592466.02</v>
      </c>
      <c r="BV207" s="7">
        <v>1027462.95</v>
      </c>
      <c r="BW207" s="7">
        <v>630593.39</v>
      </c>
      <c r="BX207" s="7">
        <v>1148072.8899999999</v>
      </c>
      <c r="BY207" s="7">
        <v>322206.42000000004</v>
      </c>
      <c r="BZ207" s="7">
        <v>22011.75</v>
      </c>
      <c r="CA207" s="7">
        <v>117708.87</v>
      </c>
      <c r="CB207" s="7">
        <v>13594.74</v>
      </c>
      <c r="CC207" s="7">
        <v>65440.770000000004</v>
      </c>
      <c r="CD207" s="7">
        <v>0</v>
      </c>
      <c r="CE207" s="7">
        <v>0</v>
      </c>
      <c r="CF207" s="7">
        <v>122844.72</v>
      </c>
      <c r="CG207" s="7">
        <v>28129.629999999997</v>
      </c>
      <c r="CH207" s="7">
        <v>99749.9</v>
      </c>
      <c r="CI207" s="7">
        <v>162882.39000000001</v>
      </c>
      <c r="CJ207" s="7">
        <v>15086.43</v>
      </c>
      <c r="CK207" s="7">
        <v>123109.56</v>
      </c>
      <c r="CL207" s="7">
        <v>0</v>
      </c>
      <c r="CM207" s="8">
        <v>1.4444999390483928E-2</v>
      </c>
      <c r="CN207" s="8">
        <v>8.5604163565840427E-2</v>
      </c>
      <c r="CO207" s="8">
        <v>6.1266708718800637E-3</v>
      </c>
      <c r="CP207" s="8">
        <v>3.1634304969771085E-2</v>
      </c>
      <c r="CQ207" s="8">
        <v>0</v>
      </c>
      <c r="CR207" s="8">
        <v>0</v>
      </c>
      <c r="CS207" s="8">
        <v>0.13866432868296663</v>
      </c>
      <c r="CT207" s="8">
        <v>2.2954669040687773E-2</v>
      </c>
      <c r="CU207" s="8">
        <v>5.9121140108026125E-2</v>
      </c>
      <c r="CV207" s="8">
        <v>7.4692654988091758E-2</v>
      </c>
      <c r="CW207" s="8">
        <v>5.6803245787879434E-3</v>
      </c>
      <c r="CX207" s="8">
        <v>4.7636734730108321E-2</v>
      </c>
      <c r="CY207" s="8">
        <v>0</v>
      </c>
      <c r="CZ207" s="7">
        <v>1523831.8399999999</v>
      </c>
      <c r="DA207" s="7">
        <v>1375036.74</v>
      </c>
      <c r="DB207" s="7">
        <v>2218944.0700000003</v>
      </c>
      <c r="DC207" s="7">
        <v>2068664.7</v>
      </c>
      <c r="DD207" s="7">
        <v>1058385.68</v>
      </c>
      <c r="DE207" s="7">
        <v>1480224.94</v>
      </c>
      <c r="DF207" s="7">
        <v>885914.35999999987</v>
      </c>
      <c r="DG207" s="7">
        <v>1225442.6299999999</v>
      </c>
      <c r="DH207" s="7">
        <v>1687212.0500000003</v>
      </c>
      <c r="DI207" s="7">
        <v>2180701.5699999998</v>
      </c>
      <c r="DJ207" s="7">
        <v>2655909.85</v>
      </c>
      <c r="DK207" s="7">
        <v>2584340.86</v>
      </c>
      <c r="DL207" s="7">
        <v>3099008.94</v>
      </c>
      <c r="DM207" s="8">
        <v>8.6419753086419748E-2</v>
      </c>
      <c r="DN207" s="8">
        <v>3.4883720930232558E-2</v>
      </c>
      <c r="DO207" s="8">
        <v>5.7692307692307696E-2</v>
      </c>
      <c r="DP207" s="8">
        <v>2.2988505747126436E-2</v>
      </c>
      <c r="DQ207" s="8">
        <v>5.2631578947368418E-2</v>
      </c>
      <c r="DR207" s="8">
        <v>0</v>
      </c>
      <c r="DS207" s="8">
        <v>7.8125E-2</v>
      </c>
      <c r="DT207" s="8">
        <v>4.3478260869565216E-2</v>
      </c>
      <c r="DU207" s="8">
        <v>0.10416666666666667</v>
      </c>
      <c r="DV207" s="8">
        <v>1.5625E-2</v>
      </c>
      <c r="DW207" s="8">
        <v>1.020408163265306E-2</v>
      </c>
      <c r="DX207" s="8">
        <v>5.1724137931034482E-2</v>
      </c>
      <c r="DY207" s="8">
        <v>6.8181818181818177E-2</v>
      </c>
      <c r="DZ207" s="8">
        <v>4.1095890410958902E-2</v>
      </c>
      <c r="EA207" s="8">
        <v>5.6818181818181816E-2</v>
      </c>
      <c r="EB207" s="8">
        <v>4.4776119402985072E-2</v>
      </c>
      <c r="EC207" s="8">
        <v>3.0769230769230771E-2</v>
      </c>
      <c r="ED207" s="8">
        <v>3.2967032967032968E-2</v>
      </c>
      <c r="EE207" s="8">
        <v>1.6129032258064516E-2</v>
      </c>
      <c r="EF207" s="8">
        <v>1.4925373134328358E-2</v>
      </c>
      <c r="EG207" s="8">
        <v>7.6923076923076927E-2</v>
      </c>
      <c r="EH207" s="8">
        <v>2.0833333333333332E-2</v>
      </c>
      <c r="EI207" s="8">
        <v>0.10416666666666667</v>
      </c>
      <c r="EJ207" s="8">
        <v>0</v>
      </c>
      <c r="EK207" s="8">
        <v>4.1666666666666664E-2</v>
      </c>
      <c r="EL207" s="8">
        <v>4.5112781954887216E-2</v>
      </c>
      <c r="EM207" s="8">
        <v>1.282051282051282E-2</v>
      </c>
      <c r="EN207" s="8">
        <v>3.7499999999999999E-2</v>
      </c>
      <c r="EO207" s="8">
        <v>5.8139534883720929E-2</v>
      </c>
      <c r="EP207" s="8">
        <v>4.9180327868852458E-2</v>
      </c>
      <c r="EQ207" s="8">
        <v>0.04</v>
      </c>
      <c r="ER207" s="8">
        <v>2.247191011235955E-2</v>
      </c>
      <c r="ES207" s="8">
        <v>1.7241379310344827E-2</v>
      </c>
      <c r="ET207" s="8">
        <v>3.3333333333333333E-2</v>
      </c>
      <c r="EU207" s="8">
        <v>5.6603773584905662E-2</v>
      </c>
      <c r="EV207" s="8">
        <v>0.02</v>
      </c>
      <c r="EW207" s="8">
        <v>0.10204081632653061</v>
      </c>
      <c r="EX207" s="8">
        <v>0</v>
      </c>
      <c r="EY207" s="8">
        <v>5.8823529411764705E-2</v>
      </c>
      <c r="EZ207" s="7">
        <v>1756.8799999999999</v>
      </c>
      <c r="FA207" s="7">
        <v>41833.99</v>
      </c>
      <c r="FB207" s="7">
        <v>4032.2900000000009</v>
      </c>
      <c r="FC207" s="7">
        <v>147951.23000000007</v>
      </c>
      <c r="FD207" s="7">
        <v>20514.97</v>
      </c>
      <c r="FE207" s="7">
        <v>8276.4500000000007</v>
      </c>
      <c r="FF207" s="7">
        <v>5692.130000000001</v>
      </c>
      <c r="FG207" s="7">
        <v>13221.619999999999</v>
      </c>
      <c r="FH207" s="7">
        <v>11733.190000000002</v>
      </c>
      <c r="FI207" s="7">
        <v>16814.730000000003</v>
      </c>
      <c r="FJ207" s="7">
        <v>5747.49</v>
      </c>
      <c r="FK207" s="7">
        <v>4200.58</v>
      </c>
      <c r="FL207" s="7">
        <v>17336.37</v>
      </c>
      <c r="FM207" s="7">
        <v>8855.119999999999</v>
      </c>
      <c r="FN207" s="7">
        <v>1247.98</v>
      </c>
      <c r="FO207" s="7">
        <v>24890.810000000005</v>
      </c>
      <c r="FP207" s="7">
        <v>51424.12000000001</v>
      </c>
      <c r="FQ207" s="7">
        <v>6431.62</v>
      </c>
      <c r="FR207" s="7">
        <v>2375.7799999999997</v>
      </c>
      <c r="FS207" s="7">
        <v>40725.870000000003</v>
      </c>
      <c r="FT207" s="7">
        <v>28641.700000000004</v>
      </c>
      <c r="FU207" s="7">
        <v>7905.04</v>
      </c>
      <c r="FV207" s="7">
        <v>10607.980000000001</v>
      </c>
      <c r="FW207" s="7">
        <v>11446.3</v>
      </c>
      <c r="FX207" s="9" t="s">
        <v>389</v>
      </c>
      <c r="FY207" s="10" t="s">
        <v>388</v>
      </c>
      <c r="FZ207" s="22" t="s">
        <v>390</v>
      </c>
    </row>
    <row r="208" spans="1:182" x14ac:dyDescent="0.35">
      <c r="A208" s="6" t="s">
        <v>391</v>
      </c>
      <c r="B208" s="7">
        <v>21738444.252399992</v>
      </c>
      <c r="C208" s="7">
        <v>21883896.634799998</v>
      </c>
      <c r="D208" s="7">
        <v>21749937.866000004</v>
      </c>
      <c r="E208" s="7">
        <v>22794020.177199993</v>
      </c>
      <c r="F208" s="7">
        <v>23042189.856399994</v>
      </c>
      <c r="G208" s="7">
        <v>23858738.86559999</v>
      </c>
      <c r="H208" s="7">
        <v>22635834.218399979</v>
      </c>
      <c r="I208" s="7">
        <v>22881086.822399996</v>
      </c>
      <c r="J208" s="7">
        <v>23532505.644799978</v>
      </c>
      <c r="K208" s="7">
        <v>24499259.171199992</v>
      </c>
      <c r="L208" s="7">
        <v>25423445.737599988</v>
      </c>
      <c r="M208" s="7">
        <v>25407901.44399998</v>
      </c>
      <c r="N208" s="7">
        <v>25487543.916799977</v>
      </c>
      <c r="O208" s="7">
        <v>2957892.6008000001</v>
      </c>
      <c r="P208" s="7">
        <v>2535768.9055999983</v>
      </c>
      <c r="Q208" s="7">
        <v>2688271.0207999996</v>
      </c>
      <c r="R208" s="7">
        <v>2987825.4236000003</v>
      </c>
      <c r="S208" s="7">
        <v>3496285.0303999991</v>
      </c>
      <c r="T208" s="7">
        <v>2816086.6131999996</v>
      </c>
      <c r="U208" s="7">
        <v>2974116.7695999993</v>
      </c>
      <c r="V208" s="7">
        <v>2746321.1176</v>
      </c>
      <c r="W208" s="7">
        <v>2432430.8896000003</v>
      </c>
      <c r="X208" s="7">
        <v>2617287.3480000007</v>
      </c>
      <c r="Y208" s="7">
        <v>3373686.1212000004</v>
      </c>
      <c r="Z208" s="7">
        <v>3961902.094</v>
      </c>
      <c r="AA208" s="7">
        <v>4419110.4687999999</v>
      </c>
      <c r="AB208" s="7">
        <v>1874745.7148</v>
      </c>
      <c r="AC208" s="7">
        <v>1857546.3320000004</v>
      </c>
      <c r="AD208" s="7">
        <v>1885801.7655999998</v>
      </c>
      <c r="AE208" s="7">
        <v>1514028.9043999999</v>
      </c>
      <c r="AF208" s="7">
        <v>1452974.2939999998</v>
      </c>
      <c r="AG208" s="7">
        <v>1702628.0968000002</v>
      </c>
      <c r="AH208" s="7">
        <v>1540511.5468000004</v>
      </c>
      <c r="AI208" s="7">
        <v>1839513.3980000005</v>
      </c>
      <c r="AJ208" s="7">
        <v>2271392.2779999999</v>
      </c>
      <c r="AK208" s="7">
        <v>2616670.6251999997</v>
      </c>
      <c r="AL208" s="7">
        <v>2322690.3723999998</v>
      </c>
      <c r="AM208" s="7">
        <v>2820992.1828000001</v>
      </c>
      <c r="AN208" s="7">
        <v>2458087.6952</v>
      </c>
      <c r="AO208" s="7">
        <v>0</v>
      </c>
      <c r="AP208" s="7">
        <v>546555.05240000004</v>
      </c>
      <c r="AQ208" s="7">
        <v>133873.24960000001</v>
      </c>
      <c r="AR208" s="7">
        <v>345165.33039999998</v>
      </c>
      <c r="AS208" s="7">
        <v>388507.36320000002</v>
      </c>
      <c r="AT208" s="7">
        <v>278809.61599999998</v>
      </c>
      <c r="AU208" s="7">
        <v>533043.01560000004</v>
      </c>
      <c r="AV208" s="7">
        <v>197219.1508</v>
      </c>
      <c r="AW208" s="7">
        <v>494483.07639999996</v>
      </c>
      <c r="AX208" s="7">
        <v>475274.79240000003</v>
      </c>
      <c r="AY208" s="7">
        <v>450900.41760000004</v>
      </c>
      <c r="AZ208" s="7">
        <v>318517.62359999999</v>
      </c>
      <c r="BA208" s="7">
        <v>237697.6876</v>
      </c>
      <c r="BB208" s="7">
        <v>534970.32999999996</v>
      </c>
      <c r="BC208" s="7">
        <v>123945.8</v>
      </c>
      <c r="BD208" s="7">
        <v>316833.58999999997</v>
      </c>
      <c r="BE208" s="7">
        <v>549786.56000000006</v>
      </c>
      <c r="BF208" s="7">
        <v>692089.77</v>
      </c>
      <c r="BG208" s="7">
        <v>334310.59999999998</v>
      </c>
      <c r="BH208" s="7">
        <v>446841.7699999999</v>
      </c>
      <c r="BI208" s="7">
        <v>238580.64000000004</v>
      </c>
      <c r="BJ208" s="7">
        <v>255421.51</v>
      </c>
      <c r="BK208" s="7">
        <v>440388.8899999999</v>
      </c>
      <c r="BL208" s="7">
        <v>499871.4</v>
      </c>
      <c r="BM208" s="7">
        <v>400769.89</v>
      </c>
      <c r="BN208" s="7">
        <v>1134887.2499999998</v>
      </c>
      <c r="BO208" s="7">
        <v>718104.44</v>
      </c>
      <c r="BP208" s="7">
        <v>210489.39</v>
      </c>
      <c r="BQ208" s="7">
        <v>318630.89999999997</v>
      </c>
      <c r="BR208" s="7">
        <v>743950.45999999985</v>
      </c>
      <c r="BS208" s="7">
        <v>491656.36999999994</v>
      </c>
      <c r="BT208" s="7">
        <v>667597.11</v>
      </c>
      <c r="BU208" s="7">
        <v>809634.14000000013</v>
      </c>
      <c r="BV208" s="7">
        <v>486236.55000000005</v>
      </c>
      <c r="BW208" s="7">
        <v>147901.97</v>
      </c>
      <c r="BX208" s="7">
        <v>543947.69999999995</v>
      </c>
      <c r="BY208" s="7">
        <v>432645.35</v>
      </c>
      <c r="BZ208" s="7">
        <v>0</v>
      </c>
      <c r="CA208" s="7">
        <v>0</v>
      </c>
      <c r="CB208" s="7">
        <v>0</v>
      </c>
      <c r="CC208" s="7">
        <v>76816.58</v>
      </c>
      <c r="CD208" s="7">
        <v>4381.42</v>
      </c>
      <c r="CE208" s="7">
        <v>10035.69</v>
      </c>
      <c r="CF208" s="7">
        <v>69071.66</v>
      </c>
      <c r="CG208" s="7">
        <v>10065.629999999999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8">
        <v>0</v>
      </c>
      <c r="CN208" s="8">
        <v>0</v>
      </c>
      <c r="CO208" s="8">
        <v>0</v>
      </c>
      <c r="CP208" s="8">
        <v>4.4448728140401371E-2</v>
      </c>
      <c r="CQ208" s="8">
        <v>4.5598197560829147E-3</v>
      </c>
      <c r="CR208" s="8">
        <v>9.5932088995036476E-3</v>
      </c>
      <c r="CS208" s="8">
        <v>9.365721453459952E-2</v>
      </c>
      <c r="CT208" s="8">
        <v>7.3634256178487564E-3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  <c r="CZ208" s="7">
        <v>1142662.17</v>
      </c>
      <c r="DA208" s="7">
        <v>1561899.19</v>
      </c>
      <c r="DB208" s="7">
        <v>949730.31000000017</v>
      </c>
      <c r="DC208" s="7">
        <v>1728206.48</v>
      </c>
      <c r="DD208" s="7">
        <v>960875.7</v>
      </c>
      <c r="DE208" s="7">
        <v>1046124.4099999998</v>
      </c>
      <c r="DF208" s="7">
        <v>737494.27999999991</v>
      </c>
      <c r="DG208" s="7">
        <v>1366976.53</v>
      </c>
      <c r="DH208" s="7">
        <v>1696452.3599999999</v>
      </c>
      <c r="DI208" s="7">
        <v>1768517.17</v>
      </c>
      <c r="DJ208" s="7">
        <v>1407290.6600000001</v>
      </c>
      <c r="DK208" s="7">
        <v>1122681.5499999998</v>
      </c>
      <c r="DL208" s="7">
        <v>922124.73999999987</v>
      </c>
      <c r="DM208" s="8">
        <v>3.125E-2</v>
      </c>
      <c r="DN208" s="8">
        <v>0.1</v>
      </c>
      <c r="DO208" s="8">
        <v>2.3809523809523808E-2</v>
      </c>
      <c r="DP208" s="8">
        <v>2.9850746268656716E-2</v>
      </c>
      <c r="DQ208" s="8">
        <v>3.3707865168539325E-2</v>
      </c>
      <c r="DR208" s="8">
        <v>5.1724137931034482E-2</v>
      </c>
      <c r="DS208" s="8">
        <v>5.4794520547945202E-2</v>
      </c>
      <c r="DT208" s="8">
        <v>4.5454545454545456E-2</v>
      </c>
      <c r="DU208" s="8">
        <v>0.1</v>
      </c>
      <c r="DV208" s="8">
        <v>0.11235955056179775</v>
      </c>
      <c r="DW208" s="8">
        <v>9.3457943925233641E-2</v>
      </c>
      <c r="DX208" s="8">
        <v>6.4102564102564097E-2</v>
      </c>
      <c r="DY208" s="8">
        <v>6.4102564102564097E-2</v>
      </c>
      <c r="DZ208" s="8">
        <v>7.9365079365079361E-2</v>
      </c>
      <c r="EA208" s="8">
        <v>0</v>
      </c>
      <c r="EB208" s="8">
        <v>8.1967213114754092E-2</v>
      </c>
      <c r="EC208" s="8">
        <v>2.6666666666666668E-2</v>
      </c>
      <c r="ED208" s="8">
        <v>2.7027027027027029E-2</v>
      </c>
      <c r="EE208" s="8">
        <v>2.2988505747126436E-2</v>
      </c>
      <c r="EF208" s="8">
        <v>2.1739130434782608E-2</v>
      </c>
      <c r="EG208" s="8">
        <v>5.1948051948051951E-2</v>
      </c>
      <c r="EH208" s="8">
        <v>4.3478260869565216E-2</v>
      </c>
      <c r="EI208" s="8">
        <v>0.1</v>
      </c>
      <c r="EJ208" s="8">
        <v>0.11</v>
      </c>
      <c r="EK208" s="8">
        <v>7.1428571428571425E-2</v>
      </c>
      <c r="EL208" s="8">
        <v>6.25E-2</v>
      </c>
      <c r="EM208" s="8">
        <v>3.6363636363636362E-2</v>
      </c>
      <c r="EN208" s="8">
        <v>7.9365079365079361E-2</v>
      </c>
      <c r="EO208" s="8">
        <v>0</v>
      </c>
      <c r="EP208" s="8">
        <v>8.8235294117647065E-2</v>
      </c>
      <c r="EQ208" s="8">
        <v>1.3333333333333334E-2</v>
      </c>
      <c r="ER208" s="8">
        <v>2.7397260273972601E-2</v>
      </c>
      <c r="ES208" s="8">
        <v>2.4691358024691357E-2</v>
      </c>
      <c r="ET208" s="8">
        <v>2.0833333333333332E-2</v>
      </c>
      <c r="EU208" s="8">
        <v>5.2631578947368418E-2</v>
      </c>
      <c r="EV208" s="8">
        <v>4.1666666666666664E-2</v>
      </c>
      <c r="EW208" s="8">
        <v>8.2352941176470587E-2</v>
      </c>
      <c r="EX208" s="8">
        <v>0.14772727272727273</v>
      </c>
      <c r="EY208" s="8">
        <v>0.05</v>
      </c>
      <c r="EZ208" s="7">
        <v>16196.62</v>
      </c>
      <c r="FA208" s="7">
        <v>609.02</v>
      </c>
      <c r="FB208" s="7">
        <v>130.29000000000002</v>
      </c>
      <c r="FC208" s="7">
        <v>39526.119999999995</v>
      </c>
      <c r="FD208" s="7">
        <v>18615.240000000002</v>
      </c>
      <c r="FE208" s="7">
        <v>26044.62</v>
      </c>
      <c r="FF208" s="7">
        <v>6945.6500000000005</v>
      </c>
      <c r="FG208" s="7">
        <v>11165.56</v>
      </c>
      <c r="FH208" s="7">
        <v>6787.9900000000025</v>
      </c>
      <c r="FI208" s="7">
        <v>8086.24</v>
      </c>
      <c r="FJ208" s="7">
        <v>1886.58</v>
      </c>
      <c r="FK208" s="7">
        <v>3178.07</v>
      </c>
      <c r="FL208" s="7">
        <v>1589.13</v>
      </c>
      <c r="FM208" s="7">
        <v>4372.95</v>
      </c>
      <c r="FN208" s="7">
        <v>13859.880000000001</v>
      </c>
      <c r="FO208" s="7">
        <v>2592.2400000000002</v>
      </c>
      <c r="FP208" s="7">
        <v>15643.85</v>
      </c>
      <c r="FQ208" s="7">
        <v>77727.31</v>
      </c>
      <c r="FR208" s="7">
        <v>10498.39</v>
      </c>
      <c r="FS208" s="7">
        <v>23116.049999999996</v>
      </c>
      <c r="FT208" s="7">
        <v>14712.87</v>
      </c>
      <c r="FU208" s="7">
        <v>27801.850000000002</v>
      </c>
      <c r="FV208" s="7">
        <v>153233.23999999993</v>
      </c>
      <c r="FW208" s="7">
        <v>1538.8799999999999</v>
      </c>
      <c r="FX208" s="9" t="s">
        <v>389</v>
      </c>
      <c r="FY208" s="10" t="s">
        <v>391</v>
      </c>
      <c r="FZ208" s="22" t="s">
        <v>390</v>
      </c>
    </row>
    <row r="209" spans="1:182" x14ac:dyDescent="0.35">
      <c r="A209" s="6" t="s">
        <v>392</v>
      </c>
      <c r="B209" s="7">
        <v>25883254.624799985</v>
      </c>
      <c r="C209" s="7">
        <v>26534083.769199975</v>
      </c>
      <c r="D209" s="7">
        <v>26746053.592399981</v>
      </c>
      <c r="E209" s="7">
        <v>26937177.907199983</v>
      </c>
      <c r="F209" s="7">
        <v>26865657.787599981</v>
      </c>
      <c r="G209" s="7">
        <v>28386237.299599968</v>
      </c>
      <c r="H209" s="7">
        <v>27438869.187999986</v>
      </c>
      <c r="I209" s="7">
        <v>27856967.071999982</v>
      </c>
      <c r="J209" s="7">
        <v>29037412.422399979</v>
      </c>
      <c r="K209" s="7">
        <v>30095437.045999978</v>
      </c>
      <c r="L209" s="7">
        <v>31148283.481599968</v>
      </c>
      <c r="M209" s="7">
        <v>31922368.554399952</v>
      </c>
      <c r="N209" s="7">
        <v>32485834.229999982</v>
      </c>
      <c r="O209" s="7">
        <v>3109101.7459999998</v>
      </c>
      <c r="P209" s="7">
        <v>3357224.3576000002</v>
      </c>
      <c r="Q209" s="7">
        <v>3121053.1175999995</v>
      </c>
      <c r="R209" s="7">
        <v>2990844.7404</v>
      </c>
      <c r="S209" s="7">
        <v>2547652.6984000006</v>
      </c>
      <c r="T209" s="7">
        <v>2436340.5011999998</v>
      </c>
      <c r="U209" s="7">
        <v>2249758.3336</v>
      </c>
      <c r="V209" s="7">
        <v>2370771.8819999998</v>
      </c>
      <c r="W209" s="7">
        <v>2578224.0615999997</v>
      </c>
      <c r="X209" s="7">
        <v>2653037.4240000001</v>
      </c>
      <c r="Y209" s="7">
        <v>2932102.5196000002</v>
      </c>
      <c r="Z209" s="7">
        <v>2958365.4603999997</v>
      </c>
      <c r="AA209" s="7">
        <v>3178817.3204000001</v>
      </c>
      <c r="AB209" s="7">
        <v>1552406.2383999997</v>
      </c>
      <c r="AC209" s="7">
        <v>1245413.6147999999</v>
      </c>
      <c r="AD209" s="7">
        <v>872031.97959999996</v>
      </c>
      <c r="AE209" s="7">
        <v>1045911.7444</v>
      </c>
      <c r="AF209" s="7">
        <v>1268560.5392</v>
      </c>
      <c r="AG209" s="7">
        <v>1660791.3316000002</v>
      </c>
      <c r="AH209" s="7">
        <v>1818396.3064000001</v>
      </c>
      <c r="AI209" s="7">
        <v>1446696.6111999999</v>
      </c>
      <c r="AJ209" s="7">
        <v>1780031.3927999996</v>
      </c>
      <c r="AK209" s="7">
        <v>1817452.2151999997</v>
      </c>
      <c r="AL209" s="7">
        <v>1920062.4443999999</v>
      </c>
      <c r="AM209" s="7">
        <v>2056762.5332000002</v>
      </c>
      <c r="AN209" s="7">
        <v>1437334.4955999998</v>
      </c>
      <c r="AO209" s="7">
        <v>0</v>
      </c>
      <c r="AP209" s="7">
        <v>165828.39200000002</v>
      </c>
      <c r="AQ209" s="7">
        <v>132602.93</v>
      </c>
      <c r="AR209" s="7">
        <v>130163.5432</v>
      </c>
      <c r="AS209" s="7">
        <v>52271.493999999999</v>
      </c>
      <c r="AT209" s="7">
        <v>72431.53</v>
      </c>
      <c r="AU209" s="7">
        <v>283573.99920000002</v>
      </c>
      <c r="AV209" s="7">
        <v>220937.17560000002</v>
      </c>
      <c r="AW209" s="7">
        <v>367563.19799999997</v>
      </c>
      <c r="AX209" s="7">
        <v>178319.83559999999</v>
      </c>
      <c r="AY209" s="7">
        <v>69233.84199999999</v>
      </c>
      <c r="AZ209" s="7">
        <v>168309.54799999998</v>
      </c>
      <c r="BA209" s="7">
        <v>299474.70039999997</v>
      </c>
      <c r="BB209" s="7">
        <v>365577.77999999997</v>
      </c>
      <c r="BC209" s="7">
        <v>711236.01</v>
      </c>
      <c r="BD209" s="7">
        <v>905324.11</v>
      </c>
      <c r="BE209" s="7">
        <v>464578.4499999999</v>
      </c>
      <c r="BF209" s="7">
        <v>232903.65999999997</v>
      </c>
      <c r="BG209" s="7">
        <v>415921.75</v>
      </c>
      <c r="BH209" s="7">
        <v>500873.57999999996</v>
      </c>
      <c r="BI209" s="7">
        <v>318930.32</v>
      </c>
      <c r="BJ209" s="7">
        <v>111484.93</v>
      </c>
      <c r="BK209" s="7">
        <v>326962.56</v>
      </c>
      <c r="BL209" s="7">
        <v>374280.12</v>
      </c>
      <c r="BM209" s="7">
        <v>451433.86999999994</v>
      </c>
      <c r="BN209" s="7">
        <v>273535.55999999994</v>
      </c>
      <c r="BO209" s="7">
        <v>530805.72</v>
      </c>
      <c r="BP209" s="7">
        <v>347207.04</v>
      </c>
      <c r="BQ209" s="7">
        <v>676846.64999999991</v>
      </c>
      <c r="BR209" s="7">
        <v>711028.15</v>
      </c>
      <c r="BS209" s="7">
        <v>478053.48000000004</v>
      </c>
      <c r="BT209" s="7">
        <v>460374.99</v>
      </c>
      <c r="BU209" s="7">
        <v>354013.91000000003</v>
      </c>
      <c r="BV209" s="7">
        <v>337497.23000000004</v>
      </c>
      <c r="BW209" s="7">
        <v>472938.55</v>
      </c>
      <c r="BX209" s="7">
        <v>440260.92000000004</v>
      </c>
      <c r="BY209" s="7">
        <v>955201.99</v>
      </c>
      <c r="BZ209" s="7">
        <v>0</v>
      </c>
      <c r="CA209" s="7">
        <v>0</v>
      </c>
      <c r="CB209" s="7">
        <v>18483.03</v>
      </c>
      <c r="CC209" s="7">
        <v>0</v>
      </c>
      <c r="CD209" s="7">
        <v>32469.43</v>
      </c>
      <c r="CE209" s="7">
        <v>64667.86</v>
      </c>
      <c r="CF209" s="7">
        <v>0</v>
      </c>
      <c r="CG209" s="7">
        <v>0</v>
      </c>
      <c r="CH209" s="7">
        <v>51828.7</v>
      </c>
      <c r="CI209" s="7">
        <v>35318.31</v>
      </c>
      <c r="CJ209" s="7">
        <v>69551.09</v>
      </c>
      <c r="CK209" s="7">
        <v>0</v>
      </c>
      <c r="CL209" s="7">
        <v>0</v>
      </c>
      <c r="CM209" s="8">
        <v>0</v>
      </c>
      <c r="CN209" s="8">
        <v>0</v>
      </c>
      <c r="CO209" s="8">
        <v>1.2346515651673128E-2</v>
      </c>
      <c r="CP209" s="8">
        <v>0</v>
      </c>
      <c r="CQ209" s="8">
        <v>2.5084550208388904E-2</v>
      </c>
      <c r="CR209" s="8">
        <v>4.0214907568165606E-2</v>
      </c>
      <c r="CS209" s="8">
        <v>0</v>
      </c>
      <c r="CT209" s="8">
        <v>0</v>
      </c>
      <c r="CU209" s="8">
        <v>2.5773620875296704E-2</v>
      </c>
      <c r="CV209" s="8">
        <v>1.7510824048983506E-2</v>
      </c>
      <c r="CW209" s="8">
        <v>3.4676327185458967E-2</v>
      </c>
      <c r="CX209" s="8">
        <v>0</v>
      </c>
      <c r="CY209" s="8">
        <v>0</v>
      </c>
      <c r="CZ209" s="7">
        <v>1174398</v>
      </c>
      <c r="DA209" s="7">
        <v>1526970.36</v>
      </c>
      <c r="DB209" s="7">
        <v>1497023.98</v>
      </c>
      <c r="DC209" s="7">
        <v>1304650.95</v>
      </c>
      <c r="DD209" s="7">
        <v>1294399.53</v>
      </c>
      <c r="DE209" s="7">
        <v>1608056.91</v>
      </c>
      <c r="DF209" s="7">
        <v>1078270.7</v>
      </c>
      <c r="DG209" s="7">
        <v>1513316.43</v>
      </c>
      <c r="DH209" s="7">
        <v>2010920.4</v>
      </c>
      <c r="DI209" s="7">
        <v>2016941.6300000001</v>
      </c>
      <c r="DJ209" s="7">
        <v>2005722.51</v>
      </c>
      <c r="DK209" s="7">
        <v>1999596.6900000004</v>
      </c>
      <c r="DL209" s="7">
        <v>1879535.69</v>
      </c>
      <c r="DM209" s="8">
        <v>1.7543859649122806E-2</v>
      </c>
      <c r="DN209" s="8">
        <v>1.6949152542372881E-2</v>
      </c>
      <c r="DO209" s="8">
        <v>1.2048192771084338E-2</v>
      </c>
      <c r="DP209" s="8">
        <v>5.4054054054054057E-2</v>
      </c>
      <c r="DQ209" s="8">
        <v>0</v>
      </c>
      <c r="DR209" s="8">
        <v>4.4776119402985072E-2</v>
      </c>
      <c r="DS209" s="8">
        <v>1.3157894736842105E-2</v>
      </c>
      <c r="DT209" s="8">
        <v>9.0909090909090912E-2</v>
      </c>
      <c r="DU209" s="8">
        <v>8.6956521739130432E-2</v>
      </c>
      <c r="DV209" s="8">
        <v>0.10869565217391304</v>
      </c>
      <c r="DW209" s="8">
        <v>1.5625E-2</v>
      </c>
      <c r="DX209" s="8">
        <v>7.3170731707317069E-2</v>
      </c>
      <c r="DY209" s="8">
        <v>5.4945054945054944E-2</v>
      </c>
      <c r="DZ209" s="8">
        <v>2.1739130434782608E-2</v>
      </c>
      <c r="EA209" s="8">
        <v>0</v>
      </c>
      <c r="EB209" s="8">
        <v>1.6393442622950821E-2</v>
      </c>
      <c r="EC209" s="8">
        <v>0</v>
      </c>
      <c r="ED209" s="8">
        <v>5.128205128205128E-2</v>
      </c>
      <c r="EE209" s="8">
        <v>0</v>
      </c>
      <c r="EF209" s="8">
        <v>2.9850746268656716E-2</v>
      </c>
      <c r="EG209" s="8">
        <v>0</v>
      </c>
      <c r="EH209" s="8">
        <v>3.7974683544303799E-2</v>
      </c>
      <c r="EI209" s="8">
        <v>4.2857142857142858E-2</v>
      </c>
      <c r="EJ209" s="8">
        <v>9.8901098901098897E-2</v>
      </c>
      <c r="EK209" s="8">
        <v>2.3622047244094488E-2</v>
      </c>
      <c r="EL209" s="8">
        <v>3.5714285714285712E-2</v>
      </c>
      <c r="EM209" s="8">
        <v>3.2258064516129031E-2</v>
      </c>
      <c r="EN209" s="8">
        <v>2.0833333333333332E-2</v>
      </c>
      <c r="EO209" s="8">
        <v>0</v>
      </c>
      <c r="EP209" s="8">
        <v>1.5384615384615385E-2</v>
      </c>
      <c r="EQ209" s="8">
        <v>1.2658227848101266E-2</v>
      </c>
      <c r="ER209" s="8">
        <v>3.896103896103896E-2</v>
      </c>
      <c r="ES209" s="8">
        <v>0</v>
      </c>
      <c r="ET209" s="8">
        <v>2.9411764705882353E-2</v>
      </c>
      <c r="EU209" s="8">
        <v>0</v>
      </c>
      <c r="EV209" s="8">
        <v>3.7974683544303799E-2</v>
      </c>
      <c r="EW209" s="8">
        <v>4.1095890410958902E-2</v>
      </c>
      <c r="EX209" s="8">
        <v>0.10227272727272728</v>
      </c>
      <c r="EY209" s="8">
        <v>2.4E-2</v>
      </c>
      <c r="EZ209" s="7">
        <v>1145.28</v>
      </c>
      <c r="FA209" s="7">
        <v>4678.6900000000005</v>
      </c>
      <c r="FB209" s="7">
        <v>36672.170000000006</v>
      </c>
      <c r="FC209" s="7">
        <v>93645.01999999999</v>
      </c>
      <c r="FD209" s="7">
        <v>42362.090000000004</v>
      </c>
      <c r="FE209" s="7">
        <v>56820.390000000007</v>
      </c>
      <c r="FF209" s="7">
        <v>6213.8600000000015</v>
      </c>
      <c r="FG209" s="7">
        <v>10078.210000000001</v>
      </c>
      <c r="FH209" s="7">
        <v>16772.530000000002</v>
      </c>
      <c r="FI209" s="7">
        <v>36762.94</v>
      </c>
      <c r="FJ209" s="7">
        <v>484.62999999999982</v>
      </c>
      <c r="FK209" s="7">
        <v>27079.489999999994</v>
      </c>
      <c r="FL209" s="7">
        <v>67587.410000000018</v>
      </c>
      <c r="FM209" s="7">
        <v>80387.97</v>
      </c>
      <c r="FN209" s="7">
        <v>22591.219999999998</v>
      </c>
      <c r="FO209" s="7">
        <v>5375.42</v>
      </c>
      <c r="FP209" s="7">
        <v>27520.540000000005</v>
      </c>
      <c r="FQ209" s="7">
        <v>5977.71</v>
      </c>
      <c r="FR209" s="7">
        <v>67922.84</v>
      </c>
      <c r="FS209" s="7">
        <v>9476.06</v>
      </c>
      <c r="FT209" s="7">
        <v>12788.869999999999</v>
      </c>
      <c r="FU209" s="7">
        <v>23373.420000000002</v>
      </c>
      <c r="FV209" s="7">
        <v>18553.159999999996</v>
      </c>
      <c r="FW209" s="7">
        <v>85795.01999999999</v>
      </c>
      <c r="FX209" s="9" t="s">
        <v>389</v>
      </c>
      <c r="FY209" s="10" t="s">
        <v>392</v>
      </c>
      <c r="FZ209" s="22" t="s">
        <v>390</v>
      </c>
    </row>
    <row r="210" spans="1:182" x14ac:dyDescent="0.35">
      <c r="A210" s="6" t="s">
        <v>393</v>
      </c>
      <c r="B210" s="7">
        <v>5075080.0419999994</v>
      </c>
      <c r="C210" s="7">
        <v>5932391.5551999956</v>
      </c>
      <c r="D210" s="7">
        <v>6499043.8411999997</v>
      </c>
      <c r="E210" s="7">
        <v>7344933.7875999985</v>
      </c>
      <c r="F210" s="7">
        <v>7770352.6363999862</v>
      </c>
      <c r="G210" s="7">
        <v>8725822.0763999969</v>
      </c>
      <c r="H210" s="7">
        <v>8802475.3295999989</v>
      </c>
      <c r="I210" s="7">
        <v>9125863.1055999883</v>
      </c>
      <c r="J210" s="7">
        <v>9762300.2635999992</v>
      </c>
      <c r="K210" s="7">
        <v>10766045.328400005</v>
      </c>
      <c r="L210" s="7">
        <v>11878512.131600002</v>
      </c>
      <c r="M210" s="7">
        <v>12821472.801199993</v>
      </c>
      <c r="N210" s="7">
        <v>14092202.068400001</v>
      </c>
      <c r="O210" s="7">
        <v>269590.67360000004</v>
      </c>
      <c r="P210" s="7">
        <v>326589.65719999996</v>
      </c>
      <c r="Q210" s="7">
        <v>476115.86560000002</v>
      </c>
      <c r="R210" s="7">
        <v>438130.0528</v>
      </c>
      <c r="S210" s="7">
        <v>589142.61959999998</v>
      </c>
      <c r="T210" s="7">
        <v>536755.81680000003</v>
      </c>
      <c r="U210" s="7">
        <v>590648.69720000005</v>
      </c>
      <c r="V210" s="7">
        <v>483395.31640000001</v>
      </c>
      <c r="W210" s="7">
        <v>750497.01240000012</v>
      </c>
      <c r="X210" s="7">
        <v>858245.78799999994</v>
      </c>
      <c r="Y210" s="7">
        <v>926516.87199999997</v>
      </c>
      <c r="Z210" s="7">
        <v>933447.1963999999</v>
      </c>
      <c r="AA210" s="7">
        <v>1276492.3043999998</v>
      </c>
      <c r="AB210" s="7">
        <v>275326.16800000006</v>
      </c>
      <c r="AC210" s="7">
        <v>316099.93079999997</v>
      </c>
      <c r="AD210" s="7">
        <v>307971.33199999994</v>
      </c>
      <c r="AE210" s="7">
        <v>258408.49840000001</v>
      </c>
      <c r="AF210" s="7">
        <v>256894.772</v>
      </c>
      <c r="AG210" s="7">
        <v>345700.76</v>
      </c>
      <c r="AH210" s="7">
        <v>486536.2316</v>
      </c>
      <c r="AI210" s="7">
        <v>832783.902</v>
      </c>
      <c r="AJ210" s="7">
        <v>588452.58719999995</v>
      </c>
      <c r="AK210" s="7">
        <v>333435.67280000006</v>
      </c>
      <c r="AL210" s="7">
        <v>514235.44040000002</v>
      </c>
      <c r="AM210" s="7">
        <v>1269091.6340000001</v>
      </c>
      <c r="AN210" s="7">
        <v>1525455.1139999998</v>
      </c>
      <c r="AO210" s="7">
        <v>0</v>
      </c>
      <c r="AP210" s="7">
        <v>18234.0324</v>
      </c>
      <c r="AQ210" s="7">
        <v>349524.43400000001</v>
      </c>
      <c r="AR210" s="7">
        <v>76554.248800000001</v>
      </c>
      <c r="AS210" s="7">
        <v>59389.996400000004</v>
      </c>
      <c r="AT210" s="7">
        <v>57898.171600000001</v>
      </c>
      <c r="AU210" s="7">
        <v>0</v>
      </c>
      <c r="AV210" s="7">
        <v>0</v>
      </c>
      <c r="AW210" s="7">
        <v>0</v>
      </c>
      <c r="AX210" s="7">
        <v>263482.83319999999</v>
      </c>
      <c r="AY210" s="7">
        <v>69818.39</v>
      </c>
      <c r="AZ210" s="7">
        <v>4660.4691999999995</v>
      </c>
      <c r="BA210" s="7">
        <v>37349.621599999999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6557.97</v>
      </c>
      <c r="BO210" s="7">
        <v>38958.78</v>
      </c>
      <c r="BP210" s="7">
        <v>101368.1</v>
      </c>
      <c r="BQ210" s="7">
        <v>0</v>
      </c>
      <c r="BR210" s="7">
        <v>54925.279999999999</v>
      </c>
      <c r="BS210" s="7">
        <v>101364.19</v>
      </c>
      <c r="BT210" s="7">
        <v>183787.47</v>
      </c>
      <c r="BU210" s="7">
        <v>81372.079999999987</v>
      </c>
      <c r="BV210" s="7">
        <v>108179.56</v>
      </c>
      <c r="BW210" s="7">
        <v>43058.149999999994</v>
      </c>
      <c r="BX210" s="7">
        <v>78520.459999999992</v>
      </c>
      <c r="BY210" s="7">
        <v>125963.01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25340.34</v>
      </c>
      <c r="CI210" s="7">
        <v>0</v>
      </c>
      <c r="CJ210" s="7">
        <v>0</v>
      </c>
      <c r="CK210" s="7">
        <v>0</v>
      </c>
      <c r="CL210" s="7">
        <v>0</v>
      </c>
      <c r="CM210" s="8">
        <v>0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2.9224894238210647E-2</v>
      </c>
      <c r="CV210" s="8">
        <v>0</v>
      </c>
      <c r="CW210" s="8">
        <v>0</v>
      </c>
      <c r="CX210" s="8">
        <v>0</v>
      </c>
      <c r="CY210" s="8">
        <v>0</v>
      </c>
      <c r="CZ210" s="7">
        <v>698698.84000000008</v>
      </c>
      <c r="DA210" s="7">
        <v>849781.41999999993</v>
      </c>
      <c r="DB210" s="7">
        <v>621323.63</v>
      </c>
      <c r="DC210" s="7">
        <v>935903.32</v>
      </c>
      <c r="DD210" s="7">
        <v>530040.42000000004</v>
      </c>
      <c r="DE210" s="7">
        <v>622673.6399999999</v>
      </c>
      <c r="DF210" s="7">
        <v>611434.47</v>
      </c>
      <c r="DG210" s="7">
        <v>626848.55999999994</v>
      </c>
      <c r="DH210" s="7">
        <v>867080.64</v>
      </c>
      <c r="DI210" s="7">
        <v>1252700.6199999999</v>
      </c>
      <c r="DJ210" s="7">
        <v>1186332.23</v>
      </c>
      <c r="DK210" s="7">
        <v>1181032.6500000004</v>
      </c>
      <c r="DL210" s="7">
        <v>1389638.27</v>
      </c>
      <c r="DM210" s="8">
        <v>0</v>
      </c>
      <c r="DN210" s="8">
        <v>0</v>
      </c>
      <c r="DO210" s="8">
        <v>0</v>
      </c>
      <c r="DP210" s="8">
        <v>3.2258064516129031E-2</v>
      </c>
      <c r="DQ210" s="8">
        <v>0</v>
      </c>
      <c r="DR210" s="8">
        <v>0</v>
      </c>
      <c r="DS210" s="8">
        <v>2.9411764705882353E-2</v>
      </c>
      <c r="DT210" s="8">
        <v>4.3478260869565216E-2</v>
      </c>
      <c r="DU210" s="8">
        <v>0</v>
      </c>
      <c r="DV210" s="8">
        <v>2.3809523809523808E-2</v>
      </c>
      <c r="DW210" s="8">
        <v>8.3333333333333329E-2</v>
      </c>
      <c r="DX210" s="8">
        <v>3.9215686274509803E-2</v>
      </c>
      <c r="DY210" s="8">
        <v>5.7692307692307696E-2</v>
      </c>
      <c r="DZ210" s="8">
        <v>0</v>
      </c>
      <c r="EA210" s="8">
        <v>0</v>
      </c>
      <c r="EB210" s="8">
        <v>0</v>
      </c>
      <c r="EC210" s="8">
        <v>0</v>
      </c>
      <c r="ED210" s="8">
        <v>3.125E-2</v>
      </c>
      <c r="EE210" s="8">
        <v>0</v>
      </c>
      <c r="EF210" s="8">
        <v>0</v>
      </c>
      <c r="EG210" s="8">
        <v>0</v>
      </c>
      <c r="EH210" s="8">
        <v>4.5454545454545456E-2</v>
      </c>
      <c r="EI210" s="8">
        <v>0</v>
      </c>
      <c r="EJ210" s="8">
        <v>0</v>
      </c>
      <c r="EK210" s="8">
        <v>8.9285714285714288E-2</v>
      </c>
      <c r="EL210" s="8">
        <v>7.5471698113207544E-2</v>
      </c>
      <c r="EM210" s="8">
        <v>0</v>
      </c>
      <c r="EN210" s="8">
        <v>0</v>
      </c>
      <c r="EO210" s="8">
        <v>0</v>
      </c>
      <c r="EP210" s="8">
        <v>0</v>
      </c>
      <c r="EQ210" s="8">
        <v>0</v>
      </c>
      <c r="ER210" s="8">
        <v>3.0303030303030304E-2</v>
      </c>
      <c r="ES210" s="8">
        <v>0</v>
      </c>
      <c r="ET210" s="8">
        <v>0</v>
      </c>
      <c r="EU210" s="8">
        <v>0</v>
      </c>
      <c r="EV210" s="8">
        <v>0.05</v>
      </c>
      <c r="EW210" s="8">
        <v>0</v>
      </c>
      <c r="EX210" s="8">
        <v>0</v>
      </c>
      <c r="EY210" s="8">
        <v>6.8965517241379309E-2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0.01</v>
      </c>
      <c r="FG210" s="7">
        <v>0</v>
      </c>
      <c r="FH210" s="7">
        <v>0.04</v>
      </c>
      <c r="FI210" s="7">
        <v>-0.05</v>
      </c>
      <c r="FJ210" s="7">
        <v>0</v>
      </c>
      <c r="FK210" s="7">
        <v>601.57000000000005</v>
      </c>
      <c r="FL210" s="7">
        <v>-601.57000000000005</v>
      </c>
      <c r="FM210" s="7">
        <v>0</v>
      </c>
      <c r="FN210" s="7">
        <v>53.66</v>
      </c>
      <c r="FO210" s="7">
        <v>0</v>
      </c>
      <c r="FP210" s="7">
        <v>0</v>
      </c>
      <c r="FQ210" s="7">
        <v>347.35</v>
      </c>
      <c r="FR210" s="7">
        <v>6451.89</v>
      </c>
      <c r="FS210" s="7">
        <v>424.24</v>
      </c>
      <c r="FT210" s="7">
        <v>1088.93</v>
      </c>
      <c r="FU210" s="7">
        <v>3532.89</v>
      </c>
      <c r="FV210" s="7">
        <v>177.39</v>
      </c>
      <c r="FW210" s="7">
        <v>0</v>
      </c>
      <c r="FX210" s="9" t="s">
        <v>389</v>
      </c>
      <c r="FY210" s="10" t="s">
        <v>393</v>
      </c>
      <c r="FZ210" s="22" t="s">
        <v>390</v>
      </c>
    </row>
    <row r="211" spans="1:182" x14ac:dyDescent="0.35">
      <c r="A211" s="6" t="s">
        <v>394</v>
      </c>
      <c r="B211" s="7">
        <v>33582266.700399965</v>
      </c>
      <c r="C211" s="7">
        <v>34532357.095199995</v>
      </c>
      <c r="D211" s="7">
        <v>34670349.861200005</v>
      </c>
      <c r="E211" s="7">
        <v>34860756.155999966</v>
      </c>
      <c r="F211" s="7">
        <v>34493018.315599963</v>
      </c>
      <c r="G211" s="7">
        <v>36225904.050399959</v>
      </c>
      <c r="H211" s="7">
        <v>33686989.742399953</v>
      </c>
      <c r="I211" s="7">
        <v>33787334.556799985</v>
      </c>
      <c r="J211" s="7">
        <v>34270717.547199994</v>
      </c>
      <c r="K211" s="7">
        <v>35280067.781199977</v>
      </c>
      <c r="L211" s="7">
        <v>35375824.900399998</v>
      </c>
      <c r="M211" s="7">
        <v>35243842.586799987</v>
      </c>
      <c r="N211" s="7">
        <v>35693648.501199968</v>
      </c>
      <c r="O211" s="7">
        <v>3147842.0547999986</v>
      </c>
      <c r="P211" s="7">
        <v>2934524.7511999989</v>
      </c>
      <c r="Q211" s="7">
        <v>2312949.3520000004</v>
      </c>
      <c r="R211" s="7">
        <v>2480287.5420000004</v>
      </c>
      <c r="S211" s="7">
        <v>2734338.7039999999</v>
      </c>
      <c r="T211" s="7">
        <v>2852721.122</v>
      </c>
      <c r="U211" s="7">
        <v>2865774.69</v>
      </c>
      <c r="V211" s="7">
        <v>3258661.4592000004</v>
      </c>
      <c r="W211" s="7">
        <v>2877246.1248000003</v>
      </c>
      <c r="X211" s="7">
        <v>2724047.8672000007</v>
      </c>
      <c r="Y211" s="7">
        <v>2427412.2064</v>
      </c>
      <c r="Z211" s="7">
        <v>2483701.716</v>
      </c>
      <c r="AA211" s="7">
        <v>2669449.0115999999</v>
      </c>
      <c r="AB211" s="7">
        <v>1542458.6931999994</v>
      </c>
      <c r="AC211" s="7">
        <v>1538702.7532000002</v>
      </c>
      <c r="AD211" s="7">
        <v>2076364.8111999999</v>
      </c>
      <c r="AE211" s="7">
        <v>2286414.0532</v>
      </c>
      <c r="AF211" s="7">
        <v>2083106.5795999998</v>
      </c>
      <c r="AG211" s="7">
        <v>2217171.3572000004</v>
      </c>
      <c r="AH211" s="7">
        <v>1586991.3912</v>
      </c>
      <c r="AI211" s="7">
        <v>1336031.9508000002</v>
      </c>
      <c r="AJ211" s="7">
        <v>1630111.2120000001</v>
      </c>
      <c r="AK211" s="7">
        <v>1856523.2040000001</v>
      </c>
      <c r="AL211" s="7">
        <v>1719879.152</v>
      </c>
      <c r="AM211" s="7">
        <v>1642850.206</v>
      </c>
      <c r="AN211" s="7">
        <v>1881752.8620000002</v>
      </c>
      <c r="AO211" s="7">
        <v>0</v>
      </c>
      <c r="AP211" s="7">
        <v>40246.0288</v>
      </c>
      <c r="AQ211" s="7">
        <v>64562.7336</v>
      </c>
      <c r="AR211" s="7">
        <v>221064.54959999997</v>
      </c>
      <c r="AS211" s="7">
        <v>313103.57160000002</v>
      </c>
      <c r="AT211" s="7">
        <v>134324.70319999999</v>
      </c>
      <c r="AU211" s="7">
        <v>228170.87359999999</v>
      </c>
      <c r="AV211" s="7">
        <v>107258.5264</v>
      </c>
      <c r="AW211" s="7">
        <v>86959.9908</v>
      </c>
      <c r="AX211" s="7">
        <v>74834.337200000009</v>
      </c>
      <c r="AY211" s="7">
        <v>126410.74279999999</v>
      </c>
      <c r="AZ211" s="7">
        <v>23791.657200000001</v>
      </c>
      <c r="BA211" s="7">
        <v>151968.0324</v>
      </c>
      <c r="BB211" s="7">
        <v>972962.84000000008</v>
      </c>
      <c r="BC211" s="7">
        <v>1405527.1300000001</v>
      </c>
      <c r="BD211" s="7">
        <v>847019.8</v>
      </c>
      <c r="BE211" s="7">
        <v>796434.09000000008</v>
      </c>
      <c r="BF211" s="7">
        <v>597614.73</v>
      </c>
      <c r="BG211" s="7">
        <v>423393.17000000004</v>
      </c>
      <c r="BH211" s="7">
        <v>458950.12999999995</v>
      </c>
      <c r="BI211" s="7">
        <v>486206.18</v>
      </c>
      <c r="BJ211" s="7">
        <v>845402.71</v>
      </c>
      <c r="BK211" s="7">
        <v>963553.45999999985</v>
      </c>
      <c r="BL211" s="7">
        <v>1001698.4299999999</v>
      </c>
      <c r="BM211" s="7">
        <v>941247.71999999986</v>
      </c>
      <c r="BN211" s="7">
        <v>585698.62999999989</v>
      </c>
      <c r="BO211" s="7">
        <v>847090.18999999983</v>
      </c>
      <c r="BP211" s="7">
        <v>304280.48999999993</v>
      </c>
      <c r="BQ211" s="7">
        <v>320942.06999999995</v>
      </c>
      <c r="BR211" s="7">
        <v>297395.90999999997</v>
      </c>
      <c r="BS211" s="7">
        <v>651090.18999999994</v>
      </c>
      <c r="BT211" s="7">
        <v>55737.38</v>
      </c>
      <c r="BU211" s="7">
        <v>595471.64</v>
      </c>
      <c r="BV211" s="7">
        <v>367099.37</v>
      </c>
      <c r="BW211" s="7">
        <v>765584.7100000002</v>
      </c>
      <c r="BX211" s="7">
        <v>583281.44000000006</v>
      </c>
      <c r="BY211" s="7">
        <v>403713.35000000003</v>
      </c>
      <c r="BZ211" s="7">
        <v>28530.69</v>
      </c>
      <c r="CA211" s="7">
        <v>47491.47</v>
      </c>
      <c r="CB211" s="7">
        <v>22840.14</v>
      </c>
      <c r="CC211" s="7">
        <v>27501.23</v>
      </c>
      <c r="CD211" s="7">
        <v>0</v>
      </c>
      <c r="CE211" s="7">
        <v>0</v>
      </c>
      <c r="CF211" s="7">
        <v>0</v>
      </c>
      <c r="CG211" s="7">
        <v>103636.38</v>
      </c>
      <c r="CH211" s="7">
        <v>147731.93</v>
      </c>
      <c r="CI211" s="7">
        <v>10595.48</v>
      </c>
      <c r="CJ211" s="7">
        <v>0</v>
      </c>
      <c r="CK211" s="7">
        <v>11897.53</v>
      </c>
      <c r="CL211" s="7">
        <v>21619.22</v>
      </c>
      <c r="CM211" s="8">
        <v>1.7202741598477355E-2</v>
      </c>
      <c r="CN211" s="8">
        <v>2.1186010965127657E-2</v>
      </c>
      <c r="CO211" s="8">
        <v>1.1329321455383094E-2</v>
      </c>
      <c r="CP211" s="8">
        <v>1.7562785939701519E-2</v>
      </c>
      <c r="CQ211" s="8">
        <v>0</v>
      </c>
      <c r="CR211" s="8">
        <v>0</v>
      </c>
      <c r="CS211" s="8">
        <v>0</v>
      </c>
      <c r="CT211" s="8">
        <v>7.1249879215067605E-2</v>
      </c>
      <c r="CU211" s="8">
        <v>6.5994956707440683E-2</v>
      </c>
      <c r="CV211" s="8">
        <v>4.1557112060047682E-3</v>
      </c>
      <c r="CW211" s="8">
        <v>0</v>
      </c>
      <c r="CX211" s="8">
        <v>6.7890369783175329E-3</v>
      </c>
      <c r="CY211" s="8">
        <v>1.1309445948719542E-2</v>
      </c>
      <c r="CZ211" s="7">
        <v>1658496.69</v>
      </c>
      <c r="DA211" s="7">
        <v>2241642.8499999996</v>
      </c>
      <c r="DB211" s="7">
        <v>2016020.12</v>
      </c>
      <c r="DC211" s="7">
        <v>1565880.8399999999</v>
      </c>
      <c r="DD211" s="7">
        <v>1399133.3400000003</v>
      </c>
      <c r="DE211" s="7">
        <v>1433355.4799999997</v>
      </c>
      <c r="DF211" s="7">
        <v>1134804.7599999998</v>
      </c>
      <c r="DG211" s="7">
        <v>1454548.1499999997</v>
      </c>
      <c r="DH211" s="7">
        <v>2238533.6299999994</v>
      </c>
      <c r="DI211" s="7">
        <v>2549618.94</v>
      </c>
      <c r="DJ211" s="7">
        <v>2063996.8499999999</v>
      </c>
      <c r="DK211" s="7">
        <v>1752462.1000000003</v>
      </c>
      <c r="DL211" s="7">
        <v>1911607.3500000003</v>
      </c>
      <c r="DM211" s="8">
        <v>1.6393442622950821E-2</v>
      </c>
      <c r="DN211" s="8">
        <v>1.2048192771084338E-2</v>
      </c>
      <c r="DO211" s="8">
        <v>1.3986013986013986E-2</v>
      </c>
      <c r="DP211" s="8">
        <v>0</v>
      </c>
      <c r="DQ211" s="8">
        <v>1.8691588785046728E-2</v>
      </c>
      <c r="DR211" s="8">
        <v>2.4390243902439025E-2</v>
      </c>
      <c r="DS211" s="8">
        <v>1.0416666666666666E-2</v>
      </c>
      <c r="DT211" s="8">
        <v>3.7037037037037035E-2</v>
      </c>
      <c r="DU211" s="8">
        <v>3.8461538461538464E-2</v>
      </c>
      <c r="DV211" s="8">
        <v>2.564102564102564E-2</v>
      </c>
      <c r="DW211" s="8">
        <v>3.3112582781456956E-2</v>
      </c>
      <c r="DX211" s="8">
        <v>2.3622047244094488E-2</v>
      </c>
      <c r="DY211" s="8">
        <v>4.0404040404040407E-2</v>
      </c>
      <c r="DZ211" s="8">
        <v>0</v>
      </c>
      <c r="EA211" s="8">
        <v>1.6949152542372881E-2</v>
      </c>
      <c r="EB211" s="8">
        <v>1.1235955056179775E-2</v>
      </c>
      <c r="EC211" s="8">
        <v>1.4184397163120567E-2</v>
      </c>
      <c r="ED211" s="8">
        <v>0</v>
      </c>
      <c r="EE211" s="8">
        <v>9.1743119266055051E-3</v>
      </c>
      <c r="EF211" s="8">
        <v>1.2987012987012988E-2</v>
      </c>
      <c r="EG211" s="8">
        <v>0</v>
      </c>
      <c r="EH211" s="8">
        <v>2.564102564102564E-2</v>
      </c>
      <c r="EI211" s="8">
        <v>2.4096385542168676E-2</v>
      </c>
      <c r="EJ211" s="8">
        <v>1.7094017094017096E-2</v>
      </c>
      <c r="EK211" s="8">
        <v>2.0134228187919462E-2</v>
      </c>
      <c r="EL211" s="8">
        <v>2.34375E-2</v>
      </c>
      <c r="EM211" s="8">
        <v>8.0645161290322578E-3</v>
      </c>
      <c r="EN211" s="8">
        <v>0</v>
      </c>
      <c r="EO211" s="8">
        <v>1.7241379310344827E-2</v>
      </c>
      <c r="EP211" s="8">
        <v>1.1111111111111112E-2</v>
      </c>
      <c r="EQ211" s="8">
        <v>1.3986013986013986E-2</v>
      </c>
      <c r="ER211" s="8">
        <v>0</v>
      </c>
      <c r="ES211" s="8">
        <v>9.1743119266055051E-3</v>
      </c>
      <c r="ET211" s="8">
        <v>1.3157894736842105E-2</v>
      </c>
      <c r="EU211" s="8">
        <v>0</v>
      </c>
      <c r="EV211" s="8">
        <v>2.5000000000000001E-2</v>
      </c>
      <c r="EW211" s="8">
        <v>2.2988505747126436E-2</v>
      </c>
      <c r="EX211" s="8">
        <v>1.8018018018018018E-2</v>
      </c>
      <c r="EY211" s="8">
        <v>1.948051948051948E-2</v>
      </c>
      <c r="EZ211" s="7">
        <v>135296</v>
      </c>
      <c r="FA211" s="7">
        <v>17466.599999999999</v>
      </c>
      <c r="FB211" s="7">
        <v>31656.600000000002</v>
      </c>
      <c r="FC211" s="7">
        <v>150231.47999999998</v>
      </c>
      <c r="FD211" s="7">
        <v>91630.14</v>
      </c>
      <c r="FE211" s="7">
        <v>31589.149999999994</v>
      </c>
      <c r="FF211" s="7">
        <v>67614.98000000001</v>
      </c>
      <c r="FG211" s="7">
        <v>7733.4100000000008</v>
      </c>
      <c r="FH211" s="7">
        <v>9672.6800000000057</v>
      </c>
      <c r="FI211" s="7">
        <v>33914.140000000007</v>
      </c>
      <c r="FJ211" s="7">
        <v>27436.460000000006</v>
      </c>
      <c r="FK211" s="7">
        <v>66647.439999999988</v>
      </c>
      <c r="FL211" s="7">
        <v>8184.9500000000007</v>
      </c>
      <c r="FM211" s="7">
        <v>34411.79</v>
      </c>
      <c r="FN211" s="7">
        <v>4727.8999999999996</v>
      </c>
      <c r="FO211" s="7">
        <v>28061.83</v>
      </c>
      <c r="FP211" s="7">
        <v>172342.12</v>
      </c>
      <c r="FQ211" s="7">
        <v>28982.39</v>
      </c>
      <c r="FR211" s="7">
        <v>32672.569999999996</v>
      </c>
      <c r="FS211" s="7">
        <v>3342.6600000000003</v>
      </c>
      <c r="FT211" s="7">
        <v>24584.229999999996</v>
      </c>
      <c r="FU211" s="7">
        <v>92080.469999999987</v>
      </c>
      <c r="FV211" s="7">
        <v>52226.259999999987</v>
      </c>
      <c r="FW211" s="7">
        <v>4355.9400000000005</v>
      </c>
      <c r="FX211" s="9" t="s">
        <v>389</v>
      </c>
      <c r="FY211" s="10" t="s">
        <v>394</v>
      </c>
      <c r="FZ211" s="22" t="s">
        <v>390</v>
      </c>
    </row>
    <row r="212" spans="1:182" x14ac:dyDescent="0.35">
      <c r="A212" s="6" t="s">
        <v>395</v>
      </c>
      <c r="B212" s="7">
        <v>30463096.341999996</v>
      </c>
      <c r="C212" s="7">
        <v>30416898.823599979</v>
      </c>
      <c r="D212" s="7">
        <v>31484342.090399973</v>
      </c>
      <c r="E212" s="7">
        <v>32982331.688399941</v>
      </c>
      <c r="F212" s="7">
        <v>33344537.661199931</v>
      </c>
      <c r="G212" s="7">
        <v>34820713.120399974</v>
      </c>
      <c r="H212" s="7">
        <v>34161456.627999984</v>
      </c>
      <c r="I212" s="7">
        <v>34494917.817199953</v>
      </c>
      <c r="J212" s="7">
        <v>34279742.343199976</v>
      </c>
      <c r="K212" s="7">
        <v>34668740.447199978</v>
      </c>
      <c r="L212" s="7">
        <v>34856245.856799975</v>
      </c>
      <c r="M212" s="7">
        <v>35450757.229999974</v>
      </c>
      <c r="N212" s="7">
        <v>35482141.510399982</v>
      </c>
      <c r="O212" s="7">
        <v>3686531.6260000011</v>
      </c>
      <c r="P212" s="7">
        <v>3390068.957200001</v>
      </c>
      <c r="Q212" s="7">
        <v>3905057.4420000003</v>
      </c>
      <c r="R212" s="7">
        <v>4827514.7507999996</v>
      </c>
      <c r="S212" s="7">
        <v>5055219.1975999996</v>
      </c>
      <c r="T212" s="7">
        <v>5787772.1639999999</v>
      </c>
      <c r="U212" s="7">
        <v>6536514.5811999999</v>
      </c>
      <c r="V212" s="7">
        <v>7015662.7287999997</v>
      </c>
      <c r="W212" s="7">
        <v>6391581.5719999997</v>
      </c>
      <c r="X212" s="7">
        <v>6847122.1155999983</v>
      </c>
      <c r="Y212" s="7">
        <v>7172818.2599999988</v>
      </c>
      <c r="Z212" s="7">
        <v>7550494.4748000009</v>
      </c>
      <c r="AA212" s="7">
        <v>7518785.2556000007</v>
      </c>
      <c r="AB212" s="7">
        <v>2845207.4007999999</v>
      </c>
      <c r="AC212" s="7">
        <v>3210075.2555999993</v>
      </c>
      <c r="AD212" s="7">
        <v>3041007.1388000008</v>
      </c>
      <c r="AE212" s="7">
        <v>3252514.6052000001</v>
      </c>
      <c r="AF212" s="7">
        <v>3430371.5579999997</v>
      </c>
      <c r="AG212" s="7">
        <v>2960358.5611999999</v>
      </c>
      <c r="AH212" s="7">
        <v>2483484.4204000002</v>
      </c>
      <c r="AI212" s="7">
        <v>3556680.9251999999</v>
      </c>
      <c r="AJ212" s="7">
        <v>3887617.8479999998</v>
      </c>
      <c r="AK212" s="7">
        <v>2989156.2831999999</v>
      </c>
      <c r="AL212" s="7">
        <v>2742918.1983999992</v>
      </c>
      <c r="AM212" s="7">
        <v>3096842.7632000004</v>
      </c>
      <c r="AN212" s="7">
        <v>2898248.590400001</v>
      </c>
      <c r="AO212" s="7">
        <v>58800.503199999999</v>
      </c>
      <c r="AP212" s="7">
        <v>319268.74479999999</v>
      </c>
      <c r="AQ212" s="7">
        <v>178006.5632</v>
      </c>
      <c r="AR212" s="7">
        <v>522122.81280000001</v>
      </c>
      <c r="AS212" s="7">
        <v>655743.9659999999</v>
      </c>
      <c r="AT212" s="7">
        <v>437492.06880000001</v>
      </c>
      <c r="AU212" s="7">
        <v>995173.5395999999</v>
      </c>
      <c r="AV212" s="7">
        <v>600673.26639999996</v>
      </c>
      <c r="AW212" s="7">
        <v>841663.41239999991</v>
      </c>
      <c r="AX212" s="7">
        <v>528678.37800000003</v>
      </c>
      <c r="AY212" s="7">
        <v>1364674.2635999999</v>
      </c>
      <c r="AZ212" s="7">
        <v>1625571.4923999999</v>
      </c>
      <c r="BA212" s="7">
        <v>815479.75040000014</v>
      </c>
      <c r="BB212" s="7">
        <v>273683.26</v>
      </c>
      <c r="BC212" s="7">
        <v>857198.95000000019</v>
      </c>
      <c r="BD212" s="7">
        <v>315406.27</v>
      </c>
      <c r="BE212" s="7">
        <v>497955.71</v>
      </c>
      <c r="BF212" s="7">
        <v>385606.56000000006</v>
      </c>
      <c r="BG212" s="7">
        <v>395089.62999999995</v>
      </c>
      <c r="BH212" s="7">
        <v>348896.58999999997</v>
      </c>
      <c r="BI212" s="7">
        <v>485863.99000000005</v>
      </c>
      <c r="BJ212" s="7">
        <v>716784.63</v>
      </c>
      <c r="BK212" s="7">
        <v>824484.86999999976</v>
      </c>
      <c r="BL212" s="7">
        <v>621112.36</v>
      </c>
      <c r="BM212" s="7">
        <v>815174.51</v>
      </c>
      <c r="BN212" s="7">
        <v>883708.37999999989</v>
      </c>
      <c r="BO212" s="7">
        <v>729493.13</v>
      </c>
      <c r="BP212" s="7">
        <v>584683.9</v>
      </c>
      <c r="BQ212" s="7">
        <v>948411.74</v>
      </c>
      <c r="BR212" s="7">
        <v>845640.69</v>
      </c>
      <c r="BS212" s="7">
        <v>697479.75999999989</v>
      </c>
      <c r="BT212" s="7">
        <v>724975.65</v>
      </c>
      <c r="BU212" s="7">
        <v>1778215.31</v>
      </c>
      <c r="BV212" s="7">
        <v>1373072.9500000002</v>
      </c>
      <c r="BW212" s="7">
        <v>1266664.1100000001</v>
      </c>
      <c r="BX212" s="7">
        <v>800162.84</v>
      </c>
      <c r="BY212" s="7">
        <v>1250172.7100000002</v>
      </c>
      <c r="BZ212" s="7">
        <v>8460.0300000000007</v>
      </c>
      <c r="CA212" s="7">
        <v>16106.44</v>
      </c>
      <c r="CB212" s="7">
        <v>0</v>
      </c>
      <c r="CC212" s="7">
        <v>122909.36</v>
      </c>
      <c r="CD212" s="7">
        <v>36702.31</v>
      </c>
      <c r="CE212" s="7">
        <v>22245.88</v>
      </c>
      <c r="CF212" s="7">
        <v>51745.52</v>
      </c>
      <c r="CG212" s="7">
        <v>14447.08</v>
      </c>
      <c r="CH212" s="7">
        <v>0</v>
      </c>
      <c r="CI212" s="7">
        <v>0</v>
      </c>
      <c r="CJ212" s="7">
        <v>116958.28</v>
      </c>
      <c r="CK212" s="7">
        <v>19507.68</v>
      </c>
      <c r="CL212" s="7">
        <v>63630.84</v>
      </c>
      <c r="CM212" s="8">
        <v>4.4357737085797934E-3</v>
      </c>
      <c r="CN212" s="8">
        <v>1.1165687024443097E-2</v>
      </c>
      <c r="CO212" s="8">
        <v>0</v>
      </c>
      <c r="CP212" s="8">
        <v>5.1246379650200596E-2</v>
      </c>
      <c r="CQ212" s="8">
        <v>2.1467892257593605E-2</v>
      </c>
      <c r="CR212" s="8">
        <v>1.3178146931775735E-2</v>
      </c>
      <c r="CS212" s="8">
        <v>4.1404719799365192E-2</v>
      </c>
      <c r="CT212" s="8">
        <v>1.0595578053458976E-2</v>
      </c>
      <c r="CU212" s="8">
        <v>0</v>
      </c>
      <c r="CV212" s="8">
        <v>0</v>
      </c>
      <c r="CW212" s="8">
        <v>5.9941963681687908E-2</v>
      </c>
      <c r="CX212" s="8">
        <v>1.0221217164790198E-2</v>
      </c>
      <c r="CY212" s="8">
        <v>3.7671762140874976E-2</v>
      </c>
      <c r="CZ212" s="7">
        <v>1907227.5899999999</v>
      </c>
      <c r="DA212" s="7">
        <v>1442494.31</v>
      </c>
      <c r="DB212" s="7">
        <v>2072541.6999999997</v>
      </c>
      <c r="DC212" s="7">
        <v>2398400.84</v>
      </c>
      <c r="DD212" s="7">
        <v>1709637.3299999998</v>
      </c>
      <c r="DE212" s="7">
        <v>1688088.63</v>
      </c>
      <c r="DF212" s="7">
        <v>1249749.3100000003</v>
      </c>
      <c r="DG212" s="7">
        <v>1363500.88</v>
      </c>
      <c r="DH212" s="7">
        <v>1664184.2800000003</v>
      </c>
      <c r="DI212" s="7">
        <v>2097196.1</v>
      </c>
      <c r="DJ212" s="7">
        <v>1951192</v>
      </c>
      <c r="DK212" s="7">
        <v>1908547.6500000004</v>
      </c>
      <c r="DL212" s="7">
        <v>1689085.8399999999</v>
      </c>
      <c r="DM212" s="8">
        <v>9.3023255813953487E-2</v>
      </c>
      <c r="DN212" s="8">
        <v>4.1666666666666664E-2</v>
      </c>
      <c r="DO212" s="8">
        <v>7.6923076923076927E-2</v>
      </c>
      <c r="DP212" s="8">
        <v>7.4626865671641784E-2</v>
      </c>
      <c r="DQ212" s="8">
        <v>8.98876404494382E-2</v>
      </c>
      <c r="DR212" s="8">
        <v>0.17857142857142858</v>
      </c>
      <c r="DS212" s="8">
        <v>7.407407407407407E-2</v>
      </c>
      <c r="DT212" s="8">
        <v>0.14516129032258066</v>
      </c>
      <c r="DU212" s="8">
        <v>0.1</v>
      </c>
      <c r="DV212" s="8">
        <v>5.7971014492753624E-2</v>
      </c>
      <c r="DW212" s="8">
        <v>7.4468085106382975E-2</v>
      </c>
      <c r="DX212" s="8">
        <v>8.4337349397590355E-2</v>
      </c>
      <c r="DY212" s="8">
        <v>0.11702127659574468</v>
      </c>
      <c r="DZ212" s="8">
        <v>8.9285714285714288E-2</v>
      </c>
      <c r="EA212" s="8">
        <v>7.0175438596491224E-2</v>
      </c>
      <c r="EB212" s="8">
        <v>3.1746031746031744E-2</v>
      </c>
      <c r="EC212" s="8">
        <v>9.0909090909090912E-2</v>
      </c>
      <c r="ED212" s="8">
        <v>5.4794520547945202E-2</v>
      </c>
      <c r="EE212" s="8">
        <v>0.08</v>
      </c>
      <c r="EF212" s="8">
        <v>0.15517241379310345</v>
      </c>
      <c r="EG212" s="8">
        <v>7.1428571428571425E-2</v>
      </c>
      <c r="EH212" s="8">
        <v>0.15254237288135594</v>
      </c>
      <c r="EI212" s="8">
        <v>9.375E-2</v>
      </c>
      <c r="EJ212" s="8">
        <v>5.5555555555555552E-2</v>
      </c>
      <c r="EK212" s="8">
        <v>9.0909090909090912E-2</v>
      </c>
      <c r="EL212" s="8">
        <v>6.8627450980392163E-2</v>
      </c>
      <c r="EM212" s="8">
        <v>4.4117647058823532E-2</v>
      </c>
      <c r="EN212" s="8">
        <v>0.11538461538461539</v>
      </c>
      <c r="EO212" s="8">
        <v>6.5573770491803282E-2</v>
      </c>
      <c r="EP212" s="8">
        <v>1.6666666666666666E-2</v>
      </c>
      <c r="EQ212" s="8">
        <v>8.9552238805970144E-2</v>
      </c>
      <c r="ER212" s="8">
        <v>0.05</v>
      </c>
      <c r="ES212" s="8">
        <v>9.0909090909090912E-2</v>
      </c>
      <c r="ET212" s="8">
        <v>0.15254237288135594</v>
      </c>
      <c r="EU212" s="8">
        <v>8.7499999999999994E-2</v>
      </c>
      <c r="EV212" s="8">
        <v>0.15384615384615385</v>
      </c>
      <c r="EW212" s="8">
        <v>7.4626865671641784E-2</v>
      </c>
      <c r="EX212" s="8">
        <v>4.6875E-2</v>
      </c>
      <c r="EY212" s="8">
        <v>9.8039215686274508E-2</v>
      </c>
      <c r="EZ212" s="7">
        <v>45765.19</v>
      </c>
      <c r="FA212" s="7">
        <v>10611.69</v>
      </c>
      <c r="FB212" s="7">
        <v>26659.619999999995</v>
      </c>
      <c r="FC212" s="7">
        <v>135026.50000000003</v>
      </c>
      <c r="FD212" s="7">
        <v>44005.33</v>
      </c>
      <c r="FE212" s="7">
        <v>11789.19</v>
      </c>
      <c r="FF212" s="7">
        <v>6157.66</v>
      </c>
      <c r="FG212" s="7">
        <v>38496.369999999995</v>
      </c>
      <c r="FH212" s="7">
        <v>23273.509999999995</v>
      </c>
      <c r="FI212" s="7">
        <v>70734.320000000022</v>
      </c>
      <c r="FJ212" s="7">
        <v>38738.850000000013</v>
      </c>
      <c r="FK212" s="7">
        <v>29930.010000000002</v>
      </c>
      <c r="FL212" s="7">
        <v>7870.37</v>
      </c>
      <c r="FM212" s="7">
        <v>19970.390000000003</v>
      </c>
      <c r="FN212" s="7">
        <v>35355.1</v>
      </c>
      <c r="FO212" s="7">
        <v>42622.3</v>
      </c>
      <c r="FP212" s="7">
        <v>39425.699999999997</v>
      </c>
      <c r="FQ212" s="7">
        <v>15070.530000000002</v>
      </c>
      <c r="FR212" s="7">
        <v>4401.68</v>
      </c>
      <c r="FS212" s="7">
        <v>39805.12000000001</v>
      </c>
      <c r="FT212" s="7">
        <v>4951.37</v>
      </c>
      <c r="FU212" s="7">
        <v>47144.829999999994</v>
      </c>
      <c r="FV212" s="7">
        <v>4611.5199999999995</v>
      </c>
      <c r="FW212" s="7">
        <v>25507.99</v>
      </c>
      <c r="FX212" s="9" t="s">
        <v>389</v>
      </c>
      <c r="FY212" s="10" t="s">
        <v>395</v>
      </c>
      <c r="FZ212" s="22" t="s">
        <v>390</v>
      </c>
    </row>
    <row r="213" spans="1:182" x14ac:dyDescent="0.35">
      <c r="A213" s="6" t="s">
        <v>396</v>
      </c>
      <c r="B213" s="7">
        <v>5896386.9047999801</v>
      </c>
      <c r="C213" s="7">
        <v>7171265.2591999983</v>
      </c>
      <c r="D213" s="7">
        <v>8264648.4351999918</v>
      </c>
      <c r="E213" s="7">
        <v>9104938.3712000009</v>
      </c>
      <c r="F213" s="7">
        <v>9934814.0455999896</v>
      </c>
      <c r="G213" s="7">
        <v>11047734.968800001</v>
      </c>
      <c r="H213" s="7">
        <v>11542873.239999998</v>
      </c>
      <c r="I213" s="7">
        <v>11715002.562799986</v>
      </c>
      <c r="J213" s="7">
        <v>12730752.839599989</v>
      </c>
      <c r="K213" s="7">
        <v>14201952.593199996</v>
      </c>
      <c r="L213" s="7">
        <v>16408076.262799999</v>
      </c>
      <c r="M213" s="7">
        <v>18285738.394399997</v>
      </c>
      <c r="N213" s="7">
        <v>19974181.099199999</v>
      </c>
      <c r="O213" s="7">
        <v>509145.13439999998</v>
      </c>
      <c r="P213" s="7">
        <v>613786.56280000007</v>
      </c>
      <c r="Q213" s="7">
        <v>738611.92400000012</v>
      </c>
      <c r="R213" s="7">
        <v>1017028.2052</v>
      </c>
      <c r="S213" s="7">
        <v>1358135.4252000002</v>
      </c>
      <c r="T213" s="7">
        <v>1517188.3908000002</v>
      </c>
      <c r="U213" s="7">
        <v>1640956.9572000001</v>
      </c>
      <c r="V213" s="7">
        <v>1518096.8832</v>
      </c>
      <c r="W213" s="7">
        <v>885768.91279999993</v>
      </c>
      <c r="X213" s="7">
        <v>786776.72359999991</v>
      </c>
      <c r="Y213" s="7">
        <v>1214159.2127999996</v>
      </c>
      <c r="Z213" s="7">
        <v>1753486.3632</v>
      </c>
      <c r="AA213" s="7">
        <v>1971008.0175999994</v>
      </c>
      <c r="AB213" s="7">
        <v>318692.32039999997</v>
      </c>
      <c r="AC213" s="7">
        <v>579348.6</v>
      </c>
      <c r="AD213" s="7">
        <v>739717.06680000003</v>
      </c>
      <c r="AE213" s="7">
        <v>816747.13080000016</v>
      </c>
      <c r="AF213" s="7">
        <v>690742.64760000003</v>
      </c>
      <c r="AG213" s="7">
        <v>666499.20639999991</v>
      </c>
      <c r="AH213" s="7">
        <v>431312.61960000003</v>
      </c>
      <c r="AI213" s="7">
        <v>293835.17000000004</v>
      </c>
      <c r="AJ213" s="7">
        <v>680479.40559999994</v>
      </c>
      <c r="AK213" s="7">
        <v>1292034.1916</v>
      </c>
      <c r="AL213" s="7">
        <v>1484329.3996000001</v>
      </c>
      <c r="AM213" s="7">
        <v>1389600.2872000004</v>
      </c>
      <c r="AN213" s="7">
        <v>1656814.1816</v>
      </c>
      <c r="AO213" s="7">
        <v>0</v>
      </c>
      <c r="AP213" s="7">
        <v>340688.41680000001</v>
      </c>
      <c r="AQ213" s="7">
        <v>73310.358800000002</v>
      </c>
      <c r="AR213" s="7">
        <v>42912.038</v>
      </c>
      <c r="AS213" s="7">
        <v>255045.9608</v>
      </c>
      <c r="AT213" s="7">
        <v>261883.68359999999</v>
      </c>
      <c r="AU213" s="7">
        <v>245938.98119999998</v>
      </c>
      <c r="AV213" s="7">
        <v>198474.02239999999</v>
      </c>
      <c r="AW213" s="7">
        <v>204546.40359999999</v>
      </c>
      <c r="AX213" s="7">
        <v>68155.570800000001</v>
      </c>
      <c r="AY213" s="7">
        <v>154347.8536</v>
      </c>
      <c r="AZ213" s="7">
        <v>213449.59760000001</v>
      </c>
      <c r="BA213" s="7">
        <v>110667.96680000001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46374.89</v>
      </c>
      <c r="BP213" s="7">
        <v>104576.94</v>
      </c>
      <c r="BQ213" s="7">
        <v>0</v>
      </c>
      <c r="BR213" s="7">
        <v>327640.28999999998</v>
      </c>
      <c r="BS213" s="7">
        <v>94459.31</v>
      </c>
      <c r="BT213" s="7">
        <v>425506.89</v>
      </c>
      <c r="BU213" s="7">
        <v>684478.24000000011</v>
      </c>
      <c r="BV213" s="7">
        <v>236466.03</v>
      </c>
      <c r="BW213" s="7">
        <v>96118.15</v>
      </c>
      <c r="BX213" s="7">
        <v>137296.82</v>
      </c>
      <c r="BY213" s="7">
        <v>321562.66000000003</v>
      </c>
      <c r="BZ213" s="7">
        <v>0</v>
      </c>
      <c r="CA213" s="7">
        <v>0</v>
      </c>
      <c r="CB213" s="7">
        <v>23161.52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63839.06</v>
      </c>
      <c r="CJ213" s="7">
        <v>0</v>
      </c>
      <c r="CK213" s="7">
        <v>0</v>
      </c>
      <c r="CL213" s="7">
        <v>0</v>
      </c>
      <c r="CM213" s="20">
        <v>0</v>
      </c>
      <c r="CN213" s="20">
        <v>0</v>
      </c>
      <c r="CO213" s="20">
        <v>2.0915243737803627E-2</v>
      </c>
      <c r="CP213" s="20">
        <v>0</v>
      </c>
      <c r="CQ213" s="20">
        <v>0</v>
      </c>
      <c r="CR213" s="20">
        <v>0</v>
      </c>
      <c r="CS213" s="20">
        <v>0</v>
      </c>
      <c r="CT213" s="20">
        <v>0</v>
      </c>
      <c r="CU213" s="20">
        <v>0</v>
      </c>
      <c r="CV213" s="20">
        <v>4.8646005668257511E-2</v>
      </c>
      <c r="CW213" s="20">
        <v>0</v>
      </c>
      <c r="CX213" s="20">
        <v>0</v>
      </c>
      <c r="CY213" s="20">
        <v>0</v>
      </c>
      <c r="CZ213" s="7">
        <v>951783.18</v>
      </c>
      <c r="DA213" s="7">
        <v>1243261.58</v>
      </c>
      <c r="DB213" s="7">
        <v>1107399</v>
      </c>
      <c r="DC213" s="7">
        <v>842858.61</v>
      </c>
      <c r="DD213" s="7">
        <v>822108</v>
      </c>
      <c r="DE213" s="7">
        <v>1203836.3999999999</v>
      </c>
      <c r="DF213" s="7">
        <v>884301.70000000007</v>
      </c>
      <c r="DG213" s="7">
        <v>661522.63</v>
      </c>
      <c r="DH213" s="7">
        <v>1596032.6500000001</v>
      </c>
      <c r="DI213" s="7">
        <v>1703434.32</v>
      </c>
      <c r="DJ213" s="7">
        <v>2102594.96</v>
      </c>
      <c r="DK213" s="7">
        <v>2036111.12</v>
      </c>
      <c r="DL213" s="7">
        <v>2126652.2800000003</v>
      </c>
      <c r="DM213" s="20">
        <v>6.8965517241379309E-2</v>
      </c>
      <c r="DN213" s="20">
        <v>6.9767441860465115E-2</v>
      </c>
      <c r="DO213" s="20">
        <v>7.4999999999999997E-2</v>
      </c>
      <c r="DP213" s="20">
        <v>8.5714285714285715E-2</v>
      </c>
      <c r="DQ213" s="20">
        <v>0</v>
      </c>
      <c r="DR213" s="20">
        <v>3.3333333333333333E-2</v>
      </c>
      <c r="DS213" s="20">
        <v>5.4545454545454543E-2</v>
      </c>
      <c r="DT213" s="20">
        <v>5.4054054054054057E-2</v>
      </c>
      <c r="DU213" s="20">
        <v>0.24</v>
      </c>
      <c r="DV213" s="20">
        <v>9.7560975609756101E-2</v>
      </c>
      <c r="DW213" s="20">
        <v>5.1724137931034482E-2</v>
      </c>
      <c r="DX213" s="20">
        <v>5.8823529411764705E-2</v>
      </c>
      <c r="DY213" s="20">
        <v>0.12938596491228069</v>
      </c>
      <c r="DZ213" s="20">
        <v>3.8461538461538464E-2</v>
      </c>
      <c r="EA213" s="20">
        <v>7.1428571428571425E-2</v>
      </c>
      <c r="EB213" s="20">
        <v>5.4054054054054057E-2</v>
      </c>
      <c r="EC213" s="20">
        <v>0.10256410256410256</v>
      </c>
      <c r="ED213" s="20">
        <v>3.125E-2</v>
      </c>
      <c r="EE213" s="20">
        <v>0</v>
      </c>
      <c r="EF213" s="20">
        <v>7.6923076923076927E-2</v>
      </c>
      <c r="EG213" s="20">
        <v>6.6666666666666666E-2</v>
      </c>
      <c r="EH213" s="20">
        <v>0</v>
      </c>
      <c r="EI213" s="20">
        <v>0.2</v>
      </c>
      <c r="EJ213" s="20">
        <v>5.8823529411764705E-2</v>
      </c>
      <c r="EK213" s="20">
        <v>4.4776119402985072E-2</v>
      </c>
      <c r="EL213" s="20">
        <v>6.7796610169491525E-2</v>
      </c>
      <c r="EM213" s="20">
        <v>0</v>
      </c>
      <c r="EN213" s="20">
        <v>6.25E-2</v>
      </c>
      <c r="EO213" s="20">
        <v>2.7027027027027029E-2</v>
      </c>
      <c r="EP213" s="20">
        <v>0.05</v>
      </c>
      <c r="EQ213" s="20">
        <v>8.5714285714285715E-2</v>
      </c>
      <c r="ER213" s="20">
        <v>2.8571428571428571E-2</v>
      </c>
      <c r="ES213" s="20">
        <v>2.6315789473684209E-2</v>
      </c>
      <c r="ET213" s="20">
        <v>6.8965517241379309E-2</v>
      </c>
      <c r="EU213" s="20">
        <v>6.9767441860465115E-2</v>
      </c>
      <c r="EV213" s="20">
        <v>3.2258064516129031E-2</v>
      </c>
      <c r="EW213" s="20">
        <v>0.20588235294117646</v>
      </c>
      <c r="EX213" s="20">
        <v>2.4390243902439025E-2</v>
      </c>
      <c r="EY213" s="20">
        <v>4.2857142857142858E-2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448.97999999999996</v>
      </c>
      <c r="FG213" s="7">
        <v>180.4</v>
      </c>
      <c r="FH213" s="7">
        <v>1966.18</v>
      </c>
      <c r="FI213" s="7">
        <v>1383.53</v>
      </c>
      <c r="FJ213" s="7">
        <v>159.51</v>
      </c>
      <c r="FK213" s="7">
        <v>873.88</v>
      </c>
      <c r="FL213" s="7">
        <v>461.49</v>
      </c>
      <c r="FM213" s="7">
        <v>589.72</v>
      </c>
      <c r="FN213" s="7">
        <v>559.09999999999991</v>
      </c>
      <c r="FO213" s="7">
        <v>938.7299999999999</v>
      </c>
      <c r="FP213" s="7">
        <v>279.43</v>
      </c>
      <c r="FQ213" s="7">
        <v>1369.8</v>
      </c>
      <c r="FR213" s="7">
        <v>2761.14</v>
      </c>
      <c r="FS213" s="7">
        <v>307.56</v>
      </c>
      <c r="FT213" s="7">
        <v>3615.92</v>
      </c>
      <c r="FU213" s="7">
        <v>2399.54</v>
      </c>
      <c r="FV213" s="7">
        <v>1112.44</v>
      </c>
      <c r="FW213" s="7">
        <v>5936.3499999999995</v>
      </c>
      <c r="FX213" s="9" t="s">
        <v>389</v>
      </c>
      <c r="FY213" s="10" t="s">
        <v>396</v>
      </c>
      <c r="FZ213" s="22" t="s">
        <v>390</v>
      </c>
    </row>
    <row r="214" spans="1:182" x14ac:dyDescent="0.35">
      <c r="A214" s="6" t="s">
        <v>397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63261.71</v>
      </c>
      <c r="J214" s="7">
        <v>353466.98600000003</v>
      </c>
      <c r="K214" s="7">
        <v>816384.29</v>
      </c>
      <c r="L214" s="7">
        <v>1506004.4231999998</v>
      </c>
      <c r="M214" s="7">
        <v>2222083.1735999999</v>
      </c>
      <c r="N214" s="7">
        <v>3051096.5627999995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88112.784400000004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81466.622399999993</v>
      </c>
      <c r="AM214" s="7">
        <v>137466.02960000001</v>
      </c>
      <c r="AN214" s="7">
        <v>136635.89480000001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8" t="s">
        <v>182</v>
      </c>
      <c r="CN214" s="8" t="s">
        <v>182</v>
      </c>
      <c r="CO214" s="8" t="s">
        <v>182</v>
      </c>
      <c r="CP214" s="8" t="s">
        <v>182</v>
      </c>
      <c r="CQ214" s="8" t="s">
        <v>182</v>
      </c>
      <c r="CR214" s="8" t="s">
        <v>182</v>
      </c>
      <c r="CS214" s="8" t="s">
        <v>182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59793.68</v>
      </c>
      <c r="DH214" s="7">
        <v>245033.1</v>
      </c>
      <c r="DI214" s="7">
        <v>428342.49</v>
      </c>
      <c r="DJ214" s="7">
        <v>571270.39999999991</v>
      </c>
      <c r="DK214" s="7">
        <v>644331.61</v>
      </c>
      <c r="DL214" s="7">
        <v>777210.54</v>
      </c>
      <c r="DM214" s="8" t="s">
        <v>182</v>
      </c>
      <c r="DN214" s="8" t="s">
        <v>182</v>
      </c>
      <c r="DO214" s="8" t="s">
        <v>182</v>
      </c>
      <c r="DP214" s="8" t="s">
        <v>182</v>
      </c>
      <c r="DQ214" s="8" t="s">
        <v>182</v>
      </c>
      <c r="DR214" s="8" t="s">
        <v>182</v>
      </c>
      <c r="DS214" s="8" t="s">
        <v>182</v>
      </c>
      <c r="DT214" s="8" t="s">
        <v>182</v>
      </c>
      <c r="DU214" s="8" t="s">
        <v>182</v>
      </c>
      <c r="DV214" s="8">
        <v>0.125</v>
      </c>
      <c r="DW214" s="8">
        <v>0.22222222222222221</v>
      </c>
      <c r="DX214" s="8">
        <v>4.1666666666666664E-2</v>
      </c>
      <c r="DY214" s="8">
        <v>0</v>
      </c>
      <c r="DZ214" s="8" t="s">
        <v>182</v>
      </c>
      <c r="EA214" s="8" t="s">
        <v>182</v>
      </c>
      <c r="EB214" s="8" t="s">
        <v>182</v>
      </c>
      <c r="EC214" s="8" t="s">
        <v>182</v>
      </c>
      <c r="ED214" s="8" t="s">
        <v>182</v>
      </c>
      <c r="EE214" s="8" t="s">
        <v>182</v>
      </c>
      <c r="EF214" s="8" t="s">
        <v>182</v>
      </c>
      <c r="EG214" s="8" t="s">
        <v>182</v>
      </c>
      <c r="EH214" s="8" t="s">
        <v>182</v>
      </c>
      <c r="EI214" s="8">
        <v>0</v>
      </c>
      <c r="EJ214" s="8">
        <v>0.25</v>
      </c>
      <c r="EK214" s="8">
        <v>0.1875</v>
      </c>
      <c r="EL214" s="8">
        <v>0</v>
      </c>
      <c r="EM214" s="8" t="s">
        <v>182</v>
      </c>
      <c r="EN214" s="8" t="s">
        <v>182</v>
      </c>
      <c r="EO214" s="8" t="s">
        <v>182</v>
      </c>
      <c r="EP214" s="8" t="s">
        <v>182</v>
      </c>
      <c r="EQ214" s="8" t="s">
        <v>182</v>
      </c>
      <c r="ER214" s="8" t="s">
        <v>182</v>
      </c>
      <c r="ES214" s="8" t="s">
        <v>182</v>
      </c>
      <c r="ET214" s="8" t="s">
        <v>182</v>
      </c>
      <c r="EU214" s="8" t="s">
        <v>182</v>
      </c>
      <c r="EV214" s="8" t="s">
        <v>182</v>
      </c>
      <c r="EW214" s="8">
        <v>0</v>
      </c>
      <c r="EX214" s="8">
        <v>0.33333333333333331</v>
      </c>
      <c r="EY214" s="8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30.04</v>
      </c>
      <c r="FW214" s="7">
        <v>300.75</v>
      </c>
      <c r="FX214" s="9" t="s">
        <v>389</v>
      </c>
      <c r="FY214" s="10" t="s">
        <v>397</v>
      </c>
      <c r="FZ214" s="22" t="s">
        <v>390</v>
      </c>
    </row>
    <row r="215" spans="1:182" x14ac:dyDescent="0.35">
      <c r="A215" s="17" t="s">
        <v>389</v>
      </c>
      <c r="B215" s="18">
        <v>156100631.57519978</v>
      </c>
      <c r="C215" s="18">
        <v>159615215.40560007</v>
      </c>
      <c r="D215" s="18">
        <v>163259662.84639993</v>
      </c>
      <c r="E215" s="18">
        <v>168627540.40959999</v>
      </c>
      <c r="F215" s="18">
        <v>169427068.06799981</v>
      </c>
      <c r="G215" s="18">
        <v>177733681.16479975</v>
      </c>
      <c r="H215" s="18">
        <v>171702036.42839992</v>
      </c>
      <c r="I215" s="18">
        <v>172820596.29479998</v>
      </c>
      <c r="J215" s="18">
        <v>177451223.66999996</v>
      </c>
      <c r="K215" s="18">
        <v>184481336.34960008</v>
      </c>
      <c r="L215" s="18">
        <v>192382629.07800007</v>
      </c>
      <c r="M215" s="18">
        <v>197963761.3339999</v>
      </c>
      <c r="N215" s="18">
        <v>205065746.96119994</v>
      </c>
      <c r="O215" s="18">
        <v>18590130.586399995</v>
      </c>
      <c r="P215" s="18">
        <v>18153389.100000005</v>
      </c>
      <c r="Q215" s="18">
        <v>18168544.439600006</v>
      </c>
      <c r="R215" s="18">
        <v>19058035.817199998</v>
      </c>
      <c r="S215" s="18">
        <v>20148516.433199998</v>
      </c>
      <c r="T215" s="18">
        <v>20203947.363200001</v>
      </c>
      <c r="U215" s="18">
        <v>21512881.176799998</v>
      </c>
      <c r="V215" s="18">
        <v>21167587.332799997</v>
      </c>
      <c r="W215" s="18">
        <v>20264659.396400001</v>
      </c>
      <c r="X215" s="18">
        <v>20487649.338</v>
      </c>
      <c r="Y215" s="18">
        <v>22590965.833999991</v>
      </c>
      <c r="Z215" s="18">
        <v>24011441.850000001</v>
      </c>
      <c r="AA215" s="18">
        <v>26125935.314400006</v>
      </c>
      <c r="AB215" s="18">
        <v>10951986.726399999</v>
      </c>
      <c r="AC215" s="18">
        <v>10932839.911599997</v>
      </c>
      <c r="AD215" s="18">
        <v>11494165.406799996</v>
      </c>
      <c r="AE215" s="18">
        <v>12118052.900399998</v>
      </c>
      <c r="AF215" s="18">
        <v>11484634.802800003</v>
      </c>
      <c r="AG215" s="18">
        <v>11809591.581600001</v>
      </c>
      <c r="AH215" s="18">
        <v>10413061.998399997</v>
      </c>
      <c r="AI215" s="18">
        <v>11822316.711999996</v>
      </c>
      <c r="AJ215" s="18">
        <v>13216871.7388</v>
      </c>
      <c r="AK215" s="18">
        <v>14053183.148799991</v>
      </c>
      <c r="AL215" s="18">
        <v>13405803.599600006</v>
      </c>
      <c r="AM215" s="18">
        <v>14867651.536399998</v>
      </c>
      <c r="AN215" s="18">
        <v>14464280.92400001</v>
      </c>
      <c r="AO215" s="18">
        <v>113718.4748</v>
      </c>
      <c r="AP215" s="18">
        <v>1588986.3171999995</v>
      </c>
      <c r="AQ215" s="18">
        <v>1685825.5627999997</v>
      </c>
      <c r="AR215" s="18">
        <v>1573897.2944</v>
      </c>
      <c r="AS215" s="18">
        <v>1976180.3123999997</v>
      </c>
      <c r="AT215" s="18">
        <v>1566261.8531999998</v>
      </c>
      <c r="AU215" s="18">
        <v>2404932.4007999999</v>
      </c>
      <c r="AV215" s="18">
        <v>1594119.2752</v>
      </c>
      <c r="AW215" s="18">
        <v>2436310.9040000001</v>
      </c>
      <c r="AX215" s="18">
        <v>1940396.0848000003</v>
      </c>
      <c r="AY215" s="18">
        <v>2538791.7492000004</v>
      </c>
      <c r="AZ215" s="18">
        <v>2815622.2940000002</v>
      </c>
      <c r="BA215" s="18">
        <v>1975835.9587999999</v>
      </c>
      <c r="BB215" s="18">
        <v>2743172.4699999997</v>
      </c>
      <c r="BC215" s="18">
        <v>3711529.3900000011</v>
      </c>
      <c r="BD215" s="18">
        <v>2779420.0900000003</v>
      </c>
      <c r="BE215" s="18">
        <v>2562750.44</v>
      </c>
      <c r="BF215" s="18">
        <v>2354752.64</v>
      </c>
      <c r="BG215" s="18">
        <v>2274269.7300000004</v>
      </c>
      <c r="BH215" s="18">
        <v>2197325.4700000002</v>
      </c>
      <c r="BI215" s="18">
        <v>2308496.3400000003</v>
      </c>
      <c r="BJ215" s="18">
        <v>2508797.5699999998</v>
      </c>
      <c r="BK215" s="18">
        <v>3087397.7400000026</v>
      </c>
      <c r="BL215" s="18">
        <v>3295815.0599999987</v>
      </c>
      <c r="BM215" s="18">
        <v>3493165.6900000004</v>
      </c>
      <c r="BN215" s="18">
        <v>3748366.5300000012</v>
      </c>
      <c r="BO215" s="18">
        <v>3905374.7099999995</v>
      </c>
      <c r="BP215" s="18">
        <v>2649203.79</v>
      </c>
      <c r="BQ215" s="18">
        <v>3254598.3999999994</v>
      </c>
      <c r="BR215" s="18">
        <v>3980011.6999999988</v>
      </c>
      <c r="BS215" s="18">
        <v>3136886.17</v>
      </c>
      <c r="BT215" s="18">
        <v>3756446.6100000008</v>
      </c>
      <c r="BU215" s="18">
        <v>4895651.34</v>
      </c>
      <c r="BV215" s="18">
        <v>3936014.64</v>
      </c>
      <c r="BW215" s="18">
        <v>3422859.0299999993</v>
      </c>
      <c r="BX215" s="18">
        <v>3731543.0700000008</v>
      </c>
      <c r="BY215" s="18">
        <v>3811465.49</v>
      </c>
      <c r="BZ215" s="18">
        <v>59002.47</v>
      </c>
      <c r="CA215" s="18">
        <v>181306.78</v>
      </c>
      <c r="CB215" s="18">
        <v>78079.429999999993</v>
      </c>
      <c r="CC215" s="18">
        <v>292667.94</v>
      </c>
      <c r="CD215" s="18">
        <v>73553.16</v>
      </c>
      <c r="CE215" s="18">
        <v>96949.430000000008</v>
      </c>
      <c r="CF215" s="18">
        <v>243661.9</v>
      </c>
      <c r="CG215" s="18">
        <v>156278.72</v>
      </c>
      <c r="CH215" s="18">
        <v>324650.87</v>
      </c>
      <c r="CI215" s="18">
        <v>272635.24</v>
      </c>
      <c r="CJ215" s="18">
        <v>201595.8</v>
      </c>
      <c r="CK215" s="18">
        <v>154514.76999999999</v>
      </c>
      <c r="CL215" s="18">
        <v>85250.06</v>
      </c>
      <c r="CM215" s="19">
        <v>6.5145003378018988E-3</v>
      </c>
      <c r="CN215" s="19">
        <v>1.7703861878834156E-2</v>
      </c>
      <c r="CO215" s="19">
        <v>7.4482073866913075E-3</v>
      </c>
      <c r="CP215" s="19">
        <v>2.6987520479542969E-2</v>
      </c>
      <c r="CQ215" s="19">
        <v>9.4607245664717569E-3</v>
      </c>
      <c r="CR215" s="19">
        <v>1.0674475094960476E-2</v>
      </c>
      <c r="CS215" s="19">
        <v>3.7019602876985629E-2</v>
      </c>
      <c r="CT215" s="19">
        <v>1.8892610525357553E-2</v>
      </c>
      <c r="CU215" s="19">
        <v>2.704195961561991E-2</v>
      </c>
      <c r="CV215" s="19">
        <v>1.9477489448716013E-2</v>
      </c>
      <c r="CW215" s="19">
        <v>1.4457209270798847E-2</v>
      </c>
      <c r="CX215" s="19">
        <v>1.1679911754690285E-2</v>
      </c>
      <c r="CY215" s="19">
        <v>6.1798407119449863E-3</v>
      </c>
      <c r="CZ215" s="18">
        <v>9057098.3099999987</v>
      </c>
      <c r="DA215" s="18">
        <v>10241086.449999999</v>
      </c>
      <c r="DB215" s="18">
        <v>10482982.809999999</v>
      </c>
      <c r="DC215" s="18">
        <v>10844565.739999998</v>
      </c>
      <c r="DD215" s="18">
        <v>7774580.0000000019</v>
      </c>
      <c r="DE215" s="18">
        <v>9082360.4099999983</v>
      </c>
      <c r="DF215" s="18">
        <v>6581969.5800000029</v>
      </c>
      <c r="DG215" s="18">
        <v>8271949.4899999984</v>
      </c>
      <c r="DH215" s="18">
        <v>12005449.109999999</v>
      </c>
      <c r="DI215" s="18">
        <v>13997452.84</v>
      </c>
      <c r="DJ215" s="18">
        <v>13944309.459999995</v>
      </c>
      <c r="DK215" s="18">
        <v>13229104.23</v>
      </c>
      <c r="DL215" s="18">
        <v>13794863.649999999</v>
      </c>
      <c r="DM215" s="19">
        <v>4.1379310344827586E-2</v>
      </c>
      <c r="DN215" s="19">
        <v>3.7735849056603772E-2</v>
      </c>
      <c r="DO215" s="19">
        <v>3.131115459882583E-2</v>
      </c>
      <c r="DP215" s="19">
        <v>3.4979423868312758E-2</v>
      </c>
      <c r="DQ215" s="19">
        <v>3.3730158730158728E-2</v>
      </c>
      <c r="DR215" s="19">
        <v>5.0666666666666665E-2</v>
      </c>
      <c r="DS215" s="19">
        <v>4.3841336116910233E-2</v>
      </c>
      <c r="DT215" s="19">
        <v>7.0270270270270274E-2</v>
      </c>
      <c r="DU215" s="19">
        <v>8.7533156498673742E-2</v>
      </c>
      <c r="DV215" s="19">
        <v>6.3789868667917443E-2</v>
      </c>
      <c r="DW215" s="19">
        <v>5.0894085281980743E-2</v>
      </c>
      <c r="DX215" s="19">
        <v>5.2715654952076675E-2</v>
      </c>
      <c r="DY215" s="19">
        <v>6.615384615384616E-2</v>
      </c>
      <c r="DZ215" s="19">
        <v>3.6496350364963501E-2</v>
      </c>
      <c r="EA215" s="19">
        <v>3.0303030303030304E-2</v>
      </c>
      <c r="EB215" s="19">
        <v>3.4313725490196081E-2</v>
      </c>
      <c r="EC215" s="19">
        <v>3.1434184675834968E-2</v>
      </c>
      <c r="ED215" s="19">
        <v>2.9940119760479042E-2</v>
      </c>
      <c r="EE215" s="19">
        <v>2.100840336134454E-2</v>
      </c>
      <c r="EF215" s="19">
        <v>4.4502617801047119E-2</v>
      </c>
      <c r="EG215" s="19">
        <v>3.67965367965368E-2</v>
      </c>
      <c r="EH215" s="19">
        <v>4.9861495844875349E-2</v>
      </c>
      <c r="EI215" s="19">
        <v>7.3710073710073709E-2</v>
      </c>
      <c r="EJ215" s="19">
        <v>5.6776556776556776E-2</v>
      </c>
      <c r="EK215" s="19">
        <v>5.0704225352112678E-2</v>
      </c>
      <c r="EL215" s="19">
        <v>4.6989720998531569E-2</v>
      </c>
      <c r="EM215" s="19">
        <v>2.0044543429844099E-2</v>
      </c>
      <c r="EN215" s="19">
        <v>4.0380047505938245E-2</v>
      </c>
      <c r="EO215" s="19">
        <v>2.6726057906458798E-2</v>
      </c>
      <c r="EP215" s="19">
        <v>3.3816425120772944E-2</v>
      </c>
      <c r="EQ215" s="19">
        <v>3.0888030888030889E-2</v>
      </c>
      <c r="ER215" s="19">
        <v>2.5742574257425741E-2</v>
      </c>
      <c r="ES215" s="19">
        <v>2.3554603854389723E-2</v>
      </c>
      <c r="ET215" s="19">
        <v>4.632152588555858E-2</v>
      </c>
      <c r="EU215" s="19">
        <v>3.7610619469026552E-2</v>
      </c>
      <c r="EV215" s="19">
        <v>5.3191489361702128E-2</v>
      </c>
      <c r="EW215" s="19">
        <v>6.5462753950338598E-2</v>
      </c>
      <c r="EX215" s="19">
        <v>6.1895551257253385E-2</v>
      </c>
      <c r="EY215" s="19">
        <v>4.5691906005221931E-2</v>
      </c>
      <c r="EZ215" s="18">
        <v>200159.97000000003</v>
      </c>
      <c r="FA215" s="18">
        <v>75199.989999999991</v>
      </c>
      <c r="FB215" s="18">
        <v>99150.969999999987</v>
      </c>
      <c r="FC215" s="18">
        <v>566380.35000000009</v>
      </c>
      <c r="FD215" s="18">
        <v>217127.76999999996</v>
      </c>
      <c r="FE215" s="18">
        <v>134519.80000000002</v>
      </c>
      <c r="FF215" s="18">
        <v>93073.270000000033</v>
      </c>
      <c r="FG215" s="18">
        <v>80875.569999999963</v>
      </c>
      <c r="FH215" s="18">
        <v>70206.119999999981</v>
      </c>
      <c r="FI215" s="18">
        <v>167695.84999999995</v>
      </c>
      <c r="FJ215" s="18">
        <v>74453.52</v>
      </c>
      <c r="FK215" s="18">
        <v>132511.04000000007</v>
      </c>
      <c r="FL215" s="18">
        <v>102428.15000000004</v>
      </c>
      <c r="FM215" s="18">
        <v>148587.93999999994</v>
      </c>
      <c r="FN215" s="18">
        <v>78394.839999999982</v>
      </c>
      <c r="FO215" s="18">
        <v>104481.33</v>
      </c>
      <c r="FP215" s="18">
        <v>306635.75999999989</v>
      </c>
      <c r="FQ215" s="18">
        <v>135906.71</v>
      </c>
      <c r="FR215" s="18">
        <v>127084.29</v>
      </c>
      <c r="FS215" s="18">
        <v>117197.56000000001</v>
      </c>
      <c r="FT215" s="18">
        <v>90383.89</v>
      </c>
      <c r="FU215" s="18">
        <v>204238.03999999998</v>
      </c>
      <c r="FV215" s="18">
        <v>240552.02999999985</v>
      </c>
      <c r="FW215" s="18">
        <v>134881.23000000001</v>
      </c>
      <c r="FX215" s="4"/>
      <c r="FY215" s="4"/>
      <c r="FZ215" s="4"/>
    </row>
    <row r="216" spans="1:182" x14ac:dyDescent="0.35">
      <c r="A216" s="6" t="s">
        <v>398</v>
      </c>
      <c r="B216" s="7">
        <v>25529631.539599992</v>
      </c>
      <c r="C216" s="7">
        <v>26403264.549600005</v>
      </c>
      <c r="D216" s="7">
        <v>26711178.965199977</v>
      </c>
      <c r="E216" s="7">
        <v>27536416.747199986</v>
      </c>
      <c r="F216" s="7">
        <v>27421627.294399966</v>
      </c>
      <c r="G216" s="7">
        <v>30015655.525999978</v>
      </c>
      <c r="H216" s="7">
        <v>27463274.603599977</v>
      </c>
      <c r="I216" s="7">
        <v>27417696.437999986</v>
      </c>
      <c r="J216" s="7">
        <v>28148792.17159998</v>
      </c>
      <c r="K216" s="7">
        <v>28830299.310799979</v>
      </c>
      <c r="L216" s="7">
        <v>29582978.618399985</v>
      </c>
      <c r="M216" s="7">
        <v>29920780.875999991</v>
      </c>
      <c r="N216" s="7">
        <v>30942219.784399983</v>
      </c>
      <c r="O216" s="7">
        <v>1602651.3736000003</v>
      </c>
      <c r="P216" s="7">
        <v>1486794.4983999999</v>
      </c>
      <c r="Q216" s="7">
        <v>1173914.6828000001</v>
      </c>
      <c r="R216" s="7">
        <v>1239707.5172000001</v>
      </c>
      <c r="S216" s="7">
        <v>1289949.9047999999</v>
      </c>
      <c r="T216" s="7">
        <v>1148867.9827999999</v>
      </c>
      <c r="U216" s="7">
        <v>748280.59119999991</v>
      </c>
      <c r="V216" s="7">
        <v>956751.79079999984</v>
      </c>
      <c r="W216" s="7">
        <v>1272558.3348000003</v>
      </c>
      <c r="X216" s="7">
        <v>1358304.382</v>
      </c>
      <c r="Y216" s="7">
        <v>1594241.2419999996</v>
      </c>
      <c r="Z216" s="7">
        <v>1712575.1631999998</v>
      </c>
      <c r="AA216" s="7">
        <v>1811730.5852000001</v>
      </c>
      <c r="AB216" s="7">
        <v>810384.1932000001</v>
      </c>
      <c r="AC216" s="7">
        <v>580422.66200000001</v>
      </c>
      <c r="AD216" s="7">
        <v>771639.02439999999</v>
      </c>
      <c r="AE216" s="7">
        <v>786458.55519999994</v>
      </c>
      <c r="AF216" s="7">
        <v>606707.58519999997</v>
      </c>
      <c r="AG216" s="7">
        <v>1104897.1416</v>
      </c>
      <c r="AH216" s="7">
        <v>1398878.4607999998</v>
      </c>
      <c r="AI216" s="7">
        <v>1380986.7984000002</v>
      </c>
      <c r="AJ216" s="7">
        <v>1529173.0416000001</v>
      </c>
      <c r="AK216" s="7">
        <v>1213551.2203999998</v>
      </c>
      <c r="AL216" s="7">
        <v>996468.79840000009</v>
      </c>
      <c r="AM216" s="7">
        <v>1336617.2131999996</v>
      </c>
      <c r="AN216" s="7">
        <v>1331427.5884</v>
      </c>
      <c r="AO216" s="7">
        <v>0</v>
      </c>
      <c r="AP216" s="7">
        <v>75874.883600000001</v>
      </c>
      <c r="AQ216" s="7">
        <v>7562.57</v>
      </c>
      <c r="AR216" s="7">
        <v>27230.2768</v>
      </c>
      <c r="AS216" s="7">
        <v>0</v>
      </c>
      <c r="AT216" s="7">
        <v>12194.300800000001</v>
      </c>
      <c r="AU216" s="7">
        <v>0</v>
      </c>
      <c r="AV216" s="7">
        <v>62693.597600000001</v>
      </c>
      <c r="AW216" s="7">
        <v>251862.2316</v>
      </c>
      <c r="AX216" s="7">
        <v>56297.842399999994</v>
      </c>
      <c r="AY216" s="7">
        <v>0</v>
      </c>
      <c r="AZ216" s="7">
        <v>307326.49960000004</v>
      </c>
      <c r="BA216" s="7">
        <v>42473.916400000002</v>
      </c>
      <c r="BB216" s="7">
        <v>289132.32</v>
      </c>
      <c r="BC216" s="7">
        <v>537034.56999999995</v>
      </c>
      <c r="BD216" s="7">
        <v>631647.07999999984</v>
      </c>
      <c r="BE216" s="7">
        <v>248666.39</v>
      </c>
      <c r="BF216" s="7">
        <v>487539.73</v>
      </c>
      <c r="BG216" s="7">
        <v>249100.94</v>
      </c>
      <c r="BH216" s="7">
        <v>94758.78</v>
      </c>
      <c r="BI216" s="7">
        <v>30840.93</v>
      </c>
      <c r="BJ216" s="7">
        <v>192843.2</v>
      </c>
      <c r="BK216" s="7">
        <v>252504.40000000002</v>
      </c>
      <c r="BL216" s="7">
        <v>665973.21</v>
      </c>
      <c r="BM216" s="7">
        <v>172098.66999999998</v>
      </c>
      <c r="BN216" s="7">
        <v>338811.60000000003</v>
      </c>
      <c r="BO216" s="7">
        <v>521270.33000000007</v>
      </c>
      <c r="BP216" s="7">
        <v>142687.10999999999</v>
      </c>
      <c r="BQ216" s="7">
        <v>201675.08000000002</v>
      </c>
      <c r="BR216" s="7">
        <v>323130.32</v>
      </c>
      <c r="BS216" s="7">
        <v>539675.37999999989</v>
      </c>
      <c r="BT216" s="7">
        <v>34750.28</v>
      </c>
      <c r="BU216" s="7">
        <v>7322.48</v>
      </c>
      <c r="BV216" s="7">
        <v>160755.15000000002</v>
      </c>
      <c r="BW216" s="7">
        <v>331568.42</v>
      </c>
      <c r="BX216" s="7">
        <v>163342.06</v>
      </c>
      <c r="BY216" s="7">
        <v>164516.99</v>
      </c>
      <c r="BZ216" s="7">
        <v>18578.349999999999</v>
      </c>
      <c r="CA216" s="7">
        <v>77714.84</v>
      </c>
      <c r="CB216" s="7">
        <v>0</v>
      </c>
      <c r="CC216" s="7">
        <v>47162.720000000001</v>
      </c>
      <c r="CD216" s="7">
        <v>0</v>
      </c>
      <c r="CE216" s="7">
        <v>0</v>
      </c>
      <c r="CF216" s="7">
        <v>49824.31</v>
      </c>
      <c r="CG216" s="7">
        <v>36226.400000000001</v>
      </c>
      <c r="CH216" s="7">
        <v>0</v>
      </c>
      <c r="CI216" s="7">
        <v>40749.21</v>
      </c>
      <c r="CJ216" s="7">
        <v>0</v>
      </c>
      <c r="CK216" s="7">
        <v>15297.29</v>
      </c>
      <c r="CL216" s="7">
        <v>104988.99</v>
      </c>
      <c r="CM216" s="8">
        <v>2.3575694726265424E-2</v>
      </c>
      <c r="CN216" s="8">
        <v>4.7701392730085321E-2</v>
      </c>
      <c r="CO216" s="8">
        <v>0</v>
      </c>
      <c r="CP216" s="8">
        <v>3.1251095191303022E-2</v>
      </c>
      <c r="CQ216" s="8">
        <v>0</v>
      </c>
      <c r="CR216" s="8">
        <v>0</v>
      </c>
      <c r="CS216" s="8">
        <v>6.7950910518669777E-2</v>
      </c>
      <c r="CT216" s="8">
        <v>3.9405017563244375E-2</v>
      </c>
      <c r="CU216" s="8">
        <v>0</v>
      </c>
      <c r="CV216" s="8">
        <v>2.5003654746155367E-2</v>
      </c>
      <c r="CW216" s="8">
        <v>0</v>
      </c>
      <c r="CX216" s="8">
        <v>1.0542090159618499E-2</v>
      </c>
      <c r="CY216" s="8">
        <v>5.3856618278243104E-2</v>
      </c>
      <c r="CZ216" s="7">
        <v>788029.8</v>
      </c>
      <c r="DA216" s="7">
        <v>1629194.3599999999</v>
      </c>
      <c r="DB216" s="7">
        <v>1765823.48</v>
      </c>
      <c r="DC216" s="7">
        <v>1509154.1500000001</v>
      </c>
      <c r="DD216" s="7">
        <v>940287.08</v>
      </c>
      <c r="DE216" s="7">
        <v>1523163.86</v>
      </c>
      <c r="DF216" s="7">
        <v>733239.7699999999</v>
      </c>
      <c r="DG216" s="7">
        <v>919334.70000000007</v>
      </c>
      <c r="DH216" s="7">
        <v>1401116.92</v>
      </c>
      <c r="DI216" s="7">
        <v>1629730.1500000001</v>
      </c>
      <c r="DJ216" s="7">
        <v>1843561.7400000002</v>
      </c>
      <c r="DK216" s="7">
        <v>1451068.03</v>
      </c>
      <c r="DL216" s="7">
        <v>1949416.6800000004</v>
      </c>
      <c r="DM216" s="8">
        <v>1.5625E-2</v>
      </c>
      <c r="DN216" s="8">
        <v>2.1739130434782608E-2</v>
      </c>
      <c r="DO216" s="8">
        <v>0</v>
      </c>
      <c r="DP216" s="8">
        <v>0</v>
      </c>
      <c r="DQ216" s="8">
        <v>1.282051282051282E-2</v>
      </c>
      <c r="DR216" s="8">
        <v>3.7735849056603772E-2</v>
      </c>
      <c r="DS216" s="8">
        <v>4.2857142857142858E-2</v>
      </c>
      <c r="DT216" s="8">
        <v>4.878048780487805E-2</v>
      </c>
      <c r="DU216" s="8">
        <v>0</v>
      </c>
      <c r="DV216" s="8">
        <v>0</v>
      </c>
      <c r="DW216" s="8">
        <v>9.6153846153846159E-3</v>
      </c>
      <c r="DX216" s="8">
        <v>2.3529411764705882E-2</v>
      </c>
      <c r="DY216" s="8">
        <v>2.7397260273972601E-2</v>
      </c>
      <c r="DZ216" s="8">
        <v>0</v>
      </c>
      <c r="EA216" s="8">
        <v>1.7241379310344827E-2</v>
      </c>
      <c r="EB216" s="8">
        <v>0</v>
      </c>
      <c r="EC216" s="8">
        <v>0</v>
      </c>
      <c r="ED216" s="8">
        <v>0</v>
      </c>
      <c r="EE216" s="8">
        <v>1.2987012987012988E-2</v>
      </c>
      <c r="EF216" s="8">
        <v>1.8867924528301886E-2</v>
      </c>
      <c r="EG216" s="8">
        <v>2.7777777777777776E-2</v>
      </c>
      <c r="EH216" s="8">
        <v>5.128205128205128E-2</v>
      </c>
      <c r="EI216" s="8">
        <v>0</v>
      </c>
      <c r="EJ216" s="8">
        <v>0</v>
      </c>
      <c r="EK216" s="8">
        <v>0</v>
      </c>
      <c r="EL216" s="8">
        <v>1.1627906976744186E-2</v>
      </c>
      <c r="EM216" s="8">
        <v>0</v>
      </c>
      <c r="EN216" s="8">
        <v>0</v>
      </c>
      <c r="EO216" s="8">
        <v>1.6949152542372881E-2</v>
      </c>
      <c r="EP216" s="8">
        <v>0</v>
      </c>
      <c r="EQ216" s="8">
        <v>0</v>
      </c>
      <c r="ER216" s="8">
        <v>0</v>
      </c>
      <c r="ES216" s="8">
        <v>1.3157894736842105E-2</v>
      </c>
      <c r="ET216" s="8">
        <v>1.7857142857142856E-2</v>
      </c>
      <c r="EU216" s="8">
        <v>2.8985507246376812E-2</v>
      </c>
      <c r="EV216" s="8">
        <v>5.128205128205128E-2</v>
      </c>
      <c r="EW216" s="8">
        <v>0</v>
      </c>
      <c r="EX216" s="8">
        <v>0</v>
      </c>
      <c r="EY216" s="8">
        <v>9.5238095238095247E-3</v>
      </c>
      <c r="EZ216" s="7">
        <v>53856.680000000008</v>
      </c>
      <c r="FA216" s="7">
        <v>49124.320000000007</v>
      </c>
      <c r="FB216" s="7">
        <v>38768.74</v>
      </c>
      <c r="FC216" s="7">
        <v>84893.270000000019</v>
      </c>
      <c r="FD216" s="7">
        <v>62988.849999999991</v>
      </c>
      <c r="FE216" s="7">
        <v>28480.38</v>
      </c>
      <c r="FF216" s="7">
        <v>61629.930000000008</v>
      </c>
      <c r="FG216" s="7">
        <v>51023.94</v>
      </c>
      <c r="FH216" s="7">
        <v>40824.770000000004</v>
      </c>
      <c r="FI216" s="7">
        <v>58798.83</v>
      </c>
      <c r="FJ216" s="7">
        <v>13624.74</v>
      </c>
      <c r="FK216" s="7">
        <v>23863.640000000003</v>
      </c>
      <c r="FL216" s="7">
        <v>28058.530000000002</v>
      </c>
      <c r="FM216" s="7">
        <v>7090.64</v>
      </c>
      <c r="FN216" s="7">
        <v>7231.1999999999989</v>
      </c>
      <c r="FO216" s="7">
        <v>43033.3</v>
      </c>
      <c r="FP216" s="7">
        <v>35331.550000000003</v>
      </c>
      <c r="FQ216" s="7">
        <v>32107.979999999996</v>
      </c>
      <c r="FR216" s="7">
        <v>64188.560000000005</v>
      </c>
      <c r="FS216" s="7">
        <v>27050.3</v>
      </c>
      <c r="FT216" s="7">
        <v>23529.73</v>
      </c>
      <c r="FU216" s="7">
        <v>39636.78</v>
      </c>
      <c r="FV216" s="7">
        <v>4620.7899999999991</v>
      </c>
      <c r="FW216" s="7">
        <v>6404.92</v>
      </c>
      <c r="FX216" s="9" t="s">
        <v>399</v>
      </c>
      <c r="FY216" s="10" t="s">
        <v>398</v>
      </c>
      <c r="FZ216" s="22" t="s">
        <v>390</v>
      </c>
    </row>
    <row r="217" spans="1:182" x14ac:dyDescent="0.35">
      <c r="A217" s="6" t="s">
        <v>400</v>
      </c>
      <c r="B217" s="7">
        <v>16010246.871999977</v>
      </c>
      <c r="C217" s="7">
        <v>16788869.117999986</v>
      </c>
      <c r="D217" s="7">
        <v>16718348.90719999</v>
      </c>
      <c r="E217" s="7">
        <v>16950887.097999979</v>
      </c>
      <c r="F217" s="7">
        <v>17138563.983199988</v>
      </c>
      <c r="G217" s="7">
        <v>18601603.408399999</v>
      </c>
      <c r="H217" s="7">
        <v>16987084.7084</v>
      </c>
      <c r="I217" s="7">
        <v>16862937.751200002</v>
      </c>
      <c r="J217" s="7">
        <v>16489143.179200001</v>
      </c>
      <c r="K217" s="7">
        <v>16620218.106799986</v>
      </c>
      <c r="L217" s="7">
        <v>16633749.285999991</v>
      </c>
      <c r="M217" s="7">
        <v>16630129.122399993</v>
      </c>
      <c r="N217" s="7">
        <v>16673059.383599959</v>
      </c>
      <c r="O217" s="7">
        <v>602820.21919999993</v>
      </c>
      <c r="P217" s="7">
        <v>669632.94559999998</v>
      </c>
      <c r="Q217" s="7">
        <v>906929.76720000012</v>
      </c>
      <c r="R217" s="7">
        <v>906124.37679999997</v>
      </c>
      <c r="S217" s="7">
        <v>910766.40319999994</v>
      </c>
      <c r="T217" s="7">
        <v>1063363.1311999999</v>
      </c>
      <c r="U217" s="7">
        <v>1089452.2923999999</v>
      </c>
      <c r="V217" s="7">
        <v>863741.96879999992</v>
      </c>
      <c r="W217" s="7">
        <v>745683.86840000004</v>
      </c>
      <c r="X217" s="7">
        <v>985084.00159999996</v>
      </c>
      <c r="Y217" s="7">
        <v>1018007.2664</v>
      </c>
      <c r="Z217" s="7">
        <v>1072058.3912</v>
      </c>
      <c r="AA217" s="7">
        <v>1374580.4179999998</v>
      </c>
      <c r="AB217" s="7">
        <v>1206008.4752</v>
      </c>
      <c r="AC217" s="7">
        <v>853531.6692</v>
      </c>
      <c r="AD217" s="7">
        <v>343162.55599999998</v>
      </c>
      <c r="AE217" s="7">
        <v>649834.57799999998</v>
      </c>
      <c r="AF217" s="7">
        <v>835590.78439999989</v>
      </c>
      <c r="AG217" s="7">
        <v>651710.75239999988</v>
      </c>
      <c r="AH217" s="7">
        <v>307516.8124</v>
      </c>
      <c r="AI217" s="7">
        <v>523132.04920000001</v>
      </c>
      <c r="AJ217" s="7">
        <v>619923.87560000003</v>
      </c>
      <c r="AK217" s="7">
        <v>539014.7056000001</v>
      </c>
      <c r="AL217" s="7">
        <v>678256.19680000003</v>
      </c>
      <c r="AM217" s="7">
        <v>853993.34319999989</v>
      </c>
      <c r="AN217" s="7">
        <v>722571.55960000004</v>
      </c>
      <c r="AO217" s="7">
        <v>0</v>
      </c>
      <c r="AP217" s="7">
        <v>144719.40039999998</v>
      </c>
      <c r="AQ217" s="7">
        <v>0</v>
      </c>
      <c r="AR217" s="7">
        <v>0</v>
      </c>
      <c r="AS217" s="7">
        <v>65158.853199999998</v>
      </c>
      <c r="AT217" s="7">
        <v>0</v>
      </c>
      <c r="AU217" s="7">
        <v>0</v>
      </c>
      <c r="AV217" s="7">
        <v>42124.911599999999</v>
      </c>
      <c r="AW217" s="7">
        <v>0</v>
      </c>
      <c r="AX217" s="7">
        <v>57690.889199999998</v>
      </c>
      <c r="AY217" s="7">
        <v>101079.3616</v>
      </c>
      <c r="AZ217" s="7">
        <v>65745.821599999996</v>
      </c>
      <c r="BA217" s="7">
        <v>197549.82160000002</v>
      </c>
      <c r="BB217" s="7">
        <v>664591.34</v>
      </c>
      <c r="BC217" s="7">
        <v>883767.21000000008</v>
      </c>
      <c r="BD217" s="7">
        <v>182309.55</v>
      </c>
      <c r="BE217" s="7">
        <v>970101.39000000013</v>
      </c>
      <c r="BF217" s="7">
        <v>112127.79000000001</v>
      </c>
      <c r="BG217" s="7">
        <v>392480.73000000004</v>
      </c>
      <c r="BH217" s="7">
        <v>486126.82</v>
      </c>
      <c r="BI217" s="7">
        <v>148615.19</v>
      </c>
      <c r="BJ217" s="7">
        <v>296166.44</v>
      </c>
      <c r="BK217" s="7">
        <v>327113.18</v>
      </c>
      <c r="BL217" s="7">
        <v>96689.88</v>
      </c>
      <c r="BM217" s="7">
        <v>344285.86000000004</v>
      </c>
      <c r="BN217" s="7">
        <v>75903.199999999997</v>
      </c>
      <c r="BO217" s="7">
        <v>19463.150000000001</v>
      </c>
      <c r="BP217" s="7">
        <v>55435.57</v>
      </c>
      <c r="BQ217" s="7">
        <v>43005.29</v>
      </c>
      <c r="BR217" s="7">
        <v>151976.19</v>
      </c>
      <c r="BS217" s="7">
        <v>250304.09999999998</v>
      </c>
      <c r="BT217" s="7">
        <v>201214.1</v>
      </c>
      <c r="BU217" s="7">
        <v>219395.26</v>
      </c>
      <c r="BV217" s="7">
        <v>14548.01</v>
      </c>
      <c r="BW217" s="7">
        <v>245208.93</v>
      </c>
      <c r="BX217" s="7">
        <v>126602.23</v>
      </c>
      <c r="BY217" s="7">
        <v>73527.28</v>
      </c>
      <c r="BZ217" s="7">
        <v>0</v>
      </c>
      <c r="CA217" s="7">
        <v>72268.41</v>
      </c>
      <c r="CB217" s="7">
        <v>0</v>
      </c>
      <c r="CC217" s="7">
        <v>102217.4</v>
      </c>
      <c r="CD217" s="7">
        <v>0</v>
      </c>
      <c r="CE217" s="7">
        <v>0</v>
      </c>
      <c r="CF217" s="7">
        <v>6409.8</v>
      </c>
      <c r="CG217" s="7">
        <v>0</v>
      </c>
      <c r="CH217" s="7">
        <v>111934.64</v>
      </c>
      <c r="CI217" s="7">
        <v>147508.68</v>
      </c>
      <c r="CJ217" s="7">
        <v>0</v>
      </c>
      <c r="CK217" s="7">
        <v>0</v>
      </c>
      <c r="CL217" s="7">
        <v>0</v>
      </c>
      <c r="CM217" s="8">
        <v>0</v>
      </c>
      <c r="CN217" s="8">
        <v>7.0091023930670848E-2</v>
      </c>
      <c r="CO217" s="8">
        <v>0</v>
      </c>
      <c r="CP217" s="8">
        <v>0.14816027209539015</v>
      </c>
      <c r="CQ217" s="8">
        <v>0</v>
      </c>
      <c r="CR217" s="8">
        <v>0</v>
      </c>
      <c r="CS217" s="8">
        <v>3.1466983526004667E-2</v>
      </c>
      <c r="CT217" s="8">
        <v>0</v>
      </c>
      <c r="CU217" s="8">
        <v>0.23626400138092518</v>
      </c>
      <c r="CV217" s="8">
        <v>0.24600465256647638</v>
      </c>
      <c r="CW217" s="8">
        <v>0</v>
      </c>
      <c r="CX217" s="8">
        <v>0</v>
      </c>
      <c r="CY217" s="8">
        <v>0</v>
      </c>
      <c r="CZ217" s="7">
        <v>336605.32999999996</v>
      </c>
      <c r="DA217" s="7">
        <v>1031065.1199999999</v>
      </c>
      <c r="DB217" s="7">
        <v>576680.56000000006</v>
      </c>
      <c r="DC217" s="7">
        <v>689910.99</v>
      </c>
      <c r="DD217" s="7">
        <v>600332.01</v>
      </c>
      <c r="DE217" s="7">
        <v>888321.78</v>
      </c>
      <c r="DF217" s="7">
        <v>203699.22</v>
      </c>
      <c r="DG217" s="7">
        <v>468636.28</v>
      </c>
      <c r="DH217" s="7">
        <v>473769.33999999997</v>
      </c>
      <c r="DI217" s="7">
        <v>599617.43999999994</v>
      </c>
      <c r="DJ217" s="7">
        <v>559270.93000000005</v>
      </c>
      <c r="DK217" s="7">
        <v>494228.13000000006</v>
      </c>
      <c r="DL217" s="7">
        <v>514821.99</v>
      </c>
      <c r="DM217" s="8">
        <v>3.125E-2</v>
      </c>
      <c r="DN217" s="8">
        <v>0</v>
      </c>
      <c r="DO217" s="8">
        <v>0</v>
      </c>
      <c r="DP217" s="8">
        <v>0</v>
      </c>
      <c r="DQ217" s="8">
        <v>0</v>
      </c>
      <c r="DR217" s="8">
        <v>5.2631578947368418E-2</v>
      </c>
      <c r="DS217" s="8">
        <v>0</v>
      </c>
      <c r="DT217" s="8">
        <v>0.05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0</v>
      </c>
      <c r="EA217" s="8">
        <v>0</v>
      </c>
      <c r="EB217" s="8">
        <v>0</v>
      </c>
      <c r="EC217" s="8">
        <v>0</v>
      </c>
      <c r="ED217" s="8">
        <v>0</v>
      </c>
      <c r="EE217" s="8">
        <v>0</v>
      </c>
      <c r="EF217" s="8">
        <v>0.05</v>
      </c>
      <c r="EG217" s="8">
        <v>0</v>
      </c>
      <c r="EH217" s="8">
        <v>0.05</v>
      </c>
      <c r="EI217" s="8">
        <v>0</v>
      </c>
      <c r="EJ217" s="8">
        <v>0</v>
      </c>
      <c r="EK217" s="8">
        <v>0</v>
      </c>
      <c r="EL217" s="8">
        <v>0</v>
      </c>
      <c r="EM217" s="8">
        <v>0</v>
      </c>
      <c r="EN217" s="8">
        <v>0</v>
      </c>
      <c r="EO217" s="8">
        <v>0</v>
      </c>
      <c r="EP217" s="8">
        <v>0</v>
      </c>
      <c r="EQ217" s="8">
        <v>0</v>
      </c>
      <c r="ER217" s="8">
        <v>0</v>
      </c>
      <c r="ES217" s="8">
        <v>0</v>
      </c>
      <c r="ET217" s="8">
        <v>4.7619047619047616E-2</v>
      </c>
      <c r="EU217" s="8">
        <v>0</v>
      </c>
      <c r="EV217" s="8">
        <v>0.05</v>
      </c>
      <c r="EW217" s="8">
        <v>0</v>
      </c>
      <c r="EX217" s="8">
        <v>0</v>
      </c>
      <c r="EY217" s="8">
        <v>0</v>
      </c>
      <c r="EZ217" s="7">
        <v>3763.21</v>
      </c>
      <c r="FA217" s="7">
        <v>6631.38</v>
      </c>
      <c r="FB217" s="7">
        <v>-3392.4199999999996</v>
      </c>
      <c r="FC217" s="7">
        <v>81055.929999999993</v>
      </c>
      <c r="FD217" s="7">
        <v>17235.309999999998</v>
      </c>
      <c r="FE217" s="7">
        <v>11284.03</v>
      </c>
      <c r="FF217" s="7">
        <v>23484.370000000003</v>
      </c>
      <c r="FG217" s="7">
        <v>13043.48</v>
      </c>
      <c r="FH217" s="7">
        <v>7310.7799999999988</v>
      </c>
      <c r="FI217" s="7">
        <v>15375.19</v>
      </c>
      <c r="FJ217" s="7">
        <v>2562.5299999999997</v>
      </c>
      <c r="FK217" s="7">
        <v>15590.779999999999</v>
      </c>
      <c r="FL217" s="7">
        <v>2505.0299999999997</v>
      </c>
      <c r="FM217" s="7">
        <v>7225.33</v>
      </c>
      <c r="FN217" s="7">
        <v>622.39</v>
      </c>
      <c r="FO217" s="7">
        <v>1016.1899999999999</v>
      </c>
      <c r="FP217" s="7">
        <v>28975.99</v>
      </c>
      <c r="FQ217" s="7">
        <v>4584.29</v>
      </c>
      <c r="FR217" s="7">
        <v>12771.350000000002</v>
      </c>
      <c r="FS217" s="7">
        <v>19621.009999999998</v>
      </c>
      <c r="FT217" s="7">
        <v>3105.4500000000003</v>
      </c>
      <c r="FU217" s="7">
        <v>2103.85</v>
      </c>
      <c r="FV217" s="7">
        <v>16642.830000000002</v>
      </c>
      <c r="FW217" s="7">
        <v>2732.63</v>
      </c>
      <c r="FX217" s="9" t="s">
        <v>399</v>
      </c>
      <c r="FY217" s="10" t="s">
        <v>400</v>
      </c>
      <c r="FZ217" s="22" t="s">
        <v>390</v>
      </c>
    </row>
    <row r="218" spans="1:182" x14ac:dyDescent="0.35">
      <c r="A218" s="6" t="s">
        <v>401</v>
      </c>
      <c r="B218" s="7">
        <v>41974880.035999969</v>
      </c>
      <c r="C218" s="7">
        <v>43400258.79239995</v>
      </c>
      <c r="D218" s="7">
        <v>44222404.035199955</v>
      </c>
      <c r="E218" s="7">
        <v>44522726.942799956</v>
      </c>
      <c r="F218" s="7">
        <v>44860020.15519996</v>
      </c>
      <c r="G218" s="7">
        <v>47331248.830799922</v>
      </c>
      <c r="H218" s="7">
        <v>44586817.016799912</v>
      </c>
      <c r="I218" s="7">
        <v>44237879.397199966</v>
      </c>
      <c r="J218" s="7">
        <v>44529322.924799994</v>
      </c>
      <c r="K218" s="7">
        <v>45772696.416799992</v>
      </c>
      <c r="L218" s="7">
        <v>46632985.185199946</v>
      </c>
      <c r="M218" s="7">
        <v>46728614.30839996</v>
      </c>
      <c r="N218" s="7">
        <v>48846544.155599959</v>
      </c>
      <c r="O218" s="7">
        <v>2742449.1948000002</v>
      </c>
      <c r="P218" s="7">
        <v>3164732.9159999997</v>
      </c>
      <c r="Q218" s="7">
        <v>3401824.6284000003</v>
      </c>
      <c r="R218" s="7">
        <v>3360534.5887999996</v>
      </c>
      <c r="S218" s="7">
        <v>3853915.6939999997</v>
      </c>
      <c r="T218" s="7">
        <v>3540742.46</v>
      </c>
      <c r="U218" s="7">
        <v>2849480.798</v>
      </c>
      <c r="V218" s="7">
        <v>2378516.7727999995</v>
      </c>
      <c r="W218" s="7">
        <v>2385717.6228</v>
      </c>
      <c r="X218" s="7">
        <v>1844187.392</v>
      </c>
      <c r="Y218" s="7">
        <v>2124692.1412000009</v>
      </c>
      <c r="Z218" s="7">
        <v>1956604.3900000001</v>
      </c>
      <c r="AA218" s="7">
        <v>2389824.7648000005</v>
      </c>
      <c r="AB218" s="7">
        <v>2788252.0316000003</v>
      </c>
      <c r="AC218" s="7">
        <v>2307899.6187999998</v>
      </c>
      <c r="AD218" s="7">
        <v>2694668.8055999996</v>
      </c>
      <c r="AE218" s="7">
        <v>2630017.5836000005</v>
      </c>
      <c r="AF218" s="7">
        <v>1356676.9015999998</v>
      </c>
      <c r="AG218" s="7">
        <v>1721120.1988000001</v>
      </c>
      <c r="AH218" s="7">
        <v>816209.1004</v>
      </c>
      <c r="AI218" s="7">
        <v>1062369.5556000001</v>
      </c>
      <c r="AJ218" s="7">
        <v>1794494.1827999998</v>
      </c>
      <c r="AK218" s="7">
        <v>1487800.5407999998</v>
      </c>
      <c r="AL218" s="7">
        <v>1312919.3764000002</v>
      </c>
      <c r="AM218" s="7">
        <v>1629062.2952000001</v>
      </c>
      <c r="AN218" s="7">
        <v>1683463.0440000002</v>
      </c>
      <c r="AO218" s="7">
        <v>0</v>
      </c>
      <c r="AP218" s="7">
        <v>370446.74199999997</v>
      </c>
      <c r="AQ218" s="7">
        <v>180680.86799999999</v>
      </c>
      <c r="AR218" s="7">
        <v>221414.18040000001</v>
      </c>
      <c r="AS218" s="7">
        <v>141170.34640000001</v>
      </c>
      <c r="AT218" s="7">
        <v>0</v>
      </c>
      <c r="AU218" s="7">
        <v>52577.925600000002</v>
      </c>
      <c r="AV218" s="7">
        <v>74200.561600000001</v>
      </c>
      <c r="AW218" s="7">
        <v>61321.352400000003</v>
      </c>
      <c r="AX218" s="7">
        <v>169114.826</v>
      </c>
      <c r="AY218" s="7">
        <v>250567.91200000001</v>
      </c>
      <c r="AZ218" s="7">
        <v>24174.8904</v>
      </c>
      <c r="BA218" s="7">
        <v>44050.117599999998</v>
      </c>
      <c r="BB218" s="7">
        <v>603885.20000000007</v>
      </c>
      <c r="BC218" s="7">
        <v>686537.07</v>
      </c>
      <c r="BD218" s="7">
        <v>319242.67000000004</v>
      </c>
      <c r="BE218" s="7">
        <v>302814.74000000005</v>
      </c>
      <c r="BF218" s="7">
        <v>416411.65999999992</v>
      </c>
      <c r="BG218" s="7">
        <v>381131.83</v>
      </c>
      <c r="BH218" s="7">
        <v>428723.70999999996</v>
      </c>
      <c r="BI218" s="7">
        <v>285092.17</v>
      </c>
      <c r="BJ218" s="7">
        <v>416043.55000000005</v>
      </c>
      <c r="BK218" s="7">
        <v>365047.7300000001</v>
      </c>
      <c r="BL218" s="7">
        <v>256403.34999999998</v>
      </c>
      <c r="BM218" s="7">
        <v>607433.78999999992</v>
      </c>
      <c r="BN218" s="7">
        <v>159530.16999999998</v>
      </c>
      <c r="BO218" s="7">
        <v>469895</v>
      </c>
      <c r="BP218" s="7">
        <v>416733.99000000011</v>
      </c>
      <c r="BQ218" s="7">
        <v>535679.71</v>
      </c>
      <c r="BR218" s="7">
        <v>517124.94000000006</v>
      </c>
      <c r="BS218" s="7">
        <v>795379.52</v>
      </c>
      <c r="BT218" s="7">
        <v>633780.43999999994</v>
      </c>
      <c r="BU218" s="7">
        <v>420942.37000000005</v>
      </c>
      <c r="BV218" s="7">
        <v>442139.1</v>
      </c>
      <c r="BW218" s="7">
        <v>491588.92999999993</v>
      </c>
      <c r="BX218" s="7">
        <v>579434.54</v>
      </c>
      <c r="BY218" s="7">
        <v>77028.47</v>
      </c>
      <c r="BZ218" s="7">
        <v>31290.23</v>
      </c>
      <c r="CA218" s="7">
        <v>37392.35</v>
      </c>
      <c r="CB218" s="7">
        <v>48190.64</v>
      </c>
      <c r="CC218" s="7">
        <v>161588.04999999999</v>
      </c>
      <c r="CD218" s="7">
        <v>7471.08</v>
      </c>
      <c r="CE218" s="7">
        <v>39750.94</v>
      </c>
      <c r="CF218" s="7">
        <v>6132.3</v>
      </c>
      <c r="CG218" s="7">
        <v>19198.7</v>
      </c>
      <c r="CH218" s="7">
        <v>57900.62</v>
      </c>
      <c r="CI218" s="7">
        <v>42047.4</v>
      </c>
      <c r="CJ218" s="7">
        <v>101845.65999999999</v>
      </c>
      <c r="CK218" s="7">
        <v>0</v>
      </c>
      <c r="CL218" s="7">
        <v>103196.05</v>
      </c>
      <c r="CM218" s="20">
        <v>1.6929637443360457E-2</v>
      </c>
      <c r="CN218" s="20">
        <v>1.3596935365562576E-2</v>
      </c>
      <c r="CO218" s="20">
        <v>1.7878684257613912E-2</v>
      </c>
      <c r="CP218" s="20">
        <v>8.1057892758296071E-2</v>
      </c>
      <c r="CQ218" s="20">
        <v>3.2922034112211722E-3</v>
      </c>
      <c r="CR218" s="20">
        <v>2.0088735531935749E-2</v>
      </c>
      <c r="CS218" s="20">
        <v>3.6721567355036222E-3</v>
      </c>
      <c r="CT218" s="20">
        <v>1.1108676744635282E-2</v>
      </c>
      <c r="CU218" s="20">
        <v>2.6442489247544051E-2</v>
      </c>
      <c r="CV218" s="20">
        <v>1.5072322694774752E-2</v>
      </c>
      <c r="CW218" s="20">
        <v>4.2868690266474496E-2</v>
      </c>
      <c r="CX218" s="20">
        <v>0</v>
      </c>
      <c r="CY218" s="20">
        <v>3.1808673541351279E-2</v>
      </c>
      <c r="CZ218" s="7">
        <v>1848251.6300000001</v>
      </c>
      <c r="DA218" s="7">
        <v>2750057.2</v>
      </c>
      <c r="DB218" s="7">
        <v>2695424.3000000003</v>
      </c>
      <c r="DC218" s="7">
        <v>1993489.4000000001</v>
      </c>
      <c r="DD218" s="7">
        <v>2269325.1500000004</v>
      </c>
      <c r="DE218" s="7">
        <v>1978767.65</v>
      </c>
      <c r="DF218" s="7">
        <v>1669945.0599999998</v>
      </c>
      <c r="DG218" s="7">
        <v>1728261.65</v>
      </c>
      <c r="DH218" s="7">
        <v>2189681.14</v>
      </c>
      <c r="DI218" s="7">
        <v>2789709.38</v>
      </c>
      <c r="DJ218" s="7">
        <v>2375758.6100000003</v>
      </c>
      <c r="DK218" s="7">
        <v>2021745.9899999998</v>
      </c>
      <c r="DL218" s="7">
        <v>3426013.35</v>
      </c>
      <c r="DM218" s="20">
        <v>2.7522935779816515E-2</v>
      </c>
      <c r="DN218" s="20">
        <v>3.4090909090909088E-2</v>
      </c>
      <c r="DO218" s="20">
        <v>0</v>
      </c>
      <c r="DP218" s="20">
        <v>1.6528925619834711E-2</v>
      </c>
      <c r="DQ218" s="20">
        <v>0</v>
      </c>
      <c r="DR218" s="20">
        <v>2.6315789473684209E-2</v>
      </c>
      <c r="DS218" s="20">
        <v>8.4745762711864406E-3</v>
      </c>
      <c r="DT218" s="20">
        <v>0</v>
      </c>
      <c r="DU218" s="20">
        <v>0</v>
      </c>
      <c r="DV218" s="20">
        <v>9.433962264150943E-3</v>
      </c>
      <c r="DW218" s="20">
        <v>7.246376811594203E-3</v>
      </c>
      <c r="DX218" s="20">
        <v>7.8125E-3</v>
      </c>
      <c r="DY218" s="20">
        <v>0</v>
      </c>
      <c r="DZ218" s="20">
        <v>0</v>
      </c>
      <c r="EA218" s="20">
        <v>0</v>
      </c>
      <c r="EB218" s="20">
        <v>3.8461538461538464E-2</v>
      </c>
      <c r="EC218" s="20">
        <v>0</v>
      </c>
      <c r="ED218" s="20">
        <v>1.680672268907563E-2</v>
      </c>
      <c r="EE218" s="20">
        <v>0</v>
      </c>
      <c r="EF218" s="20">
        <v>0</v>
      </c>
      <c r="EG218" s="20">
        <v>0</v>
      </c>
      <c r="EH218" s="20">
        <v>0</v>
      </c>
      <c r="EI218" s="20">
        <v>0</v>
      </c>
      <c r="EJ218" s="20">
        <v>9.2592592592592587E-3</v>
      </c>
      <c r="EK218" s="20">
        <v>7.6923076923076927E-3</v>
      </c>
      <c r="EL218" s="20">
        <v>7.1942446043165471E-3</v>
      </c>
      <c r="EM218" s="20">
        <v>0</v>
      </c>
      <c r="EN218" s="20">
        <v>0</v>
      </c>
      <c r="EO218" s="20">
        <v>0</v>
      </c>
      <c r="EP218" s="20">
        <v>2.197802197802198E-2</v>
      </c>
      <c r="EQ218" s="20">
        <v>0</v>
      </c>
      <c r="ER218" s="20">
        <v>1.7094017094017096E-2</v>
      </c>
      <c r="ES218" s="20">
        <v>0</v>
      </c>
      <c r="ET218" s="20">
        <v>0</v>
      </c>
      <c r="EU218" s="20">
        <v>0</v>
      </c>
      <c r="EV218" s="20">
        <v>0</v>
      </c>
      <c r="EW218" s="20">
        <v>0</v>
      </c>
      <c r="EX218" s="20">
        <v>1.020408163265306E-2</v>
      </c>
      <c r="EY218" s="20">
        <v>7.1428571428571426E-3</v>
      </c>
      <c r="EZ218" s="7">
        <v>17194.129999999997</v>
      </c>
      <c r="FA218" s="7">
        <v>20233.439999999999</v>
      </c>
      <c r="FB218" s="7">
        <v>1928.7499999999995</v>
      </c>
      <c r="FC218" s="7">
        <v>155713.99000000002</v>
      </c>
      <c r="FD218" s="7">
        <v>11146.01</v>
      </c>
      <c r="FE218" s="7">
        <v>44770.78</v>
      </c>
      <c r="FF218" s="7">
        <v>5848.5199999999995</v>
      </c>
      <c r="FG218" s="7">
        <v>86915.290000000008</v>
      </c>
      <c r="FH218" s="7">
        <v>19958.05</v>
      </c>
      <c r="FI218" s="7">
        <v>36458.109999999993</v>
      </c>
      <c r="FJ218" s="7">
        <v>41558.789999999986</v>
      </c>
      <c r="FK218" s="7">
        <v>14006.620000000003</v>
      </c>
      <c r="FL218" s="7">
        <v>170611.8</v>
      </c>
      <c r="FM218" s="7">
        <v>5426.0199999999986</v>
      </c>
      <c r="FN218" s="7">
        <v>3347.06</v>
      </c>
      <c r="FO218" s="7">
        <v>28911.59</v>
      </c>
      <c r="FP218" s="7">
        <v>64814.289999999986</v>
      </c>
      <c r="FQ218" s="7">
        <v>54429.139999999992</v>
      </c>
      <c r="FR218" s="7">
        <v>58796.610000000008</v>
      </c>
      <c r="FS218" s="7">
        <v>3787.09</v>
      </c>
      <c r="FT218" s="7">
        <v>15236.660000000002</v>
      </c>
      <c r="FU218" s="7">
        <v>142463.09</v>
      </c>
      <c r="FV218" s="7">
        <v>36582.51</v>
      </c>
      <c r="FW218" s="7">
        <v>37200.97</v>
      </c>
      <c r="FX218" s="9" t="s">
        <v>399</v>
      </c>
      <c r="FY218" s="10" t="s">
        <v>401</v>
      </c>
      <c r="FZ218" s="22" t="s">
        <v>390</v>
      </c>
    </row>
    <row r="219" spans="1:182" x14ac:dyDescent="0.35">
      <c r="A219" s="6" t="s">
        <v>402</v>
      </c>
      <c r="B219" s="7">
        <v>31511513.831199996</v>
      </c>
      <c r="C219" s="7">
        <v>33090934.935599986</v>
      </c>
      <c r="D219" s="7">
        <v>33978582.209599979</v>
      </c>
      <c r="E219" s="7">
        <v>34823336.470799968</v>
      </c>
      <c r="F219" s="7">
        <v>34893110.719999969</v>
      </c>
      <c r="G219" s="7">
        <v>37138289.496799983</v>
      </c>
      <c r="H219" s="7">
        <v>36011710.929999955</v>
      </c>
      <c r="I219" s="7">
        <v>36288456.191999987</v>
      </c>
      <c r="J219" s="7">
        <v>37112203.368399985</v>
      </c>
      <c r="K219" s="7">
        <v>38061203.143199973</v>
      </c>
      <c r="L219" s="7">
        <v>38528407.909999996</v>
      </c>
      <c r="M219" s="7">
        <v>39212775.983199976</v>
      </c>
      <c r="N219" s="7">
        <v>39902061.067199975</v>
      </c>
      <c r="O219" s="7">
        <v>1634115.1311999999</v>
      </c>
      <c r="P219" s="7">
        <v>1478093.2800000005</v>
      </c>
      <c r="Q219" s="7">
        <v>1839457.2584000002</v>
      </c>
      <c r="R219" s="7">
        <v>1966203.5112000001</v>
      </c>
      <c r="S219" s="7">
        <v>1958520.9356</v>
      </c>
      <c r="T219" s="7">
        <v>1831031.1476</v>
      </c>
      <c r="U219" s="7">
        <v>1778291.9647999995</v>
      </c>
      <c r="V219" s="7">
        <v>1695917.0272000001</v>
      </c>
      <c r="W219" s="7">
        <v>2120207.7076000003</v>
      </c>
      <c r="X219" s="7">
        <v>2145503.7031999999</v>
      </c>
      <c r="Y219" s="7">
        <v>1942328.2352000005</v>
      </c>
      <c r="Z219" s="7">
        <v>1645492.7359999998</v>
      </c>
      <c r="AA219" s="7">
        <v>1278574.6619999998</v>
      </c>
      <c r="AB219" s="7">
        <v>1250938.69</v>
      </c>
      <c r="AC219" s="7">
        <v>1319457.9072000002</v>
      </c>
      <c r="AD219" s="7">
        <v>1147117.0228000002</v>
      </c>
      <c r="AE219" s="7">
        <v>1234512.7227999999</v>
      </c>
      <c r="AF219" s="7">
        <v>840368.61040000001</v>
      </c>
      <c r="AG219" s="7">
        <v>838210.02279999992</v>
      </c>
      <c r="AH219" s="7">
        <v>1043115.2408</v>
      </c>
      <c r="AI219" s="7">
        <v>1338637.9264000002</v>
      </c>
      <c r="AJ219" s="7">
        <v>1384169.5715999999</v>
      </c>
      <c r="AK219" s="7">
        <v>989225.86239999987</v>
      </c>
      <c r="AL219" s="7">
        <v>579582.92960000003</v>
      </c>
      <c r="AM219" s="7">
        <v>1127161.4708</v>
      </c>
      <c r="AN219" s="7">
        <v>1757971.1151999997</v>
      </c>
      <c r="AO219" s="7">
        <v>0</v>
      </c>
      <c r="AP219" s="7">
        <v>64302.331599999998</v>
      </c>
      <c r="AQ219" s="7">
        <v>109026.73839999999</v>
      </c>
      <c r="AR219" s="7">
        <v>29171.3544</v>
      </c>
      <c r="AS219" s="7">
        <v>124800.04639999999</v>
      </c>
      <c r="AT219" s="7">
        <v>77465.534400000004</v>
      </c>
      <c r="AU219" s="7">
        <v>70316.202000000005</v>
      </c>
      <c r="AV219" s="7">
        <v>217074.02079999997</v>
      </c>
      <c r="AW219" s="7">
        <v>180184.0496</v>
      </c>
      <c r="AX219" s="7">
        <v>95265.829599999997</v>
      </c>
      <c r="AY219" s="7">
        <v>248128.984</v>
      </c>
      <c r="AZ219" s="7">
        <v>12214.161599999999</v>
      </c>
      <c r="BA219" s="7">
        <v>119197.53839999999</v>
      </c>
      <c r="BB219" s="7">
        <v>376740.35000000003</v>
      </c>
      <c r="BC219" s="7">
        <v>417698.19999999995</v>
      </c>
      <c r="BD219" s="7">
        <v>422236.07</v>
      </c>
      <c r="BE219" s="7">
        <v>252567.28000000003</v>
      </c>
      <c r="BF219" s="7">
        <v>446031.41000000003</v>
      </c>
      <c r="BG219" s="7">
        <v>116238.05999999998</v>
      </c>
      <c r="BH219" s="7">
        <v>313625.52999999997</v>
      </c>
      <c r="BI219" s="7">
        <v>95959.25</v>
      </c>
      <c r="BJ219" s="7">
        <v>119146.89000000001</v>
      </c>
      <c r="BK219" s="7">
        <v>773731.0499999997</v>
      </c>
      <c r="BL219" s="7">
        <v>57644.7</v>
      </c>
      <c r="BM219" s="7">
        <v>237370.03999999998</v>
      </c>
      <c r="BN219" s="7">
        <v>396981.91000000003</v>
      </c>
      <c r="BO219" s="7">
        <v>160277.34000000003</v>
      </c>
      <c r="BP219" s="7">
        <v>419098.26</v>
      </c>
      <c r="BQ219" s="7">
        <v>300276.07999999996</v>
      </c>
      <c r="BR219" s="7">
        <v>515451.36</v>
      </c>
      <c r="BS219" s="7">
        <v>102469.40999999999</v>
      </c>
      <c r="BT219" s="7">
        <v>484128.23000000004</v>
      </c>
      <c r="BU219" s="7">
        <v>149079.13999999998</v>
      </c>
      <c r="BV219" s="7">
        <v>289191.20999999996</v>
      </c>
      <c r="BW219" s="7">
        <v>486446.74</v>
      </c>
      <c r="BX219" s="7">
        <v>231603.94999999998</v>
      </c>
      <c r="BY219" s="7">
        <v>404531.67</v>
      </c>
      <c r="BZ219" s="7">
        <v>0</v>
      </c>
      <c r="CA219" s="7">
        <v>0</v>
      </c>
      <c r="CB219" s="7">
        <v>0</v>
      </c>
      <c r="CC219" s="7">
        <v>0</v>
      </c>
      <c r="CD219" s="7">
        <v>6486.79</v>
      </c>
      <c r="CE219" s="7">
        <v>0</v>
      </c>
      <c r="CF219" s="7">
        <v>5812.87</v>
      </c>
      <c r="CG219" s="7">
        <v>0</v>
      </c>
      <c r="CH219" s="7">
        <v>0</v>
      </c>
      <c r="CI219" s="7">
        <v>31460.03</v>
      </c>
      <c r="CJ219" s="7">
        <v>12180.55</v>
      </c>
      <c r="CK219" s="7">
        <v>30131.87</v>
      </c>
      <c r="CL219" s="7">
        <v>0</v>
      </c>
      <c r="CM219" s="8">
        <v>0</v>
      </c>
      <c r="CN219" s="8">
        <v>0</v>
      </c>
      <c r="CO219" s="8">
        <v>0</v>
      </c>
      <c r="CP219" s="8">
        <v>0</v>
      </c>
      <c r="CQ219" s="8">
        <v>5.0484851602652127E-3</v>
      </c>
      <c r="CR219" s="8">
        <v>0</v>
      </c>
      <c r="CS219" s="8">
        <v>4.3057490961743126E-3</v>
      </c>
      <c r="CT219" s="8">
        <v>0</v>
      </c>
      <c r="CU219" s="8">
        <v>0</v>
      </c>
      <c r="CV219" s="8">
        <v>1.5732168104526784E-2</v>
      </c>
      <c r="CW219" s="8">
        <v>6.2447178954823639E-3</v>
      </c>
      <c r="CX219" s="8">
        <v>1.636629276960333E-2</v>
      </c>
      <c r="CY219" s="8">
        <v>0</v>
      </c>
      <c r="CZ219" s="7">
        <v>1532363.8499999999</v>
      </c>
      <c r="DA219" s="7">
        <v>2051951.6000000003</v>
      </c>
      <c r="DB219" s="7">
        <v>2151583.67</v>
      </c>
      <c r="DC219" s="7">
        <v>1886192.76</v>
      </c>
      <c r="DD219" s="7">
        <v>1284898.3</v>
      </c>
      <c r="DE219" s="7">
        <v>1537421.4400000002</v>
      </c>
      <c r="DF219" s="7">
        <v>1350025.2499999998</v>
      </c>
      <c r="DG219" s="7">
        <v>1429950.8900000001</v>
      </c>
      <c r="DH219" s="7">
        <v>1633343.01</v>
      </c>
      <c r="DI219" s="7">
        <v>1999726.28</v>
      </c>
      <c r="DJ219" s="7">
        <v>1950536.47</v>
      </c>
      <c r="DK219" s="7">
        <v>1841093.1799999997</v>
      </c>
      <c r="DL219" s="7">
        <v>1742905.94</v>
      </c>
      <c r="DM219" s="8">
        <v>4.3010752688172046E-2</v>
      </c>
      <c r="DN219" s="8">
        <v>1.4285714285714285E-2</v>
      </c>
      <c r="DO219" s="8">
        <v>1.5873015873015872E-2</v>
      </c>
      <c r="DP219" s="8">
        <v>2.8846153846153848E-2</v>
      </c>
      <c r="DQ219" s="8">
        <v>1.020408163265306E-2</v>
      </c>
      <c r="DR219" s="8">
        <v>4.4444444444444446E-2</v>
      </c>
      <c r="DS219" s="8">
        <v>1.2195121951219513E-2</v>
      </c>
      <c r="DT219" s="8">
        <v>2.564102564102564E-2</v>
      </c>
      <c r="DU219" s="8">
        <v>1.2658227848101266E-2</v>
      </c>
      <c r="DV219" s="8">
        <v>1.2987012987012988E-2</v>
      </c>
      <c r="DW219" s="8">
        <v>7.9365079365079361E-3</v>
      </c>
      <c r="DX219" s="8">
        <v>2.2222222222222223E-2</v>
      </c>
      <c r="DY219" s="8">
        <v>2.5210084033613446E-2</v>
      </c>
      <c r="DZ219" s="8">
        <v>3.5294117647058823E-2</v>
      </c>
      <c r="EA219" s="8">
        <v>1.098901098901099E-2</v>
      </c>
      <c r="EB219" s="8">
        <v>2.7777777777777776E-2</v>
      </c>
      <c r="EC219" s="8">
        <v>7.9365079365079361E-3</v>
      </c>
      <c r="ED219" s="8">
        <v>2.8846153846153848E-2</v>
      </c>
      <c r="EE219" s="8">
        <v>1.0526315789473684E-2</v>
      </c>
      <c r="EF219" s="8">
        <v>4.3478260869565216E-2</v>
      </c>
      <c r="EG219" s="8">
        <v>1.2195121951219513E-2</v>
      </c>
      <c r="EH219" s="8">
        <v>2.6315789473684209E-2</v>
      </c>
      <c r="EI219" s="8">
        <v>1.2658227848101266E-2</v>
      </c>
      <c r="EJ219" s="8">
        <v>0</v>
      </c>
      <c r="EK219" s="8">
        <v>7.874015748031496E-3</v>
      </c>
      <c r="EL219" s="8">
        <v>1.1235955056179775E-2</v>
      </c>
      <c r="EM219" s="8">
        <v>1.8018018018018018E-2</v>
      </c>
      <c r="EN219" s="8">
        <v>2.3529411764705882E-2</v>
      </c>
      <c r="EO219" s="8">
        <v>0</v>
      </c>
      <c r="EP219" s="8">
        <v>2.8169014084507043E-2</v>
      </c>
      <c r="EQ219" s="8">
        <v>1.5267175572519083E-2</v>
      </c>
      <c r="ER219" s="8">
        <v>0.02</v>
      </c>
      <c r="ES219" s="8">
        <v>0</v>
      </c>
      <c r="ET219" s="8">
        <v>5.3763440860215055E-2</v>
      </c>
      <c r="EU219" s="8">
        <v>2.4096385542168676E-2</v>
      </c>
      <c r="EV219" s="8">
        <v>2.6666666666666668E-2</v>
      </c>
      <c r="EW219" s="8">
        <v>1.2500000000000001E-2</v>
      </c>
      <c r="EX219" s="8">
        <v>0</v>
      </c>
      <c r="EY219" s="8">
        <v>7.7519379844961239E-3</v>
      </c>
      <c r="EZ219" s="7">
        <v>11032.69</v>
      </c>
      <c r="FA219" s="7">
        <v>23390.87</v>
      </c>
      <c r="FB219" s="7">
        <v>25895.4</v>
      </c>
      <c r="FC219" s="7">
        <v>81145.250000000015</v>
      </c>
      <c r="FD219" s="7">
        <v>17647.119999999995</v>
      </c>
      <c r="FE219" s="7">
        <v>48677.520000000004</v>
      </c>
      <c r="FF219" s="7">
        <v>36903.07</v>
      </c>
      <c r="FG219" s="7">
        <v>15214.16</v>
      </c>
      <c r="FH219" s="7">
        <v>9045.8100000000013</v>
      </c>
      <c r="FI219" s="7">
        <v>22516.209999999992</v>
      </c>
      <c r="FJ219" s="7">
        <v>9036.380000000001</v>
      </c>
      <c r="FK219" s="7">
        <v>4478.0899999999992</v>
      </c>
      <c r="FL219" s="7">
        <v>17663.97</v>
      </c>
      <c r="FM219" s="7">
        <v>5304.84</v>
      </c>
      <c r="FN219" s="7">
        <v>42887.91</v>
      </c>
      <c r="FO219" s="7">
        <v>11466.74</v>
      </c>
      <c r="FP219" s="7">
        <v>46065.75</v>
      </c>
      <c r="FQ219" s="7">
        <v>6115.1200000000008</v>
      </c>
      <c r="FR219" s="7">
        <v>5814.6</v>
      </c>
      <c r="FS219" s="7">
        <v>4160.9399999999996</v>
      </c>
      <c r="FT219" s="7">
        <v>19906.059999999998</v>
      </c>
      <c r="FU219" s="7">
        <v>6645.53</v>
      </c>
      <c r="FV219" s="7">
        <v>6341.3</v>
      </c>
      <c r="FW219" s="7">
        <v>12048.64</v>
      </c>
      <c r="FX219" s="9" t="s">
        <v>399</v>
      </c>
      <c r="FY219" s="10" t="s">
        <v>402</v>
      </c>
      <c r="FZ219" s="22" t="s">
        <v>390</v>
      </c>
    </row>
    <row r="220" spans="1:182" x14ac:dyDescent="0.35">
      <c r="A220" s="17" t="s">
        <v>399</v>
      </c>
      <c r="B220" s="18">
        <v>115026272.27879992</v>
      </c>
      <c r="C220" s="18">
        <v>119683327.39559996</v>
      </c>
      <c r="D220" s="18">
        <v>121630514.11719993</v>
      </c>
      <c r="E220" s="18">
        <v>123833367.25879991</v>
      </c>
      <c r="F220" s="18">
        <v>124313322.15279989</v>
      </c>
      <c r="G220" s="18">
        <v>133086797.26199999</v>
      </c>
      <c r="H220" s="18">
        <v>125048887.25879988</v>
      </c>
      <c r="I220" s="18">
        <v>124806969.77839999</v>
      </c>
      <c r="J220" s="18">
        <v>126279461.64399996</v>
      </c>
      <c r="K220" s="18">
        <v>129284416.97759989</v>
      </c>
      <c r="L220" s="18">
        <v>131378120.9995999</v>
      </c>
      <c r="M220" s="18">
        <v>132492300.28999998</v>
      </c>
      <c r="N220" s="18">
        <v>136363884.39079994</v>
      </c>
      <c r="O220" s="18">
        <v>6582035.918800001</v>
      </c>
      <c r="P220" s="18">
        <v>6799253.6399999969</v>
      </c>
      <c r="Q220" s="18">
        <v>7322126.3367999988</v>
      </c>
      <c r="R220" s="18">
        <v>7472569.9940000009</v>
      </c>
      <c r="S220" s="18">
        <v>8013152.9375999998</v>
      </c>
      <c r="T220" s="18">
        <v>7584004.7215999989</v>
      </c>
      <c r="U220" s="18">
        <v>6465505.6464000009</v>
      </c>
      <c r="V220" s="18">
        <v>5894927.5596000012</v>
      </c>
      <c r="W220" s="18">
        <v>6524167.5336000007</v>
      </c>
      <c r="X220" s="18">
        <v>6333079.4787999997</v>
      </c>
      <c r="Y220" s="18">
        <v>6679268.8847999973</v>
      </c>
      <c r="Z220" s="18">
        <v>6386730.680399999</v>
      </c>
      <c r="AA220" s="18">
        <v>6854710.4300000006</v>
      </c>
      <c r="AB220" s="18">
        <v>6055583.3900000006</v>
      </c>
      <c r="AC220" s="18">
        <v>5061311.8571999976</v>
      </c>
      <c r="AD220" s="18">
        <v>4956587.4088000003</v>
      </c>
      <c r="AE220" s="18">
        <v>5300823.4396000011</v>
      </c>
      <c r="AF220" s="18">
        <v>3639343.8816000004</v>
      </c>
      <c r="AG220" s="18">
        <v>4315938.1156000001</v>
      </c>
      <c r="AH220" s="18">
        <v>3565719.6144000008</v>
      </c>
      <c r="AI220" s="18">
        <v>4305126.3295999998</v>
      </c>
      <c r="AJ220" s="18">
        <v>5327760.6716000009</v>
      </c>
      <c r="AK220" s="18">
        <v>4229592.3292000005</v>
      </c>
      <c r="AL220" s="18">
        <v>3567227.3012000001</v>
      </c>
      <c r="AM220" s="18">
        <v>4946834.3223999972</v>
      </c>
      <c r="AN220" s="18">
        <v>5495433.3071999997</v>
      </c>
      <c r="AO220" s="18">
        <v>0</v>
      </c>
      <c r="AP220" s="18">
        <v>655343.35759999999</v>
      </c>
      <c r="AQ220" s="18">
        <v>297270.17640000005</v>
      </c>
      <c r="AR220" s="18">
        <v>277815.81160000002</v>
      </c>
      <c r="AS220" s="18">
        <v>331129.24599999993</v>
      </c>
      <c r="AT220" s="18">
        <v>89659.835200000001</v>
      </c>
      <c r="AU220" s="18">
        <v>122894.12760000001</v>
      </c>
      <c r="AV220" s="18">
        <v>396093.09159999999</v>
      </c>
      <c r="AW220" s="18">
        <v>493367.6336</v>
      </c>
      <c r="AX220" s="18">
        <v>378369.3872</v>
      </c>
      <c r="AY220" s="18">
        <v>599776.25760000001</v>
      </c>
      <c r="AZ220" s="18">
        <v>409461.37319999997</v>
      </c>
      <c r="BA220" s="18">
        <v>403271.39400000003</v>
      </c>
      <c r="BB220" s="18">
        <v>1934349.21</v>
      </c>
      <c r="BC220" s="18">
        <v>2525037.0499999998</v>
      </c>
      <c r="BD220" s="18">
        <v>1555435.37</v>
      </c>
      <c r="BE220" s="18">
        <v>1774149.8000000003</v>
      </c>
      <c r="BF220" s="18">
        <v>1462110.5899999996</v>
      </c>
      <c r="BG220" s="18">
        <v>1138951.56</v>
      </c>
      <c r="BH220" s="18">
        <v>1323234.8400000003</v>
      </c>
      <c r="BI220" s="18">
        <v>560507.53999999992</v>
      </c>
      <c r="BJ220" s="18">
        <v>1024200.0799999998</v>
      </c>
      <c r="BK220" s="18">
        <v>1718396.3599999994</v>
      </c>
      <c r="BL220" s="18">
        <v>1076711.1399999999</v>
      </c>
      <c r="BM220" s="18">
        <v>1361188.3599999996</v>
      </c>
      <c r="BN220" s="18">
        <v>971226.88000000012</v>
      </c>
      <c r="BO220" s="18">
        <v>1170905.82</v>
      </c>
      <c r="BP220" s="18">
        <v>1033954.9299999999</v>
      </c>
      <c r="BQ220" s="18">
        <v>1080636.1599999999</v>
      </c>
      <c r="BR220" s="18">
        <v>1507682.8100000003</v>
      </c>
      <c r="BS220" s="18">
        <v>1687828.41</v>
      </c>
      <c r="BT220" s="18">
        <v>1353873.05</v>
      </c>
      <c r="BU220" s="18">
        <v>796739.25</v>
      </c>
      <c r="BV220" s="18">
        <v>906633.46999999986</v>
      </c>
      <c r="BW220" s="18">
        <v>1554813.0200000003</v>
      </c>
      <c r="BX220" s="18">
        <v>1100982.78</v>
      </c>
      <c r="BY220" s="18">
        <v>719604.40999999992</v>
      </c>
      <c r="BZ220" s="18">
        <v>49868.58</v>
      </c>
      <c r="CA220" s="18">
        <v>187375.6</v>
      </c>
      <c r="CB220" s="18">
        <v>48190.64</v>
      </c>
      <c r="CC220" s="18">
        <v>310968.17</v>
      </c>
      <c r="CD220" s="18">
        <v>13957.869999999999</v>
      </c>
      <c r="CE220" s="18">
        <v>39750.94</v>
      </c>
      <c r="CF220" s="18">
        <v>68179.28</v>
      </c>
      <c r="CG220" s="18">
        <v>55425.100000000006</v>
      </c>
      <c r="CH220" s="18">
        <v>169835.26</v>
      </c>
      <c r="CI220" s="18">
        <v>261765.32</v>
      </c>
      <c r="CJ220" s="18">
        <v>114026.20999999999</v>
      </c>
      <c r="CK220" s="18">
        <v>45429.16</v>
      </c>
      <c r="CL220" s="18">
        <v>208185.04</v>
      </c>
      <c r="CM220" s="19">
        <v>1.1068991342969925E-2</v>
      </c>
      <c r="CN220" s="19">
        <v>2.5109737812857084E-2</v>
      </c>
      <c r="CO220" s="19">
        <v>6.7029083382809463E-3</v>
      </c>
      <c r="CP220" s="19">
        <v>5.1156620707032842E-2</v>
      </c>
      <c r="CQ220" s="19">
        <v>2.7396077288779166E-3</v>
      </c>
      <c r="CR220" s="19">
        <v>6.7059921150565581E-3</v>
      </c>
      <c r="CS220" s="19">
        <v>1.7230437907687194E-2</v>
      </c>
      <c r="CT220" s="19">
        <v>1.2191566784791835E-2</v>
      </c>
      <c r="CU220" s="19">
        <v>2.9806586586888791E-2</v>
      </c>
      <c r="CV220" s="19">
        <v>3.7294971318568647E-2</v>
      </c>
      <c r="CW220" s="19">
        <v>1.6945169453797333E-2</v>
      </c>
      <c r="CX220" s="19">
        <v>7.8216428197446994E-3</v>
      </c>
      <c r="CY220" s="19">
        <v>2.7273775951048185E-2</v>
      </c>
      <c r="CZ220" s="18">
        <v>4505250.6100000022</v>
      </c>
      <c r="DA220" s="18">
        <v>7462268.2800000003</v>
      </c>
      <c r="DB220" s="18">
        <v>7189512.0099999988</v>
      </c>
      <c r="DC220" s="18">
        <v>6078747.2999999998</v>
      </c>
      <c r="DD220" s="18">
        <v>5094842.540000001</v>
      </c>
      <c r="DE220" s="18">
        <v>5927674.7299999986</v>
      </c>
      <c r="DF220" s="18">
        <v>3956909.3</v>
      </c>
      <c r="DG220" s="18">
        <v>4546183.5199999986</v>
      </c>
      <c r="DH220" s="18">
        <v>5697910.4100000001</v>
      </c>
      <c r="DI220" s="18">
        <v>7018783.2499999991</v>
      </c>
      <c r="DJ220" s="18">
        <v>6729127.7500000009</v>
      </c>
      <c r="DK220" s="18">
        <v>5808135.3299999991</v>
      </c>
      <c r="DL220" s="18">
        <v>7633157.959999999</v>
      </c>
      <c r="DM220" s="19">
        <v>3.0201342281879196E-2</v>
      </c>
      <c r="DN220" s="19">
        <v>2.2321428571428572E-2</v>
      </c>
      <c r="DO220" s="19">
        <v>5.3475935828877002E-3</v>
      </c>
      <c r="DP220" s="19">
        <v>1.5527950310559006E-2</v>
      </c>
      <c r="DQ220" s="19">
        <v>6.369426751592357E-3</v>
      </c>
      <c r="DR220" s="19">
        <v>3.7815126050420166E-2</v>
      </c>
      <c r="DS220" s="19">
        <v>1.6339869281045753E-2</v>
      </c>
      <c r="DT220" s="19">
        <v>2.2321428571428572E-2</v>
      </c>
      <c r="DU220" s="19">
        <v>4.4843049327354259E-3</v>
      </c>
      <c r="DV220" s="19">
        <v>7.1942446043165471E-3</v>
      </c>
      <c r="DW220" s="19">
        <v>7.3349633251833741E-3</v>
      </c>
      <c r="DX220" s="19">
        <v>1.524390243902439E-2</v>
      </c>
      <c r="DY220" s="19">
        <v>1.4285714285714285E-2</v>
      </c>
      <c r="DZ220" s="19">
        <v>1.098901098901099E-2</v>
      </c>
      <c r="EA220" s="19">
        <v>6.8259385665529011E-3</v>
      </c>
      <c r="EB220" s="19">
        <v>2.3041474654377881E-2</v>
      </c>
      <c r="EC220" s="19">
        <v>2.6246719160104987E-3</v>
      </c>
      <c r="ED220" s="19">
        <v>1.5772870662460567E-2</v>
      </c>
      <c r="EE220" s="19">
        <v>6.5573770491803279E-3</v>
      </c>
      <c r="EF220" s="19">
        <v>2.4291497975708502E-2</v>
      </c>
      <c r="EG220" s="19">
        <v>9.7719869706840382E-3</v>
      </c>
      <c r="EH220" s="19">
        <v>2.2123893805309734E-2</v>
      </c>
      <c r="EI220" s="19">
        <v>4.608294930875576E-3</v>
      </c>
      <c r="EJ220" s="19">
        <v>3.5087719298245615E-3</v>
      </c>
      <c r="EK220" s="19">
        <v>5.0251256281407036E-3</v>
      </c>
      <c r="EL220" s="19">
        <v>8.6956521739130436E-3</v>
      </c>
      <c r="EM220" s="19">
        <v>6.0790273556231003E-3</v>
      </c>
      <c r="EN220" s="19">
        <v>7.1942446043165471E-3</v>
      </c>
      <c r="EO220" s="19">
        <v>3.4843205574912892E-3</v>
      </c>
      <c r="EP220" s="19">
        <v>1.7391304347826087E-2</v>
      </c>
      <c r="EQ220" s="19">
        <v>5.2910052910052907E-3</v>
      </c>
      <c r="ER220" s="19">
        <v>1.2944983818770227E-2</v>
      </c>
      <c r="ES220" s="19">
        <v>3.2786885245901639E-3</v>
      </c>
      <c r="ET220" s="19">
        <v>2.8455284552845527E-2</v>
      </c>
      <c r="EU220" s="19">
        <v>1.2987012987012988E-2</v>
      </c>
      <c r="EV220" s="19">
        <v>2.2421524663677129E-2</v>
      </c>
      <c r="EW220" s="19">
        <v>4.329004329004329E-3</v>
      </c>
      <c r="EX220" s="19">
        <v>3.7453183520599251E-3</v>
      </c>
      <c r="EY220" s="19">
        <v>7.1770334928229667E-3</v>
      </c>
      <c r="EZ220" s="18">
        <v>85846.710000000021</v>
      </c>
      <c r="FA220" s="18">
        <v>99380.010000000009</v>
      </c>
      <c r="FB220" s="18">
        <v>63200.47</v>
      </c>
      <c r="FC220" s="18">
        <v>402808.43999999994</v>
      </c>
      <c r="FD220" s="18">
        <v>109017.29000000002</v>
      </c>
      <c r="FE220" s="18">
        <v>133212.71000000002</v>
      </c>
      <c r="FF220" s="18">
        <v>127865.89000000001</v>
      </c>
      <c r="FG220" s="18">
        <v>166196.86999999997</v>
      </c>
      <c r="FH220" s="18">
        <v>77139.409999999989</v>
      </c>
      <c r="FI220" s="18">
        <v>133148.34000000005</v>
      </c>
      <c r="FJ220" s="18">
        <v>66782.439999999988</v>
      </c>
      <c r="FK220" s="18">
        <v>57939.130000000005</v>
      </c>
      <c r="FL220" s="18">
        <v>218839.33000000002</v>
      </c>
      <c r="FM220" s="18">
        <v>25046.829999999991</v>
      </c>
      <c r="FN220" s="18">
        <v>54088.56</v>
      </c>
      <c r="FO220" s="18">
        <v>84427.820000000022</v>
      </c>
      <c r="FP220" s="18">
        <v>175187.58000000002</v>
      </c>
      <c r="FQ220" s="18">
        <v>97236.53</v>
      </c>
      <c r="FR220" s="18">
        <v>141571.12</v>
      </c>
      <c r="FS220" s="18">
        <v>54619.340000000011</v>
      </c>
      <c r="FT220" s="18">
        <v>61777.9</v>
      </c>
      <c r="FU220" s="18">
        <v>190849.24999999997</v>
      </c>
      <c r="FV220" s="18">
        <v>64187.43</v>
      </c>
      <c r="FW220" s="18">
        <v>58387.16</v>
      </c>
      <c r="FX220" s="4"/>
      <c r="FY220" s="4"/>
      <c r="FZ220" s="4"/>
    </row>
    <row r="221" spans="1:182" x14ac:dyDescent="0.35">
      <c r="A221" s="6" t="s">
        <v>403</v>
      </c>
      <c r="B221" s="7">
        <v>33596939.94919996</v>
      </c>
      <c r="C221" s="7">
        <v>35200692.845599957</v>
      </c>
      <c r="D221" s="7">
        <v>37148352.669199973</v>
      </c>
      <c r="E221" s="7">
        <v>39240935.107199937</v>
      </c>
      <c r="F221" s="7">
        <v>39838722.441999979</v>
      </c>
      <c r="G221" s="7">
        <v>42537786.036799997</v>
      </c>
      <c r="H221" s="7">
        <v>41731681.443999991</v>
      </c>
      <c r="I221" s="7">
        <v>41893567.745199963</v>
      </c>
      <c r="J221" s="7">
        <v>42757690.568399973</v>
      </c>
      <c r="K221" s="7">
        <v>44456407.267599963</v>
      </c>
      <c r="L221" s="7">
        <v>46306429.571599975</v>
      </c>
      <c r="M221" s="7">
        <v>46788049.072799958</v>
      </c>
      <c r="N221" s="7">
        <v>48359631.257599972</v>
      </c>
      <c r="O221" s="7">
        <v>1885867.3923999995</v>
      </c>
      <c r="P221" s="7">
        <v>2204076.9360000002</v>
      </c>
      <c r="Q221" s="7">
        <v>2409003.6192000001</v>
      </c>
      <c r="R221" s="7">
        <v>2681990.7268000003</v>
      </c>
      <c r="S221" s="7">
        <v>2795676.2692000009</v>
      </c>
      <c r="T221" s="7">
        <v>2308717.1887999997</v>
      </c>
      <c r="U221" s="7">
        <v>2905694.2280000006</v>
      </c>
      <c r="V221" s="7">
        <v>3001584.9136000006</v>
      </c>
      <c r="W221" s="7">
        <v>3145853.7024000003</v>
      </c>
      <c r="X221" s="7">
        <v>3466108.5848000003</v>
      </c>
      <c r="Y221" s="7">
        <v>3430094.5807999996</v>
      </c>
      <c r="Z221" s="7">
        <v>3302587.1423999998</v>
      </c>
      <c r="AA221" s="7">
        <v>3707341.2748000002</v>
      </c>
      <c r="AB221" s="7">
        <v>2112863.5183999999</v>
      </c>
      <c r="AC221" s="7">
        <v>1729399.2244000002</v>
      </c>
      <c r="AD221" s="7">
        <v>1961146.3912</v>
      </c>
      <c r="AE221" s="7">
        <v>1934736.8176000006</v>
      </c>
      <c r="AF221" s="7">
        <v>1947454.4604000002</v>
      </c>
      <c r="AG221" s="7">
        <v>3181412.3812000006</v>
      </c>
      <c r="AH221" s="7">
        <v>2661288.4304000004</v>
      </c>
      <c r="AI221" s="7">
        <v>2601372.6408000002</v>
      </c>
      <c r="AJ221" s="7">
        <v>1880991.6068000002</v>
      </c>
      <c r="AK221" s="7">
        <v>1472925.4964000001</v>
      </c>
      <c r="AL221" s="7">
        <v>1644946.9567999998</v>
      </c>
      <c r="AM221" s="7">
        <v>2032588.6599999997</v>
      </c>
      <c r="AN221" s="7">
        <v>1859507.9963999996</v>
      </c>
      <c r="AO221" s="7">
        <v>0</v>
      </c>
      <c r="AP221" s="7">
        <v>63651.597600000001</v>
      </c>
      <c r="AQ221" s="7">
        <v>67314.256399999998</v>
      </c>
      <c r="AR221" s="7">
        <v>497661.89720000001</v>
      </c>
      <c r="AS221" s="7">
        <v>214212.46479999999</v>
      </c>
      <c r="AT221" s="7">
        <v>32052.761999999999</v>
      </c>
      <c r="AU221" s="7">
        <v>220541.6384</v>
      </c>
      <c r="AV221" s="7">
        <v>360711.66280000005</v>
      </c>
      <c r="AW221" s="7">
        <v>123306.2628</v>
      </c>
      <c r="AX221" s="7">
        <v>218386.14</v>
      </c>
      <c r="AY221" s="7">
        <v>139709.3132</v>
      </c>
      <c r="AZ221" s="7">
        <v>357601.14040000003</v>
      </c>
      <c r="BA221" s="7">
        <v>155527.5864</v>
      </c>
      <c r="BB221" s="7">
        <v>89321.72</v>
      </c>
      <c r="BC221" s="7">
        <v>365699.37</v>
      </c>
      <c r="BD221" s="7">
        <v>582579.1100000001</v>
      </c>
      <c r="BE221" s="7">
        <v>177078.53999999998</v>
      </c>
      <c r="BF221" s="7">
        <v>273043.40000000002</v>
      </c>
      <c r="BG221" s="7">
        <v>49496.95</v>
      </c>
      <c r="BH221" s="7">
        <v>376573.19999999995</v>
      </c>
      <c r="BI221" s="7">
        <v>235611.83</v>
      </c>
      <c r="BJ221" s="7">
        <v>208246.22</v>
      </c>
      <c r="BK221" s="7">
        <v>362432.2099999999</v>
      </c>
      <c r="BL221" s="7">
        <v>591172.07999999996</v>
      </c>
      <c r="BM221" s="7">
        <v>399135.69999999995</v>
      </c>
      <c r="BN221" s="7">
        <v>295074.51</v>
      </c>
      <c r="BO221" s="7">
        <v>349457.24999999994</v>
      </c>
      <c r="BP221" s="7">
        <v>116534.89000000001</v>
      </c>
      <c r="BQ221" s="7">
        <v>184339.62000000002</v>
      </c>
      <c r="BR221" s="7">
        <v>952292.46000000008</v>
      </c>
      <c r="BS221" s="7">
        <v>332599.07999999996</v>
      </c>
      <c r="BT221" s="7">
        <v>739900.84999999986</v>
      </c>
      <c r="BU221" s="7">
        <v>516525.92</v>
      </c>
      <c r="BV221" s="7">
        <v>348485.29</v>
      </c>
      <c r="BW221" s="7">
        <v>720062.67</v>
      </c>
      <c r="BX221" s="7">
        <v>546479.00999999989</v>
      </c>
      <c r="BY221" s="7">
        <v>488532.16000000003</v>
      </c>
      <c r="BZ221" s="7">
        <v>118557.73999999999</v>
      </c>
      <c r="CA221" s="7">
        <v>42705.599999999999</v>
      </c>
      <c r="CB221" s="7">
        <v>0</v>
      </c>
      <c r="CC221" s="7">
        <v>0</v>
      </c>
      <c r="CD221" s="7">
        <v>0</v>
      </c>
      <c r="CE221" s="7">
        <v>62962.79</v>
      </c>
      <c r="CF221" s="7">
        <v>41509.379999999997</v>
      </c>
      <c r="CG221" s="7">
        <v>45365.490000000005</v>
      </c>
      <c r="CH221" s="7">
        <v>51540.520000000004</v>
      </c>
      <c r="CI221" s="7">
        <v>138124.09000000003</v>
      </c>
      <c r="CJ221" s="7">
        <v>28216.34</v>
      </c>
      <c r="CK221" s="7">
        <v>46510.99</v>
      </c>
      <c r="CL221" s="7">
        <v>27665.55</v>
      </c>
      <c r="CM221" s="8">
        <v>7.6264731327307531E-2</v>
      </c>
      <c r="CN221" s="8">
        <v>1.6563595528955533E-2</v>
      </c>
      <c r="CO221" s="8">
        <v>0</v>
      </c>
      <c r="CP221" s="8">
        <v>0</v>
      </c>
      <c r="CQ221" s="8">
        <v>0</v>
      </c>
      <c r="CR221" s="8">
        <v>2.2107757847126767E-2</v>
      </c>
      <c r="CS221" s="8">
        <v>2.278942400986942E-2</v>
      </c>
      <c r="CT221" s="8">
        <v>2.2197421464986399E-2</v>
      </c>
      <c r="CU221" s="8">
        <v>2.0825871882048107E-2</v>
      </c>
      <c r="CV221" s="8">
        <v>4.7235807320410009E-2</v>
      </c>
      <c r="CW221" s="8">
        <v>8.3457934069996707E-3</v>
      </c>
      <c r="CX221" s="8">
        <v>1.8754685698602093E-2</v>
      </c>
      <c r="CY221" s="8">
        <v>1.0607980042409296E-2</v>
      </c>
      <c r="CZ221" s="7">
        <v>1554555.2699999998</v>
      </c>
      <c r="DA221" s="7">
        <v>2578280.7800000007</v>
      </c>
      <c r="DB221" s="7">
        <v>2769161.0000000005</v>
      </c>
      <c r="DC221" s="7">
        <v>2708363.2</v>
      </c>
      <c r="DD221" s="7">
        <v>1805109.1199999996</v>
      </c>
      <c r="DE221" s="7">
        <v>2847995.2800000003</v>
      </c>
      <c r="DF221" s="7">
        <v>1821431.73</v>
      </c>
      <c r="DG221" s="7">
        <v>2043727.92</v>
      </c>
      <c r="DH221" s="7">
        <v>2474831.3200000003</v>
      </c>
      <c r="DI221" s="7">
        <v>2924139.4999999991</v>
      </c>
      <c r="DJ221" s="7">
        <v>3380905.6399999997</v>
      </c>
      <c r="DK221" s="7">
        <v>2479966.38</v>
      </c>
      <c r="DL221" s="7">
        <v>2607994.16</v>
      </c>
      <c r="DM221" s="8">
        <v>1.9801980198019802E-2</v>
      </c>
      <c r="DN221" s="8">
        <v>7.5471698113207544E-2</v>
      </c>
      <c r="DO221" s="8">
        <v>2.7972027972027972E-2</v>
      </c>
      <c r="DP221" s="8">
        <v>1.9230769230769232E-2</v>
      </c>
      <c r="DQ221" s="8">
        <v>0.02</v>
      </c>
      <c r="DR221" s="8">
        <v>1.8518518518518517E-2</v>
      </c>
      <c r="DS221" s="8">
        <v>6.6666666666666671E-3</v>
      </c>
      <c r="DT221" s="8">
        <v>2.5000000000000001E-2</v>
      </c>
      <c r="DU221" s="8">
        <v>2.0833333333333332E-2</v>
      </c>
      <c r="DV221" s="8">
        <v>2.0408163265306121E-2</v>
      </c>
      <c r="DW221" s="8">
        <v>4.5685279187817257E-2</v>
      </c>
      <c r="DX221" s="8">
        <v>2.8735632183908046E-2</v>
      </c>
      <c r="DY221" s="8">
        <v>3.0674846625766871E-2</v>
      </c>
      <c r="DZ221" s="8">
        <v>1.7391304347826087E-2</v>
      </c>
      <c r="EA221" s="8">
        <v>1.9607843137254902E-2</v>
      </c>
      <c r="EB221" s="8">
        <v>6.5420560747663545E-2</v>
      </c>
      <c r="EC221" s="8">
        <v>2.7397260273972601E-2</v>
      </c>
      <c r="ED221" s="8">
        <v>6.5359477124183009E-3</v>
      </c>
      <c r="EE221" s="8">
        <v>1.3422818791946308E-2</v>
      </c>
      <c r="EF221" s="8">
        <v>1.834862385321101E-2</v>
      </c>
      <c r="EG221" s="8">
        <v>6.5789473684210523E-3</v>
      </c>
      <c r="EH221" s="8">
        <v>2.5423728813559324E-2</v>
      </c>
      <c r="EI221" s="8">
        <v>2.0618556701030927E-2</v>
      </c>
      <c r="EJ221" s="8">
        <v>1.2987012987012988E-2</v>
      </c>
      <c r="EK221" s="8">
        <v>1.6129032258064516E-2</v>
      </c>
      <c r="EL221" s="8">
        <v>2.7624309392265192E-2</v>
      </c>
      <c r="EM221" s="8">
        <v>8.4745762711864406E-3</v>
      </c>
      <c r="EN221" s="8">
        <v>1.7699115044247787E-2</v>
      </c>
      <c r="EO221" s="8">
        <v>9.8039215686274508E-3</v>
      </c>
      <c r="EP221" s="8">
        <v>6.4220183486238536E-2</v>
      </c>
      <c r="EQ221" s="8">
        <v>2.6845637583892617E-2</v>
      </c>
      <c r="ER221" s="8">
        <v>6.6225165562913907E-3</v>
      </c>
      <c r="ES221" s="8">
        <v>1.3513513513513514E-2</v>
      </c>
      <c r="ET221" s="8">
        <v>1.8518518518518517E-2</v>
      </c>
      <c r="EU221" s="8">
        <v>6.5359477124183009E-3</v>
      </c>
      <c r="EV221" s="8">
        <v>1.7241379310344827E-2</v>
      </c>
      <c r="EW221" s="8">
        <v>1.9230769230769232E-2</v>
      </c>
      <c r="EX221" s="8">
        <v>1.3422818791946308E-2</v>
      </c>
      <c r="EY221" s="8">
        <v>1.5544041450777202E-2</v>
      </c>
      <c r="EZ221" s="7">
        <v>71737.48000000001</v>
      </c>
      <c r="FA221" s="7">
        <v>9129.48</v>
      </c>
      <c r="FB221" s="7">
        <v>36374.050000000025</v>
      </c>
      <c r="FC221" s="7">
        <v>59617.349999999991</v>
      </c>
      <c r="FD221" s="7">
        <v>56304.21</v>
      </c>
      <c r="FE221" s="7">
        <v>58434.999999999993</v>
      </c>
      <c r="FF221" s="7">
        <v>8284.989999999998</v>
      </c>
      <c r="FG221" s="7">
        <v>38990.570000000007</v>
      </c>
      <c r="FH221" s="7">
        <v>55185.26999999999</v>
      </c>
      <c r="FI221" s="7">
        <v>31199.100000000006</v>
      </c>
      <c r="FJ221" s="7">
        <v>31962.539999999994</v>
      </c>
      <c r="FK221" s="7">
        <v>6542.31</v>
      </c>
      <c r="FL221" s="7">
        <v>4694.5100000000011</v>
      </c>
      <c r="FM221" s="7">
        <v>8195.94</v>
      </c>
      <c r="FN221" s="7">
        <v>12196.390000000001</v>
      </c>
      <c r="FO221" s="7">
        <v>66567.25</v>
      </c>
      <c r="FP221" s="7">
        <v>33988.870000000003</v>
      </c>
      <c r="FQ221" s="7">
        <v>45109.14</v>
      </c>
      <c r="FR221" s="7">
        <v>37863.369999999995</v>
      </c>
      <c r="FS221" s="7">
        <v>38124.94999999999</v>
      </c>
      <c r="FT221" s="7">
        <v>5275.55</v>
      </c>
      <c r="FU221" s="7">
        <v>37771.329999999994</v>
      </c>
      <c r="FV221" s="7">
        <v>17969.049999999996</v>
      </c>
      <c r="FW221" s="7">
        <v>8279.82</v>
      </c>
      <c r="FX221" s="9" t="s">
        <v>404</v>
      </c>
      <c r="FY221" s="10" t="s">
        <v>403</v>
      </c>
      <c r="FZ221" s="22" t="s">
        <v>390</v>
      </c>
    </row>
    <row r="222" spans="1:182" x14ac:dyDescent="0.35">
      <c r="A222" s="6" t="s">
        <v>405</v>
      </c>
      <c r="B222" s="7">
        <v>45867749.658799946</v>
      </c>
      <c r="C222" s="7">
        <v>46879492.351199947</v>
      </c>
      <c r="D222" s="7">
        <v>47642503.437999994</v>
      </c>
      <c r="E222" s="7">
        <v>47795923.650400005</v>
      </c>
      <c r="F222" s="7">
        <v>47854253.161199957</v>
      </c>
      <c r="G222" s="7">
        <v>49374802.585199952</v>
      </c>
      <c r="H222" s="7">
        <v>48758144.207599945</v>
      </c>
      <c r="I222" s="7">
        <v>48163098.765199967</v>
      </c>
      <c r="J222" s="7">
        <v>49351935.348799981</v>
      </c>
      <c r="K222" s="7">
        <v>50149552.986399949</v>
      </c>
      <c r="L222" s="7">
        <v>51161336.819999993</v>
      </c>
      <c r="M222" s="7">
        <v>51164720.393599965</v>
      </c>
      <c r="N222" s="7">
        <v>52496863.714799985</v>
      </c>
      <c r="O222" s="7">
        <v>1848449.65</v>
      </c>
      <c r="P222" s="7">
        <v>1885372.6255999999</v>
      </c>
      <c r="Q222" s="7">
        <v>2154369.0296</v>
      </c>
      <c r="R222" s="7">
        <v>2203131.3064000001</v>
      </c>
      <c r="S222" s="7">
        <v>2245838.1424000002</v>
      </c>
      <c r="T222" s="7">
        <v>2628623.9871999999</v>
      </c>
      <c r="U222" s="7">
        <v>3195247.1232000007</v>
      </c>
      <c r="V222" s="7">
        <v>2977291.1259999992</v>
      </c>
      <c r="W222" s="7">
        <v>2908915.4727999996</v>
      </c>
      <c r="X222" s="7">
        <v>2421922.61</v>
      </c>
      <c r="Y222" s="7">
        <v>2466191.7948000003</v>
      </c>
      <c r="Z222" s="7">
        <v>2285283.8119999995</v>
      </c>
      <c r="AA222" s="7">
        <v>2148888.7904000003</v>
      </c>
      <c r="AB222" s="7">
        <v>1823727.4591999999</v>
      </c>
      <c r="AC222" s="7">
        <v>1709013.1816</v>
      </c>
      <c r="AD222" s="7">
        <v>2048339.2563999998</v>
      </c>
      <c r="AE222" s="7">
        <v>1935651.2276000001</v>
      </c>
      <c r="AF222" s="7">
        <v>1811071.7223999999</v>
      </c>
      <c r="AG222" s="7">
        <v>1706533.0843999998</v>
      </c>
      <c r="AH222" s="7">
        <v>1301112.2480000001</v>
      </c>
      <c r="AI222" s="7">
        <v>1277675.0020000001</v>
      </c>
      <c r="AJ222" s="7">
        <v>1244437.2988</v>
      </c>
      <c r="AK222" s="7">
        <v>1541441.6748000002</v>
      </c>
      <c r="AL222" s="7">
        <v>1650944.9604</v>
      </c>
      <c r="AM222" s="7">
        <v>1961238.7059999998</v>
      </c>
      <c r="AN222" s="7">
        <v>2566512.2459999998</v>
      </c>
      <c r="AO222" s="7">
        <v>13662.608</v>
      </c>
      <c r="AP222" s="7">
        <v>116086.05559999999</v>
      </c>
      <c r="AQ222" s="7">
        <v>106015.4584</v>
      </c>
      <c r="AR222" s="7">
        <v>69504.978799999997</v>
      </c>
      <c r="AS222" s="7">
        <v>106425.8688</v>
      </c>
      <c r="AT222" s="7">
        <v>230408.09400000001</v>
      </c>
      <c r="AU222" s="7">
        <v>114433.82920000001</v>
      </c>
      <c r="AV222" s="7">
        <v>69218.828399999999</v>
      </c>
      <c r="AW222" s="7">
        <v>48967.144</v>
      </c>
      <c r="AX222" s="7">
        <v>40876.754399999998</v>
      </c>
      <c r="AY222" s="7">
        <v>59429.403200000001</v>
      </c>
      <c r="AZ222" s="7">
        <v>159458.37040000001</v>
      </c>
      <c r="BA222" s="7">
        <v>161659.6556</v>
      </c>
      <c r="BB222" s="7">
        <v>392294.88</v>
      </c>
      <c r="BC222" s="7">
        <v>476287.13</v>
      </c>
      <c r="BD222" s="7">
        <v>482781.41000000003</v>
      </c>
      <c r="BE222" s="7">
        <v>136529.39000000001</v>
      </c>
      <c r="BF222" s="7">
        <v>352017.76</v>
      </c>
      <c r="BG222" s="7">
        <v>488808.9</v>
      </c>
      <c r="BH222" s="7">
        <v>220299.43000000002</v>
      </c>
      <c r="BI222" s="7">
        <v>237448.53</v>
      </c>
      <c r="BJ222" s="7">
        <v>528348.37000000011</v>
      </c>
      <c r="BK222" s="7">
        <v>329458.81000000006</v>
      </c>
      <c r="BL222" s="7">
        <v>292432.37</v>
      </c>
      <c r="BM222" s="7">
        <v>365861.5</v>
      </c>
      <c r="BN222" s="7">
        <v>276899.55</v>
      </c>
      <c r="BO222" s="7">
        <v>368490.04000000004</v>
      </c>
      <c r="BP222" s="7">
        <v>468079.45</v>
      </c>
      <c r="BQ222" s="7">
        <v>254787.64</v>
      </c>
      <c r="BR222" s="7">
        <v>253655.77</v>
      </c>
      <c r="BS222" s="7">
        <v>358836.70999999996</v>
      </c>
      <c r="BT222" s="7">
        <v>630904.03</v>
      </c>
      <c r="BU222" s="7">
        <v>402103.55000000005</v>
      </c>
      <c r="BV222" s="7">
        <v>563895.35000000009</v>
      </c>
      <c r="BW222" s="7">
        <v>509993.45999999996</v>
      </c>
      <c r="BX222" s="7">
        <v>889963.20999999985</v>
      </c>
      <c r="BY222" s="7">
        <v>620514.21</v>
      </c>
      <c r="BZ222" s="7">
        <v>0</v>
      </c>
      <c r="CA222" s="7">
        <v>166463.519999999</v>
      </c>
      <c r="CB222" s="7">
        <v>0</v>
      </c>
      <c r="CC222" s="7">
        <v>0</v>
      </c>
      <c r="CD222" s="7">
        <v>38742.720000000001</v>
      </c>
      <c r="CE222" s="7">
        <v>67080.429999999993</v>
      </c>
      <c r="CF222" s="7">
        <v>38252.76</v>
      </c>
      <c r="CG222" s="7">
        <v>0</v>
      </c>
      <c r="CH222" s="7">
        <v>14883.14</v>
      </c>
      <c r="CI222" s="7">
        <v>86708.22</v>
      </c>
      <c r="CJ222" s="7">
        <v>10040.969999999999</v>
      </c>
      <c r="CK222" s="7">
        <v>63597.71</v>
      </c>
      <c r="CL222" s="7">
        <v>0</v>
      </c>
      <c r="CM222" s="8">
        <v>0</v>
      </c>
      <c r="CN222" s="8">
        <v>6.461586399728092E-2</v>
      </c>
      <c r="CO222" s="8">
        <v>0</v>
      </c>
      <c r="CP222" s="8">
        <v>0</v>
      </c>
      <c r="CQ222" s="8">
        <v>1.9639230561797626E-2</v>
      </c>
      <c r="CR222" s="8">
        <v>3.2192878952028478E-2</v>
      </c>
      <c r="CS222" s="8">
        <v>2.3697426769656704E-2</v>
      </c>
      <c r="CT222" s="8">
        <v>0</v>
      </c>
      <c r="CU222" s="8">
        <v>5.616296306107646E-3</v>
      </c>
      <c r="CV222" s="8">
        <v>3.1855539777393714E-2</v>
      </c>
      <c r="CW222" s="8">
        <v>3.7815193033014375E-3</v>
      </c>
      <c r="CX222" s="8">
        <v>2.4357672049631532E-2</v>
      </c>
      <c r="CY222" s="8">
        <v>0</v>
      </c>
      <c r="CZ222" s="7">
        <v>1990054.69</v>
      </c>
      <c r="DA222" s="7">
        <v>2576202.0299999998</v>
      </c>
      <c r="DB222" s="7">
        <v>2316400.5700000003</v>
      </c>
      <c r="DC222" s="7">
        <v>1936056.23</v>
      </c>
      <c r="DD222" s="7">
        <v>1972720.87</v>
      </c>
      <c r="DE222" s="7">
        <v>2083703.9800000007</v>
      </c>
      <c r="DF222" s="7">
        <v>1614215.7699999998</v>
      </c>
      <c r="DG222" s="7">
        <v>1461240.4499999997</v>
      </c>
      <c r="DH222" s="7">
        <v>2649991.9500000002</v>
      </c>
      <c r="DI222" s="7">
        <v>2721919.6600000006</v>
      </c>
      <c r="DJ222" s="7">
        <v>2655274.0299999998</v>
      </c>
      <c r="DK222" s="7">
        <v>2610992.9500000007</v>
      </c>
      <c r="DL222" s="7">
        <v>2615407.85</v>
      </c>
      <c r="DM222" s="8">
        <v>3.5714285714285712E-2</v>
      </c>
      <c r="DN222" s="8">
        <v>1.9230769230769232E-2</v>
      </c>
      <c r="DO222" s="8">
        <v>2.0618556701030927E-2</v>
      </c>
      <c r="DP222" s="8">
        <v>1.4285714285714285E-2</v>
      </c>
      <c r="DQ222" s="8">
        <v>2.5316455696202531E-2</v>
      </c>
      <c r="DR222" s="8">
        <v>0</v>
      </c>
      <c r="DS222" s="8">
        <v>2.4390243902439025E-2</v>
      </c>
      <c r="DT222" s="8">
        <v>3.4482758620689655E-2</v>
      </c>
      <c r="DU222" s="8">
        <v>0.04</v>
      </c>
      <c r="DV222" s="8">
        <v>3.0612244897959183E-2</v>
      </c>
      <c r="DW222" s="8">
        <v>1.935483870967742E-2</v>
      </c>
      <c r="DX222" s="8">
        <v>0</v>
      </c>
      <c r="DY222" s="8">
        <v>7.43801652892562E-2</v>
      </c>
      <c r="DZ222" s="8">
        <v>3.4482758620689655E-2</v>
      </c>
      <c r="EA222" s="8">
        <v>1.8518518518518517E-2</v>
      </c>
      <c r="EB222" s="8">
        <v>9.7087378640776691E-3</v>
      </c>
      <c r="EC222" s="8">
        <v>2.0833333333333332E-2</v>
      </c>
      <c r="ED222" s="8">
        <v>7.0921985815602835E-3</v>
      </c>
      <c r="EE222" s="8">
        <v>0</v>
      </c>
      <c r="EF222" s="8">
        <v>0</v>
      </c>
      <c r="EG222" s="8">
        <v>8.130081300813009E-3</v>
      </c>
      <c r="EH222" s="8">
        <v>2.2988505747126436E-2</v>
      </c>
      <c r="EI222" s="8">
        <v>3.896103896103896E-2</v>
      </c>
      <c r="EJ222" s="8">
        <v>1.0309278350515464E-2</v>
      </c>
      <c r="EK222" s="8">
        <v>0</v>
      </c>
      <c r="EL222" s="8">
        <v>0</v>
      </c>
      <c r="EM222" s="8">
        <v>8.6956521739130436E-3</v>
      </c>
      <c r="EN222" s="8">
        <v>3.4482758620689655E-2</v>
      </c>
      <c r="EO222" s="8">
        <v>1.8181818181818181E-2</v>
      </c>
      <c r="EP222" s="8">
        <v>9.6153846153846159E-3</v>
      </c>
      <c r="EQ222" s="8">
        <v>2.0833333333333332E-2</v>
      </c>
      <c r="ER222" s="8">
        <v>7.246376811594203E-3</v>
      </c>
      <c r="ES222" s="8">
        <v>0</v>
      </c>
      <c r="ET222" s="8">
        <v>0</v>
      </c>
      <c r="EU222" s="8">
        <v>8.130081300813009E-3</v>
      </c>
      <c r="EV222" s="8">
        <v>2.2988505747126436E-2</v>
      </c>
      <c r="EW222" s="8">
        <v>3.8461538461538464E-2</v>
      </c>
      <c r="EX222" s="8">
        <v>0.01</v>
      </c>
      <c r="EY222" s="8">
        <v>0</v>
      </c>
      <c r="EZ222" s="7">
        <v>880.27</v>
      </c>
      <c r="FA222" s="7">
        <v>4515.380000000001</v>
      </c>
      <c r="FB222" s="7">
        <v>36721.47</v>
      </c>
      <c r="FC222" s="7">
        <v>67752</v>
      </c>
      <c r="FD222" s="7">
        <v>14512.86</v>
      </c>
      <c r="FE222" s="7">
        <v>30378.329999999994</v>
      </c>
      <c r="FF222" s="7">
        <v>63111.040000000001</v>
      </c>
      <c r="FG222" s="7">
        <v>101790.84999999999</v>
      </c>
      <c r="FH222" s="7">
        <v>13211.3</v>
      </c>
      <c r="FI222" s="7">
        <v>46516.810000000005</v>
      </c>
      <c r="FJ222" s="7">
        <v>41062.47</v>
      </c>
      <c r="FK222" s="7">
        <v>38162.03</v>
      </c>
      <c r="FL222" s="7">
        <v>14049.810000000003</v>
      </c>
      <c r="FM222" s="7">
        <v>5170.07</v>
      </c>
      <c r="FN222" s="7">
        <v>19993.64</v>
      </c>
      <c r="FO222" s="7">
        <v>67996.95</v>
      </c>
      <c r="FP222" s="7">
        <v>45103.020000000004</v>
      </c>
      <c r="FQ222" s="7">
        <v>10167.23</v>
      </c>
      <c r="FR222" s="7">
        <v>37360.899999999994</v>
      </c>
      <c r="FS222" s="7">
        <v>29314.61</v>
      </c>
      <c r="FT222" s="7">
        <v>29132.309999999998</v>
      </c>
      <c r="FU222" s="7">
        <v>36244.86</v>
      </c>
      <c r="FV222" s="7">
        <v>10432.92</v>
      </c>
      <c r="FW222" s="7">
        <v>18897.79</v>
      </c>
      <c r="FX222" s="9" t="s">
        <v>404</v>
      </c>
      <c r="FY222" s="10" t="s">
        <v>405</v>
      </c>
      <c r="FZ222" s="22" t="s">
        <v>390</v>
      </c>
    </row>
    <row r="223" spans="1:182" x14ac:dyDescent="0.35">
      <c r="A223" s="6" t="s">
        <v>406</v>
      </c>
      <c r="B223" s="7">
        <v>21293056.907999966</v>
      </c>
      <c r="C223" s="7">
        <v>21900964.443600003</v>
      </c>
      <c r="D223" s="7">
        <v>21653883.330799997</v>
      </c>
      <c r="E223" s="7">
        <v>21513014.9232</v>
      </c>
      <c r="F223" s="7">
        <v>21429238.697199993</v>
      </c>
      <c r="G223" s="7">
        <v>22226055.21839999</v>
      </c>
      <c r="H223" s="7">
        <v>20755016.513999984</v>
      </c>
      <c r="I223" s="7">
        <v>20616291.353199977</v>
      </c>
      <c r="J223" s="7">
        <v>20467197.560399987</v>
      </c>
      <c r="K223" s="7">
        <v>20641774.355599962</v>
      </c>
      <c r="L223" s="7">
        <v>20815824.667599987</v>
      </c>
      <c r="M223" s="7">
        <v>20600312.497199968</v>
      </c>
      <c r="N223" s="7">
        <v>20886081.08839998</v>
      </c>
      <c r="O223" s="7">
        <v>1483649.5051999998</v>
      </c>
      <c r="P223" s="7">
        <v>1458893.6107999999</v>
      </c>
      <c r="Q223" s="7">
        <v>1497214.7039999999</v>
      </c>
      <c r="R223" s="7">
        <v>1177705.4772000001</v>
      </c>
      <c r="S223" s="7">
        <v>1430672.5752000001</v>
      </c>
      <c r="T223" s="7">
        <v>1400455.0320000001</v>
      </c>
      <c r="U223" s="7">
        <v>1337498.3380000002</v>
      </c>
      <c r="V223" s="7">
        <v>1154629.5027999999</v>
      </c>
      <c r="W223" s="7">
        <v>1332251.3524</v>
      </c>
      <c r="X223" s="7">
        <v>1178973.0848000001</v>
      </c>
      <c r="Y223" s="7">
        <v>1279163.2867999999</v>
      </c>
      <c r="Z223" s="7">
        <v>1382383.4343999999</v>
      </c>
      <c r="AA223" s="7">
        <v>1623900.8080000002</v>
      </c>
      <c r="AB223" s="7">
        <v>648019.45120000001</v>
      </c>
      <c r="AC223" s="7">
        <v>617306.1007999999</v>
      </c>
      <c r="AD223" s="7">
        <v>887056.59160000004</v>
      </c>
      <c r="AE223" s="7">
        <v>1281497.6548000001</v>
      </c>
      <c r="AF223" s="7">
        <v>811711.46439999994</v>
      </c>
      <c r="AG223" s="7">
        <v>582201.43400000001</v>
      </c>
      <c r="AH223" s="7">
        <v>705326.89159999997</v>
      </c>
      <c r="AI223" s="7">
        <v>1080699.0628000002</v>
      </c>
      <c r="AJ223" s="7">
        <v>848658.9952</v>
      </c>
      <c r="AK223" s="7">
        <v>849445.08239999996</v>
      </c>
      <c r="AL223" s="7">
        <v>858641.34560000012</v>
      </c>
      <c r="AM223" s="7">
        <v>852943.76719999977</v>
      </c>
      <c r="AN223" s="7">
        <v>887697.77439999999</v>
      </c>
      <c r="AO223" s="7">
        <v>0</v>
      </c>
      <c r="AP223" s="7">
        <v>0</v>
      </c>
      <c r="AQ223" s="7">
        <v>33856.516000000003</v>
      </c>
      <c r="AR223" s="7">
        <v>34748.900800000003</v>
      </c>
      <c r="AS223" s="7">
        <v>156138.28159999999</v>
      </c>
      <c r="AT223" s="7">
        <v>0</v>
      </c>
      <c r="AU223" s="7">
        <v>14730.4328</v>
      </c>
      <c r="AV223" s="7">
        <v>83017.570000000007</v>
      </c>
      <c r="AW223" s="7">
        <v>44293.932800000002</v>
      </c>
      <c r="AX223" s="7">
        <v>21483.876400000001</v>
      </c>
      <c r="AY223" s="7">
        <v>0</v>
      </c>
      <c r="AZ223" s="7">
        <v>0</v>
      </c>
      <c r="BA223" s="7">
        <v>33749.8724</v>
      </c>
      <c r="BB223" s="7">
        <v>67640.58</v>
      </c>
      <c r="BC223" s="7">
        <v>347977.01999999996</v>
      </c>
      <c r="BD223" s="7">
        <v>155870.10999999999</v>
      </c>
      <c r="BE223" s="7">
        <v>55512.44</v>
      </c>
      <c r="BF223" s="7">
        <v>103088.28</v>
      </c>
      <c r="BG223" s="7">
        <v>79121.03</v>
      </c>
      <c r="BH223" s="7">
        <v>268337.44</v>
      </c>
      <c r="BI223" s="7">
        <v>161344.88</v>
      </c>
      <c r="BJ223" s="7">
        <v>428287.93</v>
      </c>
      <c r="BK223" s="7">
        <v>220551.41999999998</v>
      </c>
      <c r="BL223" s="7">
        <v>355826.13999999996</v>
      </c>
      <c r="BM223" s="7">
        <v>73371.699999999983</v>
      </c>
      <c r="BN223" s="7">
        <v>195356.63999999998</v>
      </c>
      <c r="BO223" s="7">
        <v>350997.83</v>
      </c>
      <c r="BP223" s="7">
        <v>406225.30999999994</v>
      </c>
      <c r="BQ223" s="7">
        <v>224467.11</v>
      </c>
      <c r="BR223" s="7">
        <v>377950.49</v>
      </c>
      <c r="BS223" s="7">
        <v>223017.88</v>
      </c>
      <c r="BT223" s="7">
        <v>220056.50000000003</v>
      </c>
      <c r="BU223" s="7">
        <v>218762.93</v>
      </c>
      <c r="BV223" s="7">
        <v>363516.49</v>
      </c>
      <c r="BW223" s="7">
        <v>121253.01999999999</v>
      </c>
      <c r="BX223" s="7">
        <v>151953.77000000002</v>
      </c>
      <c r="BY223" s="7">
        <v>48889.200000000004</v>
      </c>
      <c r="BZ223" s="7">
        <v>0</v>
      </c>
      <c r="CA223" s="7">
        <v>19600.93</v>
      </c>
      <c r="CB223" s="7">
        <v>124920.45000000001</v>
      </c>
      <c r="CC223" s="7">
        <v>18916.71</v>
      </c>
      <c r="CD223" s="7">
        <v>0</v>
      </c>
      <c r="CE223" s="7">
        <v>0</v>
      </c>
      <c r="CF223" s="7">
        <v>0</v>
      </c>
      <c r="CG223" s="7">
        <v>0</v>
      </c>
      <c r="CH223" s="7">
        <v>63447.5</v>
      </c>
      <c r="CI223" s="7">
        <v>24025.08</v>
      </c>
      <c r="CJ223" s="7">
        <v>0</v>
      </c>
      <c r="CK223" s="7">
        <v>0</v>
      </c>
      <c r="CL223" s="7">
        <v>13183.13</v>
      </c>
      <c r="CM223" s="8">
        <v>0</v>
      </c>
      <c r="CN223" s="8">
        <v>1.7032841627506387E-2</v>
      </c>
      <c r="CO223" s="8">
        <v>0.13630086332297953</v>
      </c>
      <c r="CP223" s="8">
        <v>2.145118146203048E-2</v>
      </c>
      <c r="CQ223" s="8">
        <v>0</v>
      </c>
      <c r="CR223" s="8">
        <v>0</v>
      </c>
      <c r="CS223" s="8">
        <v>0</v>
      </c>
      <c r="CT223" s="8">
        <v>0</v>
      </c>
      <c r="CU223" s="8">
        <v>7.8642145546379938E-2</v>
      </c>
      <c r="CV223" s="8">
        <v>2.1017287385214176E-2</v>
      </c>
      <c r="CW223" s="8">
        <v>0</v>
      </c>
      <c r="CX223" s="8">
        <v>0</v>
      </c>
      <c r="CY223" s="8">
        <v>1.566968026405819E-2</v>
      </c>
      <c r="CZ223" s="7">
        <v>894527.15999999992</v>
      </c>
      <c r="DA223" s="7">
        <v>1150772.75</v>
      </c>
      <c r="DB223" s="7">
        <v>916505.2</v>
      </c>
      <c r="DC223" s="7">
        <v>881849.33</v>
      </c>
      <c r="DD223" s="7">
        <v>787271.01</v>
      </c>
      <c r="DE223" s="7">
        <v>536039.01</v>
      </c>
      <c r="DF223" s="7">
        <v>494730.81</v>
      </c>
      <c r="DG223" s="7">
        <v>616288.65</v>
      </c>
      <c r="DH223" s="7">
        <v>806787.5</v>
      </c>
      <c r="DI223" s="7">
        <v>1143110.4099999999</v>
      </c>
      <c r="DJ223" s="7">
        <v>977911.93</v>
      </c>
      <c r="DK223" s="7">
        <v>796877.77</v>
      </c>
      <c r="DL223" s="7">
        <v>841314.55</v>
      </c>
      <c r="DM223" s="8">
        <v>0</v>
      </c>
      <c r="DN223" s="8">
        <v>2.0833333333333332E-2</v>
      </c>
      <c r="DO223" s="8">
        <v>6.3492063492063489E-2</v>
      </c>
      <c r="DP223" s="8">
        <v>1.8181818181818181E-2</v>
      </c>
      <c r="DQ223" s="8">
        <v>0</v>
      </c>
      <c r="DR223" s="8">
        <v>2.2727272727272728E-2</v>
      </c>
      <c r="DS223" s="8">
        <v>6.25E-2</v>
      </c>
      <c r="DT223" s="8">
        <v>0</v>
      </c>
      <c r="DU223" s="8">
        <v>0</v>
      </c>
      <c r="DV223" s="8">
        <v>0.02</v>
      </c>
      <c r="DW223" s="8">
        <v>1.2987012987012988E-2</v>
      </c>
      <c r="DX223" s="8">
        <v>1.6393442622950821E-2</v>
      </c>
      <c r="DY223" s="8">
        <v>0</v>
      </c>
      <c r="DZ223" s="8">
        <v>0</v>
      </c>
      <c r="EA223" s="8">
        <v>0</v>
      </c>
      <c r="EB223" s="8">
        <v>2.0408163265306121E-2</v>
      </c>
      <c r="EC223" s="8">
        <v>6.1538461538461542E-2</v>
      </c>
      <c r="ED223" s="8">
        <v>1.7857142857142856E-2</v>
      </c>
      <c r="EE223" s="8">
        <v>0</v>
      </c>
      <c r="EF223" s="8">
        <v>2.2727272727272728E-2</v>
      </c>
      <c r="EG223" s="8">
        <v>6.25E-2</v>
      </c>
      <c r="EH223" s="8">
        <v>0</v>
      </c>
      <c r="EI223" s="8">
        <v>0</v>
      </c>
      <c r="EJ223" s="8">
        <v>1.9230769230769232E-2</v>
      </c>
      <c r="EK223" s="8">
        <v>0</v>
      </c>
      <c r="EL223" s="8">
        <v>0</v>
      </c>
      <c r="EM223" s="8">
        <v>0</v>
      </c>
      <c r="EN223" s="8">
        <v>0</v>
      </c>
      <c r="EO223" s="8">
        <v>0</v>
      </c>
      <c r="EP223" s="8">
        <v>2.0833333333333332E-2</v>
      </c>
      <c r="EQ223" s="8">
        <v>3.125E-2</v>
      </c>
      <c r="ER223" s="8">
        <v>1.8181818181818181E-2</v>
      </c>
      <c r="ES223" s="8">
        <v>0</v>
      </c>
      <c r="ET223" s="8">
        <v>4.5454545454545456E-2</v>
      </c>
      <c r="EU223" s="8">
        <v>4.2553191489361701E-2</v>
      </c>
      <c r="EV223" s="8">
        <v>0</v>
      </c>
      <c r="EW223" s="8">
        <v>0</v>
      </c>
      <c r="EX223" s="8">
        <v>1.9607843137254902E-2</v>
      </c>
      <c r="EY223" s="8">
        <v>0</v>
      </c>
      <c r="EZ223" s="7">
        <v>5302.92</v>
      </c>
      <c r="FA223" s="7">
        <v>776.46</v>
      </c>
      <c r="FB223" s="7">
        <v>296.38</v>
      </c>
      <c r="FC223" s="7">
        <v>31338.29</v>
      </c>
      <c r="FD223" s="7">
        <v>1210.96</v>
      </c>
      <c r="FE223" s="7">
        <v>10701.439999999999</v>
      </c>
      <c r="FF223" s="7">
        <v>3340.7</v>
      </c>
      <c r="FG223" s="7">
        <v>6274.1</v>
      </c>
      <c r="FH223" s="7">
        <v>11691.730000000001</v>
      </c>
      <c r="FI223" s="7">
        <v>17286.249999999996</v>
      </c>
      <c r="FJ223" s="7">
        <v>11520.48</v>
      </c>
      <c r="FK223" s="7">
        <v>14625.94</v>
      </c>
      <c r="FL223" s="7">
        <v>5948.06</v>
      </c>
      <c r="FM223" s="7">
        <v>3060.61</v>
      </c>
      <c r="FN223" s="7">
        <v>1176.6400000000001</v>
      </c>
      <c r="FO223" s="7">
        <v>1976.64</v>
      </c>
      <c r="FP223" s="7">
        <v>2560.08</v>
      </c>
      <c r="FQ223" s="7">
        <v>14106.32</v>
      </c>
      <c r="FR223" s="7">
        <v>1719.8</v>
      </c>
      <c r="FS223" s="7">
        <v>458.32999999999993</v>
      </c>
      <c r="FT223" s="7">
        <v>4706.74</v>
      </c>
      <c r="FU223" s="7">
        <v>7171.75</v>
      </c>
      <c r="FV223" s="7">
        <v>6166.57</v>
      </c>
      <c r="FW223" s="7">
        <v>936.2</v>
      </c>
      <c r="FX223" s="9" t="s">
        <v>404</v>
      </c>
      <c r="FY223" s="10" t="s">
        <v>406</v>
      </c>
      <c r="FZ223" s="22" t="s">
        <v>390</v>
      </c>
    </row>
    <row r="224" spans="1:182" x14ac:dyDescent="0.35">
      <c r="A224" s="6" t="s">
        <v>407</v>
      </c>
      <c r="B224" s="7">
        <v>13748215.03199997</v>
      </c>
      <c r="C224" s="7">
        <v>14224824.73399999</v>
      </c>
      <c r="D224" s="7">
        <v>15023627.269199995</v>
      </c>
      <c r="E224" s="7">
        <v>16049780.140399981</v>
      </c>
      <c r="F224" s="7">
        <v>16757208.714</v>
      </c>
      <c r="G224" s="7">
        <v>17652296.107599992</v>
      </c>
      <c r="H224" s="7">
        <v>17763801.04439998</v>
      </c>
      <c r="I224" s="7">
        <v>17564583.303199988</v>
      </c>
      <c r="J224" s="7">
        <v>17737438.27359999</v>
      </c>
      <c r="K224" s="7">
        <v>18501382.066799991</v>
      </c>
      <c r="L224" s="7">
        <v>19094888.476399995</v>
      </c>
      <c r="M224" s="7">
        <v>19199652.835599996</v>
      </c>
      <c r="N224" s="7">
        <v>19990877.364399992</v>
      </c>
      <c r="O224" s="7">
        <v>1006137.0195999999</v>
      </c>
      <c r="P224" s="7">
        <v>1060358.6240000001</v>
      </c>
      <c r="Q224" s="7">
        <v>1367386.7896</v>
      </c>
      <c r="R224" s="7">
        <v>1311650.1335999998</v>
      </c>
      <c r="S224" s="7">
        <v>1550790.1291999999</v>
      </c>
      <c r="T224" s="7">
        <v>1660847.0043999995</v>
      </c>
      <c r="U224" s="7">
        <v>1747832.0180000002</v>
      </c>
      <c r="V224" s="7">
        <v>1676493.1315999997</v>
      </c>
      <c r="W224" s="7">
        <v>1520617.0188</v>
      </c>
      <c r="X224" s="7">
        <v>1603033.4939999999</v>
      </c>
      <c r="Y224" s="7">
        <v>1529885.1979999996</v>
      </c>
      <c r="Z224" s="7">
        <v>1595495.0460000001</v>
      </c>
      <c r="AA224" s="7">
        <v>1683143.2048000004</v>
      </c>
      <c r="AB224" s="7">
        <v>973763.13800000004</v>
      </c>
      <c r="AC224" s="7">
        <v>1025778.6175999999</v>
      </c>
      <c r="AD224" s="7">
        <v>877089.54799999995</v>
      </c>
      <c r="AE224" s="7">
        <v>870404.62199999997</v>
      </c>
      <c r="AF224" s="7">
        <v>973075.92520000006</v>
      </c>
      <c r="AG224" s="7">
        <v>806652.78079999995</v>
      </c>
      <c r="AH224" s="7">
        <v>583405.63639999996</v>
      </c>
      <c r="AI224" s="7">
        <v>618483.41040000005</v>
      </c>
      <c r="AJ224" s="7">
        <v>831408.33799999999</v>
      </c>
      <c r="AK224" s="7">
        <v>1084359.2548</v>
      </c>
      <c r="AL224" s="7">
        <v>1200890.3672</v>
      </c>
      <c r="AM224" s="7">
        <v>1192227.4588000001</v>
      </c>
      <c r="AN224" s="7">
        <v>1425607.6771999998</v>
      </c>
      <c r="AO224" s="7">
        <v>0</v>
      </c>
      <c r="AP224" s="7">
        <v>235010.13680000001</v>
      </c>
      <c r="AQ224" s="7">
        <v>13274.3964</v>
      </c>
      <c r="AR224" s="7">
        <v>99400.647200000007</v>
      </c>
      <c r="AS224" s="7">
        <v>46988.275999999998</v>
      </c>
      <c r="AT224" s="7">
        <v>30953.775600000001</v>
      </c>
      <c r="AU224" s="7">
        <v>48587.901599999997</v>
      </c>
      <c r="AV224" s="7">
        <v>399017.51880000002</v>
      </c>
      <c r="AW224" s="7">
        <v>67273.4516</v>
      </c>
      <c r="AX224" s="7">
        <v>59896.6492</v>
      </c>
      <c r="AY224" s="7">
        <v>49347.929600000003</v>
      </c>
      <c r="AZ224" s="7">
        <v>124802.076</v>
      </c>
      <c r="BA224" s="7">
        <v>186964.86320000002</v>
      </c>
      <c r="BB224" s="7">
        <v>371422.62</v>
      </c>
      <c r="BC224" s="7">
        <v>204232.61999999997</v>
      </c>
      <c r="BD224" s="7">
        <v>51304.380000000005</v>
      </c>
      <c r="BE224" s="7">
        <v>20167.23</v>
      </c>
      <c r="BF224" s="7">
        <v>187639.9</v>
      </c>
      <c r="BG224" s="7">
        <v>156032.65999999997</v>
      </c>
      <c r="BH224" s="7">
        <v>225980.99</v>
      </c>
      <c r="BI224" s="7">
        <v>95728.45</v>
      </c>
      <c r="BJ224" s="7">
        <v>86412.479999999996</v>
      </c>
      <c r="BK224" s="7">
        <v>237091.47</v>
      </c>
      <c r="BL224" s="7">
        <v>81544.87</v>
      </c>
      <c r="BM224" s="7">
        <v>341640.59</v>
      </c>
      <c r="BN224" s="7">
        <v>181816.85</v>
      </c>
      <c r="BO224" s="7">
        <v>138938.23000000001</v>
      </c>
      <c r="BP224" s="7">
        <v>334186.09999999998</v>
      </c>
      <c r="BQ224" s="7">
        <v>54606.49</v>
      </c>
      <c r="BR224" s="7">
        <v>287689.45</v>
      </c>
      <c r="BS224" s="7">
        <v>267393.65000000002</v>
      </c>
      <c r="BT224" s="7">
        <v>383765.21</v>
      </c>
      <c r="BU224" s="7">
        <v>260748.15999999997</v>
      </c>
      <c r="BV224" s="7">
        <v>91379.91</v>
      </c>
      <c r="BW224" s="7">
        <v>397713.97</v>
      </c>
      <c r="BX224" s="7">
        <v>392821.8</v>
      </c>
      <c r="BY224" s="7">
        <v>254628.32</v>
      </c>
      <c r="BZ224" s="7">
        <v>0</v>
      </c>
      <c r="CA224" s="7">
        <v>39080.559999999998</v>
      </c>
      <c r="CB224" s="7">
        <v>12526.12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63463.32</v>
      </c>
      <c r="CI224" s="7">
        <v>2302.33</v>
      </c>
      <c r="CJ224" s="7">
        <v>123596.11</v>
      </c>
      <c r="CK224" s="7">
        <v>0</v>
      </c>
      <c r="CL224" s="7">
        <v>0</v>
      </c>
      <c r="CM224" s="8">
        <v>0</v>
      </c>
      <c r="CN224" s="8">
        <v>3.7074125388094029E-2</v>
      </c>
      <c r="CO224" s="8">
        <v>1.092570159715899E-2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7.7284363216189672E-2</v>
      </c>
      <c r="CV224" s="8">
        <v>2.0134911154714367E-3</v>
      </c>
      <c r="CW224" s="8">
        <v>8.566936115684505E-2</v>
      </c>
      <c r="CX224" s="8">
        <v>0</v>
      </c>
      <c r="CY224" s="8">
        <v>0</v>
      </c>
      <c r="CZ224" s="7">
        <v>1068056.48</v>
      </c>
      <c r="DA224" s="7">
        <v>1054119.54</v>
      </c>
      <c r="DB224" s="7">
        <v>1146481.98</v>
      </c>
      <c r="DC224" s="7">
        <v>1513846.11</v>
      </c>
      <c r="DD224" s="7">
        <v>977331.63</v>
      </c>
      <c r="DE224" s="7">
        <v>1182073.9100000001</v>
      </c>
      <c r="DF224" s="7">
        <v>919243.13</v>
      </c>
      <c r="DG224" s="7">
        <v>726190.07999999996</v>
      </c>
      <c r="DH224" s="7">
        <v>821166.37</v>
      </c>
      <c r="DI224" s="7">
        <v>1143451.78</v>
      </c>
      <c r="DJ224" s="7">
        <v>1442710.7699999998</v>
      </c>
      <c r="DK224" s="7">
        <v>1044691.75</v>
      </c>
      <c r="DL224" s="7">
        <v>1368258.83</v>
      </c>
      <c r="DM224" s="8">
        <v>5.5555555555555552E-2</v>
      </c>
      <c r="DN224" s="8">
        <v>6.9767441860465115E-2</v>
      </c>
      <c r="DO224" s="8">
        <v>6.7796610169491525E-2</v>
      </c>
      <c r="DP224" s="8">
        <v>0</v>
      </c>
      <c r="DQ224" s="8">
        <v>0</v>
      </c>
      <c r="DR224" s="8">
        <v>0</v>
      </c>
      <c r="DS224" s="8">
        <v>7.6923076923076927E-2</v>
      </c>
      <c r="DT224" s="8">
        <v>0.02</v>
      </c>
      <c r="DU224" s="8">
        <v>4.4444444444444446E-2</v>
      </c>
      <c r="DV224" s="8">
        <v>3.7037037037037035E-2</v>
      </c>
      <c r="DW224" s="8">
        <v>3.2786885245901641E-2</v>
      </c>
      <c r="DX224" s="8">
        <v>0.11538461538461539</v>
      </c>
      <c r="DY224" s="8">
        <v>3.1746031746031744E-2</v>
      </c>
      <c r="DZ224" s="8">
        <v>2.8571428571428571E-2</v>
      </c>
      <c r="EA224" s="8">
        <v>7.6923076923076927E-2</v>
      </c>
      <c r="EB224" s="8">
        <v>0</v>
      </c>
      <c r="EC224" s="8">
        <v>4.7619047619047616E-2</v>
      </c>
      <c r="ED224" s="8">
        <v>0</v>
      </c>
      <c r="EE224" s="8">
        <v>0</v>
      </c>
      <c r="EF224" s="8">
        <v>2.0833333333333332E-2</v>
      </c>
      <c r="EG224" s="8">
        <v>4.9180327868852458E-2</v>
      </c>
      <c r="EH224" s="8">
        <v>2.0833333333333332E-2</v>
      </c>
      <c r="EI224" s="8">
        <v>4.2553191489361701E-2</v>
      </c>
      <c r="EJ224" s="8">
        <v>1.7543859649122806E-2</v>
      </c>
      <c r="EK224" s="8">
        <v>5.3571428571428568E-2</v>
      </c>
      <c r="EL224" s="8">
        <v>8.1967213114754092E-2</v>
      </c>
      <c r="EM224" s="8">
        <v>2.4390243902439025E-2</v>
      </c>
      <c r="EN224" s="8">
        <v>2.7777777777777776E-2</v>
      </c>
      <c r="EO224" s="8">
        <v>6.9767441860465115E-2</v>
      </c>
      <c r="EP224" s="8">
        <v>2.2222222222222223E-2</v>
      </c>
      <c r="EQ224" s="8">
        <v>3.2786885245901641E-2</v>
      </c>
      <c r="ER224" s="8">
        <v>0</v>
      </c>
      <c r="ES224" s="8">
        <v>0</v>
      </c>
      <c r="ET224" s="8">
        <v>2.3809523809523808E-2</v>
      </c>
      <c r="EU224" s="8">
        <v>3.2258064516129031E-2</v>
      </c>
      <c r="EV224" s="8">
        <v>2.1739130434782608E-2</v>
      </c>
      <c r="EW224" s="8">
        <v>0.04</v>
      </c>
      <c r="EX224" s="8">
        <v>1.8518518518518517E-2</v>
      </c>
      <c r="EY224" s="8">
        <v>4.1666666666666664E-2</v>
      </c>
      <c r="EZ224" s="7">
        <v>925.31</v>
      </c>
      <c r="FA224" s="7">
        <v>14669.57</v>
      </c>
      <c r="FB224" s="7">
        <v>302.35000000000002</v>
      </c>
      <c r="FC224" s="7">
        <v>52069.939999999995</v>
      </c>
      <c r="FD224" s="7">
        <v>20972.29</v>
      </c>
      <c r="FE224" s="7">
        <v>17556.41</v>
      </c>
      <c r="FF224" s="7">
        <v>648.67999999999995</v>
      </c>
      <c r="FG224" s="7">
        <v>20587.349999999999</v>
      </c>
      <c r="FH224" s="7">
        <v>10916.890000000001</v>
      </c>
      <c r="FI224" s="7">
        <v>40412.659999999996</v>
      </c>
      <c r="FJ224" s="7">
        <v>2574.8500000000004</v>
      </c>
      <c r="FK224" s="7">
        <v>2160.2299999999996</v>
      </c>
      <c r="FL224" s="7">
        <v>2293.91</v>
      </c>
      <c r="FM224" s="7">
        <v>1551.8</v>
      </c>
      <c r="FN224" s="7">
        <v>5382.44</v>
      </c>
      <c r="FO224" s="7">
        <v>7108.07</v>
      </c>
      <c r="FP224" s="7">
        <v>871.18</v>
      </c>
      <c r="FQ224" s="7">
        <v>5804.8600000000006</v>
      </c>
      <c r="FR224" s="7">
        <v>16238.07</v>
      </c>
      <c r="FS224" s="7">
        <v>4085.54</v>
      </c>
      <c r="FT224" s="7">
        <v>4661.3499999999995</v>
      </c>
      <c r="FU224" s="7">
        <v>29660.52</v>
      </c>
      <c r="FV224" s="7">
        <v>1428.84</v>
      </c>
      <c r="FW224" s="7">
        <v>10998.74</v>
      </c>
      <c r="FX224" s="9" t="s">
        <v>404</v>
      </c>
      <c r="FY224" s="10" t="s">
        <v>407</v>
      </c>
      <c r="FZ224" s="22" t="s">
        <v>390</v>
      </c>
    </row>
    <row r="225" spans="1:182" x14ac:dyDescent="0.35">
      <c r="A225" s="6" t="s">
        <v>408</v>
      </c>
      <c r="B225" s="7">
        <v>37309463.915199988</v>
      </c>
      <c r="C225" s="7">
        <v>39412446.443999946</v>
      </c>
      <c r="D225" s="7">
        <v>41006829.406799957</v>
      </c>
      <c r="E225" s="7">
        <v>42260216.484399967</v>
      </c>
      <c r="F225" s="7">
        <v>43879519.945599966</v>
      </c>
      <c r="G225" s="7">
        <v>45700321.05399996</v>
      </c>
      <c r="H225" s="7">
        <v>46438899.247999981</v>
      </c>
      <c r="I225" s="7">
        <v>47178877.96039997</v>
      </c>
      <c r="J225" s="7">
        <v>48186245.526799984</v>
      </c>
      <c r="K225" s="7">
        <v>50857456.946799964</v>
      </c>
      <c r="L225" s="7">
        <v>52510303.033199936</v>
      </c>
      <c r="M225" s="7">
        <v>53185173.953999966</v>
      </c>
      <c r="N225" s="7">
        <v>55080434.76039993</v>
      </c>
      <c r="O225" s="7">
        <v>2077088.8768000002</v>
      </c>
      <c r="P225" s="7">
        <v>2640869.7107999995</v>
      </c>
      <c r="Q225" s="7">
        <v>2880041.3328</v>
      </c>
      <c r="R225" s="7">
        <v>2930338.6323999991</v>
      </c>
      <c r="S225" s="7">
        <v>2997058.7899999991</v>
      </c>
      <c r="T225" s="7">
        <v>2906870.0543999998</v>
      </c>
      <c r="U225" s="7">
        <v>3263135.7563999998</v>
      </c>
      <c r="V225" s="7">
        <v>3314142.2296000007</v>
      </c>
      <c r="W225" s="7">
        <v>3772162.8056000005</v>
      </c>
      <c r="X225" s="7">
        <v>3552466.0060000005</v>
      </c>
      <c r="Y225" s="7">
        <v>3438722.2116</v>
      </c>
      <c r="Z225" s="7">
        <v>4419752.4112</v>
      </c>
      <c r="AA225" s="7">
        <v>4170766.6988000013</v>
      </c>
      <c r="AB225" s="7">
        <v>2436459.5464000008</v>
      </c>
      <c r="AC225" s="7">
        <v>2287227.5364000001</v>
      </c>
      <c r="AD225" s="7">
        <v>2201478.3864000002</v>
      </c>
      <c r="AE225" s="7">
        <v>1784078.2276000001</v>
      </c>
      <c r="AF225" s="7">
        <v>1617946.6295999999</v>
      </c>
      <c r="AG225" s="7">
        <v>2081259.3763999995</v>
      </c>
      <c r="AH225" s="7">
        <v>2280365.2971999999</v>
      </c>
      <c r="AI225" s="7">
        <v>2353739.8607999994</v>
      </c>
      <c r="AJ225" s="7">
        <v>1970800.9271999998</v>
      </c>
      <c r="AK225" s="7">
        <v>2733486.5387999997</v>
      </c>
      <c r="AL225" s="7">
        <v>3047062.8559999997</v>
      </c>
      <c r="AM225" s="7">
        <v>2722572.9620000003</v>
      </c>
      <c r="AN225" s="7">
        <v>2616294.6576</v>
      </c>
      <c r="AO225" s="7">
        <v>24040.3416</v>
      </c>
      <c r="AP225" s="7">
        <v>212901.4584</v>
      </c>
      <c r="AQ225" s="7">
        <v>313909.33199999994</v>
      </c>
      <c r="AR225" s="7">
        <v>453812.94000000006</v>
      </c>
      <c r="AS225" s="7">
        <v>152755.94640000002</v>
      </c>
      <c r="AT225" s="7">
        <v>159371.76440000001</v>
      </c>
      <c r="AU225" s="7">
        <v>133056.55160000001</v>
      </c>
      <c r="AV225" s="7">
        <v>216677.99240000002</v>
      </c>
      <c r="AW225" s="7">
        <v>288837.55200000003</v>
      </c>
      <c r="AX225" s="7">
        <v>154094.65120000002</v>
      </c>
      <c r="AY225" s="7">
        <v>258461.48759999999</v>
      </c>
      <c r="AZ225" s="7">
        <v>348319.24119999999</v>
      </c>
      <c r="BA225" s="7">
        <v>300015.08640000003</v>
      </c>
      <c r="BB225" s="7">
        <v>145648.04999999999</v>
      </c>
      <c r="BC225" s="7">
        <v>296305.03000000003</v>
      </c>
      <c r="BD225" s="7">
        <v>280842.8</v>
      </c>
      <c r="BE225" s="7">
        <v>75475.09</v>
      </c>
      <c r="BF225" s="7">
        <v>99394.76999999999</v>
      </c>
      <c r="BG225" s="7">
        <v>180395.29</v>
      </c>
      <c r="BH225" s="7">
        <v>278261.41000000003</v>
      </c>
      <c r="BI225" s="7">
        <v>277791.19</v>
      </c>
      <c r="BJ225" s="7">
        <v>305783.48</v>
      </c>
      <c r="BK225" s="7">
        <v>290134.17999999993</v>
      </c>
      <c r="BL225" s="7">
        <v>198884.65000000002</v>
      </c>
      <c r="BM225" s="7">
        <v>454470.82000000007</v>
      </c>
      <c r="BN225" s="7">
        <v>181645.66</v>
      </c>
      <c r="BO225" s="7">
        <v>511268.93000000005</v>
      </c>
      <c r="BP225" s="7">
        <v>383720.10999999993</v>
      </c>
      <c r="BQ225" s="7">
        <v>425683.51000000007</v>
      </c>
      <c r="BR225" s="7">
        <v>747291.33000000007</v>
      </c>
      <c r="BS225" s="7">
        <v>489529.57999999984</v>
      </c>
      <c r="BT225" s="7">
        <v>558546.9</v>
      </c>
      <c r="BU225" s="7">
        <v>562802.61</v>
      </c>
      <c r="BV225" s="7">
        <v>488954.20000000007</v>
      </c>
      <c r="BW225" s="7">
        <v>564744.66999999993</v>
      </c>
      <c r="BX225" s="7">
        <v>574118.9</v>
      </c>
      <c r="BY225" s="7">
        <v>746131.33000000019</v>
      </c>
      <c r="BZ225" s="7">
        <v>12304</v>
      </c>
      <c r="CA225" s="7">
        <v>0</v>
      </c>
      <c r="CB225" s="7">
        <v>148385.75</v>
      </c>
      <c r="CC225" s="7">
        <v>0</v>
      </c>
      <c r="CD225" s="7">
        <v>12670.91</v>
      </c>
      <c r="CE225" s="7">
        <v>15060.3</v>
      </c>
      <c r="CF225" s="7">
        <v>0</v>
      </c>
      <c r="CG225" s="7">
        <v>0</v>
      </c>
      <c r="CH225" s="7">
        <v>2940.12</v>
      </c>
      <c r="CI225" s="7">
        <v>0</v>
      </c>
      <c r="CJ225" s="7">
        <v>60177.240000000005</v>
      </c>
      <c r="CK225" s="7">
        <v>107220.28</v>
      </c>
      <c r="CL225" s="7">
        <v>33297.19</v>
      </c>
      <c r="CM225" s="20">
        <v>5.564086214810437E-3</v>
      </c>
      <c r="CN225" s="20">
        <v>0</v>
      </c>
      <c r="CO225" s="20">
        <v>5.303074301915723E-2</v>
      </c>
      <c r="CP225" s="20">
        <v>0</v>
      </c>
      <c r="CQ225" s="20">
        <v>5.1363291398981246E-3</v>
      </c>
      <c r="CR225" s="20">
        <v>7.3353178333556823E-3</v>
      </c>
      <c r="CS225" s="20">
        <v>0</v>
      </c>
      <c r="CT225" s="20">
        <v>0</v>
      </c>
      <c r="CU225" s="20">
        <v>1.2755476008210894E-3</v>
      </c>
      <c r="CV225" s="20">
        <v>0</v>
      </c>
      <c r="CW225" s="20">
        <v>2.3778607924673439E-2</v>
      </c>
      <c r="CX225" s="20">
        <v>4.1580134523289396E-2</v>
      </c>
      <c r="CY225" s="20">
        <v>1.1810260153643594E-2</v>
      </c>
      <c r="CZ225" s="7">
        <v>2380914.4700000007</v>
      </c>
      <c r="DA225" s="7">
        <v>2780652.2900000005</v>
      </c>
      <c r="DB225" s="7">
        <v>2910100.9</v>
      </c>
      <c r="DC225" s="7">
        <v>2292892.5000000005</v>
      </c>
      <c r="DD225" s="7">
        <v>2810465.0100000002</v>
      </c>
      <c r="DE225" s="7">
        <v>2159121.67</v>
      </c>
      <c r="DF225" s="7">
        <v>2628843.09</v>
      </c>
      <c r="DG225" s="7">
        <v>2221583.5</v>
      </c>
      <c r="DH225" s="7">
        <v>2450773.4</v>
      </c>
      <c r="DI225" s="7">
        <v>4058700.66</v>
      </c>
      <c r="DJ225" s="7">
        <v>3045599.7</v>
      </c>
      <c r="DK225" s="7">
        <v>2863295.8700000006</v>
      </c>
      <c r="DL225" s="7">
        <v>3223191.0500000007</v>
      </c>
      <c r="DM225" s="20">
        <v>7.575757575757576E-2</v>
      </c>
      <c r="DN225" s="20">
        <v>0.01</v>
      </c>
      <c r="DO225" s="20">
        <v>4.195804195804196E-2</v>
      </c>
      <c r="DP225" s="20">
        <v>1.8518518518518517E-2</v>
      </c>
      <c r="DQ225" s="20">
        <v>1.4705882352941176E-2</v>
      </c>
      <c r="DR225" s="20">
        <v>7.874015748031496E-3</v>
      </c>
      <c r="DS225" s="20">
        <v>1.4285714285714285E-2</v>
      </c>
      <c r="DT225" s="20">
        <v>3.5087719298245612E-2</v>
      </c>
      <c r="DU225" s="20">
        <v>0.20884520884520885</v>
      </c>
      <c r="DV225" s="20">
        <v>1.6666666666666666E-2</v>
      </c>
      <c r="DW225" s="20">
        <v>3.9024390243902439E-2</v>
      </c>
      <c r="DX225" s="20">
        <v>6.9634340222575516E-2</v>
      </c>
      <c r="DY225" s="20">
        <v>5.5555555555555552E-2</v>
      </c>
      <c r="DZ225" s="20">
        <v>5.6910569105691054E-2</v>
      </c>
      <c r="EA225" s="20">
        <v>2.4193548387096774E-2</v>
      </c>
      <c r="EB225" s="20">
        <v>1.9417475728155338E-2</v>
      </c>
      <c r="EC225" s="20">
        <v>2.8776978417266189E-2</v>
      </c>
      <c r="ED225" s="20">
        <v>1.1695906432748537E-2</v>
      </c>
      <c r="EE225" s="20">
        <v>1.5037593984962405E-2</v>
      </c>
      <c r="EF225" s="20">
        <v>8.1967213114754103E-3</v>
      </c>
      <c r="EG225" s="20">
        <v>1.4084507042253521E-2</v>
      </c>
      <c r="EH225" s="20">
        <v>2.7027027027027029E-2</v>
      </c>
      <c r="EI225" s="20">
        <v>0.19983619983619985</v>
      </c>
      <c r="EJ225" s="20">
        <v>8.0645161290322578E-3</v>
      </c>
      <c r="EK225" s="20">
        <v>8.3576004659289466E-2</v>
      </c>
      <c r="EL225" s="20">
        <v>5.3191489361702126E-3</v>
      </c>
      <c r="EM225" s="20">
        <v>1.5625E-2</v>
      </c>
      <c r="EN225" s="20">
        <v>4.9180327868852458E-2</v>
      </c>
      <c r="EO225" s="20">
        <v>1.6260162601626018E-2</v>
      </c>
      <c r="EP225" s="20">
        <v>2.0202020202020204E-2</v>
      </c>
      <c r="EQ225" s="20">
        <v>1.4184397163120567E-2</v>
      </c>
      <c r="ER225" s="20">
        <v>1.1764705882352941E-2</v>
      </c>
      <c r="ES225" s="20">
        <v>1.4705882352941176E-2</v>
      </c>
      <c r="ET225" s="20">
        <v>8.1967213114754103E-3</v>
      </c>
      <c r="EU225" s="20">
        <v>1.4285714285714285E-2</v>
      </c>
      <c r="EV225" s="20">
        <v>2.6315789473684209E-2</v>
      </c>
      <c r="EW225" s="20">
        <v>0.19936204146730463</v>
      </c>
      <c r="EX225" s="20">
        <v>8.4033613445378148E-3</v>
      </c>
      <c r="EY225" s="20">
        <v>8.3213773314203737E-2</v>
      </c>
      <c r="EZ225" s="7">
        <v>13279.21</v>
      </c>
      <c r="FA225" s="7">
        <v>45921.3</v>
      </c>
      <c r="FB225" s="7">
        <v>21577.819999999989</v>
      </c>
      <c r="FC225" s="7">
        <v>66628.290000000008</v>
      </c>
      <c r="FD225" s="7">
        <v>23037.539999999997</v>
      </c>
      <c r="FE225" s="7">
        <v>31892.370000000003</v>
      </c>
      <c r="FF225" s="7">
        <v>24702.899999999994</v>
      </c>
      <c r="FG225" s="7">
        <v>33897.229999999996</v>
      </c>
      <c r="FH225" s="7">
        <v>55143.310000000005</v>
      </c>
      <c r="FI225" s="7">
        <v>22712.99</v>
      </c>
      <c r="FJ225" s="7">
        <v>38302.549999999996</v>
      </c>
      <c r="FK225" s="7">
        <v>19536.239999999998</v>
      </c>
      <c r="FL225" s="7">
        <v>8112.0500000000011</v>
      </c>
      <c r="FM225" s="7">
        <v>21015.810000000005</v>
      </c>
      <c r="FN225" s="7">
        <v>23365.969999999998</v>
      </c>
      <c r="FO225" s="7">
        <v>1958.8999999999999</v>
      </c>
      <c r="FP225" s="7">
        <v>2965.23</v>
      </c>
      <c r="FQ225" s="7">
        <v>17076.559999999998</v>
      </c>
      <c r="FR225" s="7">
        <v>6482.0599999999995</v>
      </c>
      <c r="FS225" s="7">
        <v>32169.98</v>
      </c>
      <c r="FT225" s="7">
        <v>4355.54</v>
      </c>
      <c r="FU225" s="7">
        <v>55724.67</v>
      </c>
      <c r="FV225" s="7">
        <v>18896.240000000005</v>
      </c>
      <c r="FW225" s="7">
        <v>17712.21</v>
      </c>
      <c r="FX225" s="9" t="s">
        <v>404</v>
      </c>
      <c r="FY225" s="10" t="s">
        <v>408</v>
      </c>
      <c r="FZ225" s="22" t="s">
        <v>390</v>
      </c>
    </row>
    <row r="226" spans="1:182" x14ac:dyDescent="0.35">
      <c r="A226" s="6" t="s">
        <v>409</v>
      </c>
      <c r="B226" s="7">
        <v>13003100.1588</v>
      </c>
      <c r="C226" s="7">
        <v>14339155.500400001</v>
      </c>
      <c r="D226" s="7">
        <v>15695025.652799977</v>
      </c>
      <c r="E226" s="7">
        <v>17047332.739999991</v>
      </c>
      <c r="F226" s="7">
        <v>18329663.720799994</v>
      </c>
      <c r="G226" s="7">
        <v>20178025.426399983</v>
      </c>
      <c r="H226" s="7">
        <v>20920453.480399977</v>
      </c>
      <c r="I226" s="7">
        <v>22132901.559199985</v>
      </c>
      <c r="J226" s="7">
        <v>23586838.543199975</v>
      </c>
      <c r="K226" s="7">
        <v>25302050.107199986</v>
      </c>
      <c r="L226" s="7">
        <v>26878374.641599994</v>
      </c>
      <c r="M226" s="7">
        <v>27974556.758399986</v>
      </c>
      <c r="N226" s="7">
        <v>28992199.495199997</v>
      </c>
      <c r="O226" s="7">
        <v>640974.79200000013</v>
      </c>
      <c r="P226" s="7">
        <v>652810.40960000013</v>
      </c>
      <c r="Q226" s="7">
        <v>847885.28599999985</v>
      </c>
      <c r="R226" s="7">
        <v>884225.14159999974</v>
      </c>
      <c r="S226" s="7">
        <v>1063976.5579999997</v>
      </c>
      <c r="T226" s="7">
        <v>1023802.0819999999</v>
      </c>
      <c r="U226" s="7">
        <v>1163724.6260000002</v>
      </c>
      <c r="V226" s="7">
        <v>1386857.2260000003</v>
      </c>
      <c r="W226" s="7">
        <v>1503208.7112000003</v>
      </c>
      <c r="X226" s="7">
        <v>1525366.6996000004</v>
      </c>
      <c r="Y226" s="7">
        <v>1638936.3184</v>
      </c>
      <c r="Z226" s="7">
        <v>1579485.9732000001</v>
      </c>
      <c r="AA226" s="7">
        <v>1702784.7375999996</v>
      </c>
      <c r="AB226" s="7">
        <v>713683.70880000002</v>
      </c>
      <c r="AC226" s="7">
        <v>569731.80960000004</v>
      </c>
      <c r="AD226" s="7">
        <v>788083.72399999993</v>
      </c>
      <c r="AE226" s="7">
        <v>771189.61079999991</v>
      </c>
      <c r="AF226" s="7">
        <v>513999.03399999999</v>
      </c>
      <c r="AG226" s="7">
        <v>826289.69479999994</v>
      </c>
      <c r="AH226" s="7">
        <v>909483.28720000002</v>
      </c>
      <c r="AI226" s="7">
        <v>764526.91600000008</v>
      </c>
      <c r="AJ226" s="7">
        <v>848549.68079999997</v>
      </c>
      <c r="AK226" s="7">
        <v>889454.37480000011</v>
      </c>
      <c r="AL226" s="7">
        <v>1166191.5036000004</v>
      </c>
      <c r="AM226" s="7">
        <v>1357321.3147999998</v>
      </c>
      <c r="AN226" s="7">
        <v>1469541.2356</v>
      </c>
      <c r="AO226" s="7">
        <v>0</v>
      </c>
      <c r="AP226" s="7">
        <v>28209.812399999999</v>
      </c>
      <c r="AQ226" s="7">
        <v>115951.34840000002</v>
      </c>
      <c r="AR226" s="7">
        <v>44615.7192</v>
      </c>
      <c r="AS226" s="7">
        <v>159730.7892</v>
      </c>
      <c r="AT226" s="7">
        <v>162072.99559999999</v>
      </c>
      <c r="AU226" s="7">
        <v>140803.91560000001</v>
      </c>
      <c r="AV226" s="7">
        <v>143457.52240000002</v>
      </c>
      <c r="AW226" s="7">
        <v>174520.69280000002</v>
      </c>
      <c r="AX226" s="7">
        <v>56388.003199999999</v>
      </c>
      <c r="AY226" s="7">
        <v>77857.673600000009</v>
      </c>
      <c r="AZ226" s="7">
        <v>161938.98200000002</v>
      </c>
      <c r="BA226" s="7">
        <v>167722.55679999999</v>
      </c>
      <c r="BB226" s="7">
        <v>200033.81</v>
      </c>
      <c r="BC226" s="7">
        <v>12669.59</v>
      </c>
      <c r="BD226" s="7">
        <v>88704.150000000009</v>
      </c>
      <c r="BE226" s="7">
        <v>152423.75</v>
      </c>
      <c r="BF226" s="7">
        <v>30796.89</v>
      </c>
      <c r="BG226" s="7">
        <v>25598.14</v>
      </c>
      <c r="BH226" s="7">
        <v>23959.86</v>
      </c>
      <c r="BI226" s="7">
        <v>33969.019999999997</v>
      </c>
      <c r="BJ226" s="7">
        <v>154611.56</v>
      </c>
      <c r="BK226" s="7">
        <v>126008.98</v>
      </c>
      <c r="BL226" s="7">
        <v>70455.3</v>
      </c>
      <c r="BM226" s="7">
        <v>172936.53</v>
      </c>
      <c r="BN226" s="7">
        <v>129782.43000000001</v>
      </c>
      <c r="BO226" s="7">
        <v>145862.32</v>
      </c>
      <c r="BP226" s="7">
        <v>104969.24</v>
      </c>
      <c r="BQ226" s="7">
        <v>125035.22</v>
      </c>
      <c r="BR226" s="7">
        <v>224624.88</v>
      </c>
      <c r="BS226" s="7">
        <v>64743.42</v>
      </c>
      <c r="BT226" s="7">
        <v>279998.53000000003</v>
      </c>
      <c r="BU226" s="7">
        <v>113247.78</v>
      </c>
      <c r="BV226" s="7">
        <v>148906.89000000001</v>
      </c>
      <c r="BW226" s="7">
        <v>335446.11</v>
      </c>
      <c r="BX226" s="7">
        <v>213604.31</v>
      </c>
      <c r="BY226" s="7">
        <v>365433.74</v>
      </c>
      <c r="BZ226" s="7">
        <v>0</v>
      </c>
      <c r="CA226" s="7">
        <v>0</v>
      </c>
      <c r="CB226" s="7">
        <v>0</v>
      </c>
      <c r="CC226" s="7">
        <v>88559.37000000001</v>
      </c>
      <c r="CD226" s="7">
        <v>8660.9500000000007</v>
      </c>
      <c r="CE226" s="7">
        <v>0</v>
      </c>
      <c r="CF226" s="7">
        <v>40381.33</v>
      </c>
      <c r="CG226" s="7">
        <v>25479.99</v>
      </c>
      <c r="CH226" s="7">
        <v>21580.73</v>
      </c>
      <c r="CI226" s="7">
        <v>23892.010000000002</v>
      </c>
      <c r="CJ226" s="7">
        <v>101808.83</v>
      </c>
      <c r="CK226" s="7">
        <v>54948.36</v>
      </c>
      <c r="CL226" s="7">
        <v>24264.38</v>
      </c>
      <c r="CM226" s="8">
        <v>0</v>
      </c>
      <c r="CN226" s="8">
        <v>0</v>
      </c>
      <c r="CO226" s="8">
        <v>0</v>
      </c>
      <c r="CP226" s="8">
        <v>5.1614827947513667E-2</v>
      </c>
      <c r="CQ226" s="8">
        <v>4.9253485781893536E-3</v>
      </c>
      <c r="CR226" s="8">
        <v>0</v>
      </c>
      <c r="CS226" s="8">
        <v>3.0379944744928663E-2</v>
      </c>
      <c r="CT226" s="8">
        <v>1.3934342391940949E-2</v>
      </c>
      <c r="CU226" s="8">
        <v>1.2083460516598615E-2</v>
      </c>
      <c r="CV226" s="8">
        <v>1.1946761588411394E-2</v>
      </c>
      <c r="CW226" s="8">
        <v>4.7212954919971989E-2</v>
      </c>
      <c r="CX226" s="8">
        <v>2.8769892074814236E-2</v>
      </c>
      <c r="CY226" s="8">
        <v>1.6512807804577707E-2</v>
      </c>
      <c r="CZ226" s="7">
        <v>1016788.86</v>
      </c>
      <c r="DA226" s="7">
        <v>1649939.0799999998</v>
      </c>
      <c r="DB226" s="7">
        <v>1547750.9300000002</v>
      </c>
      <c r="DC226" s="7">
        <v>1715773.81</v>
      </c>
      <c r="DD226" s="7">
        <v>1758444.07</v>
      </c>
      <c r="DE226" s="7">
        <v>1694749.3699999999</v>
      </c>
      <c r="DF226" s="7">
        <v>1329210.1200000001</v>
      </c>
      <c r="DG226" s="7">
        <v>1828574.9900000002</v>
      </c>
      <c r="DH226" s="7">
        <v>1785972.6500000001</v>
      </c>
      <c r="DI226" s="7">
        <v>1999873.34</v>
      </c>
      <c r="DJ226" s="7">
        <v>2156374.88</v>
      </c>
      <c r="DK226" s="7">
        <v>1909925.8299999998</v>
      </c>
      <c r="DL226" s="7">
        <v>1469427.87</v>
      </c>
      <c r="DM226" s="8">
        <v>0</v>
      </c>
      <c r="DN226" s="8">
        <v>2.2727272727272728E-2</v>
      </c>
      <c r="DO226" s="8">
        <v>2.5974025974025976E-2</v>
      </c>
      <c r="DP226" s="8">
        <v>2.3809523809523808E-2</v>
      </c>
      <c r="DQ226" s="8">
        <v>1.1363636363636364E-2</v>
      </c>
      <c r="DR226" s="8">
        <v>6.7796610169491525E-2</v>
      </c>
      <c r="DS226" s="8">
        <v>6.5789473684210523E-2</v>
      </c>
      <c r="DT226" s="8">
        <v>1.5625E-2</v>
      </c>
      <c r="DU226" s="8">
        <v>1.4285714285714285E-2</v>
      </c>
      <c r="DV226" s="8">
        <v>3.614457831325301E-2</v>
      </c>
      <c r="DW226" s="8">
        <v>2.4793388429752067E-2</v>
      </c>
      <c r="DX226" s="8">
        <v>1.1764705882352941E-2</v>
      </c>
      <c r="DY226" s="8">
        <v>5.434782608695652E-2</v>
      </c>
      <c r="DZ226" s="8">
        <v>2.0408163265306121E-2</v>
      </c>
      <c r="EA226" s="8">
        <v>0</v>
      </c>
      <c r="EB226" s="8">
        <v>2.1739130434782608E-2</v>
      </c>
      <c r="EC226" s="8">
        <v>2.564102564102564E-2</v>
      </c>
      <c r="ED226" s="8">
        <v>1.098901098901099E-2</v>
      </c>
      <c r="EE226" s="8">
        <v>1.2658227848101266E-2</v>
      </c>
      <c r="EF226" s="8">
        <v>5.2631578947368418E-2</v>
      </c>
      <c r="EG226" s="8">
        <v>3.7499999999999999E-2</v>
      </c>
      <c r="EH226" s="8">
        <v>1.6129032258064516E-2</v>
      </c>
      <c r="EI226" s="8">
        <v>1.4492753623188406E-2</v>
      </c>
      <c r="EJ226" s="8">
        <v>3.4090909090909088E-2</v>
      </c>
      <c r="EK226" s="8">
        <v>0</v>
      </c>
      <c r="EL226" s="8">
        <v>0</v>
      </c>
      <c r="EM226" s="8">
        <v>1.6949152542372881E-2</v>
      </c>
      <c r="EN226" s="8">
        <v>1.8867924528301886E-2</v>
      </c>
      <c r="EO226" s="8">
        <v>0</v>
      </c>
      <c r="EP226" s="8">
        <v>4.2553191489361701E-2</v>
      </c>
      <c r="EQ226" s="8">
        <v>0</v>
      </c>
      <c r="ER226" s="8">
        <v>1.1111111111111112E-2</v>
      </c>
      <c r="ES226" s="8">
        <v>1.2987012987012988E-2</v>
      </c>
      <c r="ET226" s="8">
        <v>6.7796610169491525E-2</v>
      </c>
      <c r="EU226" s="8">
        <v>2.5000000000000001E-2</v>
      </c>
      <c r="EV226" s="8">
        <v>1.6666666666666666E-2</v>
      </c>
      <c r="EW226" s="8">
        <v>2.564102564102564E-2</v>
      </c>
      <c r="EX226" s="8">
        <v>2.4691358024691357E-2</v>
      </c>
      <c r="EY226" s="8">
        <v>0</v>
      </c>
      <c r="EZ226" s="7">
        <v>29533.559999999998</v>
      </c>
      <c r="FA226" s="7">
        <v>8953.6899999999987</v>
      </c>
      <c r="FB226" s="7">
        <v>771.33</v>
      </c>
      <c r="FC226" s="7">
        <v>53899.049999999996</v>
      </c>
      <c r="FD226" s="7">
        <v>19346.810000000005</v>
      </c>
      <c r="FE226" s="7">
        <v>1727.2099999999998</v>
      </c>
      <c r="FF226" s="7">
        <v>266.41999999999996</v>
      </c>
      <c r="FG226" s="7">
        <v>43736.45</v>
      </c>
      <c r="FH226" s="7">
        <v>31686.489999999994</v>
      </c>
      <c r="FI226" s="7">
        <v>2696.18</v>
      </c>
      <c r="FJ226" s="7">
        <v>2523.4900000000002</v>
      </c>
      <c r="FK226" s="7">
        <v>6934.2300000000005</v>
      </c>
      <c r="FL226" s="7">
        <v>3824.65</v>
      </c>
      <c r="FM226" s="7">
        <v>5879.67</v>
      </c>
      <c r="FN226" s="7">
        <v>234.04</v>
      </c>
      <c r="FO226" s="7">
        <v>24480.67</v>
      </c>
      <c r="FP226" s="7">
        <v>570.36</v>
      </c>
      <c r="FQ226" s="7">
        <v>1062.81</v>
      </c>
      <c r="FR226" s="7">
        <v>912.15000000000009</v>
      </c>
      <c r="FS226" s="7">
        <v>1046.5</v>
      </c>
      <c r="FT226" s="7">
        <v>9210.1400000000012</v>
      </c>
      <c r="FU226" s="7">
        <v>876.89</v>
      </c>
      <c r="FV226" s="7">
        <v>2394.0399999999995</v>
      </c>
      <c r="FW226" s="7">
        <v>1331.1000000000001</v>
      </c>
      <c r="FX226" s="9" t="s">
        <v>404</v>
      </c>
      <c r="FY226" s="10" t="s">
        <v>409</v>
      </c>
      <c r="FZ226" s="22" t="s">
        <v>390</v>
      </c>
    </row>
    <row r="227" spans="1:182" x14ac:dyDescent="0.35">
      <c r="A227" s="6" t="s">
        <v>410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193916.15919999999</v>
      </c>
      <c r="K227" s="7">
        <v>846306.24080000003</v>
      </c>
      <c r="L227" s="7">
        <v>1461478.088</v>
      </c>
      <c r="M227" s="7">
        <v>2437761.4736000001</v>
      </c>
      <c r="N227" s="7">
        <v>3280991.54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29375.076400000002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0</v>
      </c>
      <c r="CB227" s="7">
        <v>0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8" t="s">
        <v>182</v>
      </c>
      <c r="CN227" s="8" t="s">
        <v>182</v>
      </c>
      <c r="CO227" s="8" t="s">
        <v>182</v>
      </c>
      <c r="CP227" s="8" t="s">
        <v>182</v>
      </c>
      <c r="CQ227" s="8" t="s">
        <v>182</v>
      </c>
      <c r="CR227" s="8" t="s">
        <v>182</v>
      </c>
      <c r="CS227" s="8" t="s">
        <v>182</v>
      </c>
      <c r="CT227" s="8" t="s">
        <v>182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182410.37</v>
      </c>
      <c r="DI227" s="7">
        <v>609814.02</v>
      </c>
      <c r="DJ227" s="7">
        <v>575596.22</v>
      </c>
      <c r="DK227" s="7">
        <v>927697.97</v>
      </c>
      <c r="DL227" s="7">
        <v>815403.97</v>
      </c>
      <c r="DM227" s="8" t="s">
        <v>182</v>
      </c>
      <c r="DN227" s="8" t="s">
        <v>182</v>
      </c>
      <c r="DO227" s="8" t="s">
        <v>182</v>
      </c>
      <c r="DP227" s="8" t="s">
        <v>182</v>
      </c>
      <c r="DQ227" s="8" t="s">
        <v>182</v>
      </c>
      <c r="DR227" s="8" t="s">
        <v>182</v>
      </c>
      <c r="DS227" s="8" t="s">
        <v>182</v>
      </c>
      <c r="DT227" s="8" t="s">
        <v>182</v>
      </c>
      <c r="DU227" s="8" t="s">
        <v>182</v>
      </c>
      <c r="DV227" s="8">
        <v>0</v>
      </c>
      <c r="DW227" s="8">
        <v>0</v>
      </c>
      <c r="DX227" s="8">
        <v>0</v>
      </c>
      <c r="DY227" s="8">
        <v>3.4482758620689655E-2</v>
      </c>
      <c r="DZ227" s="8" t="s">
        <v>182</v>
      </c>
      <c r="EA227" s="8" t="s">
        <v>182</v>
      </c>
      <c r="EB227" s="8" t="s">
        <v>182</v>
      </c>
      <c r="EC227" s="8" t="s">
        <v>182</v>
      </c>
      <c r="ED227" s="8" t="s">
        <v>182</v>
      </c>
      <c r="EE227" s="8" t="s">
        <v>182</v>
      </c>
      <c r="EF227" s="8" t="s">
        <v>182</v>
      </c>
      <c r="EG227" s="8" t="s">
        <v>182</v>
      </c>
      <c r="EH227" s="8" t="s">
        <v>182</v>
      </c>
      <c r="EI227" s="8" t="s">
        <v>182</v>
      </c>
      <c r="EJ227" s="8">
        <v>0</v>
      </c>
      <c r="EK227" s="8">
        <v>0</v>
      </c>
      <c r="EL227" s="8">
        <v>0</v>
      </c>
      <c r="EM227" s="8" t="s">
        <v>182</v>
      </c>
      <c r="EN227" s="8" t="s">
        <v>182</v>
      </c>
      <c r="EO227" s="8" t="s">
        <v>182</v>
      </c>
      <c r="EP227" s="8" t="s">
        <v>182</v>
      </c>
      <c r="EQ227" s="8" t="s">
        <v>182</v>
      </c>
      <c r="ER227" s="8" t="s">
        <v>182</v>
      </c>
      <c r="ES227" s="8" t="s">
        <v>182</v>
      </c>
      <c r="ET227" s="8" t="s">
        <v>182</v>
      </c>
      <c r="EU227" s="8" t="s">
        <v>182</v>
      </c>
      <c r="EV227" s="8" t="s">
        <v>182</v>
      </c>
      <c r="EW227" s="8">
        <v>0</v>
      </c>
      <c r="EX227" s="8">
        <v>0</v>
      </c>
      <c r="EY227" s="8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7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0</v>
      </c>
      <c r="FN227" s="7">
        <v>0</v>
      </c>
      <c r="FO227" s="7">
        <v>0</v>
      </c>
      <c r="FP227" s="7">
        <v>0</v>
      </c>
      <c r="FQ227" s="7">
        <v>0</v>
      </c>
      <c r="FR227" s="7">
        <v>0</v>
      </c>
      <c r="FS227" s="7">
        <v>0</v>
      </c>
      <c r="FT227" s="7">
        <v>0</v>
      </c>
      <c r="FU227" s="7">
        <v>0</v>
      </c>
      <c r="FV227" s="7">
        <v>0</v>
      </c>
      <c r="FW227" s="7">
        <v>0</v>
      </c>
      <c r="FX227" s="9" t="s">
        <v>404</v>
      </c>
      <c r="FY227" s="10" t="s">
        <v>410</v>
      </c>
      <c r="FZ227" s="22" t="s">
        <v>390</v>
      </c>
    </row>
    <row r="228" spans="1:182" x14ac:dyDescent="0.35">
      <c r="A228" s="6" t="s">
        <v>411</v>
      </c>
      <c r="B228" s="7">
        <v>8879096.6020000018</v>
      </c>
      <c r="C228" s="7">
        <v>9554866.9319999982</v>
      </c>
      <c r="D228" s="7">
        <v>9826039.5692000017</v>
      </c>
      <c r="E228" s="7">
        <v>9634364.0407999773</v>
      </c>
      <c r="F228" s="7">
        <v>9787533.8979999982</v>
      </c>
      <c r="G228" s="7">
        <v>9986263.3172000032</v>
      </c>
      <c r="H228" s="7">
        <v>10002527.030799981</v>
      </c>
      <c r="I228" s="7">
        <v>9896691.5339999907</v>
      </c>
      <c r="J228" s="7">
        <v>9559866.223999979</v>
      </c>
      <c r="K228" s="7">
        <v>9535816.9499999918</v>
      </c>
      <c r="L228" s="7">
        <v>9751824.6743999906</v>
      </c>
      <c r="M228" s="7">
        <v>10255311.075599987</v>
      </c>
      <c r="N228" s="7">
        <v>10430722.03599998</v>
      </c>
      <c r="O228" s="7">
        <v>1335839.1412</v>
      </c>
      <c r="P228" s="7">
        <v>1405268.8452000001</v>
      </c>
      <c r="Q228" s="7">
        <v>1326928.3736</v>
      </c>
      <c r="R228" s="7">
        <v>1007733.1044</v>
      </c>
      <c r="S228" s="7">
        <v>883269.47799999989</v>
      </c>
      <c r="T228" s="7">
        <v>701419.40599999996</v>
      </c>
      <c r="U228" s="7">
        <v>581226.03520000004</v>
      </c>
      <c r="V228" s="7">
        <v>822794.89520000003</v>
      </c>
      <c r="W228" s="7">
        <v>887615.3872</v>
      </c>
      <c r="X228" s="7">
        <v>913343.82759999996</v>
      </c>
      <c r="Y228" s="7">
        <v>988864.17799999996</v>
      </c>
      <c r="Z228" s="7">
        <v>1019589.3728</v>
      </c>
      <c r="AA228" s="7">
        <v>694277.2132</v>
      </c>
      <c r="AB228" s="7">
        <v>500314.02240000002</v>
      </c>
      <c r="AC228" s="7">
        <v>447358.24280000001</v>
      </c>
      <c r="AD228" s="7">
        <v>393130.25599999999</v>
      </c>
      <c r="AE228" s="7">
        <v>433963.75399999996</v>
      </c>
      <c r="AF228" s="7">
        <v>432478.54839999997</v>
      </c>
      <c r="AG228" s="7">
        <v>434649.31640000001</v>
      </c>
      <c r="AH228" s="7">
        <v>556679.11439999996</v>
      </c>
      <c r="AI228" s="7">
        <v>392140.95</v>
      </c>
      <c r="AJ228" s="7">
        <v>435559.05000000005</v>
      </c>
      <c r="AK228" s="7">
        <v>402839.82800000004</v>
      </c>
      <c r="AL228" s="7">
        <v>297408.7648</v>
      </c>
      <c r="AM228" s="7">
        <v>464677.59479999996</v>
      </c>
      <c r="AN228" s="7">
        <v>600178.69680000003</v>
      </c>
      <c r="AO228" s="7">
        <v>0</v>
      </c>
      <c r="AP228" s="7">
        <v>0</v>
      </c>
      <c r="AQ228" s="7">
        <v>24413.407200000001</v>
      </c>
      <c r="AR228" s="7">
        <v>67234.710800000001</v>
      </c>
      <c r="AS228" s="7">
        <v>204611.52799999999</v>
      </c>
      <c r="AT228" s="7">
        <v>0</v>
      </c>
      <c r="AU228" s="7">
        <v>51158.326399999998</v>
      </c>
      <c r="AV228" s="7">
        <v>73148.215200000006</v>
      </c>
      <c r="AW228" s="7">
        <v>50885.325599999996</v>
      </c>
      <c r="AX228" s="7">
        <v>45013.363599999997</v>
      </c>
      <c r="AY228" s="7">
        <v>0</v>
      </c>
      <c r="AZ228" s="7">
        <v>0</v>
      </c>
      <c r="BA228" s="7">
        <v>38945.449999999997</v>
      </c>
      <c r="BB228" s="7">
        <v>0</v>
      </c>
      <c r="BC228" s="7">
        <v>0</v>
      </c>
      <c r="BD228" s="7">
        <v>0</v>
      </c>
      <c r="BE228" s="7">
        <v>65936.429999999993</v>
      </c>
      <c r="BF228" s="7">
        <v>12199.64</v>
      </c>
      <c r="BG228" s="7">
        <v>17413.61</v>
      </c>
      <c r="BH228" s="7">
        <v>24708.01</v>
      </c>
      <c r="BI228" s="7">
        <v>79894.960000000006</v>
      </c>
      <c r="BJ228" s="7">
        <v>95385.91</v>
      </c>
      <c r="BK228" s="7">
        <v>505894.38999999996</v>
      </c>
      <c r="BL228" s="7">
        <v>138093.25</v>
      </c>
      <c r="BM228" s="7">
        <v>297504.89</v>
      </c>
      <c r="BN228" s="7">
        <v>45751.4</v>
      </c>
      <c r="BO228" s="7">
        <v>210708.23</v>
      </c>
      <c r="BP228" s="7">
        <v>459192.3</v>
      </c>
      <c r="BQ228" s="7">
        <v>105330.53</v>
      </c>
      <c r="BR228" s="7">
        <v>322025.25</v>
      </c>
      <c r="BS228" s="7">
        <v>136741.60999999999</v>
      </c>
      <c r="BT228" s="7">
        <v>76325.09</v>
      </c>
      <c r="BU228" s="7">
        <v>176702.35</v>
      </c>
      <c r="BV228" s="7">
        <v>30496.98</v>
      </c>
      <c r="BW228" s="7">
        <v>72064.55</v>
      </c>
      <c r="BX228" s="7">
        <v>105142.84999999999</v>
      </c>
      <c r="BY228" s="7">
        <v>348666.32999999996</v>
      </c>
      <c r="BZ228" s="7">
        <v>0</v>
      </c>
      <c r="CA228" s="7">
        <v>51115.119999999995</v>
      </c>
      <c r="CB228" s="7">
        <v>3920.24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222530.30000000002</v>
      </c>
      <c r="CI228" s="7">
        <v>38339.660000000003</v>
      </c>
      <c r="CJ228" s="7">
        <v>0</v>
      </c>
      <c r="CK228" s="7">
        <v>0</v>
      </c>
      <c r="CL228" s="7">
        <v>0</v>
      </c>
      <c r="CM228" s="8">
        <v>0</v>
      </c>
      <c r="CN228" s="8">
        <v>6.7774364442301283E-2</v>
      </c>
      <c r="CO228" s="8">
        <v>6.5976995701289651E-3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0.89733567111548806</v>
      </c>
      <c r="CV228" s="8">
        <v>0.12199737891048183</v>
      </c>
      <c r="CW228" s="8">
        <v>0</v>
      </c>
      <c r="CX228" s="8">
        <v>0</v>
      </c>
      <c r="CY228" s="8">
        <v>0</v>
      </c>
      <c r="CZ228" s="7">
        <v>520359.87</v>
      </c>
      <c r="DA228" s="7">
        <v>754195.49000000011</v>
      </c>
      <c r="DB228" s="7">
        <v>594182.8600000001</v>
      </c>
      <c r="DC228" s="7">
        <v>413751.49</v>
      </c>
      <c r="DD228" s="7">
        <v>425889.86</v>
      </c>
      <c r="DE228" s="7">
        <v>527272.95999999996</v>
      </c>
      <c r="DF228" s="7">
        <v>346251.55</v>
      </c>
      <c r="DG228" s="7">
        <v>208161.04</v>
      </c>
      <c r="DH228" s="7">
        <v>247990.03</v>
      </c>
      <c r="DI228" s="7">
        <v>314266.26</v>
      </c>
      <c r="DJ228" s="7">
        <v>482985.08999999997</v>
      </c>
      <c r="DK228" s="7">
        <v>681295.47000000009</v>
      </c>
      <c r="DL228" s="7">
        <v>558798.06000000006</v>
      </c>
      <c r="DM228" s="8">
        <v>4.1666666666666664E-2</v>
      </c>
      <c r="DN228" s="8">
        <v>4.7619047619047616E-2</v>
      </c>
      <c r="DO228" s="8">
        <v>2.2222222222222223E-2</v>
      </c>
      <c r="DP228" s="8">
        <v>2.564102564102564E-2</v>
      </c>
      <c r="DQ228" s="8">
        <v>9.0909090909090912E-2</v>
      </c>
      <c r="DR228" s="8">
        <v>3.5714285714285712E-2</v>
      </c>
      <c r="DS228" s="8">
        <v>2.6315789473684209E-2</v>
      </c>
      <c r="DT228" s="8">
        <v>0</v>
      </c>
      <c r="DU228" s="8">
        <v>0</v>
      </c>
      <c r="DV228" s="8">
        <v>6.6666666666666666E-2</v>
      </c>
      <c r="DW228" s="8">
        <v>0.11764705882352941</v>
      </c>
      <c r="DX228" s="8">
        <v>0</v>
      </c>
      <c r="DY228" s="8">
        <v>0</v>
      </c>
      <c r="DZ228" s="8">
        <v>7.407407407407407E-2</v>
      </c>
      <c r="EA228" s="8">
        <v>0</v>
      </c>
      <c r="EB228" s="8">
        <v>5.2631578947368418E-2</v>
      </c>
      <c r="EC228" s="8">
        <v>2.2727272727272728E-2</v>
      </c>
      <c r="ED228" s="8">
        <v>4.878048780487805E-2</v>
      </c>
      <c r="EE228" s="8">
        <v>4.5454545454545456E-2</v>
      </c>
      <c r="EF228" s="8">
        <v>0</v>
      </c>
      <c r="EG228" s="8">
        <v>0</v>
      </c>
      <c r="EH228" s="8">
        <v>0</v>
      </c>
      <c r="EI228" s="8">
        <v>0</v>
      </c>
      <c r="EJ228" s="8">
        <v>0</v>
      </c>
      <c r="EK228" s="8">
        <v>0.125</v>
      </c>
      <c r="EL228" s="8">
        <v>0</v>
      </c>
      <c r="EM228" s="8">
        <v>0</v>
      </c>
      <c r="EN228" s="8">
        <v>0.08</v>
      </c>
      <c r="EO228" s="8">
        <v>0</v>
      </c>
      <c r="EP228" s="8">
        <v>5.2631578947368418E-2</v>
      </c>
      <c r="EQ228" s="8">
        <v>0</v>
      </c>
      <c r="ER228" s="8">
        <v>4.7619047619047616E-2</v>
      </c>
      <c r="ES228" s="8">
        <v>4.5454545454545456E-2</v>
      </c>
      <c r="ET228" s="8">
        <v>0</v>
      </c>
      <c r="EU228" s="8">
        <v>0</v>
      </c>
      <c r="EV228" s="8">
        <v>0</v>
      </c>
      <c r="EW228" s="8">
        <v>0</v>
      </c>
      <c r="EX228" s="8">
        <v>0</v>
      </c>
      <c r="EY228" s="8">
        <v>0.125</v>
      </c>
      <c r="EZ228" s="7">
        <v>0</v>
      </c>
      <c r="FA228" s="7">
        <v>0</v>
      </c>
      <c r="FB228" s="7">
        <v>766.18</v>
      </c>
      <c r="FC228" s="7">
        <v>1889.96</v>
      </c>
      <c r="FD228" s="7">
        <v>168.04999999999998</v>
      </c>
      <c r="FE228" s="7">
        <v>1883.22</v>
      </c>
      <c r="FF228" s="7">
        <v>694.13</v>
      </c>
      <c r="FG228" s="7">
        <v>1856.1200000000001</v>
      </c>
      <c r="FH228" s="7">
        <v>818.06</v>
      </c>
      <c r="FI228" s="7">
        <v>613.75000000000011</v>
      </c>
      <c r="FJ228" s="7">
        <v>10355.06</v>
      </c>
      <c r="FK228" s="7">
        <v>512.90000000000009</v>
      </c>
      <c r="FL228" s="7">
        <v>4819.68</v>
      </c>
      <c r="FM228" s="7">
        <v>27260.880000000001</v>
      </c>
      <c r="FN228" s="7">
        <v>412.73</v>
      </c>
      <c r="FO228" s="7">
        <v>0</v>
      </c>
      <c r="FP228" s="7">
        <v>3077.23</v>
      </c>
      <c r="FQ228" s="7">
        <v>808.33999999999992</v>
      </c>
      <c r="FR228" s="7">
        <v>592.29</v>
      </c>
      <c r="FS228" s="7">
        <v>813.47</v>
      </c>
      <c r="FT228" s="7">
        <v>21547.279999999999</v>
      </c>
      <c r="FU228" s="7">
        <v>4809.7700000000004</v>
      </c>
      <c r="FV228" s="7">
        <v>6604.77</v>
      </c>
      <c r="FW228" s="7">
        <v>891.48</v>
      </c>
      <c r="FX228" s="9" t="s">
        <v>404</v>
      </c>
      <c r="FY228" s="10" t="s">
        <v>411</v>
      </c>
      <c r="FZ228" s="22" t="s">
        <v>390</v>
      </c>
    </row>
    <row r="229" spans="1:182" x14ac:dyDescent="0.35">
      <c r="A229" s="17" t="s">
        <v>404</v>
      </c>
      <c r="B229" s="18">
        <v>173697622.22399989</v>
      </c>
      <c r="C229" s="18">
        <v>181512443.25079998</v>
      </c>
      <c r="D229" s="18">
        <v>187996261.33599994</v>
      </c>
      <c r="E229" s="18">
        <v>193541567.08639997</v>
      </c>
      <c r="F229" s="18">
        <v>197876140.57880002</v>
      </c>
      <c r="G229" s="18">
        <v>207655549.74559999</v>
      </c>
      <c r="H229" s="18">
        <v>206370522.96919969</v>
      </c>
      <c r="I229" s="18">
        <v>207446012.22040001</v>
      </c>
      <c r="J229" s="18">
        <v>211841128.20439988</v>
      </c>
      <c r="K229" s="18">
        <v>220290746.92119983</v>
      </c>
      <c r="L229" s="18">
        <v>227980459.97280008</v>
      </c>
      <c r="M229" s="18">
        <v>231605538.06079996</v>
      </c>
      <c r="N229" s="18">
        <v>239517801.25679979</v>
      </c>
      <c r="O229" s="18">
        <v>10278006.3772</v>
      </c>
      <c r="P229" s="18">
        <v>11307650.762000004</v>
      </c>
      <c r="Q229" s="18">
        <v>12482829.1348</v>
      </c>
      <c r="R229" s="18">
        <v>12196774.522400001</v>
      </c>
      <c r="S229" s="18">
        <v>12967281.942000007</v>
      </c>
      <c r="T229" s="18">
        <v>12630734.754799994</v>
      </c>
      <c r="U229" s="18">
        <v>14194358.124799997</v>
      </c>
      <c r="V229" s="18">
        <v>14333793.024799999</v>
      </c>
      <c r="W229" s="18">
        <v>15070624.450399995</v>
      </c>
      <c r="X229" s="18">
        <v>14661214.306799999</v>
      </c>
      <c r="Y229" s="18">
        <v>14771857.568399994</v>
      </c>
      <c r="Z229" s="18">
        <v>15584577.191999994</v>
      </c>
      <c r="AA229" s="18">
        <v>15731102.727600003</v>
      </c>
      <c r="AB229" s="18">
        <v>9208830.8444000017</v>
      </c>
      <c r="AC229" s="18">
        <v>8385814.7131999973</v>
      </c>
      <c r="AD229" s="18">
        <v>9156324.1535999961</v>
      </c>
      <c r="AE229" s="18">
        <v>9011521.914400002</v>
      </c>
      <c r="AF229" s="18">
        <v>8107737.7844000002</v>
      </c>
      <c r="AG229" s="18">
        <v>9618998.0679999981</v>
      </c>
      <c r="AH229" s="18">
        <v>8997660.9051999971</v>
      </c>
      <c r="AI229" s="18">
        <v>9088637.8428000025</v>
      </c>
      <c r="AJ229" s="18">
        <v>8060405.8967999956</v>
      </c>
      <c r="AK229" s="18">
        <v>8973952.2500000019</v>
      </c>
      <c r="AL229" s="18">
        <v>9866086.7544</v>
      </c>
      <c r="AM229" s="18">
        <v>10583570.463600002</v>
      </c>
      <c r="AN229" s="18">
        <v>11454715.360400004</v>
      </c>
      <c r="AO229" s="18">
        <v>37702.9496</v>
      </c>
      <c r="AP229" s="18">
        <v>655859.06079999998</v>
      </c>
      <c r="AQ229" s="18">
        <v>674734.71480000007</v>
      </c>
      <c r="AR229" s="18">
        <v>1266979.794</v>
      </c>
      <c r="AS229" s="18">
        <v>1040863.1548</v>
      </c>
      <c r="AT229" s="18">
        <v>614859.39160000009</v>
      </c>
      <c r="AU229" s="18">
        <v>723312.59559999988</v>
      </c>
      <c r="AV229" s="18">
        <v>1345249.31</v>
      </c>
      <c r="AW229" s="18">
        <v>798084.36159999995</v>
      </c>
      <c r="AX229" s="18">
        <v>596139.43799999985</v>
      </c>
      <c r="AY229" s="18">
        <v>584805.80719999981</v>
      </c>
      <c r="AZ229" s="18">
        <v>1152119.81</v>
      </c>
      <c r="BA229" s="18">
        <v>1044585.0708000001</v>
      </c>
      <c r="BB229" s="18">
        <v>1266361.6599999999</v>
      </c>
      <c r="BC229" s="18">
        <v>1703170.7599999998</v>
      </c>
      <c r="BD229" s="18">
        <v>1642081.96</v>
      </c>
      <c r="BE229" s="18">
        <v>683122.87000000011</v>
      </c>
      <c r="BF229" s="18">
        <v>1058180.6399999999</v>
      </c>
      <c r="BG229" s="18">
        <v>996866.58000000019</v>
      </c>
      <c r="BH229" s="18">
        <v>1418120.34</v>
      </c>
      <c r="BI229" s="18">
        <v>1121788.8600000003</v>
      </c>
      <c r="BJ229" s="18">
        <v>1807075.95</v>
      </c>
      <c r="BK229" s="18">
        <v>2071571.4599999995</v>
      </c>
      <c r="BL229" s="18">
        <v>1728408.6599999997</v>
      </c>
      <c r="BM229" s="18">
        <v>2104921.7300000004</v>
      </c>
      <c r="BN229" s="18">
        <v>1306327.04</v>
      </c>
      <c r="BO229" s="18">
        <v>2075722.8299999998</v>
      </c>
      <c r="BP229" s="18">
        <v>2272907.4000000008</v>
      </c>
      <c r="BQ229" s="18">
        <v>1374250.1199999999</v>
      </c>
      <c r="BR229" s="18">
        <v>3165529.6300000004</v>
      </c>
      <c r="BS229" s="18">
        <v>1872861.9299999997</v>
      </c>
      <c r="BT229" s="18">
        <v>2889497.11</v>
      </c>
      <c r="BU229" s="18">
        <v>2250893.2999999993</v>
      </c>
      <c r="BV229" s="18">
        <v>2035635.11</v>
      </c>
      <c r="BW229" s="18">
        <v>2721278.45</v>
      </c>
      <c r="BX229" s="18">
        <v>2874083.8499999996</v>
      </c>
      <c r="BY229" s="18">
        <v>2872795.2899999996</v>
      </c>
      <c r="BZ229" s="18">
        <v>130861.73999999999</v>
      </c>
      <c r="CA229" s="18">
        <v>318965.72999999905</v>
      </c>
      <c r="CB229" s="18">
        <v>289752.56</v>
      </c>
      <c r="CC229" s="18">
        <v>107476.08000000002</v>
      </c>
      <c r="CD229" s="18">
        <v>60074.58</v>
      </c>
      <c r="CE229" s="18">
        <v>145103.51999999999</v>
      </c>
      <c r="CF229" s="18">
        <v>120143.47</v>
      </c>
      <c r="CG229" s="18">
        <v>70845.48000000001</v>
      </c>
      <c r="CH229" s="18">
        <v>440385.63</v>
      </c>
      <c r="CI229" s="18">
        <v>313391.39</v>
      </c>
      <c r="CJ229" s="18">
        <v>323839.49</v>
      </c>
      <c r="CK229" s="18">
        <v>272277.34000000003</v>
      </c>
      <c r="CL229" s="18">
        <v>98410.25</v>
      </c>
      <c r="CM229" s="19">
        <v>1.3884156450782332E-2</v>
      </c>
      <c r="CN229" s="19">
        <v>2.5427424408031075E-2</v>
      </c>
      <c r="CO229" s="19">
        <v>2.3749074085263583E-2</v>
      </c>
      <c r="CP229" s="19">
        <v>9.3762943229194744E-3</v>
      </c>
      <c r="CQ229" s="19">
        <v>5.7011729884569673E-3</v>
      </c>
      <c r="CR229" s="19">
        <v>1.3154210535536731E-2</v>
      </c>
      <c r="CS229" s="19">
        <v>1.3124802120427846E-2</v>
      </c>
      <c r="CT229" s="19">
        <v>7.7802872485872214E-3</v>
      </c>
      <c r="CU229" s="19">
        <v>3.8562922643863316E-2</v>
      </c>
      <c r="CV229" s="19">
        <v>2.1011438056810494E-2</v>
      </c>
      <c r="CW229" s="19">
        <v>2.2003914308463671E-2</v>
      </c>
      <c r="CX229" s="19">
        <v>2.0449310944656025E-2</v>
      </c>
      <c r="CY229" s="19">
        <v>7.2897581208991808E-3</v>
      </c>
      <c r="CZ229" s="18">
        <v>9425256.799999997</v>
      </c>
      <c r="DA229" s="18">
        <v>12544161.960000005</v>
      </c>
      <c r="DB229" s="18">
        <v>12200583.439999999</v>
      </c>
      <c r="DC229" s="18">
        <v>11462532.670000002</v>
      </c>
      <c r="DD229" s="18">
        <v>10537231.57</v>
      </c>
      <c r="DE229" s="18">
        <v>11030956.179999998</v>
      </c>
      <c r="DF229" s="18">
        <v>9153926.1999999993</v>
      </c>
      <c r="DG229" s="18">
        <v>9105766.6299999971</v>
      </c>
      <c r="DH229" s="18">
        <v>11419923.590000004</v>
      </c>
      <c r="DI229" s="18">
        <v>14915275.629999995</v>
      </c>
      <c r="DJ229" s="18">
        <v>14717358.26</v>
      </c>
      <c r="DK229" s="18">
        <v>13314743.99</v>
      </c>
      <c r="DL229" s="18">
        <v>13499796.339999994</v>
      </c>
      <c r="DM229" s="19">
        <v>3.5514018691588788E-2</v>
      </c>
      <c r="DN229" s="19">
        <v>3.6170212765957444E-2</v>
      </c>
      <c r="DO229" s="19">
        <v>3.6163522012578615E-2</v>
      </c>
      <c r="DP229" s="19">
        <v>1.7142857142857144E-2</v>
      </c>
      <c r="DQ229" s="19">
        <v>1.6835016835016835E-2</v>
      </c>
      <c r="DR229" s="19">
        <v>1.7441860465116279E-2</v>
      </c>
      <c r="DS229" s="19">
        <v>3.0959752321981424E-2</v>
      </c>
      <c r="DT229" s="19">
        <v>2.4144869215291749E-2</v>
      </c>
      <c r="DU229" s="19">
        <v>2.8384279475982533E-2</v>
      </c>
      <c r="DV229" s="19">
        <v>2.564102564102564E-2</v>
      </c>
      <c r="DW229" s="19">
        <v>3.2073310423825885E-2</v>
      </c>
      <c r="DX229" s="19">
        <v>2.1739130434782608E-2</v>
      </c>
      <c r="DY229" s="19">
        <v>4.2176870748299317E-2</v>
      </c>
      <c r="DZ229" s="19">
        <v>3.1307550644567222E-2</v>
      </c>
      <c r="EA229" s="19">
        <v>1.9083969465648856E-2</v>
      </c>
      <c r="EB229" s="19">
        <v>2.7600849256900213E-2</v>
      </c>
      <c r="EC229" s="19">
        <v>3.110419906687403E-2</v>
      </c>
      <c r="ED229" s="19">
        <v>1.1188811188811189E-2</v>
      </c>
      <c r="EE229" s="19">
        <v>1.054481546572935E-2</v>
      </c>
      <c r="EF229" s="19">
        <v>1.5625E-2</v>
      </c>
      <c r="EG229" s="19">
        <v>1.9908116385911178E-2</v>
      </c>
      <c r="EH229" s="19">
        <v>2.0533880903490759E-2</v>
      </c>
      <c r="EI229" s="19">
        <v>2.591792656587473E-2</v>
      </c>
      <c r="EJ229" s="19">
        <v>1.4729950900163666E-2</v>
      </c>
      <c r="EK229" s="19">
        <v>1.6548463356973995E-2</v>
      </c>
      <c r="EL229" s="19">
        <v>1.4550264550264549E-2</v>
      </c>
      <c r="EM229" s="19">
        <v>1.0221465076660987E-2</v>
      </c>
      <c r="EN229" s="19">
        <v>2.9520295202952029E-2</v>
      </c>
      <c r="EO229" s="19">
        <v>1.5151515151515152E-2</v>
      </c>
      <c r="EP229" s="19">
        <v>3.1712473572938688E-2</v>
      </c>
      <c r="EQ229" s="19">
        <v>1.8604651162790697E-2</v>
      </c>
      <c r="ER229" s="19">
        <v>1.1283497884344146E-2</v>
      </c>
      <c r="ES229" s="19">
        <v>1.0452961672473868E-2</v>
      </c>
      <c r="ET229" s="19">
        <v>1.9801980198019802E-2</v>
      </c>
      <c r="EU229" s="19">
        <v>1.5313935681470138E-2</v>
      </c>
      <c r="EV229" s="19">
        <v>1.859504132231405E-2</v>
      </c>
      <c r="EW229" s="19">
        <v>2.6315789473684209E-2</v>
      </c>
      <c r="EX229" s="19">
        <v>1.3490725126475547E-2</v>
      </c>
      <c r="EY229" s="19">
        <v>1.6147635524798153E-2</v>
      </c>
      <c r="EZ229" s="18">
        <v>121658.75</v>
      </c>
      <c r="FA229" s="18">
        <v>83965.880000000019</v>
      </c>
      <c r="FB229" s="18">
        <v>96809.579999999914</v>
      </c>
      <c r="FC229" s="18">
        <v>333194.88000000006</v>
      </c>
      <c r="FD229" s="18">
        <v>135552.72</v>
      </c>
      <c r="FE229" s="18">
        <v>152573.97999999995</v>
      </c>
      <c r="FF229" s="18">
        <v>101048.85999999996</v>
      </c>
      <c r="FG229" s="18">
        <v>247132.67</v>
      </c>
      <c r="FH229" s="18">
        <v>178653.05000000005</v>
      </c>
      <c r="FI229" s="18">
        <v>161437.74</v>
      </c>
      <c r="FJ229" s="18">
        <v>138301.44000000003</v>
      </c>
      <c r="FK229" s="18">
        <v>88473.88</v>
      </c>
      <c r="FL229" s="18">
        <v>43742.669999999991</v>
      </c>
      <c r="FM229" s="18">
        <v>72134.779999999984</v>
      </c>
      <c r="FN229" s="18">
        <v>62761.850000000006</v>
      </c>
      <c r="FO229" s="18">
        <v>170088.47999999998</v>
      </c>
      <c r="FP229" s="18">
        <v>89135.970000000016</v>
      </c>
      <c r="FQ229" s="18">
        <v>94135.260000000009</v>
      </c>
      <c r="FR229" s="18">
        <v>101168.63999999997</v>
      </c>
      <c r="FS229" s="18">
        <v>106013.37999999998</v>
      </c>
      <c r="FT229" s="18">
        <v>78888.909999999989</v>
      </c>
      <c r="FU229" s="18">
        <v>172259.78999999998</v>
      </c>
      <c r="FV229" s="18">
        <v>63892.430000000015</v>
      </c>
      <c r="FW229" s="18">
        <v>59047.339999999989</v>
      </c>
      <c r="FX229" s="4"/>
      <c r="FY229" s="4"/>
      <c r="FZ229" s="4"/>
    </row>
    <row r="230" spans="1:182" x14ac:dyDescent="0.35">
      <c r="A230" s="12" t="s">
        <v>390</v>
      </c>
      <c r="B230" s="13">
        <v>444824526.07800019</v>
      </c>
      <c r="C230" s="13">
        <v>460810986.05200005</v>
      </c>
      <c r="D230" s="13">
        <v>472886438.29959971</v>
      </c>
      <c r="E230" s="13">
        <v>486002474.7548002</v>
      </c>
      <c r="F230" s="13">
        <v>491616530.79959995</v>
      </c>
      <c r="G230" s="13">
        <v>518476028.17239922</v>
      </c>
      <c r="H230" s="13">
        <v>503121446.65639985</v>
      </c>
      <c r="I230" s="13">
        <v>505073578.29359907</v>
      </c>
      <c r="J230" s="13">
        <v>515571813.51840031</v>
      </c>
      <c r="K230" s="13">
        <v>534056500.24839979</v>
      </c>
      <c r="L230" s="13">
        <v>551741210.05040002</v>
      </c>
      <c r="M230" s="13">
        <v>562061599.68479896</v>
      </c>
      <c r="N230" s="13">
        <v>580947432.60879982</v>
      </c>
      <c r="O230" s="13">
        <v>35450172.882399984</v>
      </c>
      <c r="P230" s="13">
        <v>36260293.501999982</v>
      </c>
      <c r="Q230" s="13">
        <v>37973499.911200061</v>
      </c>
      <c r="R230" s="13">
        <v>38727380.333600029</v>
      </c>
      <c r="S230" s="13">
        <v>41128951.312800013</v>
      </c>
      <c r="T230" s="13">
        <v>40418686.839600034</v>
      </c>
      <c r="U230" s="13">
        <v>42172744.948000029</v>
      </c>
      <c r="V230" s="13">
        <v>41396307.917200021</v>
      </c>
      <c r="W230" s="13">
        <v>41859451.380400009</v>
      </c>
      <c r="X230" s="13">
        <v>41481943.123600028</v>
      </c>
      <c r="Y230" s="13">
        <v>44042092.287200004</v>
      </c>
      <c r="Z230" s="13">
        <v>45982749.72240001</v>
      </c>
      <c r="AA230" s="13">
        <v>48711748.471999981</v>
      </c>
      <c r="AB230" s="13">
        <v>26216400.960800022</v>
      </c>
      <c r="AC230" s="13">
        <v>24379966.482000027</v>
      </c>
      <c r="AD230" s="13">
        <v>25607076.969200023</v>
      </c>
      <c r="AE230" s="13">
        <v>26430398.254399989</v>
      </c>
      <c r="AF230" s="13">
        <v>23231716.468800023</v>
      </c>
      <c r="AG230" s="13">
        <v>25744527.765200011</v>
      </c>
      <c r="AH230" s="13">
        <v>22976442.517999988</v>
      </c>
      <c r="AI230" s="13">
        <v>25216080.884399995</v>
      </c>
      <c r="AJ230" s="13">
        <v>26605038.307200007</v>
      </c>
      <c r="AK230" s="13">
        <v>27256727.727999981</v>
      </c>
      <c r="AL230" s="13">
        <v>26839117.655200005</v>
      </c>
      <c r="AM230" s="13">
        <v>30398056.322399989</v>
      </c>
      <c r="AN230" s="13">
        <v>31414429.591600012</v>
      </c>
      <c r="AO230" s="13">
        <v>151421.42440000002</v>
      </c>
      <c r="AP230" s="13">
        <v>2900188.7355999989</v>
      </c>
      <c r="AQ230" s="13">
        <v>2657830.4539999994</v>
      </c>
      <c r="AR230" s="13">
        <v>3118692.9000000008</v>
      </c>
      <c r="AS230" s="13">
        <v>3348172.7131999987</v>
      </c>
      <c r="AT230" s="13">
        <v>2270781.0799999996</v>
      </c>
      <c r="AU230" s="13">
        <v>3251139.1239999998</v>
      </c>
      <c r="AV230" s="13">
        <v>3335461.6768</v>
      </c>
      <c r="AW230" s="13">
        <v>3727762.8991999999</v>
      </c>
      <c r="AX230" s="13">
        <v>2914904.9100000011</v>
      </c>
      <c r="AY230" s="13">
        <v>3723373.8140000002</v>
      </c>
      <c r="AZ230" s="13">
        <v>4377203.4771999996</v>
      </c>
      <c r="BA230" s="13">
        <v>3423692.4235999999</v>
      </c>
      <c r="BB230" s="13">
        <v>5943883.3400000036</v>
      </c>
      <c r="BC230" s="13">
        <v>7939737.2000000011</v>
      </c>
      <c r="BD230" s="13">
        <v>5976937.4199999981</v>
      </c>
      <c r="BE230" s="13">
        <v>5020023.1100000022</v>
      </c>
      <c r="BF230" s="13">
        <v>4875043.87</v>
      </c>
      <c r="BG230" s="13">
        <v>4410087.870000002</v>
      </c>
      <c r="BH230" s="13">
        <v>4938680.6500000004</v>
      </c>
      <c r="BI230" s="13">
        <v>3990792.7400000016</v>
      </c>
      <c r="BJ230" s="13">
        <v>5340073.5999999996</v>
      </c>
      <c r="BK230" s="13">
        <v>6877365.5600000154</v>
      </c>
      <c r="BL230" s="13">
        <v>6100934.8599999985</v>
      </c>
      <c r="BM230" s="13">
        <v>6959275.7799999965</v>
      </c>
      <c r="BN230" s="13">
        <v>6025920.4500000011</v>
      </c>
      <c r="BO230" s="13">
        <v>7152003.3599999985</v>
      </c>
      <c r="BP230" s="13">
        <v>5956066.120000001</v>
      </c>
      <c r="BQ230" s="13">
        <v>5709484.6799999978</v>
      </c>
      <c r="BR230" s="13">
        <v>8653224.1399999969</v>
      </c>
      <c r="BS230" s="13">
        <v>6697576.5099999988</v>
      </c>
      <c r="BT230" s="13">
        <v>7999816.7700000014</v>
      </c>
      <c r="BU230" s="13">
        <v>7943283.8900000025</v>
      </c>
      <c r="BV230" s="13">
        <v>6878283.2200000025</v>
      </c>
      <c r="BW230" s="13">
        <v>7698950.4999999981</v>
      </c>
      <c r="BX230" s="13">
        <v>7706609.6999999993</v>
      </c>
      <c r="BY230" s="13">
        <v>7403865.1900000004</v>
      </c>
      <c r="BZ230" s="13">
        <v>239732.79</v>
      </c>
      <c r="CA230" s="13">
        <v>687648.10999999905</v>
      </c>
      <c r="CB230" s="13">
        <v>416022.63</v>
      </c>
      <c r="CC230" s="13">
        <v>711112.19</v>
      </c>
      <c r="CD230" s="13">
        <v>147585.61000000002</v>
      </c>
      <c r="CE230" s="13">
        <v>281803.88999999996</v>
      </c>
      <c r="CF230" s="13">
        <v>431984.64999999997</v>
      </c>
      <c r="CG230" s="13">
        <v>282549.30000000005</v>
      </c>
      <c r="CH230" s="13">
        <v>934871.75999999989</v>
      </c>
      <c r="CI230" s="13">
        <v>847791.95</v>
      </c>
      <c r="CJ230" s="13">
        <v>639461.5</v>
      </c>
      <c r="CK230" s="13">
        <v>472221.27000000008</v>
      </c>
      <c r="CL230" s="13">
        <v>391845.35</v>
      </c>
      <c r="CM230" s="14">
        <v>1.0428784664225572E-2</v>
      </c>
      <c r="CN230" s="14">
        <v>2.2734035228331312E-2</v>
      </c>
      <c r="CO230" s="14">
        <v>1.3926339508073178E-2</v>
      </c>
      <c r="CP230" s="14">
        <v>2.5051647122477101E-2</v>
      </c>
      <c r="CQ230" s="14">
        <v>6.3052843565944401E-3</v>
      </c>
      <c r="CR230" s="14">
        <v>1.0821550014632857E-2</v>
      </c>
      <c r="CS230" s="14">
        <v>2.1936166444805932E-2</v>
      </c>
      <c r="CT230" s="14">
        <v>1.2887730040712777E-2</v>
      </c>
      <c r="CU230" s="14">
        <v>3.2100493494121016E-2</v>
      </c>
      <c r="CV230" s="14">
        <v>2.3594664110057666E-2</v>
      </c>
      <c r="CW230" s="14">
        <v>1.8068582282702781E-2</v>
      </c>
      <c r="CX230" s="14">
        <v>1.459636220666909E-2</v>
      </c>
      <c r="CY230" s="14">
        <v>1.1218718288125987E-2</v>
      </c>
      <c r="CZ230" s="13">
        <v>22987605.719999999</v>
      </c>
      <c r="DA230" s="13">
        <v>30247516.689999986</v>
      </c>
      <c r="DB230" s="13">
        <v>29873078.260000002</v>
      </c>
      <c r="DC230" s="13">
        <v>28385845.709999979</v>
      </c>
      <c r="DD230" s="13">
        <v>23406654.110000011</v>
      </c>
      <c r="DE230" s="13">
        <v>26040991.319999989</v>
      </c>
      <c r="DF230" s="13">
        <v>19692805.080000009</v>
      </c>
      <c r="DG230" s="13">
        <v>21923899.640000001</v>
      </c>
      <c r="DH230" s="13">
        <v>29123283.110000014</v>
      </c>
      <c r="DI230" s="13">
        <v>35931511.719999984</v>
      </c>
      <c r="DJ230" s="13">
        <v>35390795.470000006</v>
      </c>
      <c r="DK230" s="13">
        <v>32351983.550000001</v>
      </c>
      <c r="DL230" s="13">
        <v>34927817.949999988</v>
      </c>
      <c r="DM230" s="14">
        <v>3.6277602523659309E-2</v>
      </c>
      <c r="DN230" s="14">
        <v>3.3989266547406083E-2</v>
      </c>
      <c r="DO230" s="14">
        <v>2.695595003287311E-2</v>
      </c>
      <c r="DP230" s="14">
        <v>2.2546419098143235E-2</v>
      </c>
      <c r="DQ230" s="14">
        <v>2.0538243626062325E-2</v>
      </c>
      <c r="DR230" s="14">
        <v>3.2772364924712132E-2</v>
      </c>
      <c r="DS230" s="14">
        <v>3.2145352900069882E-2</v>
      </c>
      <c r="DT230" s="14">
        <v>3.9413382218148489E-2</v>
      </c>
      <c r="DU230" s="14">
        <v>4.4423440453686201E-2</v>
      </c>
      <c r="DV230" s="14">
        <v>3.6532951289398284E-2</v>
      </c>
      <c r="DW230" s="14">
        <v>3.3847685415629665E-2</v>
      </c>
      <c r="DX230" s="14">
        <v>3.1952662721893489E-2</v>
      </c>
      <c r="DY230" s="14">
        <v>4.5533141210374641E-2</v>
      </c>
      <c r="DZ230" s="14">
        <v>2.8524857375713121E-2</v>
      </c>
      <c r="EA230" s="14">
        <v>2.0328381548084442E-2</v>
      </c>
      <c r="EB230" s="14">
        <v>2.9197080291970802E-2</v>
      </c>
      <c r="EC230" s="14">
        <v>2.4135681669928244E-2</v>
      </c>
      <c r="ED230" s="14">
        <v>1.8264840182648401E-2</v>
      </c>
      <c r="EE230" s="14">
        <v>1.3333333333333334E-2</v>
      </c>
      <c r="EF230" s="14">
        <v>2.7169149868536371E-2</v>
      </c>
      <c r="EG230" s="14">
        <v>2.3206751054852322E-2</v>
      </c>
      <c r="EH230" s="14">
        <v>3.0726256983240222E-2</v>
      </c>
      <c r="EI230" s="14">
        <v>3.9558417663293467E-2</v>
      </c>
      <c r="EJ230" s="14">
        <v>2.8432732316227463E-2</v>
      </c>
      <c r="EK230" s="14">
        <v>2.6612077789150462E-2</v>
      </c>
      <c r="EL230" s="14">
        <v>2.5813692480359147E-2</v>
      </c>
      <c r="EM230" s="14">
        <v>1.2454212454212455E-2</v>
      </c>
      <c r="EN230" s="14">
        <v>2.8203062046736505E-2</v>
      </c>
      <c r="EO230" s="14">
        <v>1.661392405063291E-2</v>
      </c>
      <c r="EP230" s="14">
        <v>2.954341987466428E-2</v>
      </c>
      <c r="EQ230" s="14">
        <v>1.9467878001297859E-2</v>
      </c>
      <c r="ER230" s="14">
        <v>1.6414970453053186E-2</v>
      </c>
      <c r="ES230" s="14">
        <v>1.3372956909361069E-2</v>
      </c>
      <c r="ET230" s="14">
        <v>3.041144901610018E-2</v>
      </c>
      <c r="EU230" s="14">
        <v>2.1939136588818117E-2</v>
      </c>
      <c r="EV230" s="14">
        <v>3.139427516158818E-2</v>
      </c>
      <c r="EW230" s="14">
        <v>3.6815068493150686E-2</v>
      </c>
      <c r="EX230" s="14">
        <v>2.9774872912127815E-2</v>
      </c>
      <c r="EY230" s="14">
        <v>2.5353486104339348E-2</v>
      </c>
      <c r="EZ230" s="13">
        <v>407665.43000000011</v>
      </c>
      <c r="FA230" s="13">
        <v>258545.87999999998</v>
      </c>
      <c r="FB230" s="13">
        <v>259161.02000000014</v>
      </c>
      <c r="FC230" s="13">
        <v>1302383.6699999997</v>
      </c>
      <c r="FD230" s="13">
        <v>461697.78</v>
      </c>
      <c r="FE230" s="13">
        <v>420306.49000000005</v>
      </c>
      <c r="FF230" s="13">
        <v>321988.02000000008</v>
      </c>
      <c r="FG230" s="13">
        <v>494205.10999999987</v>
      </c>
      <c r="FH230" s="13">
        <v>325998.58000000019</v>
      </c>
      <c r="FI230" s="13">
        <v>462281.92999999836</v>
      </c>
      <c r="FJ230" s="13">
        <v>279537.40000000002</v>
      </c>
      <c r="FK230" s="13">
        <v>278924.05000000016</v>
      </c>
      <c r="FL230" s="13">
        <v>365010.15000000026</v>
      </c>
      <c r="FM230" s="13">
        <v>245769.55000000013</v>
      </c>
      <c r="FN230" s="13">
        <v>195245.25000000006</v>
      </c>
      <c r="FO230" s="13">
        <v>358997.63</v>
      </c>
      <c r="FP230" s="13">
        <v>570959.31000000017</v>
      </c>
      <c r="FQ230" s="13">
        <v>327278.49999999971</v>
      </c>
      <c r="FR230" s="13">
        <v>369824.05</v>
      </c>
      <c r="FS230" s="13">
        <v>277830.28000000003</v>
      </c>
      <c r="FT230" s="13">
        <v>231050.70000000004</v>
      </c>
      <c r="FU230" s="13">
        <v>567347.08000000019</v>
      </c>
      <c r="FV230" s="13">
        <v>368631.8899999992</v>
      </c>
      <c r="FW230" s="13">
        <v>252315.72999999998</v>
      </c>
      <c r="FX230" s="4"/>
      <c r="FY230" s="4"/>
      <c r="FZ230" s="4"/>
    </row>
    <row r="231" spans="1:182" x14ac:dyDescent="0.35">
      <c r="A231" s="23" t="s">
        <v>412</v>
      </c>
      <c r="B231" s="24">
        <v>3456146306.5680103</v>
      </c>
      <c r="C231" s="24">
        <v>3607258407.1808019</v>
      </c>
      <c r="D231" s="24">
        <v>3728976874.6724205</v>
      </c>
      <c r="E231" s="24">
        <v>3832766640.7187772</v>
      </c>
      <c r="F231" s="24">
        <v>3884557055.6800032</v>
      </c>
      <c r="G231" s="24">
        <v>4065087101.8911905</v>
      </c>
      <c r="H231" s="24">
        <v>4008477449.2888055</v>
      </c>
      <c r="I231" s="24">
        <v>4049024619.2331982</v>
      </c>
      <c r="J231" s="24">
        <v>4140634619.9176006</v>
      </c>
      <c r="K231" s="24">
        <v>4272322131.296802</v>
      </c>
      <c r="L231" s="24">
        <v>4420153744.6356125</v>
      </c>
      <c r="M231" s="24">
        <v>4489212985.0140018</v>
      </c>
      <c r="N231" s="24">
        <v>4677994935.7403927</v>
      </c>
      <c r="O231" s="24">
        <v>272635661.17520076</v>
      </c>
      <c r="P231" s="24">
        <v>282370265.95480031</v>
      </c>
      <c r="Q231" s="24">
        <v>287157042.09639978</v>
      </c>
      <c r="R231" s="24">
        <v>293892140.86719996</v>
      </c>
      <c r="S231" s="24">
        <v>298474295.73719996</v>
      </c>
      <c r="T231" s="24">
        <v>299481468.81160015</v>
      </c>
      <c r="U231" s="24">
        <v>301943175.83600044</v>
      </c>
      <c r="V231" s="24">
        <v>302369933.33999991</v>
      </c>
      <c r="W231" s="24">
        <v>303675808.53000033</v>
      </c>
      <c r="X231" s="24">
        <v>297159976.02280056</v>
      </c>
      <c r="Y231" s="24">
        <v>312588819.63679981</v>
      </c>
      <c r="Z231" s="24">
        <v>321487172.29079968</v>
      </c>
      <c r="AA231" s="24">
        <v>336195501.83319974</v>
      </c>
      <c r="AB231" s="24">
        <v>213545822.96079987</v>
      </c>
      <c r="AC231" s="24">
        <v>194015091.48120043</v>
      </c>
      <c r="AD231" s="24">
        <v>195380306.06920025</v>
      </c>
      <c r="AE231" s="24">
        <v>208430660.46280017</v>
      </c>
      <c r="AF231" s="24">
        <v>188915765.1499998</v>
      </c>
      <c r="AG231" s="24">
        <v>198881756.82280034</v>
      </c>
      <c r="AH231" s="24">
        <v>188784936.5204004</v>
      </c>
      <c r="AI231" s="24">
        <v>197916123.93799946</v>
      </c>
      <c r="AJ231" s="24">
        <v>216662055.14280018</v>
      </c>
      <c r="AK231" s="24">
        <v>210243614.61879984</v>
      </c>
      <c r="AL231" s="24">
        <v>205202127.67999998</v>
      </c>
      <c r="AM231" s="24">
        <v>231878744.86800051</v>
      </c>
      <c r="AN231" s="24">
        <v>248610301.73319963</v>
      </c>
      <c r="AO231" s="24">
        <v>1084029.7116</v>
      </c>
      <c r="AP231" s="24">
        <v>21209940.665600006</v>
      </c>
      <c r="AQ231" s="24">
        <v>19908078.684399992</v>
      </c>
      <c r="AR231" s="24">
        <v>23948712.12199999</v>
      </c>
      <c r="AS231" s="24">
        <v>23921174.146799996</v>
      </c>
      <c r="AT231" s="24">
        <v>19937043.995999996</v>
      </c>
      <c r="AU231" s="24">
        <v>28603232.359999988</v>
      </c>
      <c r="AV231" s="24">
        <v>24082164.8004</v>
      </c>
      <c r="AW231" s="24">
        <v>24814912.078800011</v>
      </c>
      <c r="AX231" s="24">
        <v>23269820.489999995</v>
      </c>
      <c r="AY231" s="24">
        <v>22488318.10919999</v>
      </c>
      <c r="AZ231" s="24">
        <v>22976070.985600002</v>
      </c>
      <c r="BA231" s="24">
        <v>20361910.784799997</v>
      </c>
      <c r="BB231" s="24">
        <v>37828883.010000013</v>
      </c>
      <c r="BC231" s="24">
        <v>42620170.370000064</v>
      </c>
      <c r="BD231" s="24">
        <v>37396343.429999992</v>
      </c>
      <c r="BE231" s="24">
        <v>29531582.689999994</v>
      </c>
      <c r="BF231" s="24">
        <v>30667021.989999969</v>
      </c>
      <c r="BG231" s="24">
        <v>27924561.539999988</v>
      </c>
      <c r="BH231" s="24">
        <v>33049599.630000006</v>
      </c>
      <c r="BI231" s="24">
        <v>34335188.029999986</v>
      </c>
      <c r="BJ231" s="24">
        <v>33236231.919999961</v>
      </c>
      <c r="BK231" s="24">
        <v>48006101.389999703</v>
      </c>
      <c r="BL231" s="24">
        <v>42522366.339999877</v>
      </c>
      <c r="BM231" s="24">
        <v>44632850.069999948</v>
      </c>
      <c r="BN231" s="24">
        <v>42868432.099999942</v>
      </c>
      <c r="BO231" s="24">
        <v>50663895.420000009</v>
      </c>
      <c r="BP231" s="24">
        <v>45844836.039999925</v>
      </c>
      <c r="BQ231" s="24">
        <v>42770500.520000011</v>
      </c>
      <c r="BR231" s="24">
        <v>62053648.220000058</v>
      </c>
      <c r="BS231" s="24">
        <v>44776114.529999979</v>
      </c>
      <c r="BT231" s="24">
        <v>51978148.540000081</v>
      </c>
      <c r="BU231" s="24">
        <v>59135329.550000086</v>
      </c>
      <c r="BV231" s="24">
        <v>54589342.919999972</v>
      </c>
      <c r="BW231" s="24">
        <v>53028137.81999997</v>
      </c>
      <c r="BX231" s="24">
        <v>51488667.030000016</v>
      </c>
      <c r="BY231" s="24">
        <v>48027846.969999954</v>
      </c>
      <c r="BZ231" s="24">
        <v>1917433.85</v>
      </c>
      <c r="CA231" s="24">
        <v>3562378.7099999995</v>
      </c>
      <c r="CB231" s="24">
        <v>3488759.01</v>
      </c>
      <c r="CC231" s="24">
        <v>3178034.5199999986</v>
      </c>
      <c r="CD231" s="24">
        <v>4081216.5599999987</v>
      </c>
      <c r="CE231" s="24">
        <v>3295956.6300000008</v>
      </c>
      <c r="CF231" s="24">
        <v>4608801.6999999983</v>
      </c>
      <c r="CG231" s="24">
        <v>3322981.2600000016</v>
      </c>
      <c r="CH231" s="24">
        <v>5939799.2999999952</v>
      </c>
      <c r="CI231" s="24">
        <v>6341653.6299999952</v>
      </c>
      <c r="CJ231" s="24">
        <v>5329968.8600000003</v>
      </c>
      <c r="CK231" s="24">
        <v>4343218.4700000016</v>
      </c>
      <c r="CL231" s="24">
        <v>7163065.8199999994</v>
      </c>
      <c r="CM231" s="25">
        <v>9.9142628203451565E-3</v>
      </c>
      <c r="CN231" s="25">
        <v>1.4272278758107059E-2</v>
      </c>
      <c r="CO231" s="25">
        <v>1.4364154820279574E-2</v>
      </c>
      <c r="CP231" s="25">
        <v>1.446203778744016E-2</v>
      </c>
      <c r="CQ231" s="25">
        <v>2.199250219549629E-2</v>
      </c>
      <c r="CR231" s="25">
        <v>1.6402772990315766E-2</v>
      </c>
      <c r="CS231" s="25">
        <v>2.785189084050959E-2</v>
      </c>
      <c r="CT231" s="25">
        <v>1.8395205147849356E-2</v>
      </c>
      <c r="CU231" s="25">
        <v>2.6196993962799967E-2</v>
      </c>
      <c r="CV231" s="25">
        <v>2.3462047122459813E-2</v>
      </c>
      <c r="CW231" s="25">
        <v>1.9246036263924585E-2</v>
      </c>
      <c r="CX231" s="25">
        <v>1.7390632981539412E-2</v>
      </c>
      <c r="CY231" s="25">
        <v>2.5915775503343286E-2</v>
      </c>
      <c r="CZ231" s="24">
        <v>193401555.38999987</v>
      </c>
      <c r="DA231" s="24">
        <v>249601256.42000002</v>
      </c>
      <c r="DB231" s="24">
        <v>242879518.7500003</v>
      </c>
      <c r="DC231" s="24">
        <v>219750118.66999993</v>
      </c>
      <c r="DD231" s="24">
        <v>185573088.66999981</v>
      </c>
      <c r="DE231" s="24">
        <v>200938989.5200001</v>
      </c>
      <c r="DF231" s="24">
        <v>165475361.30999979</v>
      </c>
      <c r="DG231" s="24">
        <v>180643881.56000003</v>
      </c>
      <c r="DH231" s="24">
        <v>226735911.32000026</v>
      </c>
      <c r="DI231" s="24">
        <v>270294130.64000028</v>
      </c>
      <c r="DJ231" s="24">
        <v>276938523.18000007</v>
      </c>
      <c r="DK231" s="24">
        <v>249744703.05999994</v>
      </c>
      <c r="DL231" s="24">
        <v>276397895.90999979</v>
      </c>
      <c r="DM231" s="25">
        <v>4.9869743208038705E-2</v>
      </c>
      <c r="DN231" s="25">
        <v>2.8308635666836994E-2</v>
      </c>
      <c r="DO231" s="25">
        <v>2.8409995225210885E-2</v>
      </c>
      <c r="DP231" s="25">
        <v>2.5526772902348765E-2</v>
      </c>
      <c r="DQ231" s="25">
        <v>2.6020713857742017E-2</v>
      </c>
      <c r="DR231" s="25">
        <v>3.0332261521972131E-2</v>
      </c>
      <c r="DS231" s="25">
        <v>2.8871622814762493E-2</v>
      </c>
      <c r="DT231" s="25">
        <v>3.2431850016162049E-2</v>
      </c>
      <c r="DU231" s="25">
        <v>3.023658395845355E-2</v>
      </c>
      <c r="DV231" s="25">
        <v>3.0436252959080149E-2</v>
      </c>
      <c r="DW231" s="25">
        <v>2.8701192203368447E-2</v>
      </c>
      <c r="DX231" s="25">
        <v>2.8116826503923279E-2</v>
      </c>
      <c r="DY231" s="25">
        <v>4.7353558757512126E-2</v>
      </c>
      <c r="DZ231" s="25">
        <v>2.7547941205100748E-2</v>
      </c>
      <c r="EA231" s="25">
        <v>2.8223159868729489E-2</v>
      </c>
      <c r="EB231" s="25">
        <v>2.51979841612671E-2</v>
      </c>
      <c r="EC231" s="25">
        <v>2.451448583253741E-2</v>
      </c>
      <c r="ED231" s="25">
        <v>1.8649815043156596E-2</v>
      </c>
      <c r="EE231" s="25">
        <v>2.054734633208009E-2</v>
      </c>
      <c r="EF231" s="25">
        <v>2.4356666313671501E-2</v>
      </c>
      <c r="EG231" s="25">
        <v>2.1817542007565759E-2</v>
      </c>
      <c r="EH231" s="25">
        <v>2.527114967462039E-2</v>
      </c>
      <c r="EI231" s="25">
        <v>2.509696554871093E-2</v>
      </c>
      <c r="EJ231" s="25">
        <v>2.2631186272071623E-2</v>
      </c>
      <c r="EK231" s="25">
        <v>2.3292814866670911E-2</v>
      </c>
      <c r="EL231" s="25">
        <v>2.3162996222649848E-2</v>
      </c>
      <c r="EM231" s="25">
        <v>2.4229679071043248E-2</v>
      </c>
      <c r="EN231" s="25">
        <v>2.5686274509803923E-2</v>
      </c>
      <c r="EO231" s="25">
        <v>2.4100922613443796E-2</v>
      </c>
      <c r="EP231" s="25">
        <v>2.2919677885608093E-2</v>
      </c>
      <c r="EQ231" s="25">
        <v>2.2218657255153606E-2</v>
      </c>
      <c r="ER231" s="25">
        <v>1.7198443579766538E-2</v>
      </c>
      <c r="ES231" s="25">
        <v>1.9001554672655036E-2</v>
      </c>
      <c r="ET231" s="25">
        <v>2.4832143237770436E-2</v>
      </c>
      <c r="EU231" s="25">
        <v>2.066407629812787E-2</v>
      </c>
      <c r="EV231" s="25">
        <v>2.3912106850495475E-2</v>
      </c>
      <c r="EW231" s="25">
        <v>2.4638161529112804E-2</v>
      </c>
      <c r="EX231" s="25">
        <v>2.0146674534266207E-2</v>
      </c>
      <c r="EY231" s="25">
        <v>2.154095904095904E-2</v>
      </c>
      <c r="EZ231" s="24">
        <v>3755518.0599999884</v>
      </c>
      <c r="FA231" s="24">
        <v>2065441.5700000022</v>
      </c>
      <c r="FB231" s="24">
        <v>2992362.4199999715</v>
      </c>
      <c r="FC231" s="24">
        <v>8685551.099999981</v>
      </c>
      <c r="FD231" s="24">
        <v>3361318.6499999939</v>
      </c>
      <c r="FE231" s="24">
        <v>4094130.789999994</v>
      </c>
      <c r="FF231" s="24">
        <v>3010647.0099999942</v>
      </c>
      <c r="FG231" s="24">
        <v>4250499.7799999956</v>
      </c>
      <c r="FH231" s="24">
        <v>2761560.3699999815</v>
      </c>
      <c r="FI231" s="24">
        <v>3660654.610000093</v>
      </c>
      <c r="FJ231" s="24">
        <v>2529498.4299999983</v>
      </c>
      <c r="FK231" s="24">
        <v>2981778.4000000083</v>
      </c>
      <c r="FL231" s="24">
        <v>2687659.15</v>
      </c>
      <c r="FM231" s="24">
        <v>3014873.4599999962</v>
      </c>
      <c r="FN231" s="24">
        <v>2666528.3600000083</v>
      </c>
      <c r="FO231" s="24">
        <v>2742684.9900000035</v>
      </c>
      <c r="FP231" s="24">
        <v>2977169.4000000041</v>
      </c>
      <c r="FQ231" s="24">
        <v>3657450.5300000012</v>
      </c>
      <c r="FR231" s="24">
        <v>3457156.7100000014</v>
      </c>
      <c r="FS231" s="24">
        <v>2801061.2500000014</v>
      </c>
      <c r="FT231" s="24">
        <v>3352056.5199999982</v>
      </c>
      <c r="FU231" s="24">
        <v>4371775.9299999969</v>
      </c>
      <c r="FV231" s="24">
        <v>3020714.23000002</v>
      </c>
      <c r="FW231" s="24">
        <v>2998683.7</v>
      </c>
      <c r="FX231" s="4"/>
      <c r="FY231" s="4"/>
      <c r="FZ231" s="4"/>
    </row>
  </sheetData>
  <protectedRanges>
    <protectedRange sqref="B1:FZ1" name="Rango1"/>
  </protectedRanges>
  <conditionalFormatting sqref="DM2:DY19 DM21:DY32 DM34:DY46 DM48:DY51 DM54:DY62 DM64:DY77 DM79:DY85 DM87:DY92 DM96:DY98 DM101:DY101 DM104:DY107 DM109:DY111 DM113:DY113 DM115:DY115 DM117:DY120 DM122:DY123 DM125:DY129 DM131:DY133 DM135:DY138 DM141:DY141 DM143:DY144 DM146:DY146 DM148:DY151 DM153:DY155 DM157:DY157 DM159:DY167 DM169:DY177 DM180:DY184 DM186:DY187 DM189:DY193 DM195:DY212 DM214:DY217 DM219:DY224 DM226:DY230">
    <cfRule type="cellIs" priority="1" stopIfTrue="1" operator="equal">
      <formula>#REF!</formula>
    </cfRule>
    <cfRule type="cellIs" dxfId="2" priority="2" operator="greaterThan">
      <formula>#REF!</formula>
    </cfRule>
    <cfRule type="cellIs" dxfId="1" priority="3" operator="between">
      <formula>#REF!</formula>
      <formula>#REF!</formula>
    </cfRule>
    <cfRule type="cellIs" dxfId="0" priority="4" operator="lessThan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9C8C75A0CE3144A28D090D81C20D0A" ma:contentTypeVersion="14" ma:contentTypeDescription="Create a new document." ma:contentTypeScope="" ma:versionID="3787f88b000cead49c193e19a236c948">
  <xsd:schema xmlns:xsd="http://www.w3.org/2001/XMLSchema" xmlns:xs="http://www.w3.org/2001/XMLSchema" xmlns:p="http://schemas.microsoft.com/office/2006/metadata/properties" xmlns:ns3="68787d00-7d23-44f0-a59e-b9e4aa6faacb" xmlns:ns4="2e1ca2e6-c5a1-479d-91a1-10959a9fdc62" targetNamespace="http://schemas.microsoft.com/office/2006/metadata/properties" ma:root="true" ma:fieldsID="123fa5cedb53d63efdcee9bda96b7215" ns3:_="" ns4:_="">
    <xsd:import namespace="68787d00-7d23-44f0-a59e-b9e4aa6faacb"/>
    <xsd:import namespace="2e1ca2e6-c5a1-479d-91a1-10959a9fdc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87d00-7d23-44f0-a59e-b9e4aa6faac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ca2e6-c5a1-479d-91a1-10959a9fd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1ca2e6-c5a1-479d-91a1-10959a9fdc62" xsi:nil="true"/>
  </documentManagement>
</p:properties>
</file>

<file path=customXml/itemProps1.xml><?xml version="1.0" encoding="utf-8"?>
<ds:datastoreItem xmlns:ds="http://schemas.openxmlformats.org/officeDocument/2006/customXml" ds:itemID="{C0BFDE23-E786-4C59-B439-247F724AE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0AC393-B5EC-48D4-8817-9180DF4FE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787d00-7d23-44f0-a59e-b9e4aa6faacb"/>
    <ds:schemaRef ds:uri="2e1ca2e6-c5a1-479d-91a1-10959a9fd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741FF2-A97F-4566-8A93-BA54076AE9A1}">
  <ds:schemaRefs>
    <ds:schemaRef ds:uri="http://purl.org/dc/dcmitype/"/>
    <ds:schemaRef ds:uri="http://schemas.microsoft.com/office/2006/documentManagement/types"/>
    <ds:schemaRef ds:uri="2e1ca2e6-c5a1-479d-91a1-10959a9fdc62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68787d00-7d23-44f0-a59e-b9e4aa6faacb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Pamela Ramón Quintana</dc:creator>
  <cp:lastModifiedBy>Fátima Pamela Ramón Quintana</cp:lastModifiedBy>
  <dcterms:created xsi:type="dcterms:W3CDTF">2024-08-30T13:19:06Z</dcterms:created>
  <dcterms:modified xsi:type="dcterms:W3CDTF">2024-08-31T23:33:37Z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0x010100AB9C8C75A0CE3144A28D090D81C20D0A</vt:lpwstr>
  </property>
</Properties>
</file>