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Stuff\Gaming\fatal\engine\"/>
    </mc:Choice>
  </mc:AlternateContent>
  <bookViews>
    <workbookView xWindow="0" yWindow="0" windowWidth="28800" windowHeight="12450"/>
  </bookViews>
  <sheets>
    <sheet name="Main" sheetId="4" r:id="rId1"/>
    <sheet name="Sim" sheetId="3" r:id="rId2"/>
    <sheet name="Calc" sheetId="1" r:id="rId3"/>
    <sheet name="EngineData" sheetId="2" r:id="rId4"/>
  </sheets>
  <definedNames>
    <definedName name="AccelCap">Calc!$B$35</definedName>
    <definedName name="CalcGears">Calc!$B$1:$G$1</definedName>
    <definedName name="Car">Main!$B$14</definedName>
    <definedName name="CarSet">Main!$C$8</definedName>
    <definedName name="CarSetMult">Calc!$B$33</definedName>
    <definedName name="CarSetPower">Calc!$B$32</definedName>
    <definedName name="CheatType">Main!$C$10</definedName>
    <definedName name="dHighCoeffA">Calc!$B$25:$G$25</definedName>
    <definedName name="dHighCoeffB">Calc!$B$26:$G$26</definedName>
    <definedName name="dHighInterp1">Calc!$B$21:$G$21</definedName>
    <definedName name="dHighInterp2">Calc!$B$22:$G$22</definedName>
    <definedName name="dHighInterp3">Calc!$B$23:$G$23</definedName>
    <definedName name="dLowCoeffA">Calc!$B$18:$G$18</definedName>
    <definedName name="dLowCoeffB">Calc!$B$19:$G$19</definedName>
    <definedName name="dLowInterp1">Calc!$B$15:$G$15</definedName>
    <definedName name="dLowInterp2">Calc!$B$16:$G$16</definedName>
    <definedName name="fPower0">Calc!$B$4:$G$4</definedName>
    <definedName name="fPower1">Calc!$B$5:$G$5</definedName>
    <definedName name="fPower2">Calc!$B$6:$G$6</definedName>
    <definedName name="fPower3">Calc!$B$7:$G$7</definedName>
    <definedName name="fRev0">Calc!$B$10:$G$10</definedName>
    <definedName name="fRev1">Calc!$B$11:$G$11</definedName>
    <definedName name="fRev2">Calc!$B$12:$G$12</definedName>
    <definedName name="fRev3">Calc!$B$13:$G$13</definedName>
    <definedName name="MaxGear">Calc!$B$30</definedName>
    <definedName name="MaxSpeed">Calc!$B$28:$G$28</definedName>
    <definedName name="OutDistance">Sim!$G$2:$G$902</definedName>
    <definedName name="OutSpeed">Sim!$F$2:$F$902</definedName>
    <definedName name="ShiftGears">Main!$D$14:$H$14</definedName>
    <definedName name="ShiftPointsUse">Main!$D$26:$H$26</definedName>
    <definedName name="ShiftType">Main!$C$11</definedName>
    <definedName name="solver_adj" localSheetId="0" hidden="1">Main!$D$22:$G$22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Main!$D$22:$G$22</definedName>
    <definedName name="solver_lhs2" localSheetId="0" hidden="1">Main!$D$22:$G$22</definedName>
    <definedName name="solver_lhs3" localSheetId="0" hidden="1">Main!$D$16:$H$16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Main!#REF!</definedName>
    <definedName name="solver_pre" localSheetId="0" hidden="1">0.0001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500</definedName>
    <definedName name="solver_rhs2" localSheetId="0" hidden="1">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4" l="1"/>
  <c r="Q7" i="4"/>
  <c r="P7" i="4"/>
  <c r="L7" i="4"/>
  <c r="K7" i="4"/>
  <c r="B33" i="1" l="1"/>
  <c r="B32" i="1"/>
  <c r="B14" i="4"/>
  <c r="B35" i="1" l="1"/>
  <c r="B30" i="1"/>
  <c r="B897" i="3"/>
  <c r="B898" i="3"/>
  <c r="B899" i="3"/>
  <c r="B900" i="3"/>
  <c r="B901" i="3"/>
  <c r="B902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H25" i="4"/>
  <c r="H26" i="4" s="1"/>
  <c r="G25" i="4"/>
  <c r="G26" i="4" s="1"/>
  <c r="F25" i="4"/>
  <c r="F26" i="4" s="1"/>
  <c r="E25" i="4"/>
  <c r="E26" i="4" s="1"/>
  <c r="D25" i="4"/>
  <c r="D26" i="4" s="1"/>
  <c r="B722" i="3" l="1"/>
  <c r="B721" i="3"/>
  <c r="B720" i="3"/>
  <c r="B719" i="3"/>
  <c r="B718" i="3"/>
  <c r="B717" i="3"/>
  <c r="B716" i="3"/>
  <c r="B715" i="3"/>
  <c r="B714" i="3"/>
  <c r="B713" i="3"/>
  <c r="C2" i="3" l="1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24" i="3"/>
  <c r="B25" i="3"/>
  <c r="B26" i="3"/>
  <c r="B27" i="3"/>
  <c r="B28" i="3"/>
  <c r="B29" i="3"/>
  <c r="B30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" i="3"/>
  <c r="B126" i="3" l="1"/>
  <c r="B28" i="1" l="1" a="1"/>
  <c r="C28" i="1" s="1"/>
  <c r="B127" i="3"/>
  <c r="B12" i="1" a="1"/>
  <c r="G12" i="1" s="1"/>
  <c r="B13" i="1" a="1"/>
  <c r="B10" i="1" a="1"/>
  <c r="B10" i="1" s="1"/>
  <c r="B11" i="1" a="1"/>
  <c r="B6" i="1" a="1"/>
  <c r="G6" i="1" s="1"/>
  <c r="B7" i="1" a="1"/>
  <c r="B4" i="1" a="1"/>
  <c r="B4" i="1" s="1"/>
  <c r="B5" i="1" a="1"/>
  <c r="B28" i="1" l="1"/>
  <c r="G28" i="1"/>
  <c r="F28" i="1"/>
  <c r="E28" i="1"/>
  <c r="D28" i="1"/>
  <c r="B128" i="3"/>
  <c r="F4" i="1"/>
  <c r="C4" i="1"/>
  <c r="G10" i="1"/>
  <c r="C10" i="1"/>
  <c r="F12" i="1"/>
  <c r="C12" i="1"/>
  <c r="D10" i="1"/>
  <c r="G4" i="1"/>
  <c r="F10" i="1"/>
  <c r="E4" i="1"/>
  <c r="E10" i="1"/>
  <c r="D4" i="1"/>
  <c r="D12" i="1"/>
  <c r="E12" i="1"/>
  <c r="B6" i="1"/>
  <c r="B12" i="1"/>
  <c r="C6" i="1"/>
  <c r="D6" i="1"/>
  <c r="E6" i="1"/>
  <c r="F6" i="1"/>
  <c r="G13" i="1"/>
  <c r="F13" i="1"/>
  <c r="E13" i="1"/>
  <c r="D13" i="1"/>
  <c r="C13" i="1"/>
  <c r="B13" i="1"/>
  <c r="G11" i="1"/>
  <c r="F11" i="1"/>
  <c r="E11" i="1"/>
  <c r="D11" i="1"/>
  <c r="C11" i="1"/>
  <c r="B11" i="1"/>
  <c r="G7" i="1"/>
  <c r="D7" i="1"/>
  <c r="C7" i="1"/>
  <c r="F7" i="1"/>
  <c r="E7" i="1"/>
  <c r="B7" i="1"/>
  <c r="G5" i="1"/>
  <c r="E5" i="1"/>
  <c r="D5" i="1"/>
  <c r="C5" i="1"/>
  <c r="B5" i="1"/>
  <c r="F5" i="1"/>
  <c r="M7" i="4" l="1"/>
  <c r="B129" i="3"/>
  <c r="B23" i="1" a="1"/>
  <c r="E23" i="1" s="1"/>
  <c r="B15" i="1" a="1"/>
  <c r="C15" i="1" s="1"/>
  <c r="B16" i="1" a="1"/>
  <c r="B16" i="1" s="1"/>
  <c r="B21" i="1" a="1"/>
  <c r="B21" i="1" s="1"/>
  <c r="B22" i="1" a="1"/>
  <c r="D22" i="1" s="1"/>
  <c r="B130" i="3" l="1"/>
  <c r="G15" i="1"/>
  <c r="F15" i="1"/>
  <c r="E15" i="1"/>
  <c r="D15" i="1"/>
  <c r="B15" i="1"/>
  <c r="G23" i="1"/>
  <c r="D23" i="1"/>
  <c r="B23" i="1"/>
  <c r="E16" i="1"/>
  <c r="C23" i="1"/>
  <c r="G16" i="1"/>
  <c r="C16" i="1"/>
  <c r="F23" i="1"/>
  <c r="D16" i="1"/>
  <c r="D21" i="1"/>
  <c r="E21" i="1"/>
  <c r="F21" i="1"/>
  <c r="F16" i="1"/>
  <c r="E22" i="1"/>
  <c r="F22" i="1"/>
  <c r="C22" i="1"/>
  <c r="B22" i="1"/>
  <c r="C21" i="1"/>
  <c r="G21" i="1"/>
  <c r="G22" i="1"/>
  <c r="B19" i="1" l="1" a="1"/>
  <c r="B19" i="1" s="1"/>
  <c r="B131" i="3"/>
  <c r="B18" i="1" a="1"/>
  <c r="B18" i="1" s="1"/>
  <c r="B26" i="1" a="1"/>
  <c r="D26" i="1" s="1"/>
  <c r="B25" i="1" a="1"/>
  <c r="B25" i="1" s="1"/>
  <c r="C19" i="1" l="1"/>
  <c r="G19" i="1"/>
  <c r="F19" i="1"/>
  <c r="E19" i="1"/>
  <c r="D19" i="1"/>
  <c r="B132" i="3"/>
  <c r="D18" i="1"/>
  <c r="E18" i="1"/>
  <c r="F18" i="1"/>
  <c r="C18" i="1"/>
  <c r="G18" i="1"/>
  <c r="E26" i="1"/>
  <c r="B26" i="1"/>
  <c r="E25" i="1"/>
  <c r="F25" i="1"/>
  <c r="D25" i="1"/>
  <c r="G25" i="1"/>
  <c r="C25" i="1"/>
  <c r="C26" i="1"/>
  <c r="G26" i="1"/>
  <c r="F26" i="1"/>
  <c r="B133" i="3" l="1"/>
  <c r="T2" i="3" a="1"/>
  <c r="B134" i="3" l="1"/>
  <c r="T2" i="3"/>
  <c r="V2" i="3"/>
  <c r="W2" i="3"/>
  <c r="X2" i="3"/>
  <c r="Y2" i="3"/>
  <c r="U2" i="3"/>
  <c r="D2" i="3" l="1"/>
  <c r="B135" i="3"/>
  <c r="C3" i="3" l="1"/>
  <c r="K2" i="3"/>
  <c r="L2" i="3" s="1" a="1"/>
  <c r="B136" i="3"/>
  <c r="D3" i="3" l="1"/>
  <c r="C4" i="3" s="1"/>
  <c r="O2" i="3"/>
  <c r="Q2" i="3"/>
  <c r="L2" i="3"/>
  <c r="M2" i="3"/>
  <c r="P2" i="3"/>
  <c r="N2" i="3"/>
  <c r="B137" i="3"/>
  <c r="K3" i="3" l="1"/>
  <c r="L3" i="3" s="1" a="1"/>
  <c r="O3" i="3" s="1"/>
  <c r="B138" i="3"/>
  <c r="Q3" i="3" l="1"/>
  <c r="L3" i="3"/>
  <c r="M3" i="3"/>
  <c r="N3" i="3"/>
  <c r="P3" i="3"/>
  <c r="B139" i="3"/>
  <c r="B140" i="3" l="1"/>
  <c r="B141" i="3" l="1"/>
  <c r="B142" i="3" l="1"/>
  <c r="B143" i="3" l="1"/>
  <c r="B144" i="3" l="1"/>
  <c r="B145" i="3" l="1"/>
  <c r="B146" i="3" l="1"/>
  <c r="B147" i="3" l="1"/>
  <c r="B149" i="3" l="1"/>
  <c r="B148" i="3"/>
  <c r="B150" i="3" l="1"/>
  <c r="B151" i="3" l="1"/>
  <c r="B152" i="3" l="1"/>
  <c r="B153" i="3" l="1"/>
  <c r="B154" i="3" l="1"/>
  <c r="B155" i="3" l="1"/>
  <c r="B156" i="3" l="1"/>
  <c r="B157" i="3" l="1"/>
  <c r="B158" i="3" l="1"/>
  <c r="B159" i="3" l="1"/>
  <c r="B160" i="3" l="1"/>
  <c r="B161" i="3" l="1"/>
  <c r="B162" i="3" l="1"/>
  <c r="B163" i="3" l="1"/>
  <c r="B164" i="3" l="1"/>
  <c r="B165" i="3" l="1"/>
  <c r="B166" i="3" l="1"/>
  <c r="B167" i="3" l="1"/>
  <c r="B168" i="3" l="1"/>
  <c r="B169" i="3" l="1"/>
  <c r="B170" i="3" l="1"/>
  <c r="B171" i="3" l="1"/>
  <c r="B172" i="3" l="1"/>
  <c r="B173" i="3" l="1"/>
  <c r="B174" i="3" l="1"/>
  <c r="B175" i="3" l="1"/>
  <c r="B176" i="3" l="1"/>
  <c r="B177" i="3" l="1"/>
  <c r="B178" i="3" l="1"/>
  <c r="B179" i="3" l="1"/>
  <c r="B180" i="3" l="1"/>
  <c r="B181" i="3" l="1"/>
  <c r="B182" i="3" l="1"/>
  <c r="B183" i="3" l="1"/>
  <c r="B184" i="3" l="1"/>
  <c r="B185" i="3" l="1"/>
  <c r="B186" i="3" l="1"/>
  <c r="B187" i="3" l="1"/>
  <c r="B188" i="3" l="1"/>
  <c r="B189" i="3" l="1"/>
  <c r="B190" i="3" l="1"/>
  <c r="B191" i="3" l="1"/>
  <c r="B192" i="3" l="1"/>
  <c r="B193" i="3" l="1"/>
  <c r="B194" i="3" l="1"/>
  <c r="B195" i="3" l="1"/>
  <c r="B196" i="3" l="1"/>
  <c r="B197" i="3" l="1"/>
  <c r="B198" i="3" l="1"/>
  <c r="B199" i="3" l="1"/>
  <c r="B200" i="3" l="1"/>
  <c r="B201" i="3" l="1"/>
  <c r="B202" i="3" l="1"/>
  <c r="B203" i="3" l="1"/>
  <c r="B204" i="3" l="1"/>
  <c r="B205" i="3" l="1"/>
  <c r="B206" i="3" l="1"/>
  <c r="B207" i="3" l="1"/>
  <c r="B208" i="3" l="1"/>
  <c r="B209" i="3" l="1"/>
  <c r="B210" i="3" l="1"/>
  <c r="B211" i="3" l="1"/>
  <c r="B212" i="3" l="1"/>
  <c r="B213" i="3" l="1"/>
  <c r="B214" i="3" l="1"/>
  <c r="B215" i="3" l="1"/>
  <c r="B216" i="3" l="1"/>
  <c r="B217" i="3" l="1"/>
  <c r="B218" i="3" l="1"/>
  <c r="B219" i="3" l="1"/>
  <c r="B220" i="3" l="1"/>
  <c r="B221" i="3" l="1"/>
  <c r="B222" i="3" l="1"/>
  <c r="B223" i="3" l="1"/>
  <c r="B224" i="3" l="1"/>
  <c r="B225" i="3" l="1"/>
  <c r="B226" i="3" l="1"/>
  <c r="B227" i="3" l="1"/>
  <c r="B228" i="3" l="1"/>
  <c r="B229" i="3" l="1"/>
  <c r="B230" i="3" l="1"/>
  <c r="B231" i="3" l="1"/>
  <c r="B232" i="3" l="1"/>
  <c r="B233" i="3" l="1"/>
  <c r="B234" i="3" l="1"/>
  <c r="B235" i="3" l="1"/>
  <c r="B236" i="3" l="1"/>
  <c r="B237" i="3" l="1"/>
  <c r="B238" i="3" l="1"/>
  <c r="B239" i="3" l="1"/>
  <c r="B240" i="3" l="1"/>
  <c r="B241" i="3" l="1"/>
  <c r="B242" i="3" l="1"/>
  <c r="B243" i="3" l="1"/>
  <c r="B244" i="3" l="1"/>
  <c r="B245" i="3" l="1"/>
  <c r="B246" i="3" l="1"/>
  <c r="B247" i="3" l="1"/>
  <c r="B248" i="3" l="1"/>
  <c r="B249" i="3" l="1"/>
  <c r="B250" i="3" l="1"/>
  <c r="B251" i="3" l="1"/>
  <c r="B252" i="3" l="1"/>
  <c r="B253" i="3" l="1"/>
  <c r="B254" i="3" l="1"/>
  <c r="B255" i="3" l="1"/>
  <c r="B256" i="3" l="1"/>
  <c r="B257" i="3" l="1"/>
  <c r="B258" i="3" l="1"/>
  <c r="B259" i="3" l="1"/>
  <c r="B260" i="3" l="1"/>
  <c r="B261" i="3" l="1"/>
  <c r="B262" i="3" l="1"/>
  <c r="B263" i="3" l="1"/>
  <c r="B264" i="3" l="1"/>
  <c r="B265" i="3" l="1"/>
  <c r="B266" i="3" l="1"/>
  <c r="B267" i="3" l="1"/>
  <c r="B268" i="3" l="1"/>
  <c r="B269" i="3" l="1"/>
  <c r="B270" i="3" l="1"/>
  <c r="B271" i="3" l="1"/>
  <c r="B272" i="3" l="1"/>
  <c r="B273" i="3" l="1"/>
  <c r="B274" i="3" l="1"/>
  <c r="B275" i="3" l="1"/>
  <c r="B276" i="3" l="1"/>
  <c r="B277" i="3" l="1"/>
  <c r="B278" i="3" l="1"/>
  <c r="B279" i="3" l="1"/>
  <c r="B280" i="3" l="1"/>
  <c r="B281" i="3" l="1"/>
  <c r="B282" i="3" l="1"/>
  <c r="B283" i="3" l="1"/>
  <c r="B284" i="3" l="1"/>
  <c r="B285" i="3" l="1"/>
  <c r="B286" i="3" l="1"/>
  <c r="B287" i="3" l="1"/>
  <c r="B288" i="3" l="1"/>
  <c r="B289" i="3" l="1"/>
  <c r="B290" i="3" l="1"/>
  <c r="B291" i="3" l="1"/>
  <c r="B292" i="3" l="1"/>
  <c r="B293" i="3" l="1"/>
  <c r="B294" i="3" l="1"/>
  <c r="B295" i="3" l="1"/>
  <c r="B296" i="3" l="1"/>
  <c r="B297" i="3" l="1"/>
  <c r="B298" i="3" l="1"/>
  <c r="B299" i="3" l="1"/>
  <c r="B300" i="3" l="1"/>
  <c r="B301" i="3" l="1"/>
  <c r="B302" i="3" l="1"/>
  <c r="B303" i="3" l="1"/>
  <c r="B304" i="3" l="1"/>
  <c r="B305" i="3" l="1"/>
  <c r="B306" i="3" l="1"/>
  <c r="B307" i="3" l="1"/>
  <c r="B308" i="3" l="1"/>
  <c r="B309" i="3" l="1"/>
  <c r="B310" i="3" l="1"/>
  <c r="B311" i="3" l="1"/>
  <c r="B312" i="3" l="1"/>
  <c r="B313" i="3" l="1"/>
  <c r="B314" i="3" l="1"/>
  <c r="B315" i="3" l="1"/>
  <c r="B316" i="3" l="1"/>
  <c r="B317" i="3" l="1"/>
  <c r="B318" i="3" l="1"/>
  <c r="B319" i="3" l="1"/>
  <c r="B320" i="3" l="1"/>
  <c r="B321" i="3" l="1"/>
  <c r="B322" i="3" l="1"/>
  <c r="B323" i="3" l="1"/>
  <c r="B324" i="3" l="1"/>
  <c r="B325" i="3" l="1"/>
  <c r="B326" i="3" l="1"/>
  <c r="B327" i="3" l="1"/>
  <c r="B328" i="3" l="1"/>
  <c r="B329" i="3" l="1"/>
  <c r="B330" i="3" l="1"/>
  <c r="B331" i="3" l="1"/>
  <c r="B332" i="3" l="1"/>
  <c r="B333" i="3" l="1"/>
  <c r="B334" i="3" l="1"/>
  <c r="B335" i="3" l="1"/>
  <c r="B336" i="3" l="1"/>
  <c r="B337" i="3" l="1"/>
  <c r="B338" i="3" l="1"/>
  <c r="B339" i="3" l="1"/>
  <c r="B340" i="3" l="1"/>
  <c r="B341" i="3" l="1"/>
  <c r="B342" i="3" l="1"/>
  <c r="B343" i="3" l="1"/>
  <c r="B344" i="3" l="1"/>
  <c r="B345" i="3" l="1"/>
  <c r="B346" i="3" l="1"/>
  <c r="B347" i="3" l="1"/>
  <c r="B348" i="3" l="1"/>
  <c r="B349" i="3" l="1"/>
  <c r="B350" i="3" l="1"/>
  <c r="B351" i="3" l="1"/>
  <c r="B352" i="3" l="1"/>
  <c r="B353" i="3" l="1"/>
  <c r="B354" i="3" l="1"/>
  <c r="B355" i="3" l="1"/>
  <c r="B356" i="3" l="1"/>
  <c r="B357" i="3" l="1"/>
  <c r="B358" i="3" l="1"/>
  <c r="B359" i="3" l="1"/>
  <c r="B360" i="3" l="1"/>
  <c r="B361" i="3" l="1"/>
  <c r="B362" i="3" l="1"/>
  <c r="B363" i="3" l="1"/>
  <c r="B364" i="3" l="1"/>
  <c r="B365" i="3" l="1"/>
  <c r="B366" i="3" l="1"/>
  <c r="B367" i="3" l="1"/>
  <c r="B368" i="3" l="1"/>
  <c r="B369" i="3" l="1"/>
  <c r="B370" i="3" l="1"/>
  <c r="B371" i="3" l="1"/>
  <c r="B372" i="3" l="1"/>
  <c r="B373" i="3" l="1"/>
  <c r="B374" i="3" l="1"/>
  <c r="B375" i="3" l="1"/>
  <c r="B376" i="3" l="1"/>
  <c r="B377" i="3" l="1"/>
  <c r="B378" i="3" l="1"/>
  <c r="B379" i="3" l="1"/>
  <c r="B380" i="3" l="1"/>
  <c r="B381" i="3" l="1"/>
  <c r="B382" i="3" l="1"/>
  <c r="B383" i="3" l="1"/>
  <c r="B384" i="3" l="1"/>
  <c r="B385" i="3" l="1"/>
  <c r="B386" i="3" l="1"/>
  <c r="B387" i="3" l="1"/>
  <c r="B388" i="3" l="1"/>
  <c r="B389" i="3" l="1"/>
  <c r="B390" i="3" l="1"/>
  <c r="B391" i="3" l="1"/>
  <c r="B392" i="3" l="1"/>
  <c r="B393" i="3" l="1"/>
  <c r="B394" i="3" l="1"/>
  <c r="B395" i="3" l="1"/>
  <c r="B396" i="3" l="1"/>
  <c r="B397" i="3" l="1"/>
  <c r="B398" i="3" l="1"/>
  <c r="B399" i="3" l="1"/>
  <c r="B400" i="3" l="1"/>
  <c r="B401" i="3" l="1"/>
  <c r="B402" i="3" l="1"/>
  <c r="B403" i="3" l="1"/>
  <c r="B404" i="3" l="1"/>
  <c r="B405" i="3" l="1"/>
  <c r="B406" i="3" l="1"/>
  <c r="B407" i="3" l="1"/>
  <c r="B408" i="3" l="1"/>
  <c r="B409" i="3" l="1"/>
  <c r="B410" i="3" l="1"/>
  <c r="B411" i="3" l="1"/>
  <c r="B412" i="3" l="1"/>
  <c r="B413" i="3" l="1"/>
  <c r="B414" i="3" l="1"/>
  <c r="B415" i="3" l="1"/>
  <c r="B416" i="3" l="1"/>
  <c r="B417" i="3" l="1"/>
  <c r="B418" i="3" l="1"/>
  <c r="B419" i="3" l="1"/>
  <c r="B420" i="3" l="1"/>
  <c r="B421" i="3" l="1"/>
  <c r="B422" i="3" l="1"/>
  <c r="B423" i="3" l="1"/>
  <c r="B424" i="3" l="1"/>
  <c r="B425" i="3" l="1"/>
  <c r="B426" i="3" l="1"/>
  <c r="B427" i="3" l="1"/>
  <c r="B428" i="3" l="1"/>
  <c r="B429" i="3" l="1"/>
  <c r="B430" i="3" l="1"/>
  <c r="B431" i="3" l="1"/>
  <c r="B432" i="3" l="1"/>
  <c r="B433" i="3" l="1"/>
  <c r="B434" i="3" l="1"/>
  <c r="B435" i="3" l="1"/>
  <c r="B436" i="3" l="1"/>
  <c r="B437" i="3" l="1"/>
  <c r="B438" i="3" l="1"/>
  <c r="B439" i="3" l="1"/>
  <c r="B440" i="3" l="1"/>
  <c r="B441" i="3" l="1"/>
  <c r="B442" i="3" l="1"/>
  <c r="B443" i="3" l="1"/>
  <c r="B444" i="3" l="1"/>
  <c r="B445" i="3" l="1"/>
  <c r="B446" i="3" l="1"/>
  <c r="B447" i="3" l="1"/>
  <c r="B448" i="3" l="1"/>
  <c r="B449" i="3" l="1"/>
  <c r="B450" i="3" l="1"/>
  <c r="B451" i="3" l="1"/>
  <c r="B452" i="3" l="1"/>
  <c r="B453" i="3" l="1"/>
  <c r="B454" i="3" l="1"/>
  <c r="B455" i="3" l="1"/>
  <c r="B456" i="3" l="1"/>
  <c r="B457" i="3" l="1"/>
  <c r="B458" i="3" l="1"/>
  <c r="B459" i="3" l="1"/>
  <c r="B460" i="3" l="1"/>
  <c r="B461" i="3" l="1"/>
  <c r="B462" i="3" l="1"/>
  <c r="B463" i="3" l="1"/>
  <c r="B464" i="3" l="1"/>
  <c r="B465" i="3" l="1"/>
  <c r="B466" i="3" l="1"/>
  <c r="B467" i="3" l="1"/>
  <c r="B468" i="3" l="1"/>
  <c r="B469" i="3" l="1"/>
  <c r="B470" i="3" l="1"/>
  <c r="B471" i="3" l="1"/>
  <c r="B472" i="3" l="1"/>
  <c r="B473" i="3" l="1"/>
  <c r="B474" i="3" l="1"/>
  <c r="B475" i="3" l="1"/>
  <c r="B476" i="3" l="1"/>
  <c r="B477" i="3" l="1"/>
  <c r="B478" i="3" l="1"/>
  <c r="B479" i="3" l="1"/>
  <c r="B480" i="3" l="1"/>
  <c r="B481" i="3" l="1"/>
  <c r="B482" i="3" l="1"/>
  <c r="B483" i="3" l="1"/>
  <c r="B484" i="3" l="1"/>
  <c r="B485" i="3" l="1"/>
  <c r="B486" i="3" l="1"/>
  <c r="B487" i="3" l="1"/>
  <c r="B488" i="3" l="1"/>
  <c r="B489" i="3" l="1"/>
  <c r="B490" i="3" l="1"/>
  <c r="B491" i="3" l="1"/>
  <c r="B492" i="3" l="1"/>
  <c r="B493" i="3" l="1"/>
  <c r="B494" i="3" l="1"/>
  <c r="B495" i="3" l="1"/>
  <c r="B496" i="3" l="1"/>
  <c r="B497" i="3" l="1"/>
  <c r="B498" i="3" l="1"/>
  <c r="B499" i="3" l="1"/>
  <c r="B500" i="3" l="1"/>
  <c r="B501" i="3" l="1"/>
  <c r="B502" i="3" l="1"/>
  <c r="B503" i="3" l="1"/>
  <c r="B504" i="3" l="1"/>
  <c r="B505" i="3" l="1"/>
  <c r="B506" i="3" l="1"/>
  <c r="B507" i="3" l="1"/>
  <c r="B508" i="3" l="1"/>
  <c r="B509" i="3" l="1"/>
  <c r="B510" i="3" l="1"/>
  <c r="B511" i="3" l="1"/>
  <c r="B512" i="3" l="1"/>
  <c r="B513" i="3" l="1"/>
  <c r="B514" i="3" l="1"/>
  <c r="B515" i="3" l="1"/>
  <c r="B516" i="3" l="1"/>
  <c r="B517" i="3" l="1"/>
  <c r="B518" i="3" l="1"/>
  <c r="B519" i="3" l="1"/>
  <c r="B520" i="3" l="1"/>
  <c r="B521" i="3" l="1"/>
  <c r="B522" i="3" l="1"/>
  <c r="B523" i="3" l="1"/>
  <c r="B524" i="3" l="1"/>
  <c r="B525" i="3" l="1"/>
  <c r="B526" i="3" l="1"/>
  <c r="B527" i="3" l="1"/>
  <c r="B528" i="3" l="1"/>
  <c r="B529" i="3" l="1"/>
  <c r="B530" i="3" l="1"/>
  <c r="B531" i="3" l="1"/>
  <c r="B532" i="3" l="1"/>
  <c r="B533" i="3" l="1"/>
  <c r="B534" i="3" l="1"/>
  <c r="B535" i="3" l="1"/>
  <c r="B536" i="3" l="1"/>
  <c r="B537" i="3" l="1"/>
  <c r="B538" i="3" l="1"/>
  <c r="B539" i="3" l="1"/>
  <c r="B540" i="3" l="1"/>
  <c r="B541" i="3" l="1"/>
  <c r="B542" i="3" l="1"/>
  <c r="B543" i="3" l="1"/>
  <c r="B544" i="3" l="1"/>
  <c r="B545" i="3" l="1"/>
  <c r="B546" i="3" l="1"/>
  <c r="B547" i="3" l="1"/>
  <c r="B548" i="3" l="1"/>
  <c r="B549" i="3" l="1"/>
  <c r="B550" i="3" l="1"/>
  <c r="B551" i="3" l="1"/>
  <c r="B552" i="3" l="1"/>
  <c r="B553" i="3" l="1"/>
  <c r="B554" i="3" l="1"/>
  <c r="B555" i="3" l="1"/>
  <c r="B556" i="3" l="1"/>
  <c r="B557" i="3" l="1"/>
  <c r="B558" i="3" l="1"/>
  <c r="B559" i="3" l="1"/>
  <c r="B560" i="3" l="1"/>
  <c r="B561" i="3" l="1"/>
  <c r="B562" i="3" l="1"/>
  <c r="B563" i="3" l="1"/>
  <c r="B564" i="3" l="1"/>
  <c r="B565" i="3" l="1"/>
  <c r="B566" i="3" l="1"/>
  <c r="B567" i="3" l="1"/>
  <c r="B568" i="3" l="1"/>
  <c r="B569" i="3" l="1"/>
  <c r="B570" i="3" l="1"/>
  <c r="B571" i="3" l="1"/>
  <c r="B572" i="3" l="1"/>
  <c r="B573" i="3" l="1"/>
  <c r="B574" i="3" l="1"/>
  <c r="B575" i="3" l="1"/>
  <c r="B576" i="3" l="1"/>
  <c r="B577" i="3" l="1"/>
  <c r="B578" i="3" l="1"/>
  <c r="B579" i="3" l="1"/>
  <c r="B580" i="3" l="1"/>
  <c r="B581" i="3" l="1"/>
  <c r="B582" i="3" l="1"/>
  <c r="B583" i="3" l="1"/>
  <c r="B584" i="3" l="1"/>
  <c r="B585" i="3" l="1"/>
  <c r="B586" i="3" l="1"/>
  <c r="B587" i="3" l="1"/>
  <c r="B588" i="3" l="1"/>
  <c r="B589" i="3" l="1"/>
  <c r="B590" i="3" l="1"/>
  <c r="B591" i="3" l="1"/>
  <c r="B592" i="3" l="1"/>
  <c r="B593" i="3" l="1"/>
  <c r="B594" i="3" l="1"/>
  <c r="B595" i="3" l="1"/>
  <c r="B596" i="3" l="1"/>
  <c r="B597" i="3" l="1"/>
  <c r="B598" i="3" l="1"/>
  <c r="B599" i="3" l="1"/>
  <c r="B600" i="3" l="1"/>
  <c r="B601" i="3" l="1"/>
  <c r="B602" i="3" l="1"/>
  <c r="B603" i="3" l="1"/>
  <c r="B604" i="3" l="1"/>
  <c r="B605" i="3" l="1"/>
  <c r="B606" i="3" l="1"/>
  <c r="B607" i="3" l="1"/>
  <c r="B608" i="3" l="1"/>
  <c r="B609" i="3" l="1"/>
  <c r="B610" i="3" l="1"/>
  <c r="B611" i="3" l="1"/>
  <c r="B612" i="3" l="1"/>
  <c r="B613" i="3" l="1"/>
  <c r="B614" i="3" l="1"/>
  <c r="B615" i="3" l="1"/>
  <c r="B616" i="3" l="1"/>
  <c r="B617" i="3" l="1"/>
  <c r="B618" i="3" l="1"/>
  <c r="B619" i="3" l="1"/>
  <c r="B620" i="3" l="1"/>
  <c r="B621" i="3" l="1"/>
  <c r="B622" i="3" l="1"/>
  <c r="B623" i="3" l="1"/>
  <c r="B624" i="3" l="1"/>
  <c r="B625" i="3" l="1"/>
  <c r="B626" i="3" l="1"/>
  <c r="B627" i="3" l="1"/>
  <c r="B628" i="3" l="1"/>
  <c r="B629" i="3" l="1"/>
  <c r="B630" i="3" l="1"/>
  <c r="B631" i="3" l="1"/>
  <c r="B632" i="3" l="1"/>
  <c r="B633" i="3" l="1"/>
  <c r="B634" i="3" l="1"/>
  <c r="B635" i="3" l="1"/>
  <c r="B636" i="3" l="1"/>
  <c r="B637" i="3" l="1"/>
  <c r="B638" i="3" l="1"/>
  <c r="B639" i="3" l="1"/>
  <c r="B640" i="3" l="1"/>
  <c r="B641" i="3" l="1"/>
  <c r="B642" i="3" l="1"/>
  <c r="B643" i="3" l="1"/>
  <c r="B644" i="3" l="1"/>
  <c r="B645" i="3" l="1"/>
  <c r="B646" i="3" l="1"/>
  <c r="B647" i="3" l="1"/>
  <c r="B648" i="3" l="1"/>
  <c r="B649" i="3" l="1"/>
  <c r="B650" i="3" l="1"/>
  <c r="B651" i="3" l="1"/>
  <c r="B652" i="3" l="1"/>
  <c r="B653" i="3" l="1"/>
  <c r="B654" i="3" l="1"/>
  <c r="B655" i="3" l="1"/>
  <c r="B656" i="3" l="1"/>
  <c r="B657" i="3" l="1"/>
  <c r="B658" i="3" l="1"/>
  <c r="B659" i="3" l="1"/>
  <c r="B660" i="3" l="1"/>
  <c r="B661" i="3" l="1"/>
  <c r="B662" i="3" l="1"/>
  <c r="B663" i="3" l="1"/>
  <c r="B664" i="3" l="1"/>
  <c r="B665" i="3" l="1"/>
  <c r="B666" i="3" l="1"/>
  <c r="B667" i="3" l="1"/>
  <c r="B668" i="3" l="1"/>
  <c r="B669" i="3" l="1"/>
  <c r="B670" i="3" l="1"/>
  <c r="B671" i="3" l="1"/>
  <c r="B672" i="3" l="1"/>
  <c r="B673" i="3" l="1"/>
  <c r="B674" i="3" l="1"/>
  <c r="B675" i="3" l="1"/>
  <c r="B676" i="3" l="1"/>
  <c r="B677" i="3" l="1"/>
  <c r="B678" i="3" l="1"/>
  <c r="B679" i="3" l="1"/>
  <c r="B680" i="3" l="1"/>
  <c r="B681" i="3" l="1"/>
  <c r="B682" i="3" l="1"/>
  <c r="B683" i="3" l="1"/>
  <c r="B684" i="3" l="1"/>
  <c r="B685" i="3" l="1"/>
  <c r="B686" i="3" l="1"/>
  <c r="B687" i="3" l="1"/>
  <c r="B688" i="3" l="1"/>
  <c r="B689" i="3" l="1"/>
  <c r="B690" i="3" l="1"/>
  <c r="B691" i="3" l="1"/>
  <c r="B692" i="3" l="1"/>
  <c r="B693" i="3" l="1"/>
  <c r="B694" i="3" l="1"/>
  <c r="B695" i="3" l="1"/>
  <c r="B696" i="3" l="1"/>
  <c r="B697" i="3" l="1"/>
  <c r="B698" i="3" l="1"/>
  <c r="B699" i="3" l="1"/>
  <c r="B700" i="3" l="1"/>
  <c r="B701" i="3" l="1"/>
  <c r="B702" i="3" l="1"/>
  <c r="B703" i="3" l="1"/>
  <c r="B704" i="3" l="1"/>
  <c r="B705" i="3" l="1"/>
  <c r="B706" i="3" l="1"/>
  <c r="B707" i="3" l="1"/>
  <c r="B708" i="3" l="1"/>
  <c r="B709" i="3" l="1"/>
  <c r="B710" i="3" l="1"/>
  <c r="B712" i="3" l="1"/>
  <c r="B711" i="3"/>
  <c r="E3" i="3" l="1"/>
  <c r="F3" i="3" s="1"/>
  <c r="H3" i="3" l="1"/>
  <c r="S3" i="3" s="1"/>
  <c r="T3" i="3" s="1" a="1"/>
  <c r="W3" i="3" s="1"/>
  <c r="G3" i="3"/>
  <c r="X3" i="3" l="1"/>
  <c r="U3" i="3"/>
  <c r="T3" i="3"/>
  <c r="V3" i="3"/>
  <c r="Y3" i="3"/>
  <c r="I3" i="3" l="1"/>
  <c r="D4" i="3" s="1"/>
  <c r="C5" i="3" s="1"/>
  <c r="K4" i="3" l="1"/>
  <c r="L4" i="3" s="1" a="1"/>
  <c r="O4" i="3" s="1"/>
  <c r="P4" i="3" l="1"/>
  <c r="L4" i="3"/>
  <c r="M4" i="3"/>
  <c r="N4" i="3"/>
  <c r="Q4" i="3"/>
  <c r="E4" i="3" l="1"/>
  <c r="F4" i="3" l="1"/>
  <c r="H4" i="3" l="1"/>
  <c r="S4" i="3" s="1"/>
  <c r="T4" i="3" s="1" a="1"/>
  <c r="T4" i="3" s="1"/>
  <c r="G4" i="3"/>
  <c r="Y4" i="3" l="1"/>
  <c r="U4" i="3"/>
  <c r="V4" i="3"/>
  <c r="X4" i="3"/>
  <c r="W4" i="3"/>
  <c r="I4" i="3" l="1"/>
  <c r="D5" i="3" s="1"/>
  <c r="C6" i="3" s="1"/>
  <c r="K5" i="3" l="1"/>
  <c r="L5" i="3" s="1" a="1"/>
  <c r="L5" i="3" s="1"/>
  <c r="Q5" i="3" l="1"/>
  <c r="M5" i="3"/>
  <c r="P5" i="3"/>
  <c r="O5" i="3"/>
  <c r="N5" i="3"/>
  <c r="E5" i="3" l="1"/>
  <c r="F5" i="3" s="1"/>
  <c r="H5" i="3" l="1"/>
  <c r="S5" i="3" s="1"/>
  <c r="T5" i="3" s="1" a="1"/>
  <c r="X5" i="3" s="1"/>
  <c r="G5" i="3"/>
  <c r="Y5" i="3" l="1"/>
  <c r="T5" i="3"/>
  <c r="W5" i="3"/>
  <c r="U5" i="3"/>
  <c r="V5" i="3"/>
  <c r="I5" i="3" l="1"/>
  <c r="D6" i="3" s="1"/>
  <c r="C7" i="3" s="1"/>
  <c r="K6" i="3" l="1"/>
  <c r="L6" i="3" s="1" a="1"/>
  <c r="M6" i="3" s="1"/>
  <c r="L6" i="3" l="1"/>
  <c r="P6" i="3"/>
  <c r="N6" i="3"/>
  <c r="O6" i="3"/>
  <c r="Q6" i="3"/>
  <c r="E6" i="3" l="1"/>
  <c r="F6" i="3" s="1"/>
  <c r="H6" i="3" l="1"/>
  <c r="S6" i="3" s="1"/>
  <c r="T6" i="3" s="1" a="1"/>
  <c r="V6" i="3" s="1"/>
  <c r="G6" i="3"/>
  <c r="Y6" i="3" l="1"/>
  <c r="X6" i="3"/>
  <c r="T6" i="3"/>
  <c r="W6" i="3"/>
  <c r="U6" i="3"/>
  <c r="I6" i="3" s="1"/>
  <c r="D7" i="3" s="1"/>
  <c r="K7" i="3" s="1"/>
  <c r="L7" i="3" s="1" a="1"/>
  <c r="C8" i="3" l="1"/>
  <c r="M7" i="3"/>
  <c r="O7" i="3"/>
  <c r="N7" i="3"/>
  <c r="Q7" i="3"/>
  <c r="P7" i="3"/>
  <c r="L7" i="3"/>
  <c r="E7" i="3" l="1"/>
  <c r="F7" i="3" s="1"/>
  <c r="H7" i="3" l="1"/>
  <c r="S7" i="3" s="1"/>
  <c r="T7" i="3" s="1" a="1"/>
  <c r="X7" i="3" s="1"/>
  <c r="G7" i="3"/>
  <c r="V7" i="3" l="1"/>
  <c r="I7" i="3" s="1"/>
  <c r="D8" i="3" s="1"/>
  <c r="C9" i="3" s="1"/>
  <c r="U7" i="3"/>
  <c r="T7" i="3"/>
  <c r="W7" i="3"/>
  <c r="Y7" i="3"/>
  <c r="K8" i="3" l="1"/>
  <c r="L8" i="3" s="1" a="1"/>
  <c r="O8" i="3" s="1"/>
  <c r="N8" i="3" l="1"/>
  <c r="L8" i="3"/>
  <c r="E8" i="3" s="1"/>
  <c r="F8" i="3" s="1"/>
  <c r="H8" i="3" s="1"/>
  <c r="S8" i="3" s="1"/>
  <c r="T8" i="3" s="1" a="1"/>
  <c r="T8" i="3" s="1"/>
  <c r="Q8" i="3"/>
  <c r="M8" i="3"/>
  <c r="P8" i="3"/>
  <c r="V8" i="3" l="1"/>
  <c r="U8" i="3"/>
  <c r="W8" i="3"/>
  <c r="X8" i="3"/>
  <c r="Y8" i="3"/>
  <c r="G8" i="3"/>
  <c r="I8" i="3"/>
  <c r="D9" i="3" s="1"/>
  <c r="C10" i="3" s="1"/>
  <c r="K9" i="3" l="1"/>
  <c r="L9" i="3" s="1" a="1"/>
  <c r="O9" i="3" s="1"/>
  <c r="L9" i="3" l="1"/>
  <c r="P9" i="3"/>
  <c r="N9" i="3"/>
  <c r="M9" i="3"/>
  <c r="Q9" i="3"/>
  <c r="E9" i="3" l="1"/>
  <c r="F9" i="3" s="1"/>
  <c r="H9" i="3" s="1"/>
  <c r="S9" i="3" s="1"/>
  <c r="T9" i="3" s="1" a="1"/>
  <c r="U9" i="3" s="1"/>
  <c r="X9" i="3" l="1"/>
  <c r="T9" i="3"/>
  <c r="V9" i="3"/>
  <c r="Y9" i="3"/>
  <c r="W9" i="3"/>
  <c r="G9" i="3"/>
  <c r="I9" i="3"/>
  <c r="D10" i="3" s="1"/>
  <c r="C11" i="3" s="1"/>
  <c r="K10" i="3" l="1"/>
  <c r="L10" i="3" s="1" a="1"/>
  <c r="P10" i="3" s="1"/>
  <c r="Q10" i="3" l="1"/>
  <c r="O10" i="3"/>
  <c r="N10" i="3"/>
  <c r="M10" i="3"/>
  <c r="L10" i="3"/>
  <c r="E10" i="3"/>
  <c r="F10" i="3" s="1"/>
  <c r="H10" i="3" s="1"/>
  <c r="S10" i="3" s="1"/>
  <c r="T10" i="3" s="1" a="1"/>
  <c r="G10" i="3" l="1"/>
  <c r="V10" i="3"/>
  <c r="T10" i="3"/>
  <c r="U10" i="3"/>
  <c r="X10" i="3"/>
  <c r="Y10" i="3"/>
  <c r="W10" i="3"/>
  <c r="I10" i="3" l="1"/>
  <c r="D11" i="3" s="1"/>
  <c r="C12" i="3" s="1"/>
  <c r="K11" i="3" l="1"/>
  <c r="L11" i="3" s="1" a="1"/>
  <c r="L11" i="3" s="1"/>
  <c r="N11" i="3" l="1"/>
  <c r="P11" i="3"/>
  <c r="Q11" i="3"/>
  <c r="O11" i="3"/>
  <c r="M11" i="3"/>
  <c r="E11" i="3"/>
  <c r="F11" i="3" s="1"/>
  <c r="G11" i="3" s="1"/>
  <c r="H11" i="3" l="1"/>
  <c r="S11" i="3" s="1"/>
  <c r="T11" i="3" s="1" a="1"/>
  <c r="X11" i="3" s="1"/>
  <c r="T11" i="3" l="1"/>
  <c r="U11" i="3"/>
  <c r="V11" i="3"/>
  <c r="W11" i="3"/>
  <c r="Y11" i="3"/>
  <c r="I11" i="3" l="1"/>
  <c r="D12" i="3" s="1"/>
  <c r="C13" i="3" s="1"/>
  <c r="K12" i="3" l="1"/>
  <c r="L12" i="3" s="1" a="1"/>
  <c r="L12" i="3" s="1"/>
  <c r="Q12" i="3" l="1"/>
  <c r="M12" i="3"/>
  <c r="N12" i="3"/>
  <c r="O12" i="3"/>
  <c r="P12" i="3"/>
  <c r="E12" i="3" l="1"/>
  <c r="F12" i="3" s="1"/>
  <c r="H12" i="3" s="1"/>
  <c r="S12" i="3" s="1"/>
  <c r="T12" i="3" s="1" a="1"/>
  <c r="Y12" i="3" s="1"/>
  <c r="G12" i="3" l="1"/>
  <c r="V12" i="3"/>
  <c r="T12" i="3"/>
  <c r="X12" i="3"/>
  <c r="W12" i="3"/>
  <c r="U12" i="3"/>
  <c r="I12" i="3" l="1"/>
  <c r="D13" i="3" s="1"/>
  <c r="C14" i="3" s="1"/>
  <c r="K13" i="3" l="1"/>
  <c r="L13" i="3" s="1" a="1"/>
  <c r="M13" i="3" s="1"/>
  <c r="Q13" i="3" l="1"/>
  <c r="P13" i="3"/>
  <c r="O13" i="3"/>
  <c r="L13" i="3"/>
  <c r="N13" i="3"/>
  <c r="E13" i="3" l="1"/>
  <c r="F13" i="3" s="1"/>
  <c r="G13" i="3" s="1"/>
  <c r="H13" i="3" l="1"/>
  <c r="S13" i="3" s="1"/>
  <c r="T13" i="3" s="1" a="1"/>
  <c r="Y13" i="3" s="1"/>
  <c r="V13" i="3" l="1"/>
  <c r="T13" i="3"/>
  <c r="U13" i="3"/>
  <c r="I13" i="3" s="1"/>
  <c r="D14" i="3" s="1"/>
  <c r="C15" i="3" s="1"/>
  <c r="W13" i="3"/>
  <c r="X13" i="3"/>
  <c r="K14" i="3" l="1"/>
  <c r="L14" i="3" s="1" a="1"/>
  <c r="P14" i="3" s="1"/>
  <c r="M14" i="3" l="1"/>
  <c r="O14" i="3"/>
  <c r="Q14" i="3"/>
  <c r="N14" i="3"/>
  <c r="L14" i="3"/>
  <c r="E14" i="3" l="1"/>
  <c r="F14" i="3" s="1"/>
  <c r="G14" i="3" l="1"/>
  <c r="H14" i="3"/>
  <c r="S14" i="3" s="1"/>
  <c r="T14" i="3" s="1" a="1"/>
  <c r="U14" i="3" l="1"/>
  <c r="T14" i="3"/>
  <c r="V14" i="3"/>
  <c r="Y14" i="3"/>
  <c r="X14" i="3"/>
  <c r="W14" i="3"/>
  <c r="I14" i="3" l="1"/>
  <c r="D15" i="3" s="1"/>
  <c r="C16" i="3" s="1"/>
  <c r="K15" i="3" l="1"/>
  <c r="L15" i="3" s="1" a="1"/>
  <c r="L15" i="3" s="1"/>
  <c r="P15" i="3" l="1"/>
  <c r="Q15" i="3"/>
  <c r="O15" i="3"/>
  <c r="M15" i="3"/>
  <c r="N15" i="3"/>
  <c r="E15" i="3"/>
  <c r="F15" i="3" s="1"/>
  <c r="G15" i="3" s="1"/>
  <c r="H15" i="3" l="1"/>
  <c r="S15" i="3" s="1"/>
  <c r="T15" i="3" s="1" a="1"/>
  <c r="T15" i="3" s="1"/>
  <c r="U15" i="3" l="1"/>
  <c r="X15" i="3"/>
  <c r="Y15" i="3"/>
  <c r="V15" i="3"/>
  <c r="W15" i="3"/>
  <c r="I15" i="3" l="1"/>
  <c r="D16" i="3" s="1"/>
  <c r="K16" i="3" s="1"/>
  <c r="L16" i="3" s="1" a="1"/>
  <c r="N16" i="3" s="1"/>
  <c r="P16" i="3" l="1"/>
  <c r="L16" i="3"/>
  <c r="O16" i="3"/>
  <c r="M16" i="3"/>
  <c r="Q16" i="3"/>
  <c r="C17" i="3"/>
  <c r="E16" i="3" l="1"/>
  <c r="F16" i="3" s="1"/>
  <c r="G16" i="3" s="1"/>
  <c r="H16" i="3" l="1"/>
  <c r="S16" i="3" s="1"/>
  <c r="T16" i="3" s="1" a="1"/>
  <c r="V16" i="3" s="1"/>
  <c r="W16" i="3" l="1"/>
  <c r="X16" i="3"/>
  <c r="T16" i="3"/>
  <c r="Y16" i="3"/>
  <c r="U16" i="3"/>
  <c r="I16" i="3" s="1"/>
  <c r="D17" i="3" s="1"/>
  <c r="C18" i="3" s="1"/>
  <c r="K17" i="3" l="1"/>
  <c r="L17" i="3" s="1" a="1"/>
  <c r="M17" i="3" s="1"/>
  <c r="O17" i="3" l="1"/>
  <c r="P17" i="3"/>
  <c r="Q17" i="3"/>
  <c r="L17" i="3"/>
  <c r="N17" i="3"/>
  <c r="E17" i="3"/>
  <c r="F17" i="3" s="1"/>
  <c r="G17" i="3" s="1"/>
  <c r="H17" i="3" l="1"/>
  <c r="S17" i="3" s="1"/>
  <c r="T17" i="3" s="1" a="1"/>
  <c r="U17" i="3" s="1"/>
  <c r="V17" i="3" l="1"/>
  <c r="T17" i="3"/>
  <c r="W17" i="3"/>
  <c r="X17" i="3"/>
  <c r="Y17" i="3"/>
  <c r="I17" i="3" l="1"/>
  <c r="D18" i="3" s="1"/>
  <c r="K18" i="3" s="1"/>
  <c r="L18" i="3" s="1" a="1"/>
  <c r="N18" i="3" s="1"/>
  <c r="Q18" i="3" l="1"/>
  <c r="O18" i="3"/>
  <c r="M18" i="3"/>
  <c r="P18" i="3"/>
  <c r="L18" i="3"/>
  <c r="E18" i="3" s="1"/>
  <c r="F18" i="3" s="1"/>
  <c r="H18" i="3" s="1"/>
  <c r="S18" i="3" s="1"/>
  <c r="T18" i="3" s="1" a="1"/>
  <c r="X18" i="3" s="1"/>
  <c r="C19" i="3"/>
  <c r="G18" i="3" l="1"/>
  <c r="W18" i="3"/>
  <c r="U18" i="3"/>
  <c r="Y18" i="3"/>
  <c r="T18" i="3"/>
  <c r="V18" i="3"/>
  <c r="I18" i="3"/>
  <c r="D19" i="3" s="1"/>
  <c r="C20" i="3" s="1"/>
  <c r="K19" i="3" l="1"/>
  <c r="L19" i="3" s="1" a="1"/>
  <c r="P19" i="3" s="1"/>
  <c r="N19" i="3" l="1"/>
  <c r="O19" i="3"/>
  <c r="Q19" i="3"/>
  <c r="L19" i="3"/>
  <c r="M19" i="3"/>
  <c r="E19" i="3" l="1"/>
  <c r="F19" i="3" s="1"/>
  <c r="H19" i="3" s="1"/>
  <c r="S19" i="3" s="1"/>
  <c r="T19" i="3" s="1" a="1"/>
  <c r="V19" i="3" s="1"/>
  <c r="U19" i="3" l="1"/>
  <c r="W19" i="3"/>
  <c r="G19" i="3"/>
  <c r="Y19" i="3"/>
  <c r="T19" i="3"/>
  <c r="X19" i="3"/>
  <c r="I19" i="3" l="1"/>
  <c r="D20" i="3" s="1"/>
  <c r="K20" i="3" s="1"/>
  <c r="L20" i="3" s="1" a="1"/>
  <c r="L20" i="3" s="1"/>
  <c r="N20" i="3" l="1"/>
  <c r="O20" i="3"/>
  <c r="M20" i="3"/>
  <c r="P20" i="3"/>
  <c r="Q20" i="3"/>
  <c r="C21" i="3"/>
  <c r="E20" i="3" l="1"/>
  <c r="F20" i="3" s="1"/>
  <c r="H20" i="3" s="1"/>
  <c r="S20" i="3" s="1"/>
  <c r="T20" i="3" s="1" a="1"/>
  <c r="U20" i="3" s="1"/>
  <c r="G20" i="3" l="1"/>
  <c r="X20" i="3"/>
  <c r="Y20" i="3"/>
  <c r="V20" i="3"/>
  <c r="I20" i="3" s="1"/>
  <c r="D21" i="3" s="1"/>
  <c r="C22" i="3" s="1"/>
  <c r="W20" i="3"/>
  <c r="T20" i="3"/>
  <c r="K21" i="3" l="1"/>
  <c r="L21" i="3" s="1" a="1"/>
  <c r="O21" i="3" s="1"/>
  <c r="M21" i="3" l="1"/>
  <c r="N21" i="3"/>
  <c r="P21" i="3"/>
  <c r="Q21" i="3"/>
  <c r="L21" i="3"/>
  <c r="E21" i="3" l="1"/>
  <c r="F21" i="3" s="1"/>
  <c r="H21" i="3" s="1"/>
  <c r="S21" i="3" s="1"/>
  <c r="T21" i="3" s="1" a="1"/>
  <c r="Y21" i="3" s="1"/>
  <c r="G21" i="3" l="1"/>
  <c r="W21" i="3"/>
  <c r="U21" i="3"/>
  <c r="V21" i="3"/>
  <c r="X21" i="3"/>
  <c r="T21" i="3"/>
  <c r="I21" i="3" l="1"/>
  <c r="D22" i="3" s="1"/>
  <c r="C23" i="3" s="1"/>
  <c r="K22" i="3" l="1"/>
  <c r="L22" i="3" s="1" a="1"/>
  <c r="N22" i="3" s="1"/>
  <c r="M22" i="3" l="1"/>
  <c r="Q22" i="3"/>
  <c r="P22" i="3"/>
  <c r="O22" i="3"/>
  <c r="L22" i="3"/>
  <c r="E22" i="3"/>
  <c r="F22" i="3" s="1"/>
  <c r="H22" i="3" s="1"/>
  <c r="S22" i="3" s="1"/>
  <c r="T22" i="3" s="1" a="1"/>
  <c r="T22" i="3" s="1"/>
  <c r="G22" i="3" l="1"/>
  <c r="U22" i="3"/>
  <c r="I22" i="3" s="1"/>
  <c r="D23" i="3" s="1"/>
  <c r="K23" i="3" s="1"/>
  <c r="L23" i="3" s="1" a="1"/>
  <c r="Q23" i="3" s="1"/>
  <c r="Y22" i="3"/>
  <c r="W22" i="3"/>
  <c r="X22" i="3"/>
  <c r="V22" i="3"/>
  <c r="L23" i="3" l="1"/>
  <c r="N23" i="3"/>
  <c r="O23" i="3"/>
  <c r="M23" i="3"/>
  <c r="P23" i="3"/>
  <c r="C24" i="3"/>
  <c r="E23" i="3" l="1"/>
  <c r="F23" i="3" s="1"/>
  <c r="H23" i="3" s="1"/>
  <c r="S23" i="3" s="1"/>
  <c r="T23" i="3" s="1" a="1"/>
  <c r="T23" i="3" s="1"/>
  <c r="W23" i="3" l="1"/>
  <c r="V23" i="3"/>
  <c r="X23" i="3"/>
  <c r="Y23" i="3"/>
  <c r="U23" i="3"/>
  <c r="G23" i="3"/>
  <c r="I23" i="3" l="1"/>
  <c r="D24" i="3" s="1"/>
  <c r="K24" i="3" s="1"/>
  <c r="L24" i="3" s="1" a="1"/>
  <c r="Q24" i="3" s="1"/>
  <c r="O24" i="3" l="1"/>
  <c r="L24" i="3"/>
  <c r="P24" i="3"/>
  <c r="N24" i="3"/>
  <c r="M24" i="3"/>
  <c r="C25" i="3"/>
  <c r="E24" i="3" l="1"/>
  <c r="F24" i="3" s="1"/>
  <c r="H24" i="3" s="1"/>
  <c r="S24" i="3" s="1"/>
  <c r="T24" i="3" s="1" a="1"/>
  <c r="Y24" i="3" s="1"/>
  <c r="X24" i="3" l="1"/>
  <c r="V24" i="3"/>
  <c r="U24" i="3"/>
  <c r="T24" i="3"/>
  <c r="W24" i="3"/>
  <c r="G24" i="3"/>
  <c r="I24" i="3"/>
  <c r="D25" i="3" s="1"/>
  <c r="C26" i="3" s="1"/>
  <c r="K25" i="3" l="1"/>
  <c r="L25" i="3" s="1" a="1"/>
  <c r="P25" i="3" s="1"/>
  <c r="Q25" i="3" l="1"/>
  <c r="O25" i="3"/>
  <c r="N25" i="3"/>
  <c r="M25" i="3"/>
  <c r="L25" i="3"/>
  <c r="E25" i="3"/>
  <c r="F25" i="3" s="1"/>
  <c r="G25" i="3" s="1"/>
  <c r="H25" i="3" l="1"/>
  <c r="S25" i="3" s="1"/>
  <c r="T25" i="3" s="1" a="1"/>
  <c r="W25" i="3" s="1"/>
  <c r="X25" i="3" l="1"/>
  <c r="V25" i="3"/>
  <c r="U25" i="3"/>
  <c r="I25" i="3" s="1"/>
  <c r="D26" i="3" s="1"/>
  <c r="K26" i="3" s="1"/>
  <c r="L26" i="3" s="1" a="1"/>
  <c r="N26" i="3" s="1"/>
  <c r="T25" i="3"/>
  <c r="Y25" i="3"/>
  <c r="C27" i="3" l="1"/>
  <c r="Q26" i="3"/>
  <c r="M26" i="3"/>
  <c r="P26" i="3"/>
  <c r="L26" i="3"/>
  <c r="O26" i="3"/>
  <c r="E26" i="3" l="1"/>
  <c r="F26" i="3" s="1"/>
  <c r="H26" i="3" s="1"/>
  <c r="S26" i="3" s="1"/>
  <c r="T26" i="3" s="1" a="1"/>
  <c r="Y26" i="3" s="1"/>
  <c r="G26" i="3" l="1"/>
  <c r="T26" i="3"/>
  <c r="V26" i="3"/>
  <c r="U26" i="3"/>
  <c r="W26" i="3"/>
  <c r="X26" i="3"/>
  <c r="I26" i="3" l="1"/>
  <c r="D27" i="3" s="1"/>
  <c r="K27" i="3" s="1"/>
  <c r="L27" i="3" s="1" a="1"/>
  <c r="L27" i="3" s="1"/>
  <c r="C28" i="3" l="1"/>
  <c r="Q27" i="3"/>
  <c r="M27" i="3"/>
  <c r="O27" i="3"/>
  <c r="P27" i="3"/>
  <c r="N27" i="3"/>
  <c r="E27" i="3" s="1"/>
  <c r="F27" i="3" s="1"/>
  <c r="H27" i="3" s="1"/>
  <c r="S27" i="3" s="1"/>
  <c r="T27" i="3" s="1" a="1"/>
  <c r="W27" i="3" s="1"/>
  <c r="U27" i="3" l="1"/>
  <c r="T27" i="3"/>
  <c r="V27" i="3"/>
  <c r="X27" i="3"/>
  <c r="Y27" i="3"/>
  <c r="G27" i="3"/>
  <c r="I27" i="3" l="1"/>
  <c r="D28" i="3" s="1"/>
  <c r="K28" i="3" s="1"/>
  <c r="L28" i="3" s="1" a="1"/>
  <c r="O28" i="3" s="1"/>
  <c r="Q28" i="3" l="1"/>
  <c r="N28" i="3"/>
  <c r="P28" i="3"/>
  <c r="M28" i="3"/>
  <c r="L28" i="3"/>
  <c r="C29" i="3"/>
  <c r="E28" i="3"/>
  <c r="F28" i="3" s="1"/>
  <c r="G28" i="3" s="1"/>
  <c r="H28" i="3" l="1"/>
  <c r="S28" i="3" s="1"/>
  <c r="T28" i="3" s="1" a="1"/>
  <c r="X28" i="3" s="1"/>
  <c r="V28" i="3" l="1"/>
  <c r="Y28" i="3"/>
  <c r="T28" i="3"/>
  <c r="W28" i="3"/>
  <c r="U28" i="3"/>
  <c r="I28" i="3" l="1"/>
  <c r="D29" i="3" s="1"/>
  <c r="C30" i="3" s="1"/>
  <c r="K29" i="3" l="1"/>
  <c r="L29" i="3" s="1" a="1"/>
  <c r="O29" i="3" s="1"/>
  <c r="M29" i="3" l="1"/>
  <c r="Q29" i="3"/>
  <c r="P29" i="3"/>
  <c r="N29" i="3"/>
  <c r="L29" i="3"/>
  <c r="E29" i="3"/>
  <c r="F29" i="3" s="1"/>
  <c r="H29" i="3" s="1"/>
  <c r="S29" i="3" s="1"/>
  <c r="T29" i="3" s="1" a="1"/>
  <c r="T29" i="3" s="1"/>
  <c r="Y29" i="3" l="1"/>
  <c r="U29" i="3"/>
  <c r="V29" i="3"/>
  <c r="X29" i="3"/>
  <c r="W29" i="3"/>
  <c r="G29" i="3"/>
  <c r="I29" i="3" l="1"/>
  <c r="D30" i="3" s="1"/>
  <c r="K30" i="3" s="1"/>
  <c r="L30" i="3" s="1" a="1"/>
  <c r="L30" i="3" s="1"/>
  <c r="Q30" i="3" l="1"/>
  <c r="P30" i="3"/>
  <c r="O30" i="3"/>
  <c r="N30" i="3"/>
  <c r="M30" i="3"/>
  <c r="C31" i="3"/>
  <c r="E30" i="3"/>
  <c r="F30" i="3" s="1"/>
  <c r="G30" i="3" s="1"/>
  <c r="H30" i="3" l="1"/>
  <c r="S30" i="3" s="1"/>
  <c r="T30" i="3" s="1" a="1"/>
  <c r="U30" i="3" s="1"/>
  <c r="T30" i="3" l="1"/>
  <c r="X30" i="3"/>
  <c r="Y30" i="3"/>
  <c r="W30" i="3"/>
  <c r="V30" i="3"/>
  <c r="I30" i="3" s="1"/>
  <c r="D31" i="3" s="1"/>
  <c r="K31" i="3" l="1"/>
  <c r="L31" i="3" s="1" a="1"/>
  <c r="C32" i="3"/>
  <c r="O31" i="3" l="1"/>
  <c r="Q31" i="3"/>
  <c r="N31" i="3"/>
  <c r="P31" i="3"/>
  <c r="M31" i="3"/>
  <c r="L31" i="3"/>
  <c r="E31" i="3" l="1"/>
  <c r="F31" i="3" s="1"/>
  <c r="H31" i="3" s="1"/>
  <c r="S31" i="3" s="1"/>
  <c r="T31" i="3" s="1" a="1"/>
  <c r="G31" i="3" l="1"/>
  <c r="W31" i="3"/>
  <c r="X31" i="3"/>
  <c r="V31" i="3"/>
  <c r="T31" i="3"/>
  <c r="U31" i="3"/>
  <c r="Y31" i="3"/>
  <c r="I31" i="3" l="1"/>
  <c r="D32" i="3" s="1"/>
  <c r="K32" i="3" s="1"/>
  <c r="L32" i="3" s="1" a="1"/>
  <c r="C33" i="3" l="1"/>
  <c r="N32" i="3"/>
  <c r="M32" i="3"/>
  <c r="P32" i="3"/>
  <c r="O32" i="3"/>
  <c r="Q32" i="3"/>
  <c r="L32" i="3"/>
  <c r="E32" i="3" l="1"/>
  <c r="F32" i="3" s="1"/>
  <c r="H32" i="3" s="1"/>
  <c r="S32" i="3" s="1"/>
  <c r="T32" i="3" s="1" a="1"/>
  <c r="G32" i="3" l="1"/>
  <c r="T32" i="3"/>
  <c r="Y32" i="3"/>
  <c r="X32" i="3"/>
  <c r="U32" i="3"/>
  <c r="V32" i="3"/>
  <c r="W32" i="3"/>
  <c r="I32" i="3" l="1"/>
  <c r="D33" i="3" s="1"/>
  <c r="C34" i="3" s="1"/>
  <c r="K33" i="3" l="1"/>
  <c r="L33" i="3" s="1" a="1"/>
  <c r="N33" i="3" s="1"/>
  <c r="M33" i="3" l="1"/>
  <c r="O33" i="3"/>
  <c r="Q33" i="3"/>
  <c r="L33" i="3"/>
  <c r="P33" i="3"/>
  <c r="E33" i="3" l="1"/>
  <c r="F33" i="3" s="1"/>
  <c r="H33" i="3" s="1"/>
  <c r="S33" i="3" s="1"/>
  <c r="T33" i="3" s="1" a="1"/>
  <c r="Y33" i="3" s="1"/>
  <c r="V33" i="3" l="1"/>
  <c r="U33" i="3"/>
  <c r="T33" i="3"/>
  <c r="X33" i="3"/>
  <c r="W33" i="3"/>
  <c r="G33" i="3"/>
  <c r="I33" i="3"/>
  <c r="D34" i="3" s="1"/>
  <c r="C35" i="3" s="1"/>
  <c r="K34" i="3" l="1"/>
  <c r="L34" i="3" s="1" a="1"/>
  <c r="P34" i="3" s="1"/>
  <c r="O34" i="3" l="1"/>
  <c r="M34" i="3"/>
  <c r="Q34" i="3"/>
  <c r="N34" i="3"/>
  <c r="L34" i="3"/>
  <c r="E34" i="3" l="1"/>
  <c r="F34" i="3" s="1"/>
  <c r="H34" i="3" s="1"/>
  <c r="S34" i="3" s="1"/>
  <c r="T34" i="3" s="1" a="1"/>
  <c r="Y34" i="3" s="1"/>
  <c r="T34" i="3" l="1"/>
  <c r="V34" i="3"/>
  <c r="W34" i="3"/>
  <c r="X34" i="3"/>
  <c r="U34" i="3"/>
  <c r="G34" i="3"/>
  <c r="I34" i="3" l="1"/>
  <c r="D35" i="3" s="1"/>
  <c r="K35" i="3" s="1"/>
  <c r="L35" i="3" s="1" a="1"/>
  <c r="Q35" i="3" s="1"/>
  <c r="L35" i="3" l="1"/>
  <c r="N35" i="3"/>
  <c r="P35" i="3"/>
  <c r="O35" i="3"/>
  <c r="M35" i="3"/>
  <c r="C36" i="3"/>
  <c r="E35" i="3" l="1"/>
  <c r="F35" i="3" s="1"/>
  <c r="G35" i="3" s="1"/>
  <c r="H35" i="3" l="1"/>
  <c r="S35" i="3" s="1"/>
  <c r="T35" i="3" s="1" a="1"/>
  <c r="W35" i="3" s="1"/>
  <c r="X35" i="3" l="1"/>
  <c r="Y35" i="3"/>
  <c r="U35" i="3"/>
  <c r="T35" i="3"/>
  <c r="V35" i="3"/>
  <c r="I35" i="3"/>
  <c r="D36" i="3" s="1"/>
  <c r="K36" i="3" s="1"/>
  <c r="L36" i="3" s="1" a="1"/>
  <c r="P36" i="3" s="1"/>
  <c r="Q36" i="3" l="1"/>
  <c r="O36" i="3"/>
  <c r="M36" i="3"/>
  <c r="N36" i="3"/>
  <c r="L36" i="3"/>
  <c r="C37" i="3"/>
  <c r="E36" i="3" l="1"/>
  <c r="F36" i="3" s="1"/>
  <c r="G36" i="3" s="1"/>
  <c r="H36" i="3" l="1"/>
  <c r="S36" i="3" s="1"/>
  <c r="T36" i="3" s="1" a="1"/>
  <c r="Y36" i="3" s="1"/>
  <c r="V36" i="3" l="1"/>
  <c r="T36" i="3"/>
  <c r="W36" i="3"/>
  <c r="X36" i="3"/>
  <c r="U36" i="3"/>
  <c r="I36" i="3" l="1"/>
  <c r="D37" i="3" s="1"/>
  <c r="C38" i="3" s="1"/>
  <c r="K37" i="3" l="1"/>
  <c r="L37" i="3" s="1" a="1"/>
  <c r="P37" i="3" s="1"/>
  <c r="Q37" i="3" l="1"/>
  <c r="O37" i="3"/>
  <c r="N37" i="3"/>
  <c r="L37" i="3"/>
  <c r="M37" i="3"/>
  <c r="E37" i="3" l="1"/>
  <c r="F37" i="3" s="1"/>
  <c r="G37" i="3" s="1"/>
  <c r="H37" i="3" l="1"/>
  <c r="S37" i="3" s="1"/>
  <c r="T37" i="3" s="1" a="1"/>
  <c r="X37" i="3" s="1"/>
  <c r="V37" i="3" l="1"/>
  <c r="W37" i="3"/>
  <c r="U37" i="3"/>
  <c r="Y37" i="3"/>
  <c r="T37" i="3"/>
  <c r="I37" i="3" l="1"/>
  <c r="D38" i="3" s="1"/>
  <c r="K38" i="3" s="1"/>
  <c r="L38" i="3" s="1" a="1"/>
  <c r="M38" i="3" s="1"/>
  <c r="C39" i="3" l="1"/>
  <c r="O38" i="3"/>
  <c r="P38" i="3"/>
  <c r="L38" i="3"/>
  <c r="Q38" i="3"/>
  <c r="N38" i="3"/>
  <c r="E38" i="3" l="1"/>
  <c r="F38" i="3" s="1"/>
  <c r="G38" i="3" s="1"/>
  <c r="H38" i="3" l="1"/>
  <c r="S38" i="3" s="1"/>
  <c r="T38" i="3" s="1" a="1"/>
  <c r="U38" i="3" s="1"/>
  <c r="X38" i="3" l="1"/>
  <c r="Y38" i="3"/>
  <c r="W38" i="3"/>
  <c r="T38" i="3"/>
  <c r="V38" i="3"/>
  <c r="I38" i="3"/>
  <c r="D39" i="3" s="1"/>
  <c r="K39" i="3" s="1"/>
  <c r="L39" i="3" s="1" a="1"/>
  <c r="C40" i="3" l="1"/>
  <c r="M39" i="3"/>
  <c r="L39" i="3"/>
  <c r="P39" i="3"/>
  <c r="N39" i="3"/>
  <c r="O39" i="3"/>
  <c r="Q39" i="3"/>
  <c r="E39" i="3" l="1"/>
  <c r="F39" i="3" s="1"/>
  <c r="H39" i="3" s="1"/>
  <c r="S39" i="3" s="1"/>
  <c r="T39" i="3" s="1" a="1"/>
  <c r="G39" i="3" l="1"/>
  <c r="Y39" i="3"/>
  <c r="U39" i="3"/>
  <c r="V39" i="3"/>
  <c r="T39" i="3"/>
  <c r="X39" i="3"/>
  <c r="W39" i="3"/>
  <c r="I39" i="3" l="1"/>
  <c r="D40" i="3" s="1"/>
  <c r="C41" i="3" s="1"/>
  <c r="K40" i="3" l="1"/>
  <c r="L40" i="3" s="1" a="1"/>
  <c r="M40" i="3" s="1"/>
  <c r="O40" i="3" l="1"/>
  <c r="Q40" i="3"/>
  <c r="N40" i="3"/>
  <c r="P40" i="3"/>
  <c r="L40" i="3"/>
  <c r="E40" i="3"/>
  <c r="F40" i="3" s="1"/>
  <c r="H40" i="3" s="1"/>
  <c r="S40" i="3" s="1"/>
  <c r="T40" i="3" s="1" a="1"/>
  <c r="G40" i="3" l="1"/>
  <c r="U40" i="3"/>
  <c r="X40" i="3"/>
  <c r="V40" i="3"/>
  <c r="I40" i="3" s="1"/>
  <c r="D41" i="3" s="1"/>
  <c r="W40" i="3"/>
  <c r="Y40" i="3"/>
  <c r="T40" i="3"/>
  <c r="K41" i="3" l="1"/>
  <c r="L41" i="3" s="1" a="1"/>
  <c r="C42" i="3"/>
  <c r="P41" i="3" l="1"/>
  <c r="Q41" i="3"/>
  <c r="L41" i="3"/>
  <c r="O41" i="3"/>
  <c r="N41" i="3"/>
  <c r="M41" i="3"/>
  <c r="E41" i="3" l="1"/>
  <c r="F41" i="3" s="1"/>
  <c r="H41" i="3" s="1"/>
  <c r="S41" i="3" s="1"/>
  <c r="T41" i="3" s="1" a="1"/>
  <c r="G41" i="3" l="1"/>
  <c r="X41" i="3"/>
  <c r="Y41" i="3"/>
  <c r="U41" i="3"/>
  <c r="T41" i="3"/>
  <c r="V41" i="3"/>
  <c r="W41" i="3"/>
  <c r="I41" i="3" l="1"/>
  <c r="D42" i="3" s="1"/>
  <c r="C43" i="3" s="1"/>
  <c r="K42" i="3" l="1"/>
  <c r="L42" i="3" s="1" a="1"/>
  <c r="N42" i="3" s="1"/>
  <c r="Q42" i="3" l="1"/>
  <c r="P42" i="3"/>
  <c r="M42" i="3"/>
  <c r="L42" i="3"/>
  <c r="O42" i="3"/>
  <c r="E42" i="3"/>
  <c r="F42" i="3" s="1"/>
  <c r="H42" i="3" s="1"/>
  <c r="S42" i="3" s="1"/>
  <c r="T42" i="3" s="1" a="1"/>
  <c r="G42" i="3" l="1"/>
  <c r="T42" i="3"/>
  <c r="X42" i="3"/>
  <c r="V42" i="3"/>
  <c r="U42" i="3"/>
  <c r="Y42" i="3"/>
  <c r="W42" i="3"/>
  <c r="I42" i="3" l="1"/>
  <c r="D43" i="3" s="1"/>
  <c r="C44" i="3" s="1"/>
  <c r="K43" i="3" l="1"/>
  <c r="L43" i="3" s="1" a="1"/>
  <c r="Q43" i="3" s="1"/>
  <c r="P43" i="3" l="1"/>
  <c r="M43" i="3"/>
  <c r="O43" i="3"/>
  <c r="L43" i="3"/>
  <c r="N43" i="3"/>
  <c r="E43" i="3" l="1"/>
  <c r="F43" i="3" s="1"/>
  <c r="H43" i="3" s="1"/>
  <c r="S43" i="3" s="1"/>
  <c r="T43" i="3" s="1" a="1"/>
  <c r="Y43" i="3" s="1"/>
  <c r="T43" i="3" l="1"/>
  <c r="U43" i="3"/>
  <c r="V43" i="3"/>
  <c r="X43" i="3"/>
  <c r="W43" i="3"/>
  <c r="G43" i="3"/>
  <c r="I43" i="3" l="1"/>
  <c r="D44" i="3" s="1"/>
  <c r="K44" i="3" s="1"/>
  <c r="L44" i="3" s="1" a="1"/>
  <c r="L44" i="3" s="1"/>
  <c r="M44" i="3" l="1"/>
  <c r="O44" i="3"/>
  <c r="N44" i="3"/>
  <c r="P44" i="3"/>
  <c r="Q44" i="3"/>
  <c r="C45" i="3"/>
  <c r="E44" i="3" l="1"/>
  <c r="F44" i="3" s="1"/>
  <c r="H44" i="3" s="1"/>
  <c r="S44" i="3" s="1"/>
  <c r="T44" i="3" s="1" a="1"/>
  <c r="V44" i="3" s="1"/>
  <c r="U44" i="3" l="1"/>
  <c r="Y44" i="3"/>
  <c r="X44" i="3"/>
  <c r="T44" i="3"/>
  <c r="W44" i="3"/>
  <c r="G44" i="3"/>
  <c r="I44" i="3" l="1"/>
  <c r="D45" i="3" s="1"/>
  <c r="K45" i="3" s="1"/>
  <c r="L45" i="3" s="1" a="1"/>
  <c r="L45" i="3" s="1"/>
  <c r="O45" i="3" l="1"/>
  <c r="N45" i="3"/>
  <c r="Q45" i="3"/>
  <c r="M45" i="3"/>
  <c r="P45" i="3"/>
  <c r="C46" i="3"/>
  <c r="E45" i="3"/>
  <c r="F45" i="3" s="1"/>
  <c r="H45" i="3" s="1"/>
  <c r="S45" i="3" s="1"/>
  <c r="T45" i="3" s="1" a="1"/>
  <c r="G45" i="3" l="1"/>
  <c r="W45" i="3"/>
  <c r="V45" i="3"/>
  <c r="Y45" i="3"/>
  <c r="U45" i="3"/>
  <c r="T45" i="3"/>
  <c r="X45" i="3"/>
  <c r="I45" i="3" l="1"/>
  <c r="D46" i="3" s="1"/>
  <c r="C47" i="3" s="1"/>
  <c r="K46" i="3" l="1"/>
  <c r="L46" i="3" s="1" a="1"/>
  <c r="O46" i="3" s="1"/>
  <c r="L46" i="3" l="1"/>
  <c r="P46" i="3"/>
  <c r="Q46" i="3"/>
  <c r="N46" i="3"/>
  <c r="M46" i="3"/>
  <c r="E46" i="3" l="1"/>
  <c r="F46" i="3" s="1"/>
  <c r="H46" i="3" s="1"/>
  <c r="S46" i="3" s="1"/>
  <c r="T46" i="3" s="1" a="1"/>
  <c r="X46" i="3" s="1"/>
  <c r="W46" i="3" l="1"/>
  <c r="V46" i="3"/>
  <c r="T46" i="3"/>
  <c r="U46" i="3"/>
  <c r="Y46" i="3"/>
  <c r="G46" i="3"/>
  <c r="I46" i="3"/>
  <c r="D47" i="3" s="1"/>
  <c r="C48" i="3" s="1"/>
  <c r="K47" i="3" l="1"/>
  <c r="L47" i="3" s="1" a="1"/>
  <c r="Q47" i="3" s="1"/>
  <c r="M47" i="3" l="1"/>
  <c r="N47" i="3"/>
  <c r="P47" i="3"/>
  <c r="O47" i="3"/>
  <c r="L47" i="3"/>
  <c r="E47" i="3" l="1"/>
  <c r="F47" i="3" s="1"/>
  <c r="H47" i="3" s="1"/>
  <c r="S47" i="3" s="1"/>
  <c r="T47" i="3" s="1" a="1"/>
  <c r="Y47" i="3" s="1"/>
  <c r="X47" i="3" l="1"/>
  <c r="V47" i="3"/>
  <c r="W47" i="3"/>
  <c r="U47" i="3"/>
  <c r="T47" i="3"/>
  <c r="G47" i="3"/>
  <c r="I47" i="3"/>
  <c r="D48" i="3" s="1"/>
  <c r="K48" i="3" s="1"/>
  <c r="L48" i="3" s="1" a="1"/>
  <c r="C49" i="3" l="1"/>
  <c r="P48" i="3"/>
  <c r="N48" i="3"/>
  <c r="O48" i="3"/>
  <c r="M48" i="3"/>
  <c r="L48" i="3"/>
  <c r="Q48" i="3"/>
  <c r="E48" i="3" l="1"/>
  <c r="F48" i="3" s="1"/>
  <c r="G48" i="3" s="1"/>
  <c r="H48" i="3" l="1"/>
  <c r="S48" i="3" s="1"/>
  <c r="T48" i="3" s="1" a="1"/>
  <c r="U48" i="3" s="1"/>
  <c r="V48" i="3" l="1"/>
  <c r="W48" i="3"/>
  <c r="T48" i="3"/>
  <c r="Y48" i="3"/>
  <c r="X48" i="3"/>
  <c r="I48" i="3" l="1"/>
  <c r="D49" i="3" s="1"/>
  <c r="K49" i="3" s="1"/>
  <c r="L49" i="3" s="1" a="1"/>
  <c r="Q49" i="3" s="1"/>
  <c r="O49" i="3" l="1"/>
  <c r="P49" i="3"/>
  <c r="N49" i="3"/>
  <c r="M49" i="3"/>
  <c r="L49" i="3"/>
  <c r="C50" i="3"/>
  <c r="E49" i="3"/>
  <c r="F49" i="3" s="1"/>
  <c r="G49" i="3" s="1"/>
  <c r="H49" i="3" l="1"/>
  <c r="S49" i="3" s="1"/>
  <c r="T49" i="3" s="1" a="1"/>
  <c r="W49" i="3" s="1"/>
  <c r="V49" i="3" l="1"/>
  <c r="U49" i="3"/>
  <c r="X49" i="3"/>
  <c r="T49" i="3"/>
  <c r="Y49" i="3"/>
  <c r="I49" i="3" l="1"/>
  <c r="D50" i="3" s="1"/>
  <c r="K50" i="3" s="1"/>
  <c r="L50" i="3" s="1" a="1"/>
  <c r="N50" i="3" s="1"/>
  <c r="C51" i="3" l="1"/>
  <c r="Q50" i="3"/>
  <c r="O50" i="3"/>
  <c r="L50" i="3"/>
  <c r="M50" i="3"/>
  <c r="P50" i="3"/>
  <c r="E50" i="3" l="1"/>
  <c r="F50" i="3" s="1"/>
  <c r="G50" i="3" s="1"/>
  <c r="H50" i="3" l="1"/>
  <c r="S50" i="3" s="1"/>
  <c r="T50" i="3" s="1" a="1"/>
  <c r="T50" i="3" s="1"/>
  <c r="U50" i="3" l="1"/>
  <c r="V50" i="3"/>
  <c r="W50" i="3"/>
  <c r="Y50" i="3"/>
  <c r="X50" i="3"/>
  <c r="I50" i="3" l="1"/>
  <c r="D51" i="3" s="1"/>
  <c r="K51" i="3" s="1"/>
  <c r="L51" i="3" s="1" a="1"/>
  <c r="P51" i="3" s="1"/>
  <c r="C52" i="3" l="1"/>
  <c r="N51" i="3"/>
  <c r="O51" i="3"/>
  <c r="L51" i="3"/>
  <c r="M51" i="3"/>
  <c r="Q51" i="3"/>
  <c r="E51" i="3" l="1"/>
  <c r="F51" i="3" s="1"/>
  <c r="G51" i="3" s="1"/>
  <c r="H51" i="3" l="1"/>
  <c r="S51" i="3" s="1"/>
  <c r="T51" i="3" s="1" a="1"/>
  <c r="X51" i="3" s="1"/>
  <c r="V51" i="3" l="1"/>
  <c r="W51" i="3"/>
  <c r="Y51" i="3"/>
  <c r="U51" i="3"/>
  <c r="I51" i="3" s="1"/>
  <c r="D52" i="3" s="1"/>
  <c r="C53" i="3" s="1"/>
  <c r="T51" i="3"/>
  <c r="K52" i="3" l="1"/>
  <c r="L52" i="3" s="1" a="1"/>
  <c r="O52" i="3" s="1"/>
  <c r="P52" i="3" l="1"/>
  <c r="Q52" i="3"/>
  <c r="M52" i="3"/>
  <c r="L52" i="3"/>
  <c r="N52" i="3"/>
  <c r="E52" i="3" l="1"/>
  <c r="F52" i="3" s="1"/>
  <c r="H52" i="3" s="1"/>
  <c r="S52" i="3" s="1"/>
  <c r="T52" i="3" s="1" a="1"/>
  <c r="Y52" i="3" s="1"/>
  <c r="T52" i="3" l="1"/>
  <c r="V52" i="3"/>
  <c r="W52" i="3"/>
  <c r="U52" i="3"/>
  <c r="X52" i="3"/>
  <c r="G52" i="3"/>
  <c r="I52" i="3"/>
  <c r="D53" i="3" s="1"/>
  <c r="C54" i="3" s="1"/>
  <c r="K53" i="3" l="1"/>
  <c r="L53" i="3" s="1" a="1"/>
  <c r="Q53" i="3" s="1"/>
  <c r="N53" i="3" l="1"/>
  <c r="O53" i="3"/>
  <c r="L53" i="3"/>
  <c r="M53" i="3"/>
  <c r="P53" i="3"/>
  <c r="E53" i="3"/>
  <c r="F53" i="3" s="1"/>
  <c r="G53" i="3" s="1"/>
  <c r="H53" i="3" l="1"/>
  <c r="S53" i="3" s="1"/>
  <c r="T53" i="3" s="1" a="1"/>
  <c r="U53" i="3" s="1"/>
  <c r="W53" i="3" l="1"/>
  <c r="T53" i="3"/>
  <c r="X53" i="3"/>
  <c r="V53" i="3"/>
  <c r="Y53" i="3"/>
  <c r="I53" i="3" l="1"/>
  <c r="D54" i="3" s="1"/>
  <c r="K54" i="3" s="1"/>
  <c r="L54" i="3" s="1" a="1"/>
  <c r="P54" i="3" s="1"/>
  <c r="M54" i="3" l="1"/>
  <c r="L54" i="3"/>
  <c r="O54" i="3"/>
  <c r="N54" i="3"/>
  <c r="Q54" i="3"/>
  <c r="C55" i="3"/>
  <c r="E54" i="3" l="1"/>
  <c r="F54" i="3" s="1"/>
  <c r="H54" i="3" s="1"/>
  <c r="S54" i="3" s="1"/>
  <c r="T54" i="3" s="1" a="1"/>
  <c r="X54" i="3" s="1"/>
  <c r="T54" i="3" l="1"/>
  <c r="W54" i="3"/>
  <c r="V54" i="3"/>
  <c r="U54" i="3"/>
  <c r="I54" i="3" s="1"/>
  <c r="D55" i="3" s="1"/>
  <c r="C56" i="3" s="1"/>
  <c r="Y54" i="3"/>
  <c r="G54" i="3"/>
  <c r="K55" i="3" l="1"/>
  <c r="L55" i="3" s="1" a="1"/>
  <c r="Q55" i="3" s="1"/>
  <c r="N55" i="3" l="1"/>
  <c r="O55" i="3"/>
  <c r="P55" i="3"/>
  <c r="L55" i="3"/>
  <c r="M55" i="3"/>
  <c r="E55" i="3" l="1"/>
  <c r="F55" i="3" s="1"/>
  <c r="H55" i="3" s="1"/>
  <c r="S55" i="3" s="1"/>
  <c r="T55" i="3" s="1" a="1"/>
  <c r="T55" i="3" s="1"/>
  <c r="W55" i="3" l="1"/>
  <c r="V55" i="3"/>
  <c r="U55" i="3"/>
  <c r="Y55" i="3"/>
  <c r="X55" i="3"/>
  <c r="G55" i="3"/>
  <c r="I55" i="3"/>
  <c r="D56" i="3" s="1"/>
  <c r="K56" i="3" s="1"/>
  <c r="L56" i="3" s="1" a="1"/>
  <c r="N56" i="3" s="1"/>
  <c r="C57" i="3" l="1"/>
  <c r="P56" i="3"/>
  <c r="M56" i="3"/>
  <c r="Q56" i="3"/>
  <c r="L56" i="3"/>
  <c r="O56" i="3"/>
  <c r="E56" i="3"/>
  <c r="F56" i="3" s="1"/>
  <c r="G56" i="3" l="1"/>
  <c r="H56" i="3"/>
  <c r="S56" i="3" s="1"/>
  <c r="T56" i="3" s="1" a="1"/>
  <c r="V56" i="3" l="1"/>
  <c r="Y56" i="3"/>
  <c r="T56" i="3"/>
  <c r="W56" i="3"/>
  <c r="X56" i="3"/>
  <c r="U56" i="3"/>
  <c r="I56" i="3" l="1"/>
  <c r="D57" i="3" s="1"/>
  <c r="C58" i="3" s="1"/>
  <c r="K57" i="3" l="1"/>
  <c r="L57" i="3" s="1" a="1"/>
  <c r="P57" i="3" s="1"/>
  <c r="M57" i="3" l="1"/>
  <c r="O57" i="3"/>
  <c r="N57" i="3"/>
  <c r="L57" i="3"/>
  <c r="Q57" i="3"/>
  <c r="E57" i="3" l="1"/>
  <c r="F57" i="3" s="1"/>
  <c r="H57" i="3" s="1"/>
  <c r="S57" i="3" s="1"/>
  <c r="T57" i="3" s="1" a="1"/>
  <c r="T57" i="3" s="1"/>
  <c r="W57" i="3" l="1"/>
  <c r="V57" i="3"/>
  <c r="X57" i="3"/>
  <c r="U57" i="3"/>
  <c r="Y57" i="3"/>
  <c r="G57" i="3"/>
  <c r="I57" i="3" l="1"/>
  <c r="D58" i="3" s="1"/>
  <c r="K58" i="3" s="1"/>
  <c r="L58" i="3" s="1" a="1"/>
  <c r="P58" i="3" s="1"/>
  <c r="C59" i="3" l="1"/>
  <c r="Q58" i="3"/>
  <c r="L58" i="3"/>
  <c r="N58" i="3"/>
  <c r="M58" i="3"/>
  <c r="O58" i="3"/>
  <c r="E58" i="3"/>
  <c r="F58" i="3" s="1"/>
  <c r="H58" i="3" s="1"/>
  <c r="S58" i="3" s="1"/>
  <c r="T58" i="3" s="1" a="1"/>
  <c r="X58" i="3" s="1"/>
  <c r="G58" i="3" l="1"/>
  <c r="W58" i="3"/>
  <c r="Y58" i="3"/>
  <c r="U58" i="3"/>
  <c r="T58" i="3"/>
  <c r="V58" i="3"/>
  <c r="I58" i="3" s="1"/>
  <c r="D59" i="3" s="1"/>
  <c r="C60" i="3" s="1"/>
  <c r="K59" i="3" l="1"/>
  <c r="L59" i="3" s="1" a="1"/>
  <c r="P59" i="3" s="1"/>
  <c r="L59" i="3" l="1"/>
  <c r="O59" i="3"/>
  <c r="M59" i="3"/>
  <c r="Q59" i="3"/>
  <c r="N59" i="3"/>
  <c r="E59" i="3" l="1"/>
  <c r="F59" i="3" s="1"/>
  <c r="G59" i="3" s="1"/>
  <c r="H59" i="3" l="1"/>
  <c r="S59" i="3" s="1"/>
  <c r="T59" i="3" s="1" a="1"/>
  <c r="V59" i="3" s="1"/>
  <c r="U59" i="3" l="1"/>
  <c r="W59" i="3"/>
  <c r="T59" i="3"/>
  <c r="X59" i="3"/>
  <c r="Y59" i="3"/>
  <c r="I59" i="3" l="1"/>
  <c r="D60" i="3" s="1"/>
  <c r="K60" i="3" s="1"/>
  <c r="L60" i="3" s="1" a="1"/>
  <c r="L60" i="3" s="1"/>
  <c r="N60" i="3" l="1"/>
  <c r="P60" i="3"/>
  <c r="O60" i="3"/>
  <c r="Q60" i="3"/>
  <c r="M60" i="3"/>
  <c r="C61" i="3"/>
  <c r="E60" i="3" l="1"/>
  <c r="F60" i="3" s="1"/>
  <c r="G60" i="3" l="1"/>
  <c r="H60" i="3"/>
  <c r="S60" i="3" s="1"/>
  <c r="T60" i="3" s="1" a="1"/>
  <c r="X60" i="3" l="1"/>
  <c r="W60" i="3"/>
  <c r="T60" i="3"/>
  <c r="Y60" i="3"/>
  <c r="V60" i="3"/>
  <c r="U60" i="3"/>
  <c r="I60" i="3" l="1"/>
  <c r="D61" i="3" s="1"/>
  <c r="K61" i="3" s="1"/>
  <c r="L61" i="3" s="1" a="1"/>
  <c r="C62" i="3" l="1"/>
  <c r="L61" i="3"/>
  <c r="M61" i="3"/>
  <c r="N61" i="3"/>
  <c r="O61" i="3"/>
  <c r="P61" i="3"/>
  <c r="Q61" i="3"/>
  <c r="E61" i="3" l="1"/>
  <c r="F61" i="3" s="1"/>
  <c r="H61" i="3" s="1"/>
  <c r="S61" i="3" s="1"/>
  <c r="T61" i="3" s="1" a="1"/>
  <c r="G61" i="3" l="1"/>
  <c r="X61" i="3"/>
  <c r="Y61" i="3"/>
  <c r="T61" i="3"/>
  <c r="V61" i="3"/>
  <c r="U61" i="3"/>
  <c r="W61" i="3"/>
  <c r="I61" i="3" l="1"/>
  <c r="D62" i="3" s="1"/>
  <c r="K62" i="3" s="1"/>
  <c r="L62" i="3" s="1" a="1"/>
  <c r="N62" i="3" s="1"/>
  <c r="C63" i="3" l="1"/>
  <c r="O62" i="3"/>
  <c r="M62" i="3"/>
  <c r="L62" i="3"/>
  <c r="Q62" i="3"/>
  <c r="P62" i="3"/>
  <c r="E62" i="3" l="1"/>
  <c r="F62" i="3" s="1"/>
  <c r="G62" i="3" s="1"/>
  <c r="H62" i="3" l="1"/>
  <c r="S62" i="3" s="1"/>
  <c r="T62" i="3" s="1" a="1"/>
  <c r="Y62" i="3" s="1"/>
  <c r="W62" i="3" l="1"/>
  <c r="X62" i="3"/>
  <c r="U62" i="3"/>
  <c r="T62" i="3"/>
  <c r="V62" i="3"/>
  <c r="I62" i="3" s="1"/>
  <c r="D63" i="3" s="1"/>
  <c r="K63" i="3" l="1"/>
  <c r="L63" i="3" s="1" a="1"/>
  <c r="C64" i="3"/>
  <c r="O63" i="3" l="1"/>
  <c r="Q63" i="3"/>
  <c r="M63" i="3"/>
  <c r="L63" i="3"/>
  <c r="P63" i="3"/>
  <c r="N63" i="3"/>
  <c r="E63" i="3" l="1"/>
  <c r="F63" i="3" s="1"/>
  <c r="G63" i="3" s="1"/>
  <c r="H63" i="3" l="1"/>
  <c r="S63" i="3" s="1"/>
  <c r="T63" i="3" s="1" a="1"/>
  <c r="W63" i="3" s="1"/>
  <c r="V63" i="3" l="1"/>
  <c r="Y63" i="3"/>
  <c r="X63" i="3"/>
  <c r="T63" i="3"/>
  <c r="U63" i="3"/>
  <c r="I63" i="3" l="1"/>
  <c r="D64" i="3" s="1"/>
  <c r="C65" i="3" s="1"/>
  <c r="K64" i="3" l="1"/>
  <c r="L64" i="3" s="1" a="1"/>
  <c r="Q64" i="3" s="1"/>
  <c r="L64" i="3" l="1"/>
  <c r="P64" i="3"/>
  <c r="O64" i="3"/>
  <c r="M64" i="3"/>
  <c r="N64" i="3"/>
  <c r="E64" i="3" l="1"/>
  <c r="F64" i="3" s="1"/>
  <c r="H64" i="3" s="1"/>
  <c r="S64" i="3" s="1"/>
  <c r="T64" i="3" s="1" a="1"/>
  <c r="G64" i="3" l="1"/>
  <c r="T64" i="3"/>
  <c r="Y64" i="3"/>
  <c r="V64" i="3"/>
  <c r="U64" i="3"/>
  <c r="I64" i="3" s="1"/>
  <c r="D65" i="3" s="1"/>
  <c r="X64" i="3"/>
  <c r="W64" i="3"/>
  <c r="K65" i="3" l="1"/>
  <c r="L65" i="3" s="1" a="1"/>
  <c r="C66" i="3"/>
  <c r="N65" i="3" l="1"/>
  <c r="M65" i="3"/>
  <c r="P65" i="3"/>
  <c r="L65" i="3"/>
  <c r="Q65" i="3"/>
  <c r="O65" i="3"/>
  <c r="E65" i="3" l="1"/>
  <c r="F65" i="3" s="1"/>
  <c r="H65" i="3" s="1"/>
  <c r="S65" i="3" s="1"/>
  <c r="T65" i="3" s="1" a="1"/>
  <c r="G65" i="3" l="1"/>
  <c r="Y65" i="3"/>
  <c r="U65" i="3"/>
  <c r="W65" i="3"/>
  <c r="X65" i="3"/>
  <c r="V65" i="3"/>
  <c r="T65" i="3"/>
  <c r="I65" i="3" l="1"/>
  <c r="D66" i="3" s="1"/>
  <c r="K66" i="3" s="1"/>
  <c r="L66" i="3" s="1" a="1"/>
  <c r="C67" i="3" l="1"/>
  <c r="M66" i="3"/>
  <c r="N66" i="3"/>
  <c r="L66" i="3"/>
  <c r="P66" i="3"/>
  <c r="Q66" i="3"/>
  <c r="O66" i="3"/>
  <c r="E66" i="3" l="1"/>
  <c r="F66" i="3" s="1"/>
  <c r="G66" i="3" s="1"/>
  <c r="H66" i="3" l="1"/>
  <c r="S66" i="3" s="1"/>
  <c r="T66" i="3" s="1" a="1"/>
  <c r="V66" i="3" s="1"/>
  <c r="X66" i="3" l="1"/>
  <c r="U66" i="3"/>
  <c r="Y66" i="3"/>
  <c r="W66" i="3"/>
  <c r="T66" i="3"/>
  <c r="I66" i="3" l="1"/>
  <c r="D67" i="3" s="1"/>
  <c r="K67" i="3" s="1"/>
  <c r="L67" i="3" s="1" a="1"/>
  <c r="Q67" i="3" s="1"/>
  <c r="N67" i="3" l="1"/>
  <c r="P67" i="3"/>
  <c r="O67" i="3"/>
  <c r="L67" i="3"/>
  <c r="M67" i="3"/>
  <c r="C68" i="3"/>
  <c r="E67" i="3"/>
  <c r="F67" i="3" s="1"/>
  <c r="G67" i="3" s="1"/>
  <c r="H67" i="3" l="1"/>
  <c r="S67" i="3" s="1"/>
  <c r="T67" i="3" s="1" a="1"/>
  <c r="W67" i="3" s="1"/>
  <c r="T67" i="3" l="1"/>
  <c r="Y67" i="3"/>
  <c r="X67" i="3"/>
  <c r="U67" i="3"/>
  <c r="V67" i="3"/>
  <c r="I67" i="3" l="1"/>
  <c r="D68" i="3" s="1"/>
  <c r="K68" i="3" s="1"/>
  <c r="L68" i="3" s="1" a="1"/>
  <c r="P68" i="3" s="1"/>
  <c r="C69" i="3" l="1"/>
  <c r="Q68" i="3"/>
  <c r="M68" i="3"/>
  <c r="L68" i="3"/>
  <c r="N68" i="3"/>
  <c r="O68" i="3"/>
  <c r="E68" i="3" l="1"/>
  <c r="F68" i="3" s="1"/>
  <c r="H68" i="3" s="1"/>
  <c r="S68" i="3" s="1"/>
  <c r="T68" i="3" s="1" a="1"/>
  <c r="T68" i="3" s="1"/>
  <c r="G68" i="3" l="1"/>
  <c r="V68" i="3"/>
  <c r="X68" i="3"/>
  <c r="W68" i="3"/>
  <c r="Y68" i="3"/>
  <c r="U68" i="3"/>
  <c r="I68" i="3" s="1"/>
  <c r="D69" i="3" s="1"/>
  <c r="K69" i="3" s="1"/>
  <c r="L69" i="3" s="1" a="1"/>
  <c r="N69" i="3" s="1"/>
  <c r="M69" i="3" l="1"/>
  <c r="P69" i="3"/>
  <c r="Q69" i="3"/>
  <c r="O69" i="3"/>
  <c r="L69" i="3"/>
  <c r="C70" i="3"/>
  <c r="E69" i="3" l="1"/>
  <c r="F69" i="3" s="1"/>
  <c r="G69" i="3" l="1"/>
  <c r="H69" i="3"/>
  <c r="S69" i="3" s="1"/>
  <c r="T69" i="3" s="1" a="1"/>
  <c r="U69" i="3" l="1"/>
  <c r="W69" i="3"/>
  <c r="Y69" i="3"/>
  <c r="T69" i="3"/>
  <c r="V69" i="3"/>
  <c r="X69" i="3"/>
  <c r="I69" i="3" l="1"/>
  <c r="D70" i="3" s="1"/>
  <c r="K70" i="3" s="1"/>
  <c r="L70" i="3" s="1" a="1"/>
  <c r="C71" i="3" l="1"/>
  <c r="P70" i="3"/>
  <c r="O70" i="3"/>
  <c r="M70" i="3"/>
  <c r="N70" i="3"/>
  <c r="L70" i="3"/>
  <c r="Q70" i="3"/>
  <c r="E70" i="3" l="1"/>
  <c r="F70" i="3" s="1"/>
  <c r="G70" i="3" s="1"/>
  <c r="H70" i="3" l="1"/>
  <c r="S70" i="3" s="1"/>
  <c r="T70" i="3" s="1" a="1"/>
  <c r="Y70" i="3" s="1"/>
  <c r="W70" i="3" l="1"/>
  <c r="X70" i="3"/>
  <c r="U70" i="3"/>
  <c r="V70" i="3"/>
  <c r="T70" i="3"/>
  <c r="I70" i="3"/>
  <c r="D71" i="3" s="1"/>
  <c r="K71" i="3" s="1"/>
  <c r="L71" i="3" s="1" a="1"/>
  <c r="Q71" i="3" s="1"/>
  <c r="C72" i="3" l="1"/>
  <c r="L71" i="3"/>
  <c r="O71" i="3"/>
  <c r="P71" i="3"/>
  <c r="M71" i="3"/>
  <c r="N71" i="3"/>
  <c r="E71" i="3" l="1"/>
  <c r="F71" i="3" s="1"/>
  <c r="H71" i="3" s="1"/>
  <c r="S71" i="3" s="1"/>
  <c r="T71" i="3" s="1" a="1"/>
  <c r="U71" i="3" s="1"/>
  <c r="V71" i="3" l="1"/>
  <c r="W71" i="3"/>
  <c r="G71" i="3"/>
  <c r="X71" i="3"/>
  <c r="Y71" i="3"/>
  <c r="T71" i="3"/>
  <c r="I71" i="3" l="1"/>
  <c r="D72" i="3" s="1"/>
  <c r="C73" i="3" s="1"/>
  <c r="K72" i="3" l="1"/>
  <c r="L72" i="3" s="1" a="1"/>
  <c r="N72" i="3" s="1"/>
  <c r="O72" i="3" l="1"/>
  <c r="Q72" i="3"/>
  <c r="P72" i="3"/>
  <c r="L72" i="3"/>
  <c r="M72" i="3"/>
  <c r="E72" i="3"/>
  <c r="F72" i="3" s="1"/>
  <c r="H72" i="3" s="1"/>
  <c r="S72" i="3" s="1"/>
  <c r="T72" i="3" s="1" a="1"/>
  <c r="U72" i="3" s="1"/>
  <c r="Y72" i="3" l="1"/>
  <c r="G72" i="3"/>
  <c r="W72" i="3"/>
  <c r="V72" i="3"/>
  <c r="T72" i="3"/>
  <c r="X72" i="3"/>
  <c r="I72" i="3" s="1"/>
  <c r="D73" i="3" s="1"/>
  <c r="K73" i="3" l="1"/>
  <c r="L73" i="3" s="1" a="1"/>
  <c r="C74" i="3"/>
  <c r="M73" i="3" l="1"/>
  <c r="L73" i="3"/>
  <c r="N73" i="3"/>
  <c r="P73" i="3"/>
  <c r="O73" i="3"/>
  <c r="Q73" i="3"/>
  <c r="E73" i="3" l="1"/>
  <c r="F73" i="3" s="1"/>
  <c r="H73" i="3" s="1"/>
  <c r="S73" i="3" s="1"/>
  <c r="T73" i="3" s="1" a="1"/>
  <c r="G73" i="3" l="1"/>
  <c r="U73" i="3"/>
  <c r="X73" i="3"/>
  <c r="W73" i="3"/>
  <c r="T73" i="3"/>
  <c r="V73" i="3"/>
  <c r="Y73" i="3"/>
  <c r="I73" i="3" l="1"/>
  <c r="D74" i="3" s="1"/>
  <c r="K74" i="3" s="1"/>
  <c r="L74" i="3" s="1" a="1"/>
  <c r="C75" i="3" l="1"/>
  <c r="L74" i="3"/>
  <c r="N74" i="3"/>
  <c r="P74" i="3"/>
  <c r="Q74" i="3"/>
  <c r="M74" i="3"/>
  <c r="O74" i="3"/>
  <c r="E74" i="3" l="1"/>
  <c r="F74" i="3" s="1"/>
  <c r="H74" i="3" s="1"/>
  <c r="S74" i="3" s="1"/>
  <c r="T74" i="3" s="1" a="1"/>
  <c r="G74" i="3" l="1"/>
  <c r="W74" i="3"/>
  <c r="Y74" i="3"/>
  <c r="U74" i="3"/>
  <c r="T74" i="3"/>
  <c r="V74" i="3"/>
  <c r="X74" i="3"/>
  <c r="I74" i="3" s="1"/>
  <c r="D75" i="3" s="1"/>
  <c r="K75" i="3" l="1"/>
  <c r="L75" i="3" s="1" a="1"/>
  <c r="C76" i="3"/>
  <c r="M75" i="3" l="1"/>
  <c r="Q75" i="3"/>
  <c r="L75" i="3"/>
  <c r="P75" i="3"/>
  <c r="N75" i="3"/>
  <c r="O75" i="3"/>
  <c r="E75" i="3" l="1"/>
  <c r="F75" i="3" s="1"/>
  <c r="G75" i="3" s="1"/>
  <c r="H75" i="3" l="1"/>
  <c r="S75" i="3" s="1"/>
  <c r="T75" i="3" s="1" a="1"/>
  <c r="T75" i="3" s="1"/>
  <c r="X75" i="3" l="1"/>
  <c r="V75" i="3"/>
  <c r="U75" i="3"/>
  <c r="W75" i="3"/>
  <c r="Y75" i="3"/>
  <c r="I75" i="3" l="1"/>
  <c r="D76" i="3" s="1"/>
  <c r="K76" i="3" s="1"/>
  <c r="L76" i="3" s="1" a="1"/>
  <c r="N76" i="3" s="1"/>
  <c r="C77" i="3" l="1"/>
  <c r="Q76" i="3"/>
  <c r="M76" i="3"/>
  <c r="O76" i="3"/>
  <c r="P76" i="3"/>
  <c r="L76" i="3"/>
  <c r="E76" i="3" l="1"/>
  <c r="F76" i="3" s="1"/>
  <c r="H76" i="3" s="1"/>
  <c r="S76" i="3" s="1"/>
  <c r="T76" i="3" s="1" a="1"/>
  <c r="X76" i="3" s="1"/>
  <c r="G76" i="3" l="1"/>
  <c r="T76" i="3"/>
  <c r="W76" i="3"/>
  <c r="U76" i="3"/>
  <c r="I76" i="3" s="1"/>
  <c r="D77" i="3" s="1"/>
  <c r="K77" i="3" s="1"/>
  <c r="L77" i="3" s="1" a="1"/>
  <c r="L77" i="3" s="1"/>
  <c r="V76" i="3"/>
  <c r="Y76" i="3"/>
  <c r="Q77" i="3" l="1"/>
  <c r="O77" i="3"/>
  <c r="M77" i="3"/>
  <c r="N77" i="3"/>
  <c r="P77" i="3"/>
  <c r="C78" i="3"/>
  <c r="E77" i="3"/>
  <c r="F77" i="3" s="1"/>
  <c r="G77" i="3" s="1"/>
  <c r="H77" i="3" l="1"/>
  <c r="S77" i="3" s="1"/>
  <c r="T77" i="3" s="1" a="1"/>
  <c r="Y77" i="3" s="1"/>
  <c r="W77" i="3" l="1"/>
  <c r="U77" i="3"/>
  <c r="T77" i="3"/>
  <c r="V77" i="3"/>
  <c r="X77" i="3"/>
  <c r="I77" i="3" l="1"/>
  <c r="D78" i="3" s="1"/>
  <c r="K78" i="3" s="1"/>
  <c r="L78" i="3" s="1" a="1"/>
  <c r="P78" i="3" s="1"/>
  <c r="L78" i="3" l="1"/>
  <c r="M78" i="3"/>
  <c r="N78" i="3"/>
  <c r="Q78" i="3"/>
  <c r="O78" i="3"/>
  <c r="C79" i="3"/>
  <c r="E78" i="3" l="1"/>
  <c r="F78" i="3" s="1"/>
  <c r="H78" i="3" l="1"/>
  <c r="S78" i="3" s="1"/>
  <c r="T78" i="3" s="1" a="1"/>
  <c r="G78" i="3"/>
  <c r="X78" i="3" l="1"/>
  <c r="Y78" i="3"/>
  <c r="W78" i="3"/>
  <c r="T78" i="3"/>
  <c r="V78" i="3"/>
  <c r="U78" i="3"/>
  <c r="I78" i="3" s="1"/>
  <c r="D79" i="3" s="1"/>
  <c r="K79" i="3" l="1"/>
  <c r="L79" i="3" s="1" a="1"/>
  <c r="C80" i="3"/>
  <c r="Q79" i="3" l="1"/>
  <c r="P79" i="3"/>
  <c r="M79" i="3"/>
  <c r="L79" i="3"/>
  <c r="O79" i="3"/>
  <c r="N79" i="3"/>
  <c r="E79" i="3" l="1"/>
  <c r="F79" i="3" s="1"/>
  <c r="H79" i="3" s="1"/>
  <c r="S79" i="3" s="1"/>
  <c r="T79" i="3" s="1" a="1"/>
  <c r="X79" i="3" s="1"/>
  <c r="G79" i="3" l="1"/>
  <c r="Y79" i="3"/>
  <c r="U79" i="3"/>
  <c r="T79" i="3"/>
  <c r="W79" i="3"/>
  <c r="V79" i="3"/>
  <c r="I79" i="3" l="1"/>
  <c r="D80" i="3" s="1"/>
  <c r="K80" i="3" s="1"/>
  <c r="L80" i="3" s="1" a="1"/>
  <c r="P80" i="3" s="1"/>
  <c r="C81" i="3" l="1"/>
  <c r="M80" i="3"/>
  <c r="Q80" i="3"/>
  <c r="O80" i="3"/>
  <c r="N80" i="3"/>
  <c r="L80" i="3"/>
  <c r="E80" i="3" l="1"/>
  <c r="F80" i="3" s="1"/>
  <c r="H80" i="3" s="1"/>
  <c r="S80" i="3" s="1"/>
  <c r="T80" i="3" s="1" a="1"/>
  <c r="T80" i="3" s="1"/>
  <c r="G80" i="3" l="1"/>
  <c r="X80" i="3"/>
  <c r="W80" i="3"/>
  <c r="U80" i="3"/>
  <c r="Y80" i="3"/>
  <c r="V80" i="3"/>
  <c r="I80" i="3" l="1"/>
  <c r="D81" i="3" s="1"/>
  <c r="K81" i="3" s="1"/>
  <c r="L81" i="3" s="1" a="1"/>
  <c r="L81" i="3" s="1"/>
  <c r="C82" i="3" l="1"/>
  <c r="Q81" i="3"/>
  <c r="O81" i="3"/>
  <c r="P81" i="3"/>
  <c r="N81" i="3"/>
  <c r="M81" i="3"/>
  <c r="E81" i="3" l="1"/>
  <c r="F81" i="3" s="1"/>
  <c r="H81" i="3" s="1"/>
  <c r="S81" i="3" s="1"/>
  <c r="T81" i="3" s="1" a="1"/>
  <c r="X81" i="3" s="1"/>
  <c r="Y81" i="3" l="1"/>
  <c r="G81" i="3"/>
  <c r="U81" i="3"/>
  <c r="V81" i="3"/>
  <c r="W81" i="3"/>
  <c r="T81" i="3"/>
  <c r="I81" i="3" l="1"/>
  <c r="D82" i="3" s="1"/>
  <c r="K82" i="3" s="1"/>
  <c r="L82" i="3" s="1" a="1"/>
  <c r="M82" i="3" s="1"/>
  <c r="L82" i="3" l="1"/>
  <c r="P82" i="3"/>
  <c r="O82" i="3"/>
  <c r="Q82" i="3"/>
  <c r="N82" i="3"/>
  <c r="C83" i="3"/>
  <c r="E82" i="3" l="1"/>
  <c r="F82" i="3" s="1"/>
  <c r="H82" i="3" s="1"/>
  <c r="S82" i="3" s="1"/>
  <c r="T82" i="3" s="1" a="1"/>
  <c r="U82" i="3" s="1"/>
  <c r="G82" i="3" l="1"/>
  <c r="T82" i="3"/>
  <c r="V82" i="3"/>
  <c r="X82" i="3"/>
  <c r="W82" i="3"/>
  <c r="I82" i="3" s="1"/>
  <c r="D83" i="3" s="1"/>
  <c r="C84" i="3" s="1"/>
  <c r="Y82" i="3"/>
  <c r="K83" i="3" l="1"/>
  <c r="L83" i="3" s="1" a="1"/>
  <c r="L83" i="3" s="1"/>
  <c r="Q83" i="3" l="1"/>
  <c r="N83" i="3"/>
  <c r="O83" i="3"/>
  <c r="P83" i="3"/>
  <c r="M83" i="3"/>
  <c r="E83" i="3"/>
  <c r="F83" i="3" s="1"/>
  <c r="G83" i="3" s="1"/>
  <c r="H83" i="3" l="1"/>
  <c r="S83" i="3" s="1"/>
  <c r="T83" i="3" s="1" a="1"/>
  <c r="U83" i="3" s="1"/>
  <c r="V83" i="3" l="1"/>
  <c r="Y83" i="3"/>
  <c r="T83" i="3"/>
  <c r="X83" i="3"/>
  <c r="W83" i="3"/>
  <c r="I83" i="3"/>
  <c r="D84" i="3" s="1"/>
  <c r="C85" i="3" s="1"/>
  <c r="K84" i="3" l="1"/>
  <c r="L84" i="3" s="1" a="1"/>
  <c r="O84" i="3" s="1"/>
  <c r="N84" i="3" l="1"/>
  <c r="L84" i="3"/>
  <c r="P84" i="3"/>
  <c r="M84" i="3"/>
  <c r="Q84" i="3"/>
  <c r="E84" i="3" l="1"/>
  <c r="F84" i="3" s="1"/>
  <c r="G84" i="3" s="1"/>
  <c r="H84" i="3" l="1"/>
  <c r="S84" i="3" s="1"/>
  <c r="T84" i="3" s="1" a="1"/>
  <c r="U84" i="3" s="1"/>
  <c r="T84" i="3" l="1"/>
  <c r="W84" i="3"/>
  <c r="X84" i="3"/>
  <c r="V84" i="3"/>
  <c r="Y84" i="3"/>
  <c r="I84" i="3"/>
  <c r="D85" i="3" s="1"/>
  <c r="K85" i="3" s="1"/>
  <c r="L85" i="3" s="1" a="1"/>
  <c r="P85" i="3" s="1"/>
  <c r="O85" i="3" l="1"/>
  <c r="M85" i="3"/>
  <c r="Q85" i="3"/>
  <c r="N85" i="3"/>
  <c r="L85" i="3"/>
  <c r="C86" i="3"/>
  <c r="E85" i="3" l="1"/>
  <c r="F85" i="3" s="1"/>
  <c r="H85" i="3" s="1"/>
  <c r="S85" i="3" s="1"/>
  <c r="T85" i="3" s="1" a="1"/>
  <c r="U85" i="3" s="1"/>
  <c r="X85" i="3" l="1"/>
  <c r="T85" i="3"/>
  <c r="W85" i="3"/>
  <c r="V85" i="3"/>
  <c r="Y85" i="3"/>
  <c r="G85" i="3"/>
  <c r="I85" i="3"/>
  <c r="D86" i="3" s="1"/>
  <c r="C87" i="3" s="1"/>
  <c r="K86" i="3" l="1"/>
  <c r="L86" i="3" s="1" a="1"/>
  <c r="P86" i="3" s="1"/>
  <c r="M86" i="3" l="1"/>
  <c r="N86" i="3"/>
  <c r="O86" i="3"/>
  <c r="Q86" i="3"/>
  <c r="L86" i="3"/>
  <c r="E86" i="3" l="1"/>
  <c r="F86" i="3" s="1"/>
  <c r="H86" i="3" l="1"/>
  <c r="S86" i="3" s="1"/>
  <c r="T86" i="3" s="1" a="1"/>
  <c r="G86" i="3"/>
  <c r="U86" i="3" l="1"/>
  <c r="W86" i="3"/>
  <c r="Y86" i="3"/>
  <c r="T86" i="3"/>
  <c r="V86" i="3"/>
  <c r="X86" i="3"/>
  <c r="I86" i="3" l="1"/>
  <c r="D87" i="3" s="1"/>
  <c r="K87" i="3" s="1"/>
  <c r="L87" i="3" s="1" a="1"/>
  <c r="L87" i="3" s="1"/>
  <c r="C88" i="3" l="1"/>
  <c r="Q87" i="3"/>
  <c r="M87" i="3"/>
  <c r="P87" i="3"/>
  <c r="O87" i="3"/>
  <c r="N87" i="3"/>
  <c r="E87" i="3" l="1"/>
  <c r="F87" i="3" s="1"/>
  <c r="H87" i="3" s="1"/>
  <c r="S87" i="3" s="1"/>
  <c r="T87" i="3" s="1" a="1"/>
  <c r="X87" i="3" s="1"/>
  <c r="G87" i="3" l="1"/>
  <c r="T87" i="3"/>
  <c r="W87" i="3"/>
  <c r="U87" i="3"/>
  <c r="V87" i="3"/>
  <c r="Y87" i="3"/>
  <c r="I87" i="3" l="1"/>
  <c r="D88" i="3" s="1"/>
  <c r="K88" i="3" s="1"/>
  <c r="L88" i="3" s="1" a="1"/>
  <c r="L88" i="3" s="1"/>
  <c r="C89" i="3" l="1"/>
  <c r="O88" i="3"/>
  <c r="P88" i="3"/>
  <c r="M88" i="3"/>
  <c r="Q88" i="3"/>
  <c r="N88" i="3"/>
  <c r="E88" i="3" l="1"/>
  <c r="F88" i="3" s="1"/>
  <c r="H88" i="3" s="1"/>
  <c r="S88" i="3" s="1"/>
  <c r="T88" i="3" s="1" a="1"/>
  <c r="G88" i="3" l="1"/>
  <c r="U88" i="3"/>
  <c r="V88" i="3"/>
  <c r="X88" i="3"/>
  <c r="Y88" i="3"/>
  <c r="W88" i="3"/>
  <c r="T88" i="3"/>
  <c r="I88" i="3" l="1"/>
  <c r="D89" i="3" s="1"/>
  <c r="K89" i="3" s="1"/>
  <c r="L89" i="3" s="1" a="1"/>
  <c r="L89" i="3" s="1"/>
  <c r="M89" i="3" l="1"/>
  <c r="Q89" i="3"/>
  <c r="N89" i="3"/>
  <c r="O89" i="3"/>
  <c r="C90" i="3"/>
  <c r="P89" i="3"/>
  <c r="E89" i="3" s="1"/>
  <c r="F89" i="3" s="1"/>
  <c r="H89" i="3" s="1"/>
  <c r="S89" i="3" s="1"/>
  <c r="T89" i="3" s="1" a="1"/>
  <c r="W89" i="3" s="1"/>
  <c r="X89" i="3" l="1"/>
  <c r="T89" i="3"/>
  <c r="U89" i="3"/>
  <c r="V89" i="3"/>
  <c r="Y89" i="3"/>
  <c r="G89" i="3"/>
  <c r="I89" i="3"/>
  <c r="D90" i="3" s="1"/>
  <c r="C91" i="3" s="1"/>
  <c r="K90" i="3" l="1"/>
  <c r="L90" i="3" s="1" a="1"/>
  <c r="Q90" i="3" s="1"/>
  <c r="M90" i="3" l="1"/>
  <c r="L90" i="3"/>
  <c r="P90" i="3"/>
  <c r="N90" i="3"/>
  <c r="O90" i="3"/>
  <c r="E90" i="3" l="1"/>
  <c r="F90" i="3" s="1"/>
  <c r="G90" i="3" s="1"/>
  <c r="H90" i="3" l="1"/>
  <c r="S90" i="3" s="1"/>
  <c r="T90" i="3" s="1" a="1"/>
  <c r="Y90" i="3" s="1"/>
  <c r="V90" i="3" l="1"/>
  <c r="U90" i="3"/>
  <c r="W90" i="3"/>
  <c r="T90" i="3"/>
  <c r="X90" i="3"/>
  <c r="I90" i="3"/>
  <c r="D91" i="3" s="1"/>
  <c r="K91" i="3" s="1"/>
  <c r="L91" i="3" s="1" a="1"/>
  <c r="O91" i="3" s="1"/>
  <c r="P91" i="3" l="1"/>
  <c r="Q91" i="3"/>
  <c r="N91" i="3"/>
  <c r="L91" i="3"/>
  <c r="M91" i="3"/>
  <c r="C92" i="3"/>
  <c r="E91" i="3"/>
  <c r="F91" i="3" s="1"/>
  <c r="G91" i="3" s="1"/>
  <c r="H91" i="3" l="1"/>
  <c r="S91" i="3" s="1"/>
  <c r="T91" i="3" s="1" a="1"/>
  <c r="X91" i="3" s="1"/>
  <c r="T91" i="3" l="1"/>
  <c r="V91" i="3"/>
  <c r="W91" i="3"/>
  <c r="U91" i="3"/>
  <c r="Y91" i="3"/>
  <c r="I91" i="3" l="1"/>
  <c r="D92" i="3" s="1"/>
  <c r="K92" i="3" s="1"/>
  <c r="L92" i="3" s="1" a="1"/>
  <c r="L92" i="3" s="1"/>
  <c r="P92" i="3" l="1"/>
  <c r="Q92" i="3"/>
  <c r="N92" i="3"/>
  <c r="M92" i="3"/>
  <c r="O92" i="3"/>
  <c r="C93" i="3"/>
  <c r="E92" i="3"/>
  <c r="F92" i="3" s="1"/>
  <c r="G92" i="3" s="1"/>
  <c r="H92" i="3" l="1"/>
  <c r="S92" i="3" s="1"/>
  <c r="T92" i="3" s="1" a="1"/>
  <c r="V92" i="3" s="1"/>
  <c r="W92" i="3" l="1"/>
  <c r="U92" i="3"/>
  <c r="Y92" i="3"/>
  <c r="T92" i="3"/>
  <c r="X92" i="3"/>
  <c r="I92" i="3" l="1"/>
  <c r="D93" i="3" s="1"/>
  <c r="K93" i="3" s="1"/>
  <c r="L93" i="3" s="1" a="1"/>
  <c r="N93" i="3" s="1"/>
  <c r="O93" i="3" l="1"/>
  <c r="P93" i="3"/>
  <c r="Q93" i="3"/>
  <c r="M93" i="3"/>
  <c r="L93" i="3"/>
  <c r="C94" i="3"/>
  <c r="E93" i="3" l="1"/>
  <c r="F93" i="3" s="1"/>
  <c r="G93" i="3" s="1"/>
  <c r="H93" i="3" l="1"/>
  <c r="S93" i="3" s="1"/>
  <c r="T93" i="3" s="1" a="1"/>
  <c r="W93" i="3" s="1"/>
  <c r="T93" i="3" l="1"/>
  <c r="X93" i="3"/>
  <c r="Y93" i="3"/>
  <c r="V93" i="3"/>
  <c r="U93" i="3"/>
  <c r="I93" i="3"/>
  <c r="D94" i="3" s="1"/>
  <c r="C95" i="3" s="1"/>
  <c r="K94" i="3" l="1"/>
  <c r="L94" i="3" s="1" a="1"/>
  <c r="N94" i="3" s="1"/>
  <c r="P94" i="3" l="1"/>
  <c r="Q94" i="3"/>
  <c r="M94" i="3"/>
  <c r="L94" i="3"/>
  <c r="O94" i="3"/>
  <c r="E94" i="3"/>
  <c r="F94" i="3" s="1"/>
  <c r="H94" i="3" l="1"/>
  <c r="S94" i="3" s="1"/>
  <c r="T94" i="3" s="1" a="1"/>
  <c r="G94" i="3"/>
  <c r="W94" i="3" l="1"/>
  <c r="T94" i="3"/>
  <c r="Y94" i="3"/>
  <c r="V94" i="3"/>
  <c r="X94" i="3"/>
  <c r="U94" i="3"/>
  <c r="I94" i="3" s="1"/>
  <c r="D95" i="3" s="1"/>
  <c r="K95" i="3" l="1"/>
  <c r="L95" i="3" s="1" a="1"/>
  <c r="C96" i="3"/>
  <c r="O95" i="3" l="1"/>
  <c r="N95" i="3"/>
  <c r="Q95" i="3"/>
  <c r="M95" i="3"/>
  <c r="P95" i="3"/>
  <c r="L95" i="3"/>
  <c r="E95" i="3" l="1"/>
  <c r="F95" i="3" s="1"/>
  <c r="H95" i="3" s="1"/>
  <c r="S95" i="3" s="1"/>
  <c r="T95" i="3" s="1" a="1"/>
  <c r="G95" i="3" l="1"/>
  <c r="X95" i="3"/>
  <c r="Y95" i="3"/>
  <c r="U95" i="3"/>
  <c r="W95" i="3"/>
  <c r="V95" i="3"/>
  <c r="I95" i="3" s="1"/>
  <c r="D96" i="3" s="1"/>
  <c r="T95" i="3"/>
  <c r="C97" i="3" l="1"/>
  <c r="K96" i="3"/>
  <c r="L96" i="3" s="1" a="1"/>
  <c r="N96" i="3" l="1"/>
  <c r="L96" i="3"/>
  <c r="O96" i="3"/>
  <c r="M96" i="3"/>
  <c r="Q96" i="3"/>
  <c r="P96" i="3"/>
  <c r="E96" i="3" l="1"/>
  <c r="F96" i="3" s="1"/>
  <c r="H96" i="3" s="1"/>
  <c r="S96" i="3" s="1"/>
  <c r="T96" i="3" s="1" a="1"/>
  <c r="G96" i="3" l="1"/>
  <c r="X96" i="3"/>
  <c r="U96" i="3"/>
  <c r="T96" i="3"/>
  <c r="Y96" i="3"/>
  <c r="V96" i="3"/>
  <c r="I96" i="3" s="1"/>
  <c r="D97" i="3" s="1"/>
  <c r="W96" i="3"/>
  <c r="C98" i="3" l="1"/>
  <c r="K97" i="3"/>
  <c r="L97" i="3" s="1" a="1"/>
  <c r="M97" i="3" l="1"/>
  <c r="P97" i="3"/>
  <c r="L97" i="3"/>
  <c r="Q97" i="3"/>
  <c r="N97" i="3"/>
  <c r="O97" i="3"/>
  <c r="E97" i="3" l="1"/>
  <c r="F97" i="3" s="1"/>
  <c r="H97" i="3" s="1"/>
  <c r="S97" i="3" s="1"/>
  <c r="T97" i="3" s="1" a="1"/>
  <c r="G97" i="3" l="1"/>
  <c r="X97" i="3"/>
  <c r="V97" i="3"/>
  <c r="T97" i="3"/>
  <c r="U97" i="3"/>
  <c r="Y97" i="3"/>
  <c r="W97" i="3"/>
  <c r="I97" i="3" l="1"/>
  <c r="D98" i="3" s="1"/>
  <c r="C99" i="3" s="1"/>
  <c r="K98" i="3" l="1"/>
  <c r="L98" i="3" s="1" a="1"/>
  <c r="O98" i="3" s="1"/>
  <c r="M98" i="3" l="1"/>
  <c r="P98" i="3"/>
  <c r="Q98" i="3"/>
  <c r="L98" i="3"/>
  <c r="N98" i="3"/>
  <c r="E98" i="3" l="1"/>
  <c r="F98" i="3" s="1"/>
  <c r="H98" i="3" l="1"/>
  <c r="S98" i="3" s="1"/>
  <c r="T98" i="3" s="1" a="1"/>
  <c r="G98" i="3"/>
  <c r="Y98" i="3" l="1"/>
  <c r="U98" i="3"/>
  <c r="T98" i="3"/>
  <c r="V98" i="3"/>
  <c r="W98" i="3"/>
  <c r="X98" i="3"/>
  <c r="I98" i="3" l="1"/>
  <c r="D99" i="3" s="1"/>
  <c r="C100" i="3" s="1"/>
  <c r="K99" i="3" l="1"/>
  <c r="L99" i="3" s="1" a="1"/>
  <c r="M99" i="3" s="1"/>
  <c r="P99" i="3" l="1"/>
  <c r="Q99" i="3"/>
  <c r="L99" i="3"/>
  <c r="O99" i="3"/>
  <c r="N99" i="3"/>
  <c r="E99" i="3"/>
  <c r="F99" i="3" s="1"/>
  <c r="G99" i="3" s="1"/>
  <c r="H99" i="3" l="1"/>
  <c r="S99" i="3" s="1"/>
  <c r="T99" i="3" s="1" a="1"/>
  <c r="V99" i="3" s="1"/>
  <c r="T99" i="3" l="1"/>
  <c r="W99" i="3"/>
  <c r="X99" i="3"/>
  <c r="Y99" i="3"/>
  <c r="U99" i="3"/>
  <c r="I99" i="3" l="1"/>
  <c r="D100" i="3" s="1"/>
  <c r="K100" i="3" s="1"/>
  <c r="L100" i="3" s="1" a="1"/>
  <c r="P100" i="3" s="1"/>
  <c r="Q100" i="3" l="1"/>
  <c r="L100" i="3"/>
  <c r="M100" i="3"/>
  <c r="N100" i="3"/>
  <c r="O100" i="3"/>
  <c r="C101" i="3"/>
  <c r="E100" i="3" l="1"/>
  <c r="F100" i="3" s="1"/>
  <c r="G100" i="3" l="1"/>
  <c r="H100" i="3"/>
  <c r="S100" i="3" s="1"/>
  <c r="T100" i="3" s="1" a="1"/>
  <c r="T100" i="3" l="1"/>
  <c r="X100" i="3"/>
  <c r="W100" i="3"/>
  <c r="Y100" i="3"/>
  <c r="U100" i="3"/>
  <c r="V100" i="3"/>
  <c r="I100" i="3" s="1"/>
  <c r="D101" i="3" s="1"/>
  <c r="C102" i="3" l="1"/>
  <c r="K101" i="3"/>
  <c r="L101" i="3" s="1" a="1"/>
  <c r="O101" i="3" l="1"/>
  <c r="P101" i="3"/>
  <c r="N101" i="3"/>
  <c r="L101" i="3"/>
  <c r="Q101" i="3"/>
  <c r="M101" i="3"/>
  <c r="E101" i="3" l="1"/>
  <c r="F101" i="3" s="1"/>
  <c r="H101" i="3" s="1"/>
  <c r="S101" i="3" s="1"/>
  <c r="T101" i="3" s="1" a="1"/>
  <c r="U101" i="3" s="1"/>
  <c r="W101" i="3" l="1"/>
  <c r="G101" i="3"/>
  <c r="Y101" i="3"/>
  <c r="X101" i="3"/>
  <c r="V101" i="3"/>
  <c r="T101" i="3"/>
  <c r="I101" i="3"/>
  <c r="D102" i="3" s="1"/>
  <c r="K102" i="3" s="1"/>
  <c r="L102" i="3" s="1" a="1"/>
  <c r="Q102" i="3" s="1"/>
  <c r="L102" i="3" l="1"/>
  <c r="O102" i="3"/>
  <c r="P102" i="3"/>
  <c r="N102" i="3"/>
  <c r="M102" i="3"/>
  <c r="C103" i="3"/>
  <c r="E102" i="3" l="1"/>
  <c r="F102" i="3" s="1"/>
  <c r="H102" i="3" s="1"/>
  <c r="S102" i="3" s="1"/>
  <c r="T102" i="3" s="1" a="1"/>
  <c r="X102" i="3" s="1"/>
  <c r="Y102" i="3" l="1"/>
  <c r="G102" i="3"/>
  <c r="T102" i="3"/>
  <c r="W102" i="3"/>
  <c r="V102" i="3"/>
  <c r="U102" i="3"/>
  <c r="I102" i="3" s="1"/>
  <c r="D103" i="3" s="1"/>
  <c r="K103" i="3" s="1"/>
  <c r="L103" i="3" s="1" a="1"/>
  <c r="L103" i="3" s="1"/>
  <c r="O103" i="3" l="1"/>
  <c r="M103" i="3"/>
  <c r="Q103" i="3"/>
  <c r="N103" i="3"/>
  <c r="P103" i="3"/>
  <c r="C104" i="3"/>
  <c r="E103" i="3" l="1"/>
  <c r="F103" i="3" s="1"/>
  <c r="H103" i="3" s="1"/>
  <c r="S103" i="3" s="1"/>
  <c r="T103" i="3" s="1" a="1"/>
  <c r="Y103" i="3" s="1"/>
  <c r="G103" i="3" l="1"/>
  <c r="X103" i="3"/>
  <c r="W103" i="3"/>
  <c r="T103" i="3"/>
  <c r="U103" i="3"/>
  <c r="V103" i="3"/>
  <c r="I103" i="3"/>
  <c r="D104" i="3" s="1"/>
  <c r="K104" i="3" s="1"/>
  <c r="L104" i="3" s="1" a="1"/>
  <c r="Q104" i="3" s="1"/>
  <c r="M104" i="3" l="1"/>
  <c r="P104" i="3"/>
  <c r="N104" i="3"/>
  <c r="O104" i="3"/>
  <c r="L104" i="3"/>
  <c r="C105" i="3"/>
  <c r="E104" i="3" l="1"/>
  <c r="F104" i="3" s="1"/>
  <c r="H104" i="3" s="1"/>
  <c r="S104" i="3" s="1"/>
  <c r="T104" i="3" s="1" a="1"/>
  <c r="Y104" i="3" s="1"/>
  <c r="T104" i="3" l="1"/>
  <c r="X104" i="3"/>
  <c r="W104" i="3"/>
  <c r="U104" i="3"/>
  <c r="V104" i="3"/>
  <c r="G104" i="3"/>
  <c r="I104" i="3"/>
  <c r="D105" i="3" s="1"/>
  <c r="K105" i="3" s="1"/>
  <c r="L105" i="3" s="1" a="1"/>
  <c r="P105" i="3" s="1"/>
  <c r="C106" i="3" l="1"/>
  <c r="M105" i="3"/>
  <c r="N105" i="3"/>
  <c r="Q105" i="3"/>
  <c r="L105" i="3"/>
  <c r="O105" i="3"/>
  <c r="E105" i="3" l="1"/>
  <c r="F105" i="3" s="1"/>
  <c r="H105" i="3" l="1"/>
  <c r="S105" i="3" s="1"/>
  <c r="T105" i="3" s="1" a="1"/>
  <c r="G105" i="3"/>
  <c r="V105" i="3" l="1"/>
  <c r="Y105" i="3"/>
  <c r="X105" i="3"/>
  <c r="U105" i="3"/>
  <c r="T105" i="3"/>
  <c r="W105" i="3"/>
  <c r="I105" i="3" l="1"/>
  <c r="D106" i="3" s="1"/>
  <c r="K106" i="3" s="1"/>
  <c r="L106" i="3" s="1" a="1"/>
  <c r="C107" i="3" l="1"/>
  <c r="Q106" i="3"/>
  <c r="P106" i="3"/>
  <c r="N106" i="3"/>
  <c r="O106" i="3"/>
  <c r="L106" i="3"/>
  <c r="M106" i="3"/>
  <c r="E106" i="3" l="1"/>
  <c r="F106" i="3" s="1"/>
  <c r="G106" i="3" s="1"/>
  <c r="H106" i="3" l="1"/>
  <c r="S106" i="3" s="1"/>
  <c r="T106" i="3" s="1" a="1"/>
  <c r="X106" i="3" s="1"/>
  <c r="U106" i="3" l="1"/>
  <c r="Y106" i="3"/>
  <c r="T106" i="3"/>
  <c r="W106" i="3"/>
  <c r="V106" i="3"/>
  <c r="I106" i="3" l="1"/>
  <c r="D107" i="3" s="1"/>
  <c r="K107" i="3" s="1"/>
  <c r="L107" i="3" s="1" a="1"/>
  <c r="O107" i="3" s="1"/>
  <c r="N107" i="3" l="1"/>
  <c r="P107" i="3"/>
  <c r="M107" i="3"/>
  <c r="Q107" i="3"/>
  <c r="L107" i="3"/>
  <c r="C108" i="3"/>
  <c r="E107" i="3" l="1"/>
  <c r="F107" i="3" s="1"/>
  <c r="H107" i="3" s="1"/>
  <c r="S107" i="3" s="1"/>
  <c r="T107" i="3" s="1" a="1"/>
  <c r="T107" i="3" s="1"/>
  <c r="W107" i="3" l="1"/>
  <c r="Y107" i="3"/>
  <c r="V107" i="3"/>
  <c r="U107" i="3"/>
  <c r="I107" i="3" s="1"/>
  <c r="D108" i="3" s="1"/>
  <c r="K108" i="3" s="1"/>
  <c r="L108" i="3" s="1" a="1"/>
  <c r="X107" i="3"/>
  <c r="G107" i="3"/>
  <c r="C109" i="3" l="1"/>
  <c r="O108" i="3"/>
  <c r="L108" i="3"/>
  <c r="Q108" i="3"/>
  <c r="M108" i="3"/>
  <c r="N108" i="3"/>
  <c r="P108" i="3"/>
  <c r="E108" i="3" l="1"/>
  <c r="F108" i="3" s="1"/>
  <c r="H108" i="3" s="1"/>
  <c r="S108" i="3" s="1"/>
  <c r="T108" i="3" s="1" a="1"/>
  <c r="G108" i="3" l="1"/>
  <c r="U108" i="3"/>
  <c r="X108" i="3"/>
  <c r="W108" i="3"/>
  <c r="T108" i="3"/>
  <c r="Y108" i="3"/>
  <c r="V108" i="3"/>
  <c r="I108" i="3" l="1"/>
  <c r="D109" i="3" s="1"/>
  <c r="C110" i="3" s="1"/>
  <c r="K109" i="3" l="1"/>
  <c r="L109" i="3" s="1" a="1"/>
  <c r="P109" i="3" s="1"/>
  <c r="M109" i="3" l="1"/>
  <c r="L109" i="3"/>
  <c r="Q109" i="3"/>
  <c r="O109" i="3"/>
  <c r="N109" i="3"/>
  <c r="E109" i="3"/>
  <c r="F109" i="3" s="1"/>
  <c r="H109" i="3" s="1"/>
  <c r="S109" i="3" s="1"/>
  <c r="T109" i="3" s="1" a="1"/>
  <c r="T109" i="3" s="1"/>
  <c r="X109" i="3" l="1"/>
  <c r="V109" i="3"/>
  <c r="U109" i="3"/>
  <c r="I109" i="3" s="1"/>
  <c r="D110" i="3" s="1"/>
  <c r="C111" i="3" s="1"/>
  <c r="Y109" i="3"/>
  <c r="W109" i="3"/>
  <c r="G109" i="3"/>
  <c r="K110" i="3" l="1"/>
  <c r="L110" i="3" s="1" a="1"/>
  <c r="P110" i="3" s="1"/>
  <c r="N110" i="3" l="1"/>
  <c r="M110" i="3"/>
  <c r="L110" i="3"/>
  <c r="O110" i="3"/>
  <c r="Q110" i="3"/>
  <c r="E110" i="3" l="1"/>
  <c r="F110" i="3" s="1"/>
  <c r="G110" i="3" s="1"/>
  <c r="H110" i="3" l="1"/>
  <c r="S110" i="3" s="1"/>
  <c r="T110" i="3" s="1" a="1"/>
  <c r="V110" i="3" s="1"/>
  <c r="X110" i="3" l="1"/>
  <c r="Y110" i="3"/>
  <c r="W110" i="3"/>
  <c r="U110" i="3"/>
  <c r="T110" i="3"/>
  <c r="I110" i="3" l="1"/>
  <c r="D111" i="3" s="1"/>
  <c r="C112" i="3" s="1"/>
  <c r="K111" i="3" l="1"/>
  <c r="L111" i="3" s="1" a="1"/>
  <c r="N111" i="3" s="1"/>
  <c r="M111" i="3" l="1"/>
  <c r="Q111" i="3"/>
  <c r="P111" i="3"/>
  <c r="L111" i="3"/>
  <c r="O111" i="3"/>
  <c r="E111" i="3" l="1"/>
  <c r="F111" i="3" s="1"/>
  <c r="G111" i="3" s="1"/>
  <c r="H111" i="3" l="1"/>
  <c r="S111" i="3" s="1"/>
  <c r="T111" i="3" s="1" a="1"/>
  <c r="U111" i="3" s="1"/>
  <c r="T111" i="3" l="1"/>
  <c r="X111" i="3"/>
  <c r="Y111" i="3"/>
  <c r="V111" i="3"/>
  <c r="W111" i="3"/>
  <c r="I111" i="3" s="1"/>
  <c r="D112" i="3" s="1"/>
  <c r="C113" i="3" s="1"/>
  <c r="K112" i="3" l="1"/>
  <c r="L112" i="3" s="1" a="1"/>
  <c r="N112" i="3" s="1"/>
  <c r="P112" i="3" l="1"/>
  <c r="L112" i="3"/>
  <c r="O112" i="3"/>
  <c r="Q112" i="3"/>
  <c r="M112" i="3"/>
  <c r="E112" i="3" l="1"/>
  <c r="F112" i="3" s="1"/>
  <c r="H112" i="3" s="1"/>
  <c r="S112" i="3" s="1"/>
  <c r="T112" i="3" s="1" a="1"/>
  <c r="U112" i="3" s="1"/>
  <c r="X112" i="3" l="1"/>
  <c r="G112" i="3"/>
  <c r="T112" i="3"/>
  <c r="V112" i="3"/>
  <c r="Y112" i="3"/>
  <c r="W112" i="3"/>
  <c r="I112" i="3" l="1"/>
  <c r="D113" i="3" s="1"/>
  <c r="C114" i="3" s="1"/>
  <c r="K113" i="3" l="1"/>
  <c r="L113" i="3" s="1" a="1"/>
  <c r="L113" i="3" s="1"/>
  <c r="O113" i="3" l="1"/>
  <c r="N113" i="3"/>
  <c r="Q113" i="3"/>
  <c r="M113" i="3"/>
  <c r="P113" i="3"/>
  <c r="E113" i="3" l="1"/>
  <c r="F113" i="3" s="1"/>
  <c r="H113" i="3" s="1"/>
  <c r="S113" i="3" s="1"/>
  <c r="T113" i="3" s="1" a="1"/>
  <c r="V113" i="3" s="1"/>
  <c r="Y113" i="3" l="1"/>
  <c r="W113" i="3"/>
  <c r="U113" i="3"/>
  <c r="T113" i="3"/>
  <c r="X113" i="3"/>
  <c r="G113" i="3"/>
  <c r="I113" i="3"/>
  <c r="D114" i="3" s="1"/>
  <c r="C115" i="3" s="1"/>
  <c r="K114" i="3" l="1"/>
  <c r="L114" i="3" s="1" a="1"/>
  <c r="N114" i="3" s="1"/>
  <c r="Q114" i="3" l="1"/>
  <c r="L114" i="3"/>
  <c r="P114" i="3"/>
  <c r="O114" i="3"/>
  <c r="M114" i="3"/>
  <c r="E114" i="3" l="1"/>
  <c r="F114" i="3" s="1"/>
  <c r="G114" i="3" l="1"/>
  <c r="H114" i="3"/>
  <c r="S114" i="3" s="1"/>
  <c r="T114" i="3" s="1" a="1"/>
  <c r="X114" i="3" l="1"/>
  <c r="T114" i="3"/>
  <c r="U114" i="3"/>
  <c r="Y114" i="3"/>
  <c r="V114" i="3"/>
  <c r="W114" i="3"/>
  <c r="I114" i="3" s="1"/>
  <c r="D115" i="3" s="1"/>
  <c r="K115" i="3" l="1"/>
  <c r="L115" i="3" s="1" a="1"/>
  <c r="C116" i="3"/>
  <c r="Q115" i="3" l="1"/>
  <c r="L115" i="3"/>
  <c r="M115" i="3"/>
  <c r="O115" i="3"/>
  <c r="P115" i="3"/>
  <c r="N115" i="3"/>
  <c r="E115" i="3" l="1"/>
  <c r="F115" i="3" s="1"/>
  <c r="G115" i="3" s="1"/>
  <c r="H115" i="3" l="1"/>
  <c r="S115" i="3" s="1"/>
  <c r="T115" i="3" s="1" a="1"/>
  <c r="U115" i="3" s="1"/>
  <c r="Y115" i="3" l="1"/>
  <c r="X115" i="3"/>
  <c r="W115" i="3"/>
  <c r="V115" i="3"/>
  <c r="T115" i="3"/>
  <c r="I115" i="3" l="1"/>
  <c r="D116" i="3" s="1"/>
  <c r="C117" i="3" s="1"/>
  <c r="K116" i="3" l="1"/>
  <c r="L116" i="3" s="1" a="1"/>
  <c r="Q116" i="3" s="1"/>
  <c r="P116" i="3" l="1"/>
  <c r="M116" i="3"/>
  <c r="N116" i="3"/>
  <c r="O116" i="3"/>
  <c r="L116" i="3"/>
  <c r="E116" i="3"/>
  <c r="F116" i="3" s="1"/>
  <c r="G116" i="3" s="1"/>
  <c r="H116" i="3" l="1"/>
  <c r="S116" i="3" s="1"/>
  <c r="T116" i="3" s="1" a="1"/>
  <c r="Y116" i="3" s="1"/>
  <c r="X116" i="3" l="1"/>
  <c r="W116" i="3"/>
  <c r="V116" i="3"/>
  <c r="U116" i="3"/>
  <c r="T116" i="3"/>
  <c r="I116" i="3" l="1"/>
  <c r="D117" i="3" s="1"/>
  <c r="K117" i="3" s="1"/>
  <c r="L117" i="3" s="1" a="1"/>
  <c r="M117" i="3" s="1"/>
  <c r="C118" i="3" l="1"/>
  <c r="O117" i="3"/>
  <c r="L117" i="3"/>
  <c r="P117" i="3"/>
  <c r="N117" i="3"/>
  <c r="Q117" i="3"/>
  <c r="E117" i="3" l="1"/>
  <c r="F117" i="3" s="1"/>
  <c r="H117" i="3" l="1"/>
  <c r="S117" i="3" s="1"/>
  <c r="T117" i="3" s="1" a="1"/>
  <c r="G117" i="3"/>
  <c r="T117" i="3" l="1"/>
  <c r="X117" i="3"/>
  <c r="V117" i="3"/>
  <c r="Y117" i="3"/>
  <c r="W117" i="3"/>
  <c r="U117" i="3"/>
  <c r="I117" i="3" l="1"/>
  <c r="D118" i="3" s="1"/>
  <c r="K118" i="3" s="1"/>
  <c r="L118" i="3" s="1" a="1"/>
  <c r="C119" i="3" l="1"/>
  <c r="L118" i="3"/>
  <c r="O118" i="3"/>
  <c r="M118" i="3"/>
  <c r="P118" i="3"/>
  <c r="N118" i="3"/>
  <c r="Q118" i="3"/>
  <c r="E118" i="3" l="1"/>
  <c r="F118" i="3" s="1"/>
  <c r="G118" i="3" s="1"/>
  <c r="H118" i="3" l="1"/>
  <c r="S118" i="3" s="1"/>
  <c r="T118" i="3" s="1" a="1"/>
  <c r="W118" i="3" s="1"/>
  <c r="X118" i="3" l="1"/>
  <c r="V118" i="3"/>
  <c r="T118" i="3"/>
  <c r="Y118" i="3"/>
  <c r="U118" i="3"/>
  <c r="I118" i="3" s="1"/>
  <c r="D119" i="3" s="1"/>
  <c r="K119" i="3" s="1"/>
  <c r="L119" i="3" s="1" a="1"/>
  <c r="C120" i="3" l="1"/>
  <c r="N119" i="3"/>
  <c r="P119" i="3"/>
  <c r="M119" i="3"/>
  <c r="O119" i="3"/>
  <c r="Q119" i="3"/>
  <c r="L119" i="3"/>
  <c r="E119" i="3" l="1"/>
  <c r="F119" i="3" s="1"/>
  <c r="H119" i="3" s="1"/>
  <c r="S119" i="3" s="1"/>
  <c r="T119" i="3" s="1" a="1"/>
  <c r="G119" i="3" l="1"/>
  <c r="Y119" i="3"/>
  <c r="W119" i="3"/>
  <c r="X119" i="3"/>
  <c r="T119" i="3"/>
  <c r="U119" i="3"/>
  <c r="V119" i="3"/>
  <c r="I119" i="3" l="1"/>
  <c r="D120" i="3" s="1"/>
  <c r="C121" i="3" s="1"/>
  <c r="K120" i="3" l="1"/>
  <c r="L120" i="3" s="1" a="1"/>
  <c r="O120" i="3" s="1"/>
  <c r="Q120" i="3" l="1"/>
  <c r="N120" i="3"/>
  <c r="M120" i="3"/>
  <c r="L120" i="3"/>
  <c r="P120" i="3"/>
  <c r="E120" i="3"/>
  <c r="F120" i="3" s="1"/>
  <c r="G120" i="3" s="1"/>
  <c r="H120" i="3" l="1"/>
  <c r="S120" i="3" s="1"/>
  <c r="T120" i="3" s="1" a="1"/>
  <c r="U120" i="3" s="1"/>
  <c r="X120" i="3" l="1"/>
  <c r="W120" i="3"/>
  <c r="I120" i="3" s="1"/>
  <c r="D121" i="3" s="1"/>
  <c r="K121" i="3" s="1"/>
  <c r="L121" i="3" s="1" a="1"/>
  <c r="V120" i="3"/>
  <c r="T120" i="3"/>
  <c r="Y120" i="3"/>
  <c r="C122" i="3" l="1"/>
  <c r="M121" i="3"/>
  <c r="Q121" i="3"/>
  <c r="O121" i="3"/>
  <c r="L121" i="3"/>
  <c r="N121" i="3"/>
  <c r="P121" i="3"/>
  <c r="E121" i="3" l="1"/>
  <c r="F121" i="3" s="1"/>
  <c r="G121" i="3" s="1"/>
  <c r="H121" i="3" l="1"/>
  <c r="S121" i="3" s="1"/>
  <c r="T121" i="3" s="1" a="1"/>
  <c r="U121" i="3" s="1"/>
  <c r="T121" i="3" l="1"/>
  <c r="W121" i="3"/>
  <c r="V121" i="3"/>
  <c r="X121" i="3"/>
  <c r="I121" i="3" s="1"/>
  <c r="D122" i="3" s="1"/>
  <c r="K122" i="3" s="1"/>
  <c r="L122" i="3" s="1" a="1"/>
  <c r="Y121" i="3"/>
  <c r="C123" i="3" l="1"/>
  <c r="P122" i="3"/>
  <c r="N122" i="3"/>
  <c r="M122" i="3"/>
  <c r="L122" i="3"/>
  <c r="O122" i="3"/>
  <c r="Q122" i="3"/>
  <c r="E122" i="3" l="1"/>
  <c r="F122" i="3" s="1"/>
  <c r="H122" i="3" s="1"/>
  <c r="S122" i="3" s="1"/>
  <c r="T122" i="3" s="1" a="1"/>
  <c r="G122" i="3" l="1"/>
  <c r="W122" i="3"/>
  <c r="Y122" i="3"/>
  <c r="X122" i="3"/>
  <c r="V122" i="3"/>
  <c r="U122" i="3"/>
  <c r="T122" i="3"/>
  <c r="I122" i="3" l="1"/>
  <c r="D123" i="3" s="1"/>
  <c r="K123" i="3" s="1"/>
  <c r="L123" i="3" s="1" a="1"/>
  <c r="C124" i="3" l="1"/>
  <c r="N123" i="3"/>
  <c r="Q123" i="3"/>
  <c r="O123" i="3"/>
  <c r="M123" i="3"/>
  <c r="L123" i="3"/>
  <c r="P123" i="3"/>
  <c r="E123" i="3" l="1"/>
  <c r="F123" i="3" s="1"/>
  <c r="G123" i="3" s="1"/>
  <c r="H123" i="3" l="1"/>
  <c r="S123" i="3" s="1"/>
  <c r="T123" i="3" s="1" a="1"/>
  <c r="T123" i="3" s="1"/>
  <c r="W123" i="3" l="1"/>
  <c r="X123" i="3"/>
  <c r="U123" i="3"/>
  <c r="Y123" i="3"/>
  <c r="V123" i="3"/>
  <c r="I123" i="3" l="1"/>
  <c r="D124" i="3" s="1"/>
  <c r="C125" i="3" s="1"/>
  <c r="K124" i="3" l="1"/>
  <c r="L124" i="3" s="1" a="1"/>
  <c r="O124" i="3" s="1"/>
  <c r="N124" i="3" l="1"/>
  <c r="M124" i="3"/>
  <c r="L124" i="3"/>
  <c r="P124" i="3"/>
  <c r="Q124" i="3"/>
  <c r="E124" i="3"/>
  <c r="F124" i="3" s="1"/>
  <c r="H124" i="3" l="1"/>
  <c r="S124" i="3" s="1"/>
  <c r="T124" i="3" s="1" a="1"/>
  <c r="G124" i="3"/>
  <c r="X124" i="3" l="1"/>
  <c r="U124" i="3"/>
  <c r="Y124" i="3"/>
  <c r="V124" i="3"/>
  <c r="W124" i="3"/>
  <c r="I124" i="3" s="1"/>
  <c r="D125" i="3" s="1"/>
  <c r="T124" i="3"/>
  <c r="C126" i="3" l="1"/>
  <c r="K125" i="3"/>
  <c r="L125" i="3" s="1" a="1"/>
  <c r="M125" i="3" l="1"/>
  <c r="O125" i="3"/>
  <c r="N125" i="3"/>
  <c r="L125" i="3"/>
  <c r="P125" i="3"/>
  <c r="Q125" i="3"/>
  <c r="E125" i="3" l="1"/>
  <c r="F125" i="3" s="1"/>
  <c r="H125" i="3" s="1"/>
  <c r="S125" i="3" s="1"/>
  <c r="T125" i="3" s="1" a="1"/>
  <c r="G125" i="3" l="1"/>
  <c r="U125" i="3"/>
  <c r="Y125" i="3"/>
  <c r="X125" i="3"/>
  <c r="V125" i="3"/>
  <c r="I125" i="3" s="1"/>
  <c r="D126" i="3" s="1"/>
  <c r="T125" i="3"/>
  <c r="W125" i="3"/>
  <c r="K126" i="3" l="1"/>
  <c r="L126" i="3" s="1" a="1"/>
  <c r="C127" i="3"/>
  <c r="Q126" i="3" l="1"/>
  <c r="O126" i="3"/>
  <c r="P126" i="3"/>
  <c r="M126" i="3"/>
  <c r="L126" i="3"/>
  <c r="N126" i="3"/>
  <c r="E126" i="3" s="1"/>
  <c r="F126" i="3" s="1"/>
  <c r="H126" i="3" l="1"/>
  <c r="S126" i="3" s="1"/>
  <c r="T126" i="3" s="1" a="1"/>
  <c r="G126" i="3"/>
  <c r="X126" i="3" l="1"/>
  <c r="V126" i="3"/>
  <c r="Y126" i="3"/>
  <c r="W126" i="3"/>
  <c r="T126" i="3"/>
  <c r="U126" i="3"/>
  <c r="I126" i="3" l="1"/>
  <c r="D127" i="3" s="1"/>
  <c r="K127" i="3" s="1"/>
  <c r="L127" i="3" s="1" a="1"/>
  <c r="C128" i="3" l="1"/>
  <c r="P127" i="3"/>
  <c r="M127" i="3"/>
  <c r="N127" i="3"/>
  <c r="O127" i="3"/>
  <c r="Q127" i="3"/>
  <c r="L127" i="3"/>
  <c r="E127" i="3" s="1"/>
  <c r="F127" i="3" s="1"/>
  <c r="H127" i="3" s="1"/>
  <c r="S127" i="3" s="1"/>
  <c r="T127" i="3" s="1" a="1"/>
  <c r="Y127" i="3" s="1"/>
  <c r="W127" i="3" l="1"/>
  <c r="V127" i="3"/>
  <c r="X127" i="3"/>
  <c r="U127" i="3"/>
  <c r="T127" i="3"/>
  <c r="G127" i="3"/>
  <c r="I127" i="3" l="1"/>
  <c r="D128" i="3" s="1"/>
  <c r="K128" i="3" s="1"/>
  <c r="L128" i="3" s="1" a="1"/>
  <c r="Q128" i="3" s="1"/>
  <c r="O128" i="3" l="1"/>
  <c r="P128" i="3"/>
  <c r="M128" i="3"/>
  <c r="L128" i="3"/>
  <c r="N128" i="3"/>
  <c r="C129" i="3"/>
  <c r="E128" i="3" l="1"/>
  <c r="F128" i="3" s="1"/>
  <c r="G128" i="3" s="1"/>
  <c r="H128" i="3" l="1"/>
  <c r="S128" i="3" s="1"/>
  <c r="T128" i="3" s="1" a="1"/>
  <c r="V128" i="3" s="1"/>
  <c r="W128" i="3" l="1"/>
  <c r="U128" i="3"/>
  <c r="Y128" i="3"/>
  <c r="X128" i="3"/>
  <c r="T128" i="3"/>
  <c r="I128" i="3" l="1"/>
  <c r="D129" i="3" s="1"/>
  <c r="C130" i="3" s="1"/>
  <c r="K129" i="3" l="1"/>
  <c r="L129" i="3" s="1" a="1"/>
  <c r="P129" i="3" s="1"/>
  <c r="Q129" i="3" l="1"/>
  <c r="L129" i="3"/>
  <c r="N129" i="3"/>
  <c r="M129" i="3"/>
  <c r="O129" i="3"/>
  <c r="E129" i="3" l="1"/>
  <c r="F129" i="3" s="1"/>
  <c r="G129" i="3" s="1"/>
  <c r="H129" i="3" l="1"/>
  <c r="S129" i="3" s="1"/>
  <c r="T129" i="3" s="1" a="1"/>
  <c r="V129" i="3" s="1"/>
  <c r="Y129" i="3" l="1"/>
  <c r="U129" i="3"/>
  <c r="W129" i="3"/>
  <c r="T129" i="3"/>
  <c r="X129" i="3"/>
  <c r="I129" i="3" s="1"/>
  <c r="D130" i="3" s="1"/>
  <c r="C131" i="3" s="1"/>
  <c r="K130" i="3" l="1"/>
  <c r="L130" i="3" s="1" a="1"/>
  <c r="Q130" i="3" s="1"/>
  <c r="N130" i="3" l="1"/>
  <c r="P130" i="3"/>
  <c r="L130" i="3"/>
  <c r="O130" i="3"/>
  <c r="M130" i="3"/>
  <c r="E130" i="3" l="1"/>
  <c r="F130" i="3" s="1"/>
  <c r="G130" i="3" s="1"/>
  <c r="H130" i="3" l="1"/>
  <c r="S130" i="3" s="1"/>
  <c r="T130" i="3" s="1" a="1"/>
  <c r="Y130" i="3" s="1"/>
  <c r="U130" i="3" l="1"/>
  <c r="X130" i="3"/>
  <c r="T130" i="3"/>
  <c r="V130" i="3"/>
  <c r="W130" i="3"/>
  <c r="I130" i="3" l="1"/>
  <c r="D131" i="3" s="1"/>
  <c r="K131" i="3" s="1"/>
  <c r="L131" i="3" s="1" a="1"/>
  <c r="O131" i="3" s="1"/>
  <c r="C132" i="3" l="1"/>
  <c r="N131" i="3"/>
  <c r="Q131" i="3"/>
  <c r="M131" i="3"/>
  <c r="P131" i="3"/>
  <c r="L131" i="3"/>
  <c r="E131" i="3"/>
  <c r="F131" i="3" s="1"/>
  <c r="G131" i="3" s="1"/>
  <c r="H131" i="3" l="1"/>
  <c r="S131" i="3" s="1"/>
  <c r="T131" i="3" s="1" a="1"/>
  <c r="W131" i="3" s="1"/>
  <c r="U131" i="3" l="1"/>
  <c r="T131" i="3"/>
  <c r="Y131" i="3"/>
  <c r="I131" i="3" s="1"/>
  <c r="D132" i="3" s="1"/>
  <c r="C133" i="3" s="1"/>
  <c r="V131" i="3"/>
  <c r="X131" i="3"/>
  <c r="K132" i="3" l="1"/>
  <c r="L132" i="3" s="1" a="1"/>
  <c r="Q132" i="3" s="1"/>
  <c r="O132" i="3" l="1"/>
  <c r="M132" i="3"/>
  <c r="L132" i="3"/>
  <c r="P132" i="3"/>
  <c r="N132" i="3"/>
  <c r="E132" i="3"/>
  <c r="F132" i="3" s="1"/>
  <c r="G132" i="3" s="1"/>
  <c r="H132" i="3" l="1"/>
  <c r="S132" i="3" s="1"/>
  <c r="T132" i="3" s="1" a="1"/>
  <c r="U132" i="3" s="1"/>
  <c r="T132" i="3" l="1"/>
  <c r="V132" i="3"/>
  <c r="W132" i="3"/>
  <c r="X132" i="3"/>
  <c r="I132" i="3" s="1"/>
  <c r="D133" i="3" s="1"/>
  <c r="K133" i="3" s="1"/>
  <c r="L133" i="3" s="1" a="1"/>
  <c r="O133" i="3" s="1"/>
  <c r="Y132" i="3"/>
  <c r="L133" i="3" l="1"/>
  <c r="P133" i="3"/>
  <c r="N133" i="3"/>
  <c r="Q133" i="3"/>
  <c r="C134" i="3"/>
  <c r="M133" i="3"/>
  <c r="E133" i="3" l="1"/>
  <c r="F133" i="3" s="1"/>
  <c r="H133" i="3" l="1"/>
  <c r="S133" i="3" s="1"/>
  <c r="T133" i="3" s="1" a="1"/>
  <c r="G133" i="3"/>
  <c r="W133" i="3" l="1"/>
  <c r="T133" i="3"/>
  <c r="U133" i="3"/>
  <c r="I133" i="3" s="1"/>
  <c r="D134" i="3" s="1"/>
  <c r="X133" i="3"/>
  <c r="Y133" i="3"/>
  <c r="V133" i="3"/>
  <c r="K134" i="3" l="1"/>
  <c r="L134" i="3" s="1" a="1"/>
  <c r="C135" i="3"/>
  <c r="L134" i="3" l="1"/>
  <c r="M134" i="3"/>
  <c r="N134" i="3"/>
  <c r="P134" i="3"/>
  <c r="Q134" i="3"/>
  <c r="O134" i="3"/>
  <c r="E134" i="3" l="1"/>
  <c r="F134" i="3" s="1"/>
  <c r="H134" i="3" s="1"/>
  <c r="S134" i="3" s="1"/>
  <c r="T134" i="3" s="1" a="1"/>
  <c r="G134" i="3" l="1"/>
  <c r="W134" i="3"/>
  <c r="Y134" i="3"/>
  <c r="T134" i="3"/>
  <c r="X134" i="3"/>
  <c r="U134" i="3"/>
  <c r="V134" i="3"/>
  <c r="I134" i="3" l="1"/>
  <c r="D135" i="3" s="1"/>
  <c r="C136" i="3" s="1"/>
  <c r="K135" i="3" l="1"/>
  <c r="L135" i="3" s="1" a="1"/>
  <c r="L135" i="3" s="1"/>
  <c r="N135" i="3" l="1"/>
  <c r="Q135" i="3"/>
  <c r="M135" i="3"/>
  <c r="O135" i="3"/>
  <c r="P135" i="3"/>
  <c r="E135" i="3"/>
  <c r="F135" i="3" s="1"/>
  <c r="H135" i="3" s="1"/>
  <c r="S135" i="3" s="1"/>
  <c r="T135" i="3" s="1" a="1"/>
  <c r="G135" i="3" l="1"/>
  <c r="U135" i="3"/>
  <c r="T135" i="3"/>
  <c r="V135" i="3"/>
  <c r="W135" i="3"/>
  <c r="Y135" i="3"/>
  <c r="X135" i="3"/>
  <c r="I135" i="3" l="1"/>
  <c r="D136" i="3" s="1"/>
  <c r="C137" i="3" s="1"/>
  <c r="K136" i="3" l="1"/>
  <c r="L136" i="3" s="1" a="1"/>
  <c r="P136" i="3" s="1"/>
  <c r="O136" i="3" l="1"/>
  <c r="L136" i="3"/>
  <c r="N136" i="3"/>
  <c r="M136" i="3"/>
  <c r="Q136" i="3"/>
  <c r="E136" i="3"/>
  <c r="F136" i="3" s="1"/>
  <c r="G136" i="3" s="1"/>
  <c r="H136" i="3" l="1"/>
  <c r="S136" i="3" s="1"/>
  <c r="T136" i="3" s="1" a="1"/>
  <c r="W136" i="3" s="1"/>
  <c r="V136" i="3" l="1"/>
  <c r="U136" i="3"/>
  <c r="X136" i="3"/>
  <c r="T136" i="3"/>
  <c r="Y136" i="3"/>
  <c r="I136" i="3" l="1"/>
  <c r="D137" i="3" s="1"/>
  <c r="K137" i="3" s="1"/>
  <c r="L137" i="3" s="1" a="1"/>
  <c r="N137" i="3" s="1"/>
  <c r="C138" i="3" l="1"/>
  <c r="P137" i="3"/>
  <c r="M137" i="3"/>
  <c r="L137" i="3"/>
  <c r="Q137" i="3"/>
  <c r="O137" i="3"/>
  <c r="E137" i="3"/>
  <c r="F137" i="3" s="1"/>
  <c r="G137" i="3" s="1"/>
  <c r="H137" i="3" l="1"/>
  <c r="S137" i="3" s="1"/>
  <c r="T137" i="3" s="1" a="1"/>
  <c r="Y137" i="3" s="1"/>
  <c r="X137" i="3" l="1"/>
  <c r="W137" i="3"/>
  <c r="U137" i="3"/>
  <c r="V137" i="3"/>
  <c r="T137" i="3"/>
  <c r="I137" i="3" l="1"/>
  <c r="D138" i="3" s="1"/>
  <c r="K138" i="3" s="1"/>
  <c r="L138" i="3" s="1" a="1"/>
  <c r="P138" i="3" s="1"/>
  <c r="Q138" i="3" l="1"/>
  <c r="M138" i="3"/>
  <c r="L138" i="3"/>
  <c r="N138" i="3"/>
  <c r="O138" i="3"/>
  <c r="C139" i="3"/>
  <c r="E138" i="3" l="1"/>
  <c r="F138" i="3" s="1"/>
  <c r="H138" i="3" s="1"/>
  <c r="S138" i="3" s="1"/>
  <c r="T138" i="3" s="1" a="1"/>
  <c r="X138" i="3" s="1"/>
  <c r="G138" i="3" l="1"/>
  <c r="V138" i="3"/>
  <c r="W138" i="3"/>
  <c r="Y138" i="3"/>
  <c r="U138" i="3"/>
  <c r="T138" i="3"/>
  <c r="I138" i="3" l="1"/>
  <c r="D139" i="3" s="1"/>
  <c r="K139" i="3" s="1"/>
  <c r="L139" i="3" s="1" a="1"/>
  <c r="L139" i="3" s="1"/>
  <c r="C140" i="3" l="1"/>
  <c r="Q139" i="3"/>
  <c r="N139" i="3"/>
  <c r="O139" i="3"/>
  <c r="P139" i="3"/>
  <c r="M139" i="3"/>
  <c r="E139" i="3" l="1"/>
  <c r="F139" i="3" s="1"/>
  <c r="H139" i="3" s="1"/>
  <c r="S139" i="3" s="1"/>
  <c r="T139" i="3" s="1" a="1"/>
  <c r="U139" i="3" s="1"/>
  <c r="G139" i="3" l="1"/>
  <c r="Y139" i="3"/>
  <c r="T139" i="3"/>
  <c r="W139" i="3"/>
  <c r="X139" i="3"/>
  <c r="V139" i="3"/>
  <c r="I139" i="3" s="1"/>
  <c r="D140" i="3" s="1"/>
  <c r="K140" i="3" l="1"/>
  <c r="L140" i="3" s="1" a="1"/>
  <c r="C141" i="3"/>
  <c r="L140" i="3" l="1"/>
  <c r="Q140" i="3"/>
  <c r="P140" i="3"/>
  <c r="N140" i="3"/>
  <c r="O140" i="3"/>
  <c r="M140" i="3"/>
  <c r="E140" i="3" s="1"/>
  <c r="F140" i="3" s="1"/>
  <c r="G140" i="3" l="1"/>
  <c r="H140" i="3"/>
  <c r="S140" i="3" s="1"/>
  <c r="T140" i="3" s="1" a="1"/>
  <c r="V140" i="3" l="1"/>
  <c r="U140" i="3"/>
  <c r="Y140" i="3"/>
  <c r="X140" i="3"/>
  <c r="W140" i="3"/>
  <c r="T140" i="3"/>
  <c r="I140" i="3" l="1"/>
  <c r="D141" i="3" s="1"/>
  <c r="C142" i="3" s="1"/>
  <c r="K141" i="3" l="1"/>
  <c r="L141" i="3" s="1" a="1"/>
  <c r="N141" i="3" s="1"/>
  <c r="M141" i="3" l="1"/>
  <c r="Q141" i="3"/>
  <c r="L141" i="3"/>
  <c r="P141" i="3"/>
  <c r="O141" i="3"/>
  <c r="E141" i="3" l="1"/>
  <c r="F141" i="3" s="1"/>
  <c r="G141" i="3" s="1"/>
  <c r="H141" i="3" l="1"/>
  <c r="S141" i="3" s="1"/>
  <c r="T141" i="3" s="1" a="1"/>
  <c r="U141" i="3" s="1"/>
  <c r="W141" i="3" l="1"/>
  <c r="T141" i="3"/>
  <c r="X141" i="3"/>
  <c r="I141" i="3" s="1"/>
  <c r="D142" i="3" s="1"/>
  <c r="C143" i="3" s="1"/>
  <c r="Y141" i="3"/>
  <c r="V141" i="3"/>
  <c r="K142" i="3" l="1"/>
  <c r="L142" i="3" s="1" a="1"/>
  <c r="M142" i="3" s="1"/>
  <c r="L142" i="3" l="1"/>
  <c r="N142" i="3"/>
  <c r="O142" i="3"/>
  <c r="E142" i="3" s="1"/>
  <c r="F142" i="3" s="1"/>
  <c r="G142" i="3" s="1"/>
  <c r="Q142" i="3"/>
  <c r="P142" i="3"/>
  <c r="H142" i="3" l="1"/>
  <c r="S142" i="3" s="1"/>
  <c r="T142" i="3" s="1" a="1"/>
  <c r="T142" i="3" s="1"/>
  <c r="W142" i="3" l="1"/>
  <c r="V142" i="3"/>
  <c r="Y142" i="3"/>
  <c r="U142" i="3"/>
  <c r="X142" i="3"/>
  <c r="I142" i="3"/>
  <c r="D143" i="3" s="1"/>
  <c r="K143" i="3" s="1"/>
  <c r="L143" i="3" s="1" a="1"/>
  <c r="L143" i="3" s="1"/>
  <c r="N143" i="3" l="1"/>
  <c r="M143" i="3"/>
  <c r="Q143" i="3"/>
  <c r="P143" i="3"/>
  <c r="O143" i="3"/>
  <c r="C144" i="3"/>
  <c r="E143" i="3" l="1"/>
  <c r="F143" i="3" s="1"/>
  <c r="H143" i="3" s="1"/>
  <c r="S143" i="3" s="1"/>
  <c r="T143" i="3" s="1" a="1"/>
  <c r="U143" i="3" s="1"/>
  <c r="X143" i="3" l="1"/>
  <c r="I143" i="3" s="1"/>
  <c r="D144" i="3" s="1"/>
  <c r="C145" i="3" s="1"/>
  <c r="T143" i="3"/>
  <c r="Y143" i="3"/>
  <c r="W143" i="3"/>
  <c r="V143" i="3"/>
  <c r="G143" i="3"/>
  <c r="K144" i="3" l="1"/>
  <c r="L144" i="3" s="1" a="1"/>
  <c r="P144" i="3" s="1"/>
  <c r="L144" i="3" l="1"/>
  <c r="Q144" i="3"/>
  <c r="O144" i="3"/>
  <c r="N144" i="3"/>
  <c r="M144" i="3"/>
  <c r="E144" i="3" l="1"/>
  <c r="F144" i="3" s="1"/>
  <c r="G144" i="3" s="1"/>
  <c r="H144" i="3" l="1"/>
  <c r="S144" i="3" s="1"/>
  <c r="T144" i="3" s="1" a="1"/>
  <c r="V144" i="3" s="1"/>
  <c r="U144" i="3" l="1"/>
  <c r="I144" i="3" s="1"/>
  <c r="D145" i="3" s="1"/>
  <c r="C146" i="3" s="1"/>
  <c r="Y144" i="3"/>
  <c r="W144" i="3"/>
  <c r="X144" i="3"/>
  <c r="T144" i="3"/>
  <c r="K145" i="3" l="1"/>
  <c r="L145" i="3" s="1" a="1"/>
  <c r="M145" i="3" s="1"/>
  <c r="O145" i="3" l="1"/>
  <c r="Q145" i="3"/>
  <c r="N145" i="3"/>
  <c r="L145" i="3"/>
  <c r="P145" i="3"/>
  <c r="E145" i="3" l="1"/>
  <c r="F145" i="3" s="1"/>
  <c r="H145" i="3" s="1"/>
  <c r="S145" i="3" s="1"/>
  <c r="T145" i="3" s="1" a="1"/>
  <c r="Y145" i="3" s="1"/>
  <c r="G145" i="3" l="1"/>
  <c r="U145" i="3"/>
  <c r="W145" i="3"/>
  <c r="T145" i="3"/>
  <c r="V145" i="3"/>
  <c r="X145" i="3"/>
  <c r="I145" i="3" s="1"/>
  <c r="D146" i="3" s="1"/>
  <c r="C147" i="3" s="1"/>
  <c r="K146" i="3" l="1"/>
  <c r="L146" i="3" s="1" a="1"/>
  <c r="O146" i="3" s="1"/>
  <c r="P146" i="3" l="1"/>
  <c r="M146" i="3"/>
  <c r="Q146" i="3"/>
  <c r="L146" i="3"/>
  <c r="N146" i="3"/>
  <c r="E146" i="3" l="1"/>
  <c r="F146" i="3" s="1"/>
  <c r="H146" i="3" s="1"/>
  <c r="S146" i="3" s="1"/>
  <c r="T146" i="3" s="1" a="1"/>
  <c r="Y146" i="3" s="1"/>
  <c r="G146" i="3" l="1"/>
  <c r="V146" i="3"/>
  <c r="T146" i="3"/>
  <c r="X146" i="3"/>
  <c r="U146" i="3"/>
  <c r="W146" i="3"/>
  <c r="I146" i="3" s="1"/>
  <c r="D147" i="3" s="1"/>
  <c r="C148" i="3" s="1"/>
  <c r="K147" i="3" l="1"/>
  <c r="L147" i="3" s="1" a="1"/>
  <c r="M147" i="3" s="1"/>
  <c r="O147" i="3" l="1"/>
  <c r="N147" i="3"/>
  <c r="Q147" i="3"/>
  <c r="L147" i="3"/>
  <c r="P147" i="3"/>
  <c r="E147" i="3" l="1"/>
  <c r="F147" i="3" s="1"/>
  <c r="H147" i="3" s="1"/>
  <c r="S147" i="3" s="1"/>
  <c r="T147" i="3" s="1" a="1"/>
  <c r="V147" i="3" s="1"/>
  <c r="G147" i="3" l="1"/>
  <c r="Y147" i="3"/>
  <c r="W147" i="3"/>
  <c r="T147" i="3"/>
  <c r="X147" i="3"/>
  <c r="U147" i="3"/>
  <c r="I147" i="3" l="1"/>
  <c r="D148" i="3" s="1"/>
  <c r="K148" i="3" s="1"/>
  <c r="L148" i="3" s="1" a="1"/>
  <c r="C149" i="3" l="1"/>
  <c r="M148" i="3"/>
  <c r="O148" i="3"/>
  <c r="P148" i="3"/>
  <c r="N148" i="3"/>
  <c r="Q148" i="3"/>
  <c r="L148" i="3"/>
  <c r="E148" i="3" l="1"/>
  <c r="F148" i="3" s="1"/>
  <c r="G148" i="3" s="1"/>
  <c r="H148" i="3" l="1"/>
  <c r="S148" i="3" s="1"/>
  <c r="T148" i="3" s="1" a="1"/>
  <c r="W148" i="3" s="1"/>
  <c r="Y148" i="3" l="1"/>
  <c r="U148" i="3"/>
  <c r="V148" i="3"/>
  <c r="X148" i="3"/>
  <c r="T148" i="3"/>
  <c r="I148" i="3" l="1"/>
  <c r="D149" i="3" s="1"/>
  <c r="K149" i="3" s="1"/>
  <c r="L149" i="3" s="1" a="1"/>
  <c r="L149" i="3" s="1"/>
  <c r="N149" i="3" l="1"/>
  <c r="P149" i="3"/>
  <c r="O149" i="3"/>
  <c r="M149" i="3"/>
  <c r="Q149" i="3"/>
  <c r="C150" i="3"/>
  <c r="E149" i="3"/>
  <c r="F149" i="3" s="1"/>
  <c r="H149" i="3" s="1"/>
  <c r="S149" i="3" s="1"/>
  <c r="T149" i="3" s="1" a="1"/>
  <c r="G149" i="3" l="1"/>
  <c r="Y149" i="3"/>
  <c r="X149" i="3"/>
  <c r="V149" i="3"/>
  <c r="U149" i="3"/>
  <c r="I149" i="3" s="1"/>
  <c r="D150" i="3" s="1"/>
  <c r="W149" i="3"/>
  <c r="T149" i="3"/>
  <c r="K150" i="3" l="1"/>
  <c r="L150" i="3" s="1" a="1"/>
  <c r="C151" i="3"/>
  <c r="P150" i="3" l="1"/>
  <c r="M150" i="3"/>
  <c r="Q150" i="3"/>
  <c r="L150" i="3"/>
  <c r="O150" i="3"/>
  <c r="N150" i="3"/>
  <c r="E150" i="3" l="1"/>
  <c r="F150" i="3" s="1"/>
  <c r="G150" i="3" s="1"/>
  <c r="H150" i="3" l="1"/>
  <c r="S150" i="3" s="1"/>
  <c r="T150" i="3" s="1" a="1"/>
  <c r="Y150" i="3" s="1"/>
  <c r="X150" i="3" l="1"/>
  <c r="W150" i="3"/>
  <c r="T150" i="3"/>
  <c r="V150" i="3"/>
  <c r="U150" i="3"/>
  <c r="I150" i="3" s="1"/>
  <c r="D151" i="3" s="1"/>
  <c r="K151" i="3" s="1"/>
  <c r="L151" i="3" s="1" a="1"/>
  <c r="C152" i="3" l="1"/>
  <c r="P151" i="3"/>
  <c r="M151" i="3"/>
  <c r="L151" i="3"/>
  <c r="N151" i="3"/>
  <c r="O151" i="3"/>
  <c r="Q151" i="3"/>
  <c r="E151" i="3" l="1"/>
  <c r="F151" i="3" s="1"/>
  <c r="H151" i="3" s="1"/>
  <c r="S151" i="3" s="1"/>
  <c r="T151" i="3" s="1" a="1"/>
  <c r="G151" i="3" l="1"/>
  <c r="T151" i="3"/>
  <c r="Y151" i="3"/>
  <c r="W151" i="3"/>
  <c r="V151" i="3"/>
  <c r="X151" i="3"/>
  <c r="U151" i="3"/>
  <c r="I151" i="3" s="1"/>
  <c r="D152" i="3" s="1"/>
  <c r="C153" i="3" l="1"/>
  <c r="K152" i="3"/>
  <c r="L152" i="3" s="1" a="1"/>
  <c r="O152" i="3" l="1"/>
  <c r="M152" i="3"/>
  <c r="N152" i="3"/>
  <c r="Q152" i="3"/>
  <c r="P152" i="3"/>
  <c r="L152" i="3"/>
  <c r="E152" i="3" l="1"/>
  <c r="F152" i="3" s="1"/>
  <c r="H152" i="3" s="1"/>
  <c r="S152" i="3" s="1"/>
  <c r="T152" i="3" s="1" a="1"/>
  <c r="G152" i="3" l="1"/>
  <c r="U152" i="3"/>
  <c r="X152" i="3"/>
  <c r="W152" i="3"/>
  <c r="Y152" i="3"/>
  <c r="T152" i="3"/>
  <c r="V152" i="3"/>
  <c r="I152" i="3" l="1"/>
  <c r="D153" i="3" s="1"/>
  <c r="K153" i="3" s="1"/>
  <c r="L153" i="3" s="1" a="1"/>
  <c r="C154" i="3" l="1"/>
  <c r="P153" i="3"/>
  <c r="M153" i="3"/>
  <c r="N153" i="3"/>
  <c r="O153" i="3"/>
  <c r="L153" i="3"/>
  <c r="Q153" i="3"/>
  <c r="E153" i="3" l="1"/>
  <c r="F153" i="3" s="1"/>
  <c r="H153" i="3" s="1"/>
  <c r="S153" i="3" s="1"/>
  <c r="T153" i="3" s="1" a="1"/>
  <c r="G153" i="3" l="1"/>
  <c r="Y153" i="3"/>
  <c r="X153" i="3"/>
  <c r="U153" i="3"/>
  <c r="W153" i="3"/>
  <c r="T153" i="3"/>
  <c r="V153" i="3"/>
  <c r="I153" i="3" l="1"/>
  <c r="D154" i="3" s="1"/>
  <c r="C155" i="3" s="1"/>
  <c r="K154" i="3" l="1"/>
  <c r="L154" i="3" s="1" a="1"/>
  <c r="Q154" i="3" s="1"/>
  <c r="O154" i="3" l="1"/>
  <c r="M154" i="3"/>
  <c r="P154" i="3"/>
  <c r="L154" i="3"/>
  <c r="N154" i="3"/>
  <c r="E154" i="3" l="1"/>
  <c r="F154" i="3" s="1"/>
  <c r="G154" i="3" s="1"/>
  <c r="H154" i="3" l="1"/>
  <c r="S154" i="3" s="1"/>
  <c r="T154" i="3" s="1" a="1"/>
  <c r="T154" i="3" s="1"/>
  <c r="Y154" i="3" l="1"/>
  <c r="X154" i="3"/>
  <c r="W154" i="3"/>
  <c r="U154" i="3"/>
  <c r="V154" i="3"/>
  <c r="I154" i="3"/>
  <c r="D155" i="3" s="1"/>
  <c r="C156" i="3" s="1"/>
  <c r="K155" i="3" l="1"/>
  <c r="L155" i="3" s="1" a="1"/>
  <c r="Q155" i="3" s="1"/>
  <c r="M155" i="3" l="1"/>
  <c r="L155" i="3"/>
  <c r="N155" i="3"/>
  <c r="P155" i="3"/>
  <c r="O155" i="3"/>
  <c r="E155" i="3"/>
  <c r="F155" i="3" s="1"/>
  <c r="H155" i="3" s="1"/>
  <c r="S155" i="3" s="1"/>
  <c r="T155" i="3" s="1" a="1"/>
  <c r="X155" i="3" s="1"/>
  <c r="W155" i="3" l="1"/>
  <c r="V155" i="3"/>
  <c r="T155" i="3"/>
  <c r="U155" i="3"/>
  <c r="I155" i="3" s="1"/>
  <c r="D156" i="3" s="1"/>
  <c r="K156" i="3" s="1"/>
  <c r="L156" i="3" s="1" a="1"/>
  <c r="Y155" i="3"/>
  <c r="G155" i="3"/>
  <c r="C157" i="3" l="1"/>
  <c r="P156" i="3"/>
  <c r="L156" i="3"/>
  <c r="N156" i="3"/>
  <c r="O156" i="3"/>
  <c r="M156" i="3"/>
  <c r="Q156" i="3"/>
  <c r="E156" i="3" l="1"/>
  <c r="F156" i="3" s="1"/>
  <c r="H156" i="3" s="1"/>
  <c r="S156" i="3" s="1"/>
  <c r="T156" i="3" s="1" a="1"/>
  <c r="X156" i="3" s="1"/>
  <c r="U156" i="3" l="1"/>
  <c r="W156" i="3"/>
  <c r="V156" i="3"/>
  <c r="I156" i="3" s="1"/>
  <c r="D157" i="3" s="1"/>
  <c r="C158" i="3" s="1"/>
  <c r="Y156" i="3"/>
  <c r="T156" i="3"/>
  <c r="G156" i="3"/>
  <c r="K157" i="3" l="1"/>
  <c r="L157" i="3" s="1" a="1"/>
  <c r="N157" i="3" s="1"/>
  <c r="P157" i="3" l="1"/>
  <c r="O157" i="3"/>
  <c r="L157" i="3"/>
  <c r="Q157" i="3"/>
  <c r="M157" i="3"/>
  <c r="E157" i="3"/>
  <c r="F157" i="3" s="1"/>
  <c r="H157" i="3" s="1"/>
  <c r="S157" i="3" s="1"/>
  <c r="T157" i="3" s="1" a="1"/>
  <c r="X157" i="3" s="1"/>
  <c r="G157" i="3" l="1"/>
  <c r="Y157" i="3"/>
  <c r="V157" i="3"/>
  <c r="W157" i="3"/>
  <c r="U157" i="3"/>
  <c r="T157" i="3"/>
  <c r="I157" i="3" l="1"/>
  <c r="D158" i="3" s="1"/>
  <c r="C159" i="3" s="1"/>
  <c r="K158" i="3" l="1"/>
  <c r="L158" i="3" s="1" a="1"/>
  <c r="N158" i="3" s="1"/>
  <c r="Q158" i="3" l="1"/>
  <c r="O158" i="3"/>
  <c r="M158" i="3"/>
  <c r="L158" i="3"/>
  <c r="P158" i="3"/>
  <c r="E158" i="3" l="1"/>
  <c r="F158" i="3" s="1"/>
  <c r="H158" i="3" s="1"/>
  <c r="S158" i="3" s="1"/>
  <c r="T158" i="3" s="1" a="1"/>
  <c r="U158" i="3" s="1"/>
  <c r="V158" i="3" l="1"/>
  <c r="X158" i="3"/>
  <c r="T158" i="3"/>
  <c r="W158" i="3"/>
  <c r="G158" i="3"/>
  <c r="Y158" i="3"/>
  <c r="I158" i="3" l="1"/>
  <c r="D159" i="3" s="1"/>
  <c r="K159" i="3" s="1"/>
  <c r="L159" i="3" s="1" a="1"/>
  <c r="P159" i="3" s="1"/>
  <c r="C160" i="3" l="1"/>
  <c r="N159" i="3"/>
  <c r="M159" i="3"/>
  <c r="Q159" i="3"/>
  <c r="O159" i="3"/>
  <c r="L159" i="3"/>
  <c r="E159" i="3" l="1"/>
  <c r="F159" i="3" s="1"/>
  <c r="H159" i="3" s="1"/>
  <c r="S159" i="3" s="1"/>
  <c r="T159" i="3" s="1" a="1"/>
  <c r="V159" i="3" s="1"/>
  <c r="T159" i="3" l="1"/>
  <c r="Y159" i="3"/>
  <c r="U159" i="3"/>
  <c r="W159" i="3"/>
  <c r="X159" i="3"/>
  <c r="I159" i="3" s="1"/>
  <c r="D160" i="3" s="1"/>
  <c r="K160" i="3" s="1"/>
  <c r="L160" i="3" s="1" a="1"/>
  <c r="P160" i="3" s="1"/>
  <c r="G159" i="3"/>
  <c r="N160" i="3" l="1"/>
  <c r="L160" i="3"/>
  <c r="O160" i="3"/>
  <c r="M160" i="3"/>
  <c r="Q160" i="3"/>
  <c r="C161" i="3"/>
  <c r="E160" i="3"/>
  <c r="F160" i="3" s="1"/>
  <c r="H160" i="3" s="1"/>
  <c r="S160" i="3" s="1"/>
  <c r="T160" i="3" s="1" a="1"/>
  <c r="G160" i="3" l="1"/>
  <c r="W160" i="3"/>
  <c r="V160" i="3"/>
  <c r="T160" i="3"/>
  <c r="Y160" i="3"/>
  <c r="X160" i="3"/>
  <c r="U160" i="3"/>
  <c r="I160" i="3" s="1"/>
  <c r="D161" i="3" s="1"/>
  <c r="K161" i="3" l="1"/>
  <c r="L161" i="3" s="1" a="1"/>
  <c r="C162" i="3"/>
  <c r="P161" i="3" l="1"/>
  <c r="N161" i="3"/>
  <c r="M161" i="3"/>
  <c r="L161" i="3"/>
  <c r="Q161" i="3"/>
  <c r="O161" i="3"/>
  <c r="E161" i="3" l="1"/>
  <c r="F161" i="3" s="1"/>
  <c r="G161" i="3" s="1"/>
  <c r="H161" i="3" l="1"/>
  <c r="S161" i="3" s="1"/>
  <c r="T161" i="3" s="1" a="1"/>
  <c r="X161" i="3" s="1"/>
  <c r="U161" i="3" l="1"/>
  <c r="V161" i="3"/>
  <c r="W161" i="3"/>
  <c r="Y161" i="3"/>
  <c r="T161" i="3"/>
  <c r="I161" i="3" l="1"/>
  <c r="D162" i="3" s="1"/>
  <c r="K162" i="3" s="1"/>
  <c r="L162" i="3" s="1" a="1"/>
  <c r="P162" i="3" s="1"/>
  <c r="O162" i="3" l="1"/>
  <c r="N162" i="3"/>
  <c r="M162" i="3"/>
  <c r="L162" i="3"/>
  <c r="Q162" i="3"/>
  <c r="C163" i="3"/>
  <c r="E162" i="3"/>
  <c r="F162" i="3" s="1"/>
  <c r="H162" i="3" s="1"/>
  <c r="S162" i="3" s="1"/>
  <c r="T162" i="3" s="1" a="1"/>
  <c r="G162" i="3" l="1"/>
  <c r="U162" i="3"/>
  <c r="X162" i="3"/>
  <c r="W162" i="3"/>
  <c r="V162" i="3"/>
  <c r="I162" i="3" s="1"/>
  <c r="D163" i="3" s="1"/>
  <c r="T162" i="3"/>
  <c r="Y162" i="3"/>
  <c r="K163" i="3" l="1"/>
  <c r="L163" i="3" s="1" a="1"/>
  <c r="C164" i="3"/>
  <c r="O163" i="3" l="1"/>
  <c r="M163" i="3"/>
  <c r="P163" i="3"/>
  <c r="L163" i="3"/>
  <c r="Q163" i="3"/>
  <c r="N163" i="3"/>
  <c r="E163" i="3" l="1"/>
  <c r="F163" i="3" s="1"/>
  <c r="H163" i="3" s="1"/>
  <c r="S163" i="3" s="1"/>
  <c r="T163" i="3" s="1" a="1"/>
  <c r="G163" i="3" l="1"/>
  <c r="W163" i="3"/>
  <c r="Y163" i="3"/>
  <c r="X163" i="3"/>
  <c r="T163" i="3"/>
  <c r="V163" i="3"/>
  <c r="I163" i="3" s="1"/>
  <c r="D164" i="3" s="1"/>
  <c r="U163" i="3"/>
  <c r="C165" i="3" l="1"/>
  <c r="K164" i="3"/>
  <c r="L164" i="3" s="1" a="1"/>
  <c r="N164" i="3" l="1"/>
  <c r="P164" i="3"/>
  <c r="L164" i="3"/>
  <c r="M164" i="3"/>
  <c r="O164" i="3"/>
  <c r="Q164" i="3"/>
  <c r="E164" i="3" l="1"/>
  <c r="F164" i="3" s="1"/>
  <c r="G164" i="3" s="1"/>
  <c r="H164" i="3" l="1"/>
  <c r="S164" i="3" s="1"/>
  <c r="T164" i="3" s="1" a="1"/>
  <c r="V164" i="3" s="1"/>
  <c r="U164" i="3" l="1"/>
  <c r="T164" i="3"/>
  <c r="W164" i="3"/>
  <c r="X164" i="3"/>
  <c r="I164" i="3" s="1"/>
  <c r="D165" i="3" s="1"/>
  <c r="K165" i="3" s="1"/>
  <c r="L165" i="3" s="1" a="1"/>
  <c r="Y164" i="3"/>
  <c r="C166" i="3" l="1"/>
  <c r="P165" i="3"/>
  <c r="L165" i="3"/>
  <c r="Q165" i="3"/>
  <c r="M165" i="3"/>
  <c r="O165" i="3"/>
  <c r="N165" i="3"/>
  <c r="E165" i="3" l="1"/>
  <c r="F165" i="3" s="1"/>
  <c r="H165" i="3" s="1"/>
  <c r="S165" i="3" s="1"/>
  <c r="T165" i="3" s="1" a="1"/>
  <c r="G165" i="3" l="1"/>
  <c r="V165" i="3"/>
  <c r="U165" i="3"/>
  <c r="T165" i="3"/>
  <c r="X165" i="3"/>
  <c r="Y165" i="3"/>
  <c r="W165" i="3"/>
  <c r="I165" i="3" l="1"/>
  <c r="D166" i="3" s="1"/>
  <c r="C167" i="3" s="1"/>
  <c r="K166" i="3" l="1"/>
  <c r="L166" i="3" s="1" a="1"/>
  <c r="O166" i="3" s="1"/>
  <c r="Q166" i="3" l="1"/>
  <c r="M166" i="3"/>
  <c r="N166" i="3"/>
  <c r="L166" i="3"/>
  <c r="P166" i="3"/>
  <c r="E166" i="3"/>
  <c r="F166" i="3" s="1"/>
  <c r="G166" i="3" s="1"/>
  <c r="H166" i="3" l="1"/>
  <c r="S166" i="3" s="1"/>
  <c r="T166" i="3" s="1" a="1"/>
  <c r="T166" i="3" s="1"/>
  <c r="W166" i="3" l="1"/>
  <c r="X166" i="3"/>
  <c r="V166" i="3"/>
  <c r="I166" i="3" s="1"/>
  <c r="D167" i="3" s="1"/>
  <c r="C168" i="3" s="1"/>
  <c r="U166" i="3"/>
  <c r="Y166" i="3"/>
  <c r="K167" i="3" l="1"/>
  <c r="L167" i="3" s="1" a="1"/>
  <c r="L167" i="3" s="1"/>
  <c r="P167" i="3" l="1"/>
  <c r="O167" i="3"/>
  <c r="Q167" i="3"/>
  <c r="N167" i="3"/>
  <c r="M167" i="3"/>
  <c r="E167" i="3"/>
  <c r="F167" i="3" s="1"/>
  <c r="G167" i="3" s="1"/>
  <c r="H167" i="3" l="1"/>
  <c r="S167" i="3" s="1"/>
  <c r="T167" i="3" s="1" a="1"/>
  <c r="X167" i="3" s="1"/>
  <c r="U167" i="3" l="1"/>
  <c r="Y167" i="3"/>
  <c r="V167" i="3"/>
  <c r="W167" i="3"/>
  <c r="T167" i="3"/>
  <c r="I167" i="3"/>
  <c r="D168" i="3" s="1"/>
  <c r="K168" i="3" s="1"/>
  <c r="L168" i="3" s="1" a="1"/>
  <c r="L168" i="3" s="1"/>
  <c r="C169" i="3" l="1"/>
  <c r="N168" i="3"/>
  <c r="O168" i="3"/>
  <c r="M168" i="3"/>
  <c r="Q168" i="3"/>
  <c r="P168" i="3"/>
  <c r="E168" i="3" l="1"/>
  <c r="F168" i="3" s="1"/>
  <c r="H168" i="3" s="1"/>
  <c r="S168" i="3" s="1"/>
  <c r="T168" i="3" s="1" a="1"/>
  <c r="T168" i="3" s="1"/>
  <c r="G168" i="3" l="1"/>
  <c r="X168" i="3"/>
  <c r="Y168" i="3"/>
  <c r="W168" i="3"/>
  <c r="V168" i="3"/>
  <c r="I168" i="3" s="1"/>
  <c r="D169" i="3" s="1"/>
  <c r="K169" i="3" s="1"/>
  <c r="L169" i="3" s="1" a="1"/>
  <c r="M169" i="3" s="1"/>
  <c r="U168" i="3"/>
  <c r="P169" i="3" l="1"/>
  <c r="N169" i="3"/>
  <c r="Q169" i="3"/>
  <c r="L169" i="3"/>
  <c r="O169" i="3"/>
  <c r="C170" i="3"/>
  <c r="E169" i="3"/>
  <c r="F169" i="3" s="1"/>
  <c r="H169" i="3" s="1"/>
  <c r="S169" i="3" s="1"/>
  <c r="T169" i="3" s="1" a="1"/>
  <c r="X169" i="3" s="1"/>
  <c r="G169" i="3" l="1"/>
  <c r="W169" i="3"/>
  <c r="Y169" i="3"/>
  <c r="V169" i="3"/>
  <c r="T169" i="3"/>
  <c r="U169" i="3"/>
  <c r="I169" i="3" s="1"/>
  <c r="D170" i="3" s="1"/>
  <c r="K170" i="3" s="1"/>
  <c r="L170" i="3" s="1" a="1"/>
  <c r="M170" i="3" s="1"/>
  <c r="P170" i="3" l="1"/>
  <c r="O170" i="3"/>
  <c r="N170" i="3"/>
  <c r="L170" i="3"/>
  <c r="Q170" i="3"/>
  <c r="C171" i="3"/>
  <c r="E170" i="3" l="1"/>
  <c r="F170" i="3" s="1"/>
  <c r="G170" i="3" s="1"/>
  <c r="H170" i="3" l="1"/>
  <c r="S170" i="3" s="1"/>
  <c r="T170" i="3" s="1" a="1"/>
  <c r="T170" i="3" s="1"/>
  <c r="X170" i="3" l="1"/>
  <c r="U170" i="3"/>
  <c r="V170" i="3"/>
  <c r="W170" i="3"/>
  <c r="Y170" i="3"/>
  <c r="I170" i="3"/>
  <c r="D171" i="3" s="1"/>
  <c r="K171" i="3" s="1"/>
  <c r="L171" i="3" s="1" a="1"/>
  <c r="C172" i="3" l="1"/>
  <c r="P171" i="3"/>
  <c r="N171" i="3"/>
  <c r="M171" i="3"/>
  <c r="L171" i="3"/>
  <c r="O171" i="3"/>
  <c r="Q171" i="3"/>
  <c r="E171" i="3" l="1"/>
  <c r="F171" i="3" s="1"/>
  <c r="G171" i="3" s="1"/>
  <c r="H171" i="3" l="1"/>
  <c r="S171" i="3" s="1"/>
  <c r="T171" i="3" s="1" a="1"/>
  <c r="U171" i="3" s="1"/>
  <c r="W171" i="3" l="1"/>
  <c r="T171" i="3"/>
  <c r="X171" i="3"/>
  <c r="V171" i="3"/>
  <c r="Y171" i="3"/>
  <c r="I171" i="3"/>
  <c r="D172" i="3" s="1"/>
  <c r="K172" i="3" s="1"/>
  <c r="L172" i="3" s="1" a="1"/>
  <c r="C173" i="3" l="1"/>
  <c r="Q172" i="3"/>
  <c r="L172" i="3"/>
  <c r="O172" i="3"/>
  <c r="M172" i="3"/>
  <c r="P172" i="3"/>
  <c r="N172" i="3"/>
  <c r="E172" i="3" l="1"/>
  <c r="F172" i="3" s="1"/>
  <c r="G172" i="3" s="1"/>
  <c r="H172" i="3" l="1"/>
  <c r="S172" i="3" s="1"/>
  <c r="T172" i="3" s="1" a="1"/>
  <c r="T172" i="3" s="1"/>
  <c r="W172" i="3" l="1"/>
  <c r="U172" i="3"/>
  <c r="V172" i="3"/>
  <c r="Y172" i="3"/>
  <c r="X172" i="3"/>
  <c r="I172" i="3" l="1"/>
  <c r="D173" i="3" s="1"/>
  <c r="C174" i="3" s="1"/>
  <c r="K173" i="3" l="1"/>
  <c r="L173" i="3" s="1" a="1"/>
  <c r="Q173" i="3" s="1"/>
  <c r="O173" i="3" l="1"/>
  <c r="L173" i="3"/>
  <c r="M173" i="3"/>
  <c r="P173" i="3"/>
  <c r="N173" i="3"/>
  <c r="E173" i="3" l="1"/>
  <c r="F173" i="3" s="1"/>
  <c r="G173" i="3" s="1"/>
  <c r="H173" i="3" l="1"/>
  <c r="S173" i="3" s="1"/>
  <c r="T173" i="3" s="1" a="1"/>
  <c r="T173" i="3" s="1"/>
  <c r="Y173" i="3" l="1"/>
  <c r="U173" i="3"/>
  <c r="W173" i="3"/>
  <c r="X173" i="3"/>
  <c r="V173" i="3"/>
  <c r="I173" i="3" l="1"/>
  <c r="D174" i="3" s="1"/>
  <c r="K174" i="3" s="1"/>
  <c r="L174" i="3" s="1" a="1"/>
  <c r="L174" i="3" s="1"/>
  <c r="C175" i="3" l="1"/>
  <c r="Q174" i="3"/>
  <c r="M174" i="3"/>
  <c r="O174" i="3"/>
  <c r="N174" i="3"/>
  <c r="P174" i="3"/>
  <c r="E174" i="3" l="1"/>
  <c r="F174" i="3" s="1"/>
  <c r="H174" i="3" s="1"/>
  <c r="S174" i="3" s="1"/>
  <c r="T174" i="3" s="1" a="1"/>
  <c r="X174" i="3" s="1"/>
  <c r="G174" i="3" l="1"/>
  <c r="W174" i="3"/>
  <c r="U174" i="3"/>
  <c r="T174" i="3"/>
  <c r="Y174" i="3"/>
  <c r="V174" i="3"/>
  <c r="I174" i="3" l="1"/>
  <c r="D175" i="3" s="1"/>
  <c r="C176" i="3" s="1"/>
  <c r="K175" i="3" l="1"/>
  <c r="L175" i="3" s="1" a="1"/>
  <c r="N175" i="3" s="1"/>
  <c r="L175" i="3" l="1"/>
  <c r="M175" i="3"/>
  <c r="Q175" i="3"/>
  <c r="P175" i="3"/>
  <c r="O175" i="3"/>
  <c r="E175" i="3" l="1"/>
  <c r="F175" i="3" s="1"/>
  <c r="G175" i="3" s="1"/>
  <c r="H175" i="3" l="1"/>
  <c r="S175" i="3" s="1"/>
  <c r="T175" i="3" s="1" a="1"/>
  <c r="X175" i="3" s="1"/>
  <c r="U175" i="3" l="1"/>
  <c r="Y175" i="3"/>
  <c r="W175" i="3"/>
  <c r="T175" i="3"/>
  <c r="V175" i="3"/>
  <c r="I175" i="3" l="1"/>
  <c r="D176" i="3" s="1"/>
  <c r="C177" i="3" s="1"/>
  <c r="K176" i="3" l="1"/>
  <c r="L176" i="3" s="1" a="1"/>
  <c r="N176" i="3" s="1"/>
  <c r="O176" i="3" l="1"/>
  <c r="Q176" i="3"/>
  <c r="M176" i="3"/>
  <c r="P176" i="3"/>
  <c r="L176" i="3"/>
  <c r="E176" i="3" l="1"/>
  <c r="F176" i="3" s="1"/>
  <c r="G176" i="3" s="1"/>
  <c r="H176" i="3" l="1"/>
  <c r="S176" i="3" s="1"/>
  <c r="T176" i="3" s="1" a="1"/>
  <c r="U176" i="3" s="1"/>
  <c r="V176" i="3" l="1"/>
  <c r="T176" i="3"/>
  <c r="W176" i="3"/>
  <c r="X176" i="3"/>
  <c r="Y176" i="3"/>
  <c r="I176" i="3" l="1"/>
  <c r="D177" i="3" s="1"/>
  <c r="K177" i="3" s="1"/>
  <c r="L177" i="3" s="1" a="1"/>
  <c r="O177" i="3" s="1"/>
  <c r="C178" i="3" l="1"/>
  <c r="P177" i="3"/>
  <c r="Q177" i="3"/>
  <c r="L177" i="3"/>
  <c r="M177" i="3"/>
  <c r="N177" i="3"/>
  <c r="E177" i="3" l="1"/>
  <c r="F177" i="3" s="1"/>
  <c r="G177" i="3" s="1"/>
  <c r="H177" i="3" l="1"/>
  <c r="S177" i="3" s="1"/>
  <c r="T177" i="3" s="1" a="1"/>
  <c r="V177" i="3" s="1"/>
  <c r="T177" i="3" l="1"/>
  <c r="X177" i="3"/>
  <c r="Y177" i="3"/>
  <c r="W177" i="3"/>
  <c r="U177" i="3"/>
  <c r="I177" i="3" l="1"/>
  <c r="D178" i="3" s="1"/>
  <c r="C179" i="3" s="1"/>
  <c r="K178" i="3" l="1"/>
  <c r="L178" i="3" s="1" a="1"/>
  <c r="O178" i="3" s="1"/>
  <c r="Q178" i="3" l="1"/>
  <c r="N178" i="3"/>
  <c r="P178" i="3"/>
  <c r="M178" i="3"/>
  <c r="L178" i="3"/>
  <c r="E178" i="3" l="1"/>
  <c r="F178" i="3" s="1"/>
  <c r="G178" i="3" s="1"/>
  <c r="H178" i="3" l="1"/>
  <c r="S178" i="3" s="1"/>
  <c r="T178" i="3" s="1" a="1"/>
  <c r="T178" i="3" s="1"/>
  <c r="W178" i="3" l="1"/>
  <c r="X178" i="3"/>
  <c r="Y178" i="3"/>
  <c r="U178" i="3"/>
  <c r="V178" i="3"/>
  <c r="I178" i="3" l="1"/>
  <c r="D179" i="3" s="1"/>
  <c r="C180" i="3" s="1"/>
  <c r="K179" i="3" l="1"/>
  <c r="L179" i="3" s="1" a="1"/>
  <c r="Q179" i="3" s="1"/>
  <c r="P179" i="3" l="1"/>
  <c r="O179" i="3"/>
  <c r="N179" i="3"/>
  <c r="M179" i="3"/>
  <c r="L179" i="3"/>
  <c r="E179" i="3" l="1"/>
  <c r="F179" i="3" s="1"/>
  <c r="G179" i="3" s="1"/>
  <c r="H179" i="3" l="1"/>
  <c r="S179" i="3" s="1"/>
  <c r="T179" i="3" s="1" a="1"/>
  <c r="Y179" i="3" s="1"/>
  <c r="V179" i="3" l="1"/>
  <c r="X179" i="3"/>
  <c r="U179" i="3"/>
  <c r="W179" i="3"/>
  <c r="T179" i="3"/>
  <c r="I179" i="3" l="1"/>
  <c r="D180" i="3" s="1"/>
  <c r="K180" i="3" s="1"/>
  <c r="L180" i="3" s="1" a="1"/>
  <c r="P180" i="3" s="1"/>
  <c r="C181" i="3" l="1"/>
  <c r="O180" i="3"/>
  <c r="L180" i="3"/>
  <c r="N180" i="3"/>
  <c r="Q180" i="3"/>
  <c r="M180" i="3"/>
  <c r="E180" i="3" l="1"/>
  <c r="F180" i="3" s="1"/>
  <c r="G180" i="3" s="1"/>
  <c r="H180" i="3" l="1"/>
  <c r="S180" i="3" s="1"/>
  <c r="T180" i="3" s="1" a="1"/>
  <c r="X180" i="3" s="1"/>
  <c r="V180" i="3" l="1"/>
  <c r="W180" i="3"/>
  <c r="U180" i="3"/>
  <c r="Y180" i="3"/>
  <c r="I180" i="3" s="1"/>
  <c r="D181" i="3" s="1"/>
  <c r="K181" i="3" s="1"/>
  <c r="L181" i="3" s="1" a="1"/>
  <c r="M181" i="3" s="1"/>
  <c r="T180" i="3"/>
  <c r="C182" i="3" l="1"/>
  <c r="Q181" i="3"/>
  <c r="L181" i="3"/>
  <c r="P181" i="3"/>
  <c r="O181" i="3"/>
  <c r="N181" i="3"/>
  <c r="E181" i="3" l="1"/>
  <c r="F181" i="3" s="1"/>
  <c r="H181" i="3" s="1"/>
  <c r="S181" i="3" s="1"/>
  <c r="T181" i="3" s="1" a="1"/>
  <c r="G181" i="3" l="1"/>
  <c r="U181" i="3"/>
  <c r="T181" i="3"/>
  <c r="V181" i="3"/>
  <c r="W181" i="3"/>
  <c r="X181" i="3"/>
  <c r="Y181" i="3"/>
  <c r="I181" i="3" s="1"/>
  <c r="D182" i="3" s="1"/>
  <c r="C183" i="3" s="1"/>
  <c r="K182" i="3" l="1"/>
  <c r="L182" i="3" s="1" a="1"/>
  <c r="Q182" i="3" s="1"/>
  <c r="O182" i="3" l="1"/>
  <c r="M182" i="3"/>
  <c r="L182" i="3"/>
  <c r="P182" i="3"/>
  <c r="N182" i="3"/>
  <c r="E182" i="3" l="1"/>
  <c r="F182" i="3" s="1"/>
  <c r="G182" i="3" s="1"/>
  <c r="H182" i="3" l="1"/>
  <c r="S182" i="3" s="1"/>
  <c r="T182" i="3" s="1" a="1"/>
  <c r="V182" i="3" s="1"/>
  <c r="X182" i="3" l="1"/>
  <c r="T182" i="3"/>
  <c r="U182" i="3"/>
  <c r="W182" i="3"/>
  <c r="Y182" i="3"/>
  <c r="I182" i="3" l="1"/>
  <c r="D183" i="3" s="1"/>
  <c r="K183" i="3" s="1"/>
  <c r="L183" i="3" s="1" a="1"/>
  <c r="Q183" i="3" s="1"/>
  <c r="M183" i="3" l="1"/>
  <c r="P183" i="3"/>
  <c r="N183" i="3"/>
  <c r="L183" i="3"/>
  <c r="O183" i="3"/>
  <c r="C184" i="3"/>
  <c r="E183" i="3" l="1"/>
  <c r="F183" i="3" s="1"/>
  <c r="G183" i="3" s="1"/>
  <c r="H183" i="3" l="1"/>
  <c r="S183" i="3" s="1"/>
  <c r="T183" i="3" s="1" a="1"/>
  <c r="W183" i="3" s="1"/>
  <c r="Y183" i="3" l="1"/>
  <c r="V183" i="3"/>
  <c r="T183" i="3"/>
  <c r="X183" i="3"/>
  <c r="U183" i="3"/>
  <c r="I183" i="3" l="1"/>
  <c r="D184" i="3" s="1"/>
  <c r="K184" i="3" s="1"/>
  <c r="L184" i="3" s="1" a="1"/>
  <c r="N184" i="3" s="1"/>
  <c r="C185" i="3" l="1"/>
  <c r="Q184" i="3"/>
  <c r="P184" i="3"/>
  <c r="O184" i="3"/>
  <c r="M184" i="3"/>
  <c r="L184" i="3"/>
  <c r="E184" i="3" l="1"/>
  <c r="F184" i="3" s="1"/>
  <c r="H184" i="3" s="1"/>
  <c r="S184" i="3" s="1"/>
  <c r="T184" i="3" s="1" a="1"/>
  <c r="Y184" i="3" s="1"/>
  <c r="V184" i="3" l="1"/>
  <c r="G184" i="3"/>
  <c r="U184" i="3"/>
  <c r="I184" i="3" s="1"/>
  <c r="D185" i="3" s="1"/>
  <c r="C186" i="3" s="1"/>
  <c r="X184" i="3"/>
  <c r="W184" i="3"/>
  <c r="T184" i="3"/>
  <c r="K185" i="3" l="1"/>
  <c r="L185" i="3" s="1" a="1"/>
  <c r="P185" i="3" s="1"/>
  <c r="N185" i="3" l="1"/>
  <c r="M185" i="3"/>
  <c r="O185" i="3"/>
  <c r="Q185" i="3"/>
  <c r="L185" i="3"/>
  <c r="E185" i="3" l="1"/>
  <c r="F185" i="3" s="1"/>
  <c r="G185" i="3" s="1"/>
  <c r="H185" i="3" l="1"/>
  <c r="S185" i="3" s="1"/>
  <c r="T185" i="3" s="1" a="1"/>
  <c r="U185" i="3" s="1"/>
  <c r="V185" i="3" l="1"/>
  <c r="Y185" i="3"/>
  <c r="W185" i="3"/>
  <c r="T185" i="3"/>
  <c r="X185" i="3"/>
  <c r="I185" i="3" s="1"/>
  <c r="D186" i="3" s="1"/>
  <c r="C187" i="3" s="1"/>
  <c r="K186" i="3" l="1"/>
  <c r="L186" i="3" s="1" a="1"/>
  <c r="Q186" i="3" s="1"/>
  <c r="M186" i="3" l="1"/>
  <c r="O186" i="3"/>
  <c r="P186" i="3"/>
  <c r="N186" i="3"/>
  <c r="L186" i="3"/>
  <c r="E186" i="3"/>
  <c r="F186" i="3" s="1"/>
  <c r="G186" i="3" s="1"/>
  <c r="H186" i="3" l="1"/>
  <c r="S186" i="3" s="1"/>
  <c r="T186" i="3" s="1" a="1"/>
  <c r="X186" i="3" s="1"/>
  <c r="W186" i="3" l="1"/>
  <c r="V186" i="3"/>
  <c r="Y186" i="3"/>
  <c r="U186" i="3"/>
  <c r="T186" i="3"/>
  <c r="I186" i="3" l="1"/>
  <c r="D187" i="3" s="1"/>
  <c r="K187" i="3" s="1"/>
  <c r="L187" i="3" s="1" a="1"/>
  <c r="N187" i="3" s="1"/>
  <c r="C188" i="3" l="1"/>
  <c r="Q187" i="3"/>
  <c r="M187" i="3"/>
  <c r="L187" i="3"/>
  <c r="P187" i="3"/>
  <c r="O187" i="3"/>
  <c r="E187" i="3" l="1"/>
  <c r="F187" i="3" s="1"/>
  <c r="G187" i="3" s="1"/>
  <c r="H187" i="3" l="1"/>
  <c r="S187" i="3" s="1"/>
  <c r="T187" i="3" s="1" a="1"/>
  <c r="X187" i="3" s="1"/>
  <c r="I187" i="3" s="1"/>
  <c r="D188" i="3" s="1"/>
  <c r="K188" i="3" s="1"/>
  <c r="L188" i="3" s="1" a="1"/>
  <c r="P188" i="3" s="1"/>
  <c r="W187" i="3" l="1"/>
  <c r="V187" i="3"/>
  <c r="Y187" i="3"/>
  <c r="T187" i="3"/>
  <c r="U187" i="3"/>
  <c r="C189" i="3"/>
  <c r="Q188" i="3"/>
  <c r="L188" i="3"/>
  <c r="N188" i="3"/>
  <c r="M188" i="3"/>
  <c r="O188" i="3"/>
  <c r="E188" i="3" l="1"/>
  <c r="F188" i="3" s="1"/>
  <c r="G188" i="3" s="1"/>
  <c r="H188" i="3" l="1"/>
  <c r="S188" i="3" s="1"/>
  <c r="T188" i="3" s="1" a="1"/>
  <c r="W188" i="3" s="1"/>
  <c r="X188" i="3" l="1"/>
  <c r="T188" i="3"/>
  <c r="V188" i="3"/>
  <c r="Y188" i="3"/>
  <c r="U188" i="3"/>
  <c r="I188" i="3" l="1"/>
  <c r="D189" i="3" s="1"/>
  <c r="K189" i="3" s="1"/>
  <c r="L189" i="3" s="1" a="1"/>
  <c r="M189" i="3" s="1"/>
  <c r="Q189" i="3" l="1"/>
  <c r="L189" i="3"/>
  <c r="C190" i="3"/>
  <c r="N189" i="3"/>
  <c r="O189" i="3"/>
  <c r="P189" i="3"/>
  <c r="E189" i="3" l="1"/>
  <c r="F189" i="3" s="1"/>
  <c r="G189" i="3" s="1"/>
  <c r="H189" i="3" l="1"/>
  <c r="S189" i="3" s="1"/>
  <c r="T189" i="3" s="1" a="1"/>
  <c r="T189" i="3" s="1"/>
  <c r="V189" i="3" l="1"/>
  <c r="U189" i="3"/>
  <c r="X189" i="3"/>
  <c r="W189" i="3"/>
  <c r="Y189" i="3"/>
  <c r="I189" i="3" l="1"/>
  <c r="D190" i="3" s="1"/>
  <c r="C191" i="3" s="1"/>
  <c r="K190" i="3" l="1"/>
  <c r="L190" i="3" s="1" a="1"/>
  <c r="M190" i="3" s="1"/>
  <c r="O190" i="3" l="1"/>
  <c r="Q190" i="3"/>
  <c r="P190" i="3"/>
  <c r="N190" i="3"/>
  <c r="L190" i="3"/>
  <c r="E190" i="3"/>
  <c r="F190" i="3" s="1"/>
  <c r="G190" i="3" s="1"/>
  <c r="H190" i="3" l="1"/>
  <c r="S190" i="3" s="1"/>
  <c r="T190" i="3" s="1" a="1"/>
  <c r="X190" i="3" s="1"/>
  <c r="T190" i="3" l="1"/>
  <c r="Y190" i="3"/>
  <c r="U190" i="3"/>
  <c r="W190" i="3"/>
  <c r="V190" i="3"/>
  <c r="I190" i="3" l="1"/>
  <c r="D191" i="3" s="1"/>
  <c r="K191" i="3" s="1"/>
  <c r="L191" i="3" s="1" a="1"/>
  <c r="O191" i="3" s="1"/>
  <c r="C192" i="3" l="1"/>
  <c r="N191" i="3"/>
  <c r="M191" i="3"/>
  <c r="P191" i="3"/>
  <c r="Q191" i="3"/>
  <c r="L191" i="3"/>
  <c r="E191" i="3" l="1"/>
  <c r="F191" i="3" s="1"/>
  <c r="G191" i="3" s="1"/>
  <c r="H191" i="3" l="1"/>
  <c r="S191" i="3" s="1"/>
  <c r="T191" i="3" s="1" a="1"/>
  <c r="V191" i="3" s="1"/>
  <c r="T191" i="3" l="1"/>
  <c r="W191" i="3"/>
  <c r="X191" i="3"/>
  <c r="Y191" i="3"/>
  <c r="U191" i="3"/>
  <c r="I191" i="3" l="1"/>
  <c r="D192" i="3" s="1"/>
  <c r="C193" i="3" s="1"/>
  <c r="K192" i="3" l="1"/>
  <c r="L192" i="3" s="1" a="1"/>
  <c r="M192" i="3" s="1"/>
  <c r="L192" i="3" l="1"/>
  <c r="N192" i="3"/>
  <c r="Q192" i="3"/>
  <c r="P192" i="3"/>
  <c r="O192" i="3"/>
  <c r="E192" i="3" l="1"/>
  <c r="F192" i="3" s="1"/>
  <c r="H192" i="3" s="1"/>
  <c r="S192" i="3" s="1"/>
  <c r="T192" i="3" s="1" a="1"/>
  <c r="X192" i="3" s="1"/>
  <c r="G192" i="3" l="1"/>
  <c r="U192" i="3"/>
  <c r="V192" i="3"/>
  <c r="W192" i="3"/>
  <c r="T192" i="3"/>
  <c r="Y192" i="3"/>
  <c r="I192" i="3" s="1"/>
  <c r="D193" i="3" s="1"/>
  <c r="C194" i="3" s="1"/>
  <c r="K193" i="3" l="1"/>
  <c r="L193" i="3" s="1" a="1"/>
  <c r="Q193" i="3" s="1"/>
  <c r="L193" i="3" l="1"/>
  <c r="P193" i="3"/>
  <c r="O193" i="3"/>
  <c r="M193" i="3"/>
  <c r="N193" i="3"/>
  <c r="E193" i="3" l="1"/>
  <c r="F193" i="3" s="1"/>
  <c r="G193" i="3" s="1"/>
  <c r="H193" i="3" l="1"/>
  <c r="S193" i="3" s="1"/>
  <c r="T193" i="3" s="1" a="1"/>
  <c r="T193" i="3" s="1"/>
  <c r="U193" i="3" l="1"/>
  <c r="X193" i="3"/>
  <c r="V193" i="3"/>
  <c r="Y193" i="3"/>
  <c r="W193" i="3"/>
  <c r="I193" i="3" l="1"/>
  <c r="D194" i="3" s="1"/>
  <c r="C195" i="3" s="1"/>
  <c r="K194" i="3" l="1"/>
  <c r="L194" i="3" s="1" a="1"/>
  <c r="P194" i="3" s="1"/>
  <c r="O194" i="3" l="1"/>
  <c r="Q194" i="3"/>
  <c r="N194" i="3"/>
  <c r="M194" i="3"/>
  <c r="L194" i="3"/>
  <c r="E194" i="3" l="1"/>
  <c r="F194" i="3" s="1"/>
  <c r="G194" i="3" s="1"/>
  <c r="H194" i="3" l="1"/>
  <c r="S194" i="3" s="1"/>
  <c r="T194" i="3" s="1" a="1"/>
  <c r="V194" i="3" s="1"/>
  <c r="W194" i="3" l="1"/>
  <c r="X194" i="3"/>
  <c r="Y194" i="3"/>
  <c r="I194" i="3" s="1"/>
  <c r="D195" i="3" s="1"/>
  <c r="C196" i="3" s="1"/>
  <c r="T194" i="3"/>
  <c r="U194" i="3"/>
  <c r="K195" i="3" l="1"/>
  <c r="L195" i="3" s="1" a="1"/>
  <c r="N195" i="3" s="1"/>
  <c r="P195" i="3" l="1"/>
  <c r="L195" i="3"/>
  <c r="O195" i="3"/>
  <c r="M195" i="3"/>
  <c r="Q195" i="3"/>
  <c r="E195" i="3" l="1"/>
  <c r="F195" i="3" s="1"/>
  <c r="G195" i="3" l="1"/>
  <c r="H195" i="3"/>
  <c r="S195" i="3" s="1"/>
  <c r="T195" i="3" s="1" a="1"/>
  <c r="X195" i="3" l="1"/>
  <c r="U195" i="3"/>
  <c r="Y195" i="3"/>
  <c r="V195" i="3"/>
  <c r="W195" i="3"/>
  <c r="T195" i="3"/>
  <c r="I195" i="3" l="1"/>
  <c r="D196" i="3" s="1"/>
  <c r="C197" i="3" s="1"/>
  <c r="K196" i="3" l="1"/>
  <c r="L196" i="3" s="1" a="1"/>
  <c r="N196" i="3" s="1"/>
  <c r="Q196" i="3" l="1"/>
  <c r="P196" i="3"/>
  <c r="L196" i="3"/>
  <c r="M196" i="3"/>
  <c r="O196" i="3"/>
  <c r="E196" i="3"/>
  <c r="F196" i="3" s="1"/>
  <c r="G196" i="3" s="1"/>
  <c r="H196" i="3" l="1"/>
  <c r="S196" i="3" s="1"/>
  <c r="T196" i="3" s="1" a="1"/>
  <c r="X196" i="3" s="1"/>
  <c r="W196" i="3" l="1"/>
  <c r="U196" i="3"/>
  <c r="Y196" i="3"/>
  <c r="V196" i="3"/>
  <c r="T196" i="3"/>
  <c r="I196" i="3" l="1"/>
  <c r="D197" i="3" s="1"/>
  <c r="C198" i="3" s="1"/>
  <c r="K197" i="3" l="1"/>
  <c r="L197" i="3" s="1" a="1"/>
  <c r="P197" i="3" s="1"/>
  <c r="Q197" i="3" l="1"/>
  <c r="L197" i="3"/>
  <c r="N197" i="3"/>
  <c r="M197" i="3"/>
  <c r="O197" i="3"/>
  <c r="E197" i="3" l="1"/>
  <c r="F197" i="3" s="1"/>
  <c r="G197" i="3" s="1"/>
  <c r="H197" i="3" l="1"/>
  <c r="S197" i="3" s="1"/>
  <c r="T197" i="3" s="1" a="1"/>
  <c r="Y197" i="3" s="1"/>
  <c r="W197" i="3" l="1"/>
  <c r="T197" i="3"/>
  <c r="X197" i="3"/>
  <c r="I197" i="3" s="1"/>
  <c r="D198" i="3" s="1"/>
  <c r="C199" i="3" s="1"/>
  <c r="U197" i="3"/>
  <c r="V197" i="3"/>
  <c r="K198" i="3" l="1"/>
  <c r="L198" i="3" s="1" a="1"/>
  <c r="O198" i="3" s="1"/>
  <c r="Q198" i="3" l="1"/>
  <c r="L198" i="3"/>
  <c r="N198" i="3"/>
  <c r="M198" i="3"/>
  <c r="P198" i="3"/>
  <c r="E198" i="3" l="1"/>
  <c r="F198" i="3" s="1"/>
  <c r="H198" i="3" s="1"/>
  <c r="S198" i="3" s="1"/>
  <c r="T198" i="3" s="1" a="1"/>
  <c r="G198" i="3" l="1"/>
  <c r="T198" i="3"/>
  <c r="X198" i="3"/>
  <c r="W198" i="3"/>
  <c r="I198" i="3" s="1"/>
  <c r="D199" i="3" s="1"/>
  <c r="C200" i="3" s="1"/>
  <c r="U198" i="3"/>
  <c r="V198" i="3"/>
  <c r="Y198" i="3"/>
  <c r="K199" i="3" l="1"/>
  <c r="L199" i="3" s="1" a="1"/>
  <c r="N199" i="3" s="1"/>
  <c r="L199" i="3" l="1"/>
  <c r="Q199" i="3"/>
  <c r="P199" i="3"/>
  <c r="O199" i="3"/>
  <c r="M199" i="3"/>
  <c r="E199" i="3" l="1"/>
  <c r="F199" i="3" s="1"/>
  <c r="H199" i="3" s="1"/>
  <c r="S199" i="3" s="1"/>
  <c r="T199" i="3" s="1" a="1"/>
  <c r="Y199" i="3" s="1"/>
  <c r="G199" i="3" l="1"/>
  <c r="X199" i="3"/>
  <c r="U199" i="3"/>
  <c r="W199" i="3"/>
  <c r="V199" i="3"/>
  <c r="T199" i="3"/>
  <c r="I199" i="3" l="1"/>
  <c r="D200" i="3" s="1"/>
  <c r="K200" i="3" s="1"/>
  <c r="L200" i="3" s="1" a="1"/>
  <c r="M200" i="3" s="1"/>
  <c r="O200" i="3" l="1"/>
  <c r="Q200" i="3"/>
  <c r="L200" i="3"/>
  <c r="P200" i="3"/>
  <c r="C201" i="3"/>
  <c r="N200" i="3"/>
  <c r="E200" i="3" l="1"/>
  <c r="F200" i="3" s="1"/>
  <c r="G200" i="3" l="1"/>
  <c r="H200" i="3"/>
  <c r="S200" i="3" s="1"/>
  <c r="T200" i="3" s="1" a="1"/>
  <c r="W200" i="3" l="1"/>
  <c r="X200" i="3"/>
  <c r="U200" i="3"/>
  <c r="T200" i="3"/>
  <c r="Y200" i="3"/>
  <c r="V200" i="3"/>
  <c r="I200" i="3" l="1"/>
  <c r="D201" i="3" s="1"/>
  <c r="K201" i="3" s="1"/>
  <c r="L201" i="3" s="1" a="1"/>
  <c r="C202" i="3" l="1"/>
  <c r="Q201" i="3"/>
  <c r="P201" i="3"/>
  <c r="L201" i="3"/>
  <c r="N201" i="3"/>
  <c r="O201" i="3"/>
  <c r="M201" i="3"/>
  <c r="E201" i="3" l="1"/>
  <c r="F201" i="3" s="1"/>
  <c r="G201" i="3" s="1"/>
  <c r="H201" i="3" l="1"/>
  <c r="S201" i="3" s="1"/>
  <c r="T201" i="3" s="1" a="1"/>
  <c r="T201" i="3" s="1"/>
  <c r="U201" i="3" l="1"/>
  <c r="V201" i="3"/>
  <c r="W201" i="3"/>
  <c r="Y201" i="3"/>
  <c r="I201" i="3" s="1"/>
  <c r="D202" i="3" s="1"/>
  <c r="K202" i="3" s="1"/>
  <c r="L202" i="3" s="1" a="1"/>
  <c r="X201" i="3"/>
  <c r="C203" i="3" l="1"/>
  <c r="L202" i="3"/>
  <c r="P202" i="3"/>
  <c r="O202" i="3"/>
  <c r="Q202" i="3"/>
  <c r="M202" i="3"/>
  <c r="N202" i="3"/>
  <c r="E202" i="3" s="1"/>
  <c r="F202" i="3" s="1"/>
  <c r="G202" i="3" l="1"/>
  <c r="H202" i="3"/>
  <c r="S202" i="3" s="1"/>
  <c r="T202" i="3" s="1" a="1"/>
  <c r="W202" i="3" l="1"/>
  <c r="U202" i="3"/>
  <c r="V202" i="3"/>
  <c r="Y202" i="3"/>
  <c r="X202" i="3"/>
  <c r="I202" i="3" s="1"/>
  <c r="D203" i="3" s="1"/>
  <c r="T202" i="3"/>
  <c r="C204" i="3" l="1"/>
  <c r="K203" i="3"/>
  <c r="L203" i="3" s="1" a="1"/>
  <c r="Q203" i="3" l="1"/>
  <c r="P203" i="3"/>
  <c r="L203" i="3"/>
  <c r="O203" i="3"/>
  <c r="M203" i="3"/>
  <c r="N203" i="3"/>
  <c r="E203" i="3" s="1"/>
  <c r="F203" i="3" s="1"/>
  <c r="G203" i="3" l="1"/>
  <c r="H203" i="3"/>
  <c r="S203" i="3" s="1"/>
  <c r="T203" i="3" s="1" a="1"/>
  <c r="W203" i="3" l="1"/>
  <c r="Y203" i="3"/>
  <c r="V203" i="3"/>
  <c r="U203" i="3"/>
  <c r="X203" i="3"/>
  <c r="I203" i="3" s="1"/>
  <c r="D204" i="3" s="1"/>
  <c r="T203" i="3"/>
  <c r="K204" i="3" l="1"/>
  <c r="L204" i="3" s="1" a="1"/>
  <c r="C205" i="3"/>
  <c r="M204" i="3" l="1"/>
  <c r="O204" i="3"/>
  <c r="N204" i="3"/>
  <c r="Q204" i="3"/>
  <c r="P204" i="3"/>
  <c r="L204" i="3"/>
  <c r="E204" i="3" l="1"/>
  <c r="F204" i="3" s="1"/>
  <c r="G204" i="3" s="1"/>
  <c r="H204" i="3" l="1"/>
  <c r="S204" i="3" s="1"/>
  <c r="T204" i="3" s="1" a="1"/>
  <c r="V204" i="3" s="1"/>
  <c r="U204" i="3" l="1"/>
  <c r="X204" i="3"/>
  <c r="I204" i="3" s="1"/>
  <c r="D205" i="3" s="1"/>
  <c r="K205" i="3" s="1"/>
  <c r="L205" i="3" s="1" a="1"/>
  <c r="T204" i="3"/>
  <c r="Y204" i="3"/>
  <c r="W204" i="3"/>
  <c r="C206" i="3" l="1"/>
  <c r="M205" i="3"/>
  <c r="L205" i="3"/>
  <c r="Q205" i="3"/>
  <c r="P205" i="3"/>
  <c r="O205" i="3"/>
  <c r="N205" i="3"/>
  <c r="E205" i="3" s="1"/>
  <c r="F205" i="3" s="1"/>
  <c r="G205" i="3" l="1"/>
  <c r="H205" i="3"/>
  <c r="S205" i="3" s="1"/>
  <c r="T205" i="3" s="1" a="1"/>
  <c r="X205" i="3" l="1"/>
  <c r="V205" i="3"/>
  <c r="U205" i="3"/>
  <c r="T205" i="3"/>
  <c r="Y205" i="3"/>
  <c r="W205" i="3"/>
  <c r="I205" i="3" s="1"/>
  <c r="D206" i="3" s="1"/>
  <c r="K206" i="3" l="1"/>
  <c r="L206" i="3" s="1" a="1"/>
  <c r="C207" i="3"/>
  <c r="O206" i="3" l="1"/>
  <c r="N206" i="3"/>
  <c r="M206" i="3"/>
  <c r="P206" i="3"/>
  <c r="L206" i="3"/>
  <c r="Q206" i="3"/>
  <c r="E206" i="3" l="1"/>
  <c r="F206" i="3" s="1"/>
  <c r="G206" i="3" s="1"/>
  <c r="H206" i="3" l="1"/>
  <c r="S206" i="3" s="1"/>
  <c r="T206" i="3" s="1" a="1"/>
  <c r="X206" i="3" s="1"/>
  <c r="V206" i="3" l="1"/>
  <c r="Y206" i="3"/>
  <c r="T206" i="3"/>
  <c r="W206" i="3"/>
  <c r="I206" i="3" s="1"/>
  <c r="D207" i="3" s="1"/>
  <c r="K207" i="3" s="1"/>
  <c r="L207" i="3" s="1" a="1"/>
  <c r="U206" i="3"/>
  <c r="C208" i="3" l="1"/>
  <c r="O207" i="3"/>
  <c r="P207" i="3"/>
  <c r="M207" i="3"/>
  <c r="N207" i="3"/>
  <c r="Q207" i="3"/>
  <c r="L207" i="3"/>
  <c r="E207" i="3" l="1"/>
  <c r="F207" i="3" s="1"/>
  <c r="G207" i="3" s="1"/>
  <c r="H207" i="3" l="1"/>
  <c r="S207" i="3" s="1"/>
  <c r="T207" i="3" s="1" a="1"/>
  <c r="T207" i="3" s="1"/>
  <c r="U207" i="3" l="1"/>
  <c r="V207" i="3"/>
  <c r="X207" i="3"/>
  <c r="W207" i="3"/>
  <c r="Y207" i="3"/>
  <c r="I207" i="3" l="1"/>
  <c r="D208" i="3" s="1"/>
  <c r="K208" i="3" s="1"/>
  <c r="L208" i="3" s="1" a="1"/>
  <c r="N208" i="3" s="1"/>
  <c r="Q208" i="3" l="1"/>
  <c r="M208" i="3"/>
  <c r="P208" i="3"/>
  <c r="O208" i="3"/>
  <c r="L208" i="3"/>
  <c r="C209" i="3"/>
  <c r="E208" i="3"/>
  <c r="F208" i="3" s="1"/>
  <c r="G208" i="3" s="1"/>
  <c r="H208" i="3" l="1"/>
  <c r="S208" i="3" s="1"/>
  <c r="T208" i="3" s="1" a="1"/>
  <c r="X208" i="3" s="1"/>
  <c r="U208" i="3" l="1"/>
  <c r="Y208" i="3"/>
  <c r="W208" i="3"/>
  <c r="V208" i="3"/>
  <c r="T208" i="3"/>
  <c r="I208" i="3" l="1"/>
  <c r="D209" i="3" s="1"/>
  <c r="K209" i="3" s="1"/>
  <c r="L209" i="3" s="1" a="1"/>
  <c r="M209" i="3" s="1"/>
  <c r="N209" i="3" l="1"/>
  <c r="L209" i="3"/>
  <c r="Q209" i="3"/>
  <c r="O209" i="3"/>
  <c r="P209" i="3"/>
  <c r="C210" i="3"/>
  <c r="E209" i="3"/>
  <c r="F209" i="3" s="1"/>
  <c r="G209" i="3" s="1"/>
  <c r="H209" i="3" l="1"/>
  <c r="S209" i="3" s="1"/>
  <c r="T209" i="3" s="1" a="1"/>
  <c r="X209" i="3" s="1"/>
  <c r="T209" i="3" l="1"/>
  <c r="W209" i="3"/>
  <c r="V209" i="3"/>
  <c r="U209" i="3"/>
  <c r="I209" i="3" s="1"/>
  <c r="D210" i="3" s="1"/>
  <c r="K210" i="3" s="1"/>
  <c r="L210" i="3" s="1" a="1"/>
  <c r="Y209" i="3"/>
  <c r="C211" i="3" l="1"/>
  <c r="M210" i="3"/>
  <c r="Q210" i="3"/>
  <c r="O210" i="3"/>
  <c r="L210" i="3"/>
  <c r="N210" i="3"/>
  <c r="P210" i="3"/>
  <c r="E210" i="3" l="1"/>
  <c r="F210" i="3" s="1"/>
  <c r="G210" i="3" s="1"/>
  <c r="H210" i="3" l="1"/>
  <c r="S210" i="3" s="1"/>
  <c r="T210" i="3" s="1" a="1"/>
  <c r="U210" i="3" s="1"/>
  <c r="X210" i="3" l="1"/>
  <c r="V210" i="3"/>
  <c r="Y210" i="3"/>
  <c r="T210" i="3"/>
  <c r="W210" i="3"/>
  <c r="I210" i="3" s="1"/>
  <c r="D211" i="3" s="1"/>
  <c r="C212" i="3" s="1"/>
  <c r="K211" i="3" l="1"/>
  <c r="L211" i="3" s="1" a="1"/>
  <c r="Q211" i="3" s="1"/>
  <c r="N211" i="3" l="1"/>
  <c r="L211" i="3"/>
  <c r="M211" i="3"/>
  <c r="P211" i="3"/>
  <c r="O211" i="3"/>
  <c r="E211" i="3" l="1"/>
  <c r="F211" i="3" s="1"/>
  <c r="H211" i="3" s="1"/>
  <c r="S211" i="3" s="1"/>
  <c r="T211" i="3" s="1" a="1"/>
  <c r="W211" i="3" s="1"/>
  <c r="T211" i="3" l="1"/>
  <c r="G211" i="3"/>
  <c r="U211" i="3"/>
  <c r="I211" i="3" s="1"/>
  <c r="D212" i="3" s="1"/>
  <c r="C213" i="3" s="1"/>
  <c r="Y211" i="3"/>
  <c r="V211" i="3"/>
  <c r="X211" i="3"/>
  <c r="K212" i="3" l="1"/>
  <c r="L212" i="3" s="1" a="1"/>
  <c r="M212" i="3" s="1"/>
  <c r="O212" i="3" l="1"/>
  <c r="Q212" i="3"/>
  <c r="P212" i="3"/>
  <c r="L212" i="3"/>
  <c r="N212" i="3"/>
  <c r="E212" i="3" s="1"/>
  <c r="F212" i="3" s="1"/>
  <c r="G212" i="3" s="1"/>
  <c r="H212" i="3" l="1"/>
  <c r="S212" i="3" s="1"/>
  <c r="T212" i="3" s="1" a="1"/>
  <c r="W212" i="3" s="1"/>
  <c r="X212" i="3" l="1"/>
  <c r="T212" i="3"/>
  <c r="U212" i="3"/>
  <c r="V212" i="3"/>
  <c r="Y212" i="3"/>
  <c r="I212" i="3" l="1"/>
  <c r="D213" i="3" s="1"/>
  <c r="K213" i="3" s="1"/>
  <c r="L213" i="3" s="1" a="1"/>
  <c r="O213" i="3" s="1"/>
  <c r="C214" i="3" l="1"/>
  <c r="Q213" i="3"/>
  <c r="N213" i="3"/>
  <c r="M213" i="3"/>
  <c r="L213" i="3"/>
  <c r="P213" i="3"/>
  <c r="E213" i="3" l="1"/>
  <c r="F213" i="3" s="1"/>
  <c r="H213" i="3" s="1"/>
  <c r="S213" i="3" s="1"/>
  <c r="T213" i="3" s="1" a="1"/>
  <c r="W213" i="3" s="1"/>
  <c r="G213" i="3" l="1"/>
  <c r="T213" i="3"/>
  <c r="Y213" i="3"/>
  <c r="X213" i="3"/>
  <c r="V213" i="3"/>
  <c r="I213" i="3" s="1"/>
  <c r="D214" i="3" s="1"/>
  <c r="K214" i="3" s="1"/>
  <c r="L214" i="3" s="1" a="1"/>
  <c r="O214" i="3" s="1"/>
  <c r="U213" i="3"/>
  <c r="M214" i="3" l="1"/>
  <c r="L214" i="3"/>
  <c r="Q214" i="3"/>
  <c r="P214" i="3"/>
  <c r="N214" i="3"/>
  <c r="C215" i="3"/>
  <c r="E214" i="3" l="1"/>
  <c r="F214" i="3" s="1"/>
  <c r="G214" i="3" l="1"/>
  <c r="H214" i="3"/>
  <c r="S214" i="3" s="1"/>
  <c r="T214" i="3" s="1" a="1"/>
  <c r="U214" i="3" l="1"/>
  <c r="W214" i="3"/>
  <c r="X214" i="3"/>
  <c r="I214" i="3" s="1"/>
  <c r="D215" i="3" s="1"/>
  <c r="Y214" i="3"/>
  <c r="T214" i="3"/>
  <c r="V214" i="3"/>
  <c r="K215" i="3" l="1"/>
  <c r="L215" i="3" s="1" a="1"/>
  <c r="C216" i="3"/>
  <c r="O215" i="3" l="1"/>
  <c r="L215" i="3"/>
  <c r="P215" i="3"/>
  <c r="N215" i="3"/>
  <c r="M215" i="3"/>
  <c r="Q215" i="3"/>
  <c r="E215" i="3" l="1"/>
  <c r="F215" i="3" s="1"/>
  <c r="G215" i="3" s="1"/>
  <c r="H215" i="3" l="1"/>
  <c r="S215" i="3" s="1"/>
  <c r="T215" i="3" s="1" a="1"/>
  <c r="W215" i="3" s="1"/>
  <c r="V215" i="3" l="1"/>
  <c r="Y215" i="3"/>
  <c r="T215" i="3"/>
  <c r="X215" i="3"/>
  <c r="U215" i="3"/>
  <c r="I215" i="3" s="1"/>
  <c r="D216" i="3" s="1"/>
  <c r="K216" i="3" s="1"/>
  <c r="L216" i="3" s="1" a="1"/>
  <c r="C217" i="3" l="1"/>
  <c r="P216" i="3"/>
  <c r="Q216" i="3"/>
  <c r="O216" i="3"/>
  <c r="M216" i="3"/>
  <c r="N216" i="3"/>
  <c r="L216" i="3"/>
  <c r="E216" i="3" l="1"/>
  <c r="F216" i="3" s="1"/>
  <c r="G216" i="3" s="1"/>
  <c r="H216" i="3" l="1"/>
  <c r="S216" i="3" s="1"/>
  <c r="T216" i="3" s="1" a="1"/>
  <c r="T216" i="3" s="1"/>
  <c r="Y216" i="3" l="1"/>
  <c r="U216" i="3"/>
  <c r="I216" i="3" s="1"/>
  <c r="D217" i="3" s="1"/>
  <c r="K217" i="3" s="1"/>
  <c r="L217" i="3" s="1" a="1"/>
  <c r="V216" i="3"/>
  <c r="W216" i="3"/>
  <c r="X216" i="3"/>
  <c r="C218" i="3" l="1"/>
  <c r="M217" i="3"/>
  <c r="P217" i="3"/>
  <c r="N217" i="3"/>
  <c r="L217" i="3"/>
  <c r="O217" i="3"/>
  <c r="Q217" i="3"/>
  <c r="E217" i="3" l="1"/>
  <c r="F217" i="3" s="1"/>
  <c r="G217" i="3" s="1"/>
  <c r="H217" i="3" l="1"/>
  <c r="S217" i="3" s="1"/>
  <c r="T217" i="3" s="1" a="1"/>
  <c r="V217" i="3" s="1"/>
  <c r="U217" i="3" l="1"/>
  <c r="X217" i="3"/>
  <c r="Y217" i="3"/>
  <c r="W217" i="3"/>
  <c r="T217" i="3"/>
  <c r="I217" i="3" l="1"/>
  <c r="D218" i="3" s="1"/>
  <c r="K218" i="3" s="1"/>
  <c r="L218" i="3" s="1" a="1"/>
  <c r="O218" i="3" s="1"/>
  <c r="M218" i="3" l="1"/>
  <c r="L218" i="3"/>
  <c r="N218" i="3"/>
  <c r="P218" i="3"/>
  <c r="Q218" i="3"/>
  <c r="C219" i="3"/>
  <c r="E218" i="3"/>
  <c r="F218" i="3" s="1"/>
  <c r="G218" i="3" s="1"/>
  <c r="H218" i="3" l="1"/>
  <c r="S218" i="3" s="1"/>
  <c r="T218" i="3" s="1" a="1"/>
  <c r="Y218" i="3" s="1"/>
  <c r="V218" i="3" l="1"/>
  <c r="W218" i="3"/>
  <c r="T218" i="3"/>
  <c r="U218" i="3"/>
  <c r="X218" i="3"/>
  <c r="I218" i="3" l="1"/>
  <c r="D219" i="3" s="1"/>
  <c r="C220" i="3" s="1"/>
  <c r="K219" i="3" l="1"/>
  <c r="L219" i="3" s="1" a="1"/>
  <c r="M219" i="3" s="1"/>
  <c r="P219" i="3" l="1"/>
  <c r="O219" i="3"/>
  <c r="L219" i="3"/>
  <c r="Q219" i="3"/>
  <c r="N219" i="3"/>
  <c r="E219" i="3"/>
  <c r="F219" i="3" s="1"/>
  <c r="G219" i="3" s="1"/>
  <c r="H219" i="3" l="1"/>
  <c r="S219" i="3" s="1"/>
  <c r="T219" i="3" s="1" a="1"/>
  <c r="T219" i="3" s="1"/>
  <c r="V219" i="3" l="1"/>
  <c r="W219" i="3"/>
  <c r="X219" i="3"/>
  <c r="U219" i="3"/>
  <c r="I219" i="3" s="1"/>
  <c r="D220" i="3" s="1"/>
  <c r="K220" i="3" s="1"/>
  <c r="L220" i="3" s="1" a="1"/>
  <c r="Q220" i="3" s="1"/>
  <c r="Y219" i="3"/>
  <c r="N220" i="3" l="1"/>
  <c r="M220" i="3"/>
  <c r="O220" i="3"/>
  <c r="L220" i="3"/>
  <c r="P220" i="3"/>
  <c r="C221" i="3"/>
  <c r="E220" i="3" l="1"/>
  <c r="F220" i="3" s="1"/>
  <c r="G220" i="3" l="1"/>
  <c r="H220" i="3"/>
  <c r="S220" i="3" s="1"/>
  <c r="T220" i="3" s="1" a="1"/>
  <c r="T220" i="3" l="1"/>
  <c r="W220" i="3"/>
  <c r="X220" i="3"/>
  <c r="Y220" i="3"/>
  <c r="V220" i="3"/>
  <c r="U220" i="3"/>
  <c r="I220" i="3" s="1"/>
  <c r="D221" i="3" s="1"/>
  <c r="C222" i="3" l="1"/>
  <c r="K221" i="3"/>
  <c r="L221" i="3" s="1" a="1"/>
  <c r="M221" i="3" l="1"/>
  <c r="Q221" i="3"/>
  <c r="P221" i="3"/>
  <c r="L221" i="3"/>
  <c r="O221" i="3"/>
  <c r="N221" i="3"/>
  <c r="E221" i="3" s="1"/>
  <c r="F221" i="3" s="1"/>
  <c r="G221" i="3" l="1"/>
  <c r="H221" i="3"/>
  <c r="S221" i="3" s="1"/>
  <c r="T221" i="3" s="1" a="1"/>
  <c r="W221" i="3" l="1"/>
  <c r="V221" i="3"/>
  <c r="T221" i="3"/>
  <c r="U221" i="3"/>
  <c r="Y221" i="3"/>
  <c r="X221" i="3"/>
  <c r="I221" i="3" l="1"/>
  <c r="D222" i="3" s="1"/>
  <c r="C223" i="3" s="1"/>
  <c r="K222" i="3" l="1"/>
  <c r="L222" i="3" s="1" a="1"/>
  <c r="M222" i="3" s="1"/>
  <c r="N222" i="3" l="1"/>
  <c r="Q222" i="3"/>
  <c r="L222" i="3"/>
  <c r="O222" i="3"/>
  <c r="P222" i="3"/>
  <c r="E222" i="3" l="1"/>
  <c r="F222" i="3" s="1"/>
  <c r="G222" i="3" l="1"/>
  <c r="H222" i="3"/>
  <c r="S222" i="3" s="1"/>
  <c r="T222" i="3" s="1" a="1"/>
  <c r="V222" i="3" l="1"/>
  <c r="T222" i="3"/>
  <c r="X222" i="3"/>
  <c r="I222" i="3" s="1"/>
  <c r="D223" i="3" s="1"/>
  <c r="W222" i="3"/>
  <c r="Y222" i="3"/>
  <c r="U222" i="3"/>
  <c r="C224" i="3" l="1"/>
  <c r="K223" i="3"/>
  <c r="L223" i="3" s="1" a="1"/>
  <c r="N223" i="3" l="1"/>
  <c r="Q223" i="3"/>
  <c r="L223" i="3"/>
  <c r="M223" i="3"/>
  <c r="O223" i="3"/>
  <c r="P223" i="3"/>
  <c r="E223" i="3" l="1"/>
  <c r="F223" i="3" s="1"/>
  <c r="G223" i="3" s="1"/>
  <c r="H223" i="3" l="1"/>
  <c r="S223" i="3" s="1"/>
  <c r="T223" i="3" s="1" a="1"/>
  <c r="Y223" i="3" s="1"/>
  <c r="W223" i="3" l="1"/>
  <c r="V223" i="3"/>
  <c r="U223" i="3"/>
  <c r="I223" i="3" s="1"/>
  <c r="D224" i="3" s="1"/>
  <c r="C225" i="3" s="1"/>
  <c r="T223" i="3"/>
  <c r="X223" i="3"/>
  <c r="K224" i="3" l="1"/>
  <c r="L224" i="3" s="1" a="1"/>
  <c r="N224" i="3" s="1"/>
  <c r="P224" i="3" l="1"/>
  <c r="L224" i="3"/>
  <c r="Q224" i="3"/>
  <c r="O224" i="3"/>
  <c r="M224" i="3"/>
  <c r="E224" i="3" l="1"/>
  <c r="F224" i="3" s="1"/>
  <c r="G224" i="3" l="1"/>
  <c r="H224" i="3"/>
  <c r="S224" i="3" s="1"/>
  <c r="T224" i="3" s="1" a="1"/>
  <c r="W224" i="3" l="1"/>
  <c r="T224" i="3"/>
  <c r="X224" i="3"/>
  <c r="I224" i="3" s="1"/>
  <c r="D225" i="3" s="1"/>
  <c r="V224" i="3"/>
  <c r="Y224" i="3"/>
  <c r="U224" i="3"/>
  <c r="K225" i="3" l="1"/>
  <c r="L225" i="3" s="1" a="1"/>
  <c r="C226" i="3"/>
  <c r="M225" i="3" l="1"/>
  <c r="P225" i="3"/>
  <c r="O225" i="3"/>
  <c r="N225" i="3"/>
  <c r="L225" i="3"/>
  <c r="Q225" i="3"/>
  <c r="E225" i="3" l="1"/>
  <c r="F225" i="3" s="1"/>
  <c r="G225" i="3" s="1"/>
  <c r="H225" i="3" l="1"/>
  <c r="S225" i="3" s="1"/>
  <c r="T225" i="3" s="1" a="1"/>
  <c r="Y225" i="3" s="1"/>
  <c r="U225" i="3" l="1"/>
  <c r="T225" i="3"/>
  <c r="V225" i="3"/>
  <c r="X225" i="3"/>
  <c r="I225" i="3" s="1"/>
  <c r="D226" i="3" s="1"/>
  <c r="K226" i="3" s="1"/>
  <c r="L226" i="3" s="1" a="1"/>
  <c r="N226" i="3" s="1"/>
  <c r="W225" i="3"/>
  <c r="Q226" i="3" l="1"/>
  <c r="C227" i="3"/>
  <c r="O226" i="3"/>
  <c r="L226" i="3"/>
  <c r="P226" i="3"/>
  <c r="M226" i="3"/>
  <c r="E226" i="3" l="1"/>
  <c r="F226" i="3" s="1"/>
  <c r="G226" i="3" s="1"/>
  <c r="H226" i="3" l="1"/>
  <c r="S226" i="3" s="1"/>
  <c r="T226" i="3" s="1" a="1"/>
  <c r="X226" i="3" s="1"/>
  <c r="W226" i="3" l="1"/>
  <c r="Y226" i="3"/>
  <c r="T226" i="3"/>
  <c r="V226" i="3"/>
  <c r="U226" i="3"/>
  <c r="I226" i="3" l="1"/>
  <c r="D227" i="3" s="1"/>
  <c r="K227" i="3" s="1"/>
  <c r="L227" i="3" s="1" a="1"/>
  <c r="P227" i="3" s="1"/>
  <c r="C228" i="3" l="1"/>
  <c r="Q227" i="3"/>
  <c r="L227" i="3"/>
  <c r="N227" i="3"/>
  <c r="M227" i="3"/>
  <c r="O227" i="3"/>
  <c r="E227" i="3" l="1"/>
  <c r="F227" i="3" s="1"/>
  <c r="G227" i="3" s="1"/>
  <c r="H227" i="3" l="1"/>
  <c r="S227" i="3" s="1"/>
  <c r="T227" i="3" s="1" a="1"/>
  <c r="U227" i="3" s="1"/>
  <c r="T227" i="3" l="1"/>
  <c r="Y227" i="3"/>
  <c r="I227" i="3" s="1"/>
  <c r="D228" i="3" s="1"/>
  <c r="C229" i="3" s="1"/>
  <c r="V227" i="3"/>
  <c r="W227" i="3"/>
  <c r="X227" i="3"/>
  <c r="K228" i="3" l="1"/>
  <c r="L228" i="3" s="1" a="1"/>
  <c r="O228" i="3" s="1"/>
  <c r="N228" i="3" l="1"/>
  <c r="L228" i="3"/>
  <c r="P228" i="3"/>
  <c r="M228" i="3"/>
  <c r="Q228" i="3"/>
  <c r="E228" i="3" l="1"/>
  <c r="F228" i="3" s="1"/>
  <c r="G228" i="3" s="1"/>
  <c r="H228" i="3" l="1"/>
  <c r="S228" i="3" s="1"/>
  <c r="T228" i="3" s="1" a="1"/>
  <c r="T228" i="3" s="1"/>
  <c r="V228" i="3" l="1"/>
  <c r="X228" i="3"/>
  <c r="U228" i="3"/>
  <c r="Y228" i="3"/>
  <c r="W228" i="3"/>
  <c r="I228" i="3"/>
  <c r="D229" i="3" s="1"/>
  <c r="K229" i="3" s="1"/>
  <c r="L229" i="3" s="1" a="1"/>
  <c r="Q229" i="3" s="1"/>
  <c r="C230" i="3" l="1"/>
  <c r="N229" i="3"/>
  <c r="M229" i="3"/>
  <c r="L229" i="3"/>
  <c r="O229" i="3"/>
  <c r="P229" i="3"/>
  <c r="E229" i="3" l="1"/>
  <c r="F229" i="3" s="1"/>
  <c r="H229" i="3" s="1"/>
  <c r="S229" i="3" s="1"/>
  <c r="T229" i="3" s="1" a="1"/>
  <c r="U229" i="3" s="1"/>
  <c r="Y229" i="3" l="1"/>
  <c r="T229" i="3"/>
  <c r="G229" i="3"/>
  <c r="W229" i="3"/>
  <c r="I229" i="3" s="1"/>
  <c r="D230" i="3" s="1"/>
  <c r="C231" i="3" s="1"/>
  <c r="X229" i="3"/>
  <c r="V229" i="3"/>
  <c r="K230" i="3" l="1"/>
  <c r="L230" i="3" s="1" a="1"/>
  <c r="O230" i="3" s="1"/>
  <c r="N230" i="3" l="1"/>
  <c r="L230" i="3"/>
  <c r="P230" i="3"/>
  <c r="Q230" i="3"/>
  <c r="M230" i="3"/>
  <c r="E230" i="3" l="1"/>
  <c r="F230" i="3" s="1"/>
  <c r="G230" i="3" s="1"/>
  <c r="H230" i="3" l="1"/>
  <c r="S230" i="3" s="1"/>
  <c r="T230" i="3" s="1" a="1"/>
  <c r="Y230" i="3" s="1"/>
  <c r="T230" i="3" l="1"/>
  <c r="U230" i="3"/>
  <c r="V230" i="3"/>
  <c r="W230" i="3"/>
  <c r="I230" i="3" s="1"/>
  <c r="D231" i="3" s="1"/>
  <c r="K231" i="3" s="1"/>
  <c r="L231" i="3" s="1" a="1"/>
  <c r="P231" i="3" s="1"/>
  <c r="X230" i="3"/>
  <c r="C232" i="3" l="1"/>
  <c r="L231" i="3"/>
  <c r="O231" i="3"/>
  <c r="Q231" i="3"/>
  <c r="N231" i="3"/>
  <c r="E231" i="3" s="1"/>
  <c r="F231" i="3" s="1"/>
  <c r="G231" i="3" s="1"/>
  <c r="M231" i="3"/>
  <c r="H231" i="3" l="1"/>
  <c r="S231" i="3" s="1"/>
  <c r="T231" i="3" s="1" a="1"/>
  <c r="U231" i="3" s="1"/>
  <c r="X231" i="3" l="1"/>
  <c r="Y231" i="3"/>
  <c r="W231" i="3"/>
  <c r="T231" i="3"/>
  <c r="V231" i="3"/>
  <c r="I231" i="3" l="1"/>
  <c r="D232" i="3" s="1"/>
  <c r="K232" i="3" s="1"/>
  <c r="L232" i="3" s="1" a="1"/>
  <c r="Q232" i="3" s="1"/>
  <c r="L232" i="3" l="1"/>
  <c r="P232" i="3"/>
  <c r="M232" i="3"/>
  <c r="N232" i="3"/>
  <c r="O232" i="3"/>
  <c r="C233" i="3"/>
  <c r="E232" i="3"/>
  <c r="F232" i="3" s="1"/>
  <c r="G232" i="3" s="1"/>
  <c r="H232" i="3" l="1"/>
  <c r="S232" i="3" s="1"/>
  <c r="T232" i="3" s="1" a="1"/>
  <c r="T232" i="3" s="1"/>
  <c r="V232" i="3" l="1"/>
  <c r="W232" i="3"/>
  <c r="Y232" i="3"/>
  <c r="U232" i="3"/>
  <c r="X232" i="3"/>
  <c r="I232" i="3" s="1"/>
  <c r="D233" i="3" s="1"/>
  <c r="K233" i="3" s="1"/>
  <c r="L233" i="3" s="1" a="1"/>
  <c r="C234" i="3" l="1"/>
  <c r="Q233" i="3"/>
  <c r="O233" i="3"/>
  <c r="M233" i="3"/>
  <c r="L233" i="3"/>
  <c r="P233" i="3"/>
  <c r="N233" i="3"/>
  <c r="E233" i="3" s="1"/>
  <c r="F233" i="3" s="1"/>
  <c r="G233" i="3" l="1"/>
  <c r="H233" i="3"/>
  <c r="S233" i="3" s="1"/>
  <c r="T233" i="3" s="1" a="1"/>
  <c r="T233" i="3" l="1"/>
  <c r="Y233" i="3"/>
  <c r="U233" i="3"/>
  <c r="X233" i="3"/>
  <c r="I233" i="3" s="1"/>
  <c r="D234" i="3" s="1"/>
  <c r="V233" i="3"/>
  <c r="W233" i="3"/>
  <c r="K234" i="3" l="1"/>
  <c r="L234" i="3" s="1" a="1"/>
  <c r="C235" i="3"/>
  <c r="M234" i="3" l="1"/>
  <c r="P234" i="3"/>
  <c r="L234" i="3"/>
  <c r="N234" i="3"/>
  <c r="Q234" i="3"/>
  <c r="O234" i="3"/>
  <c r="E234" i="3" l="1"/>
  <c r="F234" i="3" s="1"/>
  <c r="G234" i="3" s="1"/>
  <c r="H234" i="3" l="1"/>
  <c r="S234" i="3" s="1"/>
  <c r="T234" i="3" s="1" a="1"/>
  <c r="T234" i="3" s="1"/>
  <c r="W234" i="3" l="1"/>
  <c r="U234" i="3"/>
  <c r="V234" i="3"/>
  <c r="X234" i="3"/>
  <c r="I234" i="3" s="1"/>
  <c r="D235" i="3" s="1"/>
  <c r="K235" i="3" s="1"/>
  <c r="L235" i="3" s="1" a="1"/>
  <c r="Y234" i="3"/>
  <c r="C236" i="3" l="1"/>
  <c r="Q235" i="3"/>
  <c r="L235" i="3"/>
  <c r="M235" i="3"/>
  <c r="N235" i="3"/>
  <c r="O235" i="3"/>
  <c r="P235" i="3"/>
  <c r="E235" i="3" l="1"/>
  <c r="F235" i="3" s="1"/>
  <c r="G235" i="3" s="1"/>
  <c r="H235" i="3" l="1"/>
  <c r="S235" i="3" s="1"/>
  <c r="T235" i="3" s="1" a="1"/>
  <c r="X235" i="3" s="1"/>
  <c r="U235" i="3" l="1"/>
  <c r="Y235" i="3"/>
  <c r="W235" i="3"/>
  <c r="T235" i="3"/>
  <c r="V235" i="3"/>
  <c r="I235" i="3" s="1"/>
  <c r="D236" i="3" s="1"/>
  <c r="K236" i="3" s="1"/>
  <c r="L236" i="3" s="1" a="1"/>
  <c r="C237" i="3" l="1"/>
  <c r="O236" i="3"/>
  <c r="Q236" i="3"/>
  <c r="M236" i="3"/>
  <c r="L236" i="3"/>
  <c r="P236" i="3"/>
  <c r="N236" i="3"/>
  <c r="E236" i="3" l="1"/>
  <c r="F236" i="3" s="1"/>
  <c r="G236" i="3" s="1"/>
  <c r="H236" i="3" l="1"/>
  <c r="S236" i="3" s="1"/>
  <c r="T236" i="3" s="1" a="1"/>
  <c r="W236" i="3" s="1"/>
  <c r="T236" i="3" l="1"/>
  <c r="Y236" i="3"/>
  <c r="X236" i="3"/>
  <c r="V236" i="3"/>
  <c r="I236" i="3" s="1"/>
  <c r="D237" i="3" s="1"/>
  <c r="C238" i="3" s="1"/>
  <c r="U236" i="3"/>
  <c r="K237" i="3" l="1"/>
  <c r="L237" i="3" s="1" a="1"/>
  <c r="Q237" i="3" s="1"/>
  <c r="O237" i="3" l="1"/>
  <c r="N237" i="3"/>
  <c r="L237" i="3"/>
  <c r="P237" i="3"/>
  <c r="M237" i="3"/>
  <c r="E237" i="3"/>
  <c r="F237" i="3" s="1"/>
  <c r="G237" i="3" s="1"/>
  <c r="H237" i="3" l="1"/>
  <c r="S237" i="3" s="1"/>
  <c r="T237" i="3" s="1" a="1"/>
  <c r="Y237" i="3" s="1"/>
  <c r="U237" i="3" l="1"/>
  <c r="W237" i="3"/>
  <c r="X237" i="3"/>
  <c r="I237" i="3" s="1"/>
  <c r="D238" i="3" s="1"/>
  <c r="C239" i="3" s="1"/>
  <c r="T237" i="3"/>
  <c r="V237" i="3"/>
  <c r="K238" i="3" l="1"/>
  <c r="L238" i="3" s="1" a="1"/>
  <c r="L238" i="3" s="1"/>
  <c r="Q238" i="3" l="1"/>
  <c r="M238" i="3"/>
  <c r="N238" i="3"/>
  <c r="P238" i="3"/>
  <c r="O238" i="3"/>
  <c r="E238" i="3" l="1"/>
  <c r="F238" i="3" s="1"/>
  <c r="H238" i="3" s="1"/>
  <c r="S238" i="3" s="1"/>
  <c r="T238" i="3" s="1" a="1"/>
  <c r="U238" i="3" s="1"/>
  <c r="V238" i="3" l="1"/>
  <c r="I238" i="3" s="1"/>
  <c r="D239" i="3" s="1"/>
  <c r="C240" i="3" s="1"/>
  <c r="X238" i="3"/>
  <c r="W238" i="3"/>
  <c r="T238" i="3"/>
  <c r="Y238" i="3"/>
  <c r="G238" i="3"/>
  <c r="K239" i="3" l="1"/>
  <c r="L239" i="3" s="1" a="1"/>
  <c r="L239" i="3" s="1"/>
  <c r="P239" i="3" l="1"/>
  <c r="N239" i="3"/>
  <c r="M239" i="3"/>
  <c r="Q239" i="3"/>
  <c r="O239" i="3"/>
  <c r="E239" i="3"/>
  <c r="F239" i="3" s="1"/>
  <c r="G239" i="3" s="1"/>
  <c r="H239" i="3" l="1"/>
  <c r="S239" i="3" s="1"/>
  <c r="T239" i="3" s="1" a="1"/>
  <c r="U239" i="3" s="1"/>
  <c r="X239" i="3" l="1"/>
  <c r="Y239" i="3"/>
  <c r="W239" i="3"/>
  <c r="T239" i="3"/>
  <c r="V239" i="3"/>
  <c r="I239" i="3" l="1"/>
  <c r="D240" i="3" s="1"/>
  <c r="K240" i="3" s="1"/>
  <c r="L240" i="3" s="1" a="1"/>
  <c r="M240" i="3" s="1"/>
  <c r="O240" i="3" l="1"/>
  <c r="Q240" i="3"/>
  <c r="L240" i="3"/>
  <c r="P240" i="3"/>
  <c r="N240" i="3"/>
  <c r="C241" i="3"/>
  <c r="E240" i="3"/>
  <c r="F240" i="3" s="1"/>
  <c r="G240" i="3" s="1"/>
  <c r="H240" i="3" l="1"/>
  <c r="S240" i="3" s="1"/>
  <c r="T240" i="3" s="1" a="1"/>
  <c r="X240" i="3" s="1"/>
  <c r="V240" i="3" l="1"/>
  <c r="U240" i="3"/>
  <c r="W240" i="3"/>
  <c r="T240" i="3"/>
  <c r="Y240" i="3"/>
  <c r="I240" i="3" s="1"/>
  <c r="D241" i="3" s="1"/>
  <c r="C242" i="3" s="1"/>
  <c r="K241" i="3" l="1"/>
  <c r="L241" i="3" s="1" a="1"/>
  <c r="L241" i="3" s="1"/>
  <c r="P241" i="3" l="1"/>
  <c r="O241" i="3"/>
  <c r="Q241" i="3"/>
  <c r="M241" i="3"/>
  <c r="N241" i="3"/>
  <c r="E241" i="3"/>
  <c r="F241" i="3" s="1"/>
  <c r="G241" i="3" s="1"/>
  <c r="H241" i="3" l="1"/>
  <c r="S241" i="3" s="1"/>
  <c r="T241" i="3" s="1" a="1"/>
  <c r="U241" i="3" s="1"/>
  <c r="W241" i="3" l="1"/>
  <c r="V241" i="3"/>
  <c r="Y241" i="3"/>
  <c r="T241" i="3"/>
  <c r="X241" i="3"/>
  <c r="I241" i="3" s="1"/>
  <c r="D242" i="3" s="1"/>
  <c r="K242" i="3" s="1"/>
  <c r="L242" i="3" s="1" a="1"/>
  <c r="C243" i="3" l="1"/>
  <c r="Q242" i="3"/>
  <c r="O242" i="3"/>
  <c r="L242" i="3"/>
  <c r="P242" i="3"/>
  <c r="M242" i="3"/>
  <c r="N242" i="3"/>
  <c r="E242" i="3" l="1"/>
  <c r="F242" i="3" s="1"/>
  <c r="G242" i="3" s="1"/>
  <c r="H242" i="3" l="1"/>
  <c r="S242" i="3" s="1"/>
  <c r="T242" i="3" s="1" a="1"/>
  <c r="Y242" i="3" s="1"/>
  <c r="X242" i="3" l="1"/>
  <c r="W242" i="3"/>
  <c r="T242" i="3"/>
  <c r="U242" i="3"/>
  <c r="I242" i="3" s="1"/>
  <c r="D243" i="3" s="1"/>
  <c r="K243" i="3" s="1"/>
  <c r="L243" i="3" s="1" a="1"/>
  <c r="V242" i="3"/>
  <c r="C244" i="3" l="1"/>
  <c r="P243" i="3"/>
  <c r="Q243" i="3"/>
  <c r="M243" i="3"/>
  <c r="L243" i="3"/>
  <c r="O243" i="3"/>
  <c r="N243" i="3"/>
  <c r="E243" i="3" s="1"/>
  <c r="F243" i="3" s="1"/>
  <c r="G243" i="3" l="1"/>
  <c r="H243" i="3"/>
  <c r="S243" i="3" s="1"/>
  <c r="T243" i="3" s="1" a="1"/>
  <c r="W243" i="3" l="1"/>
  <c r="U243" i="3"/>
  <c r="Y243" i="3"/>
  <c r="V243" i="3"/>
  <c r="I243" i="3" s="1"/>
  <c r="D244" i="3" s="1"/>
  <c r="T243" i="3"/>
  <c r="X243" i="3"/>
  <c r="C245" i="3" l="1"/>
  <c r="K244" i="3"/>
  <c r="L244" i="3" s="1" a="1"/>
  <c r="M244" i="3" l="1"/>
  <c r="P244" i="3"/>
  <c r="Q244" i="3"/>
  <c r="N244" i="3"/>
  <c r="O244" i="3"/>
  <c r="L244" i="3"/>
  <c r="E244" i="3" l="1"/>
  <c r="F244" i="3" s="1"/>
  <c r="G244" i="3" s="1"/>
  <c r="H244" i="3" l="1"/>
  <c r="S244" i="3" s="1"/>
  <c r="T244" i="3" s="1" a="1"/>
  <c r="T244" i="3" s="1"/>
  <c r="X244" i="3" l="1"/>
  <c r="V244" i="3"/>
  <c r="U244" i="3"/>
  <c r="I244" i="3" s="1"/>
  <c r="D245" i="3" s="1"/>
  <c r="K245" i="3" s="1"/>
  <c r="L245" i="3" s="1" a="1"/>
  <c r="Y244" i="3"/>
  <c r="W244" i="3"/>
  <c r="C246" i="3" l="1"/>
  <c r="L245" i="3"/>
  <c r="N245" i="3"/>
  <c r="Q245" i="3"/>
  <c r="O245" i="3"/>
  <c r="M245" i="3"/>
  <c r="P245" i="3"/>
  <c r="E245" i="3" l="1"/>
  <c r="F245" i="3" s="1"/>
  <c r="G245" i="3" s="1"/>
  <c r="H245" i="3" l="1"/>
  <c r="S245" i="3" s="1"/>
  <c r="T245" i="3" s="1" a="1"/>
  <c r="X245" i="3" s="1"/>
  <c r="V245" i="3" l="1"/>
  <c r="I245" i="3" s="1"/>
  <c r="D246" i="3" s="1"/>
  <c r="C247" i="3" s="1"/>
  <c r="T245" i="3"/>
  <c r="Y245" i="3"/>
  <c r="W245" i="3"/>
  <c r="U245" i="3"/>
  <c r="K246" i="3" l="1"/>
  <c r="L246" i="3" s="1" a="1"/>
  <c r="P246" i="3" s="1"/>
  <c r="O246" i="3" l="1"/>
  <c r="L246" i="3"/>
  <c r="M246" i="3"/>
  <c r="N246" i="3"/>
  <c r="Q246" i="3"/>
  <c r="E246" i="3" l="1"/>
  <c r="F246" i="3" s="1"/>
  <c r="G246" i="3" s="1"/>
  <c r="H246" i="3" l="1"/>
  <c r="S246" i="3" s="1"/>
  <c r="T246" i="3" s="1" a="1"/>
  <c r="W246" i="3" s="1"/>
  <c r="T246" i="3" l="1"/>
  <c r="V246" i="3"/>
  <c r="Y246" i="3"/>
  <c r="U246" i="3"/>
  <c r="I246" i="3" s="1"/>
  <c r="D247" i="3" s="1"/>
  <c r="K247" i="3" s="1"/>
  <c r="L247" i="3" s="1" a="1"/>
  <c r="P247" i="3" s="1"/>
  <c r="X246" i="3"/>
  <c r="L247" i="3" l="1"/>
  <c r="M247" i="3"/>
  <c r="Q247" i="3"/>
  <c r="N247" i="3"/>
  <c r="O247" i="3"/>
  <c r="C248" i="3"/>
  <c r="E247" i="3" l="1"/>
  <c r="F247" i="3" s="1"/>
  <c r="G247" i="3" l="1"/>
  <c r="H247" i="3"/>
  <c r="S247" i="3" s="1"/>
  <c r="T247" i="3" s="1" a="1"/>
  <c r="W247" i="3" l="1"/>
  <c r="T247" i="3"/>
  <c r="X247" i="3"/>
  <c r="U247" i="3"/>
  <c r="V247" i="3"/>
  <c r="Y247" i="3"/>
  <c r="I247" i="3" s="1"/>
  <c r="D248" i="3" s="1"/>
  <c r="C249" i="3" l="1"/>
  <c r="K248" i="3"/>
  <c r="L248" i="3" s="1" a="1"/>
  <c r="O248" i="3" l="1"/>
  <c r="N248" i="3"/>
  <c r="L248" i="3"/>
  <c r="P248" i="3"/>
  <c r="M248" i="3"/>
  <c r="Q248" i="3"/>
  <c r="E248" i="3" l="1"/>
  <c r="F248" i="3" s="1"/>
  <c r="G248" i="3" s="1"/>
  <c r="H248" i="3" l="1"/>
  <c r="S248" i="3" s="1"/>
  <c r="T248" i="3" s="1" a="1"/>
  <c r="U248" i="3" s="1"/>
  <c r="V248" i="3" l="1"/>
  <c r="T248" i="3"/>
  <c r="W248" i="3"/>
  <c r="Y248" i="3"/>
  <c r="X248" i="3"/>
  <c r="I248" i="3" s="1"/>
  <c r="D249" i="3" s="1"/>
  <c r="C250" i="3" s="1"/>
  <c r="K249" i="3" l="1"/>
  <c r="L249" i="3" s="1" a="1"/>
  <c r="M249" i="3" s="1"/>
  <c r="Q249" i="3" l="1"/>
  <c r="N249" i="3"/>
  <c r="P249" i="3"/>
  <c r="L249" i="3"/>
  <c r="O249" i="3"/>
  <c r="E249" i="3"/>
  <c r="F249" i="3" s="1"/>
  <c r="G249" i="3" s="1"/>
  <c r="H249" i="3" l="1"/>
  <c r="S249" i="3" s="1"/>
  <c r="T249" i="3" s="1" a="1"/>
  <c r="T249" i="3" s="1"/>
  <c r="U249" i="3" l="1"/>
  <c r="V249" i="3"/>
  <c r="I249" i="3" s="1"/>
  <c r="D250" i="3" s="1"/>
  <c r="K250" i="3" s="1"/>
  <c r="L250" i="3" s="1" a="1"/>
  <c r="N250" i="3" s="1"/>
  <c r="Y249" i="3"/>
  <c r="W249" i="3"/>
  <c r="X249" i="3"/>
  <c r="O250" i="3" l="1"/>
  <c r="Q250" i="3"/>
  <c r="M250" i="3"/>
  <c r="P250" i="3"/>
  <c r="L250" i="3"/>
  <c r="C251" i="3"/>
  <c r="E250" i="3" l="1"/>
  <c r="F250" i="3" s="1"/>
  <c r="G250" i="3" l="1"/>
  <c r="H250" i="3"/>
  <c r="S250" i="3" s="1"/>
  <c r="T250" i="3" s="1" a="1"/>
  <c r="T250" i="3" l="1"/>
  <c r="V250" i="3"/>
  <c r="X250" i="3"/>
  <c r="I250" i="3" s="1"/>
  <c r="D251" i="3" s="1"/>
  <c r="Y250" i="3"/>
  <c r="W250" i="3"/>
  <c r="U250" i="3"/>
  <c r="K251" i="3" l="1"/>
  <c r="L251" i="3" s="1" a="1"/>
  <c r="C252" i="3"/>
  <c r="O251" i="3" l="1"/>
  <c r="L251" i="3"/>
  <c r="Q251" i="3"/>
  <c r="P251" i="3"/>
  <c r="M251" i="3"/>
  <c r="N251" i="3"/>
  <c r="E251" i="3" l="1"/>
  <c r="F251" i="3" s="1"/>
  <c r="G251" i="3" s="1"/>
  <c r="H251" i="3" l="1"/>
  <c r="S251" i="3" s="1"/>
  <c r="T251" i="3" s="1" a="1"/>
  <c r="U251" i="3" s="1"/>
  <c r="T251" i="3" l="1"/>
  <c r="X251" i="3"/>
  <c r="I251" i="3" s="1"/>
  <c r="D252" i="3" s="1"/>
  <c r="K252" i="3" s="1"/>
  <c r="L252" i="3" s="1" a="1"/>
  <c r="W251" i="3"/>
  <c r="V251" i="3"/>
  <c r="Y251" i="3"/>
  <c r="C253" i="3" l="1"/>
  <c r="O252" i="3"/>
  <c r="M252" i="3"/>
  <c r="N252" i="3"/>
  <c r="P252" i="3"/>
  <c r="Q252" i="3"/>
  <c r="L252" i="3"/>
  <c r="E252" i="3" l="1"/>
  <c r="F252" i="3" s="1"/>
  <c r="G252" i="3" l="1"/>
  <c r="H252" i="3"/>
  <c r="S252" i="3" s="1"/>
  <c r="T252" i="3" s="1" a="1"/>
  <c r="Y252" i="3" l="1"/>
  <c r="X252" i="3"/>
  <c r="U252" i="3"/>
  <c r="T252" i="3"/>
  <c r="W252" i="3"/>
  <c r="I252" i="3" s="1"/>
  <c r="D253" i="3" s="1"/>
  <c r="V252" i="3"/>
  <c r="K253" i="3" l="1"/>
  <c r="L253" i="3" s="1" a="1"/>
  <c r="C254" i="3"/>
  <c r="Q253" i="3" l="1"/>
  <c r="P253" i="3"/>
  <c r="N253" i="3"/>
  <c r="L253" i="3"/>
  <c r="M253" i="3"/>
  <c r="O253" i="3"/>
  <c r="E253" i="3" l="1"/>
  <c r="F253" i="3" s="1"/>
  <c r="G253" i="3" s="1"/>
  <c r="H253" i="3" l="1"/>
  <c r="S253" i="3" s="1"/>
  <c r="T253" i="3" s="1" a="1"/>
  <c r="X253" i="3" s="1"/>
  <c r="U253" i="3" l="1"/>
  <c r="I253" i="3" s="1"/>
  <c r="D254" i="3" s="1"/>
  <c r="K254" i="3" s="1"/>
  <c r="L254" i="3" s="1" a="1"/>
  <c r="W253" i="3"/>
  <c r="T253" i="3"/>
  <c r="Y253" i="3"/>
  <c r="V253" i="3"/>
  <c r="C255" i="3" l="1"/>
  <c r="O254" i="3"/>
  <c r="P254" i="3"/>
  <c r="L254" i="3"/>
  <c r="M254" i="3"/>
  <c r="Q254" i="3"/>
  <c r="N254" i="3"/>
  <c r="E254" i="3" l="1"/>
  <c r="F254" i="3" s="1"/>
  <c r="G254" i="3" s="1"/>
  <c r="H254" i="3" l="1"/>
  <c r="S254" i="3" s="1"/>
  <c r="T254" i="3" s="1" a="1"/>
  <c r="U254" i="3" s="1"/>
  <c r="W254" i="3" l="1"/>
  <c r="X254" i="3"/>
  <c r="V254" i="3"/>
  <c r="I254" i="3" s="1"/>
  <c r="D255" i="3" s="1"/>
  <c r="C256" i="3" s="1"/>
  <c r="Y254" i="3"/>
  <c r="T254" i="3"/>
  <c r="K255" i="3" l="1"/>
  <c r="L255" i="3" s="1" a="1"/>
  <c r="M255" i="3" s="1"/>
  <c r="Q255" i="3" l="1"/>
  <c r="L255" i="3"/>
  <c r="N255" i="3"/>
  <c r="O255" i="3"/>
  <c r="P255" i="3"/>
  <c r="E255" i="3" l="1"/>
  <c r="F255" i="3" s="1"/>
  <c r="H255" i="3" l="1"/>
  <c r="S255" i="3" s="1"/>
  <c r="T255" i="3" s="1" a="1"/>
  <c r="G255" i="3"/>
  <c r="V255" i="3" l="1"/>
  <c r="X255" i="3"/>
  <c r="W255" i="3"/>
  <c r="T255" i="3"/>
  <c r="U255" i="3"/>
  <c r="I255" i="3" s="1"/>
  <c r="D256" i="3" s="1"/>
  <c r="Y255" i="3"/>
  <c r="K256" i="3" l="1"/>
  <c r="L256" i="3" s="1" a="1"/>
  <c r="C257" i="3"/>
  <c r="Q256" i="3" l="1"/>
  <c r="O256" i="3"/>
  <c r="P256" i="3"/>
  <c r="N256" i="3"/>
  <c r="L256" i="3"/>
  <c r="M256" i="3"/>
  <c r="E256" i="3" l="1"/>
  <c r="F256" i="3" s="1"/>
  <c r="H256" i="3" s="1"/>
  <c r="S256" i="3" s="1"/>
  <c r="T256" i="3" s="1" a="1"/>
  <c r="Y256" i="3" s="1"/>
  <c r="X256" i="3" l="1"/>
  <c r="I256" i="3" s="1"/>
  <c r="D257" i="3" s="1"/>
  <c r="C258" i="3" s="1"/>
  <c r="U256" i="3"/>
  <c r="V256" i="3"/>
  <c r="T256" i="3"/>
  <c r="W256" i="3"/>
  <c r="G256" i="3"/>
  <c r="K257" i="3" l="1"/>
  <c r="L257" i="3" s="1" a="1"/>
  <c r="O257" i="3" s="1"/>
  <c r="Q257" i="3" l="1"/>
  <c r="L257" i="3"/>
  <c r="M257" i="3"/>
  <c r="P257" i="3"/>
  <c r="N257" i="3"/>
  <c r="E257" i="3" l="1"/>
  <c r="F257" i="3" s="1"/>
  <c r="G257" i="3" s="1"/>
  <c r="H257" i="3" l="1"/>
  <c r="S257" i="3" s="1"/>
  <c r="T257" i="3" s="1" a="1"/>
  <c r="T257" i="3" s="1"/>
  <c r="W257" i="3" l="1"/>
  <c r="X257" i="3"/>
  <c r="I257" i="3" s="1"/>
  <c r="D258" i="3" s="1"/>
  <c r="K258" i="3" s="1"/>
  <c r="L258" i="3" s="1" a="1"/>
  <c r="N258" i="3" s="1"/>
  <c r="V257" i="3"/>
  <c r="U257" i="3"/>
  <c r="Y257" i="3"/>
  <c r="Q258" i="3" l="1"/>
  <c r="P258" i="3"/>
  <c r="L258" i="3"/>
  <c r="M258" i="3"/>
  <c r="O258" i="3"/>
  <c r="C259" i="3"/>
  <c r="E258" i="3"/>
  <c r="F258" i="3" s="1"/>
  <c r="G258" i="3" s="1"/>
  <c r="H258" i="3" l="1"/>
  <c r="S258" i="3" s="1"/>
  <c r="T258" i="3" s="1" a="1"/>
  <c r="W258" i="3" s="1"/>
  <c r="T258" i="3" l="1"/>
  <c r="U258" i="3"/>
  <c r="V258" i="3"/>
  <c r="I258" i="3" s="1"/>
  <c r="D259" i="3" s="1"/>
  <c r="K259" i="3" s="1"/>
  <c r="L259" i="3" s="1" a="1"/>
  <c r="Q259" i="3" s="1"/>
  <c r="X258" i="3"/>
  <c r="Y258" i="3"/>
  <c r="O259" i="3" l="1"/>
  <c r="M259" i="3"/>
  <c r="L259" i="3"/>
  <c r="C260" i="3"/>
  <c r="N259" i="3"/>
  <c r="P259" i="3"/>
  <c r="E259" i="3" l="1"/>
  <c r="F259" i="3" s="1"/>
  <c r="G259" i="3" s="1"/>
  <c r="H259" i="3" l="1"/>
  <c r="S259" i="3" s="1"/>
  <c r="T259" i="3" s="1" a="1"/>
  <c r="W259" i="3" s="1"/>
  <c r="V259" i="3" l="1"/>
  <c r="I259" i="3" s="1"/>
  <c r="D260" i="3" s="1"/>
  <c r="C261" i="3" s="1"/>
  <c r="U259" i="3"/>
  <c r="T259" i="3"/>
  <c r="Y259" i="3"/>
  <c r="X259" i="3"/>
  <c r="K260" i="3" l="1"/>
  <c r="L260" i="3" s="1" a="1"/>
  <c r="O260" i="3" s="1"/>
  <c r="Q260" i="3" l="1"/>
  <c r="N260" i="3"/>
  <c r="P260" i="3"/>
  <c r="L260" i="3"/>
  <c r="M260" i="3"/>
  <c r="E260" i="3" s="1"/>
  <c r="F260" i="3" s="1"/>
  <c r="G260" i="3" s="1"/>
  <c r="H260" i="3" l="1"/>
  <c r="S260" i="3" s="1"/>
  <c r="T260" i="3" s="1" a="1"/>
  <c r="V260" i="3" s="1"/>
  <c r="W260" i="3" l="1"/>
  <c r="Y260" i="3"/>
  <c r="T260" i="3"/>
  <c r="U260" i="3"/>
  <c r="X260" i="3"/>
  <c r="I260" i="3"/>
  <c r="D261" i="3" s="1"/>
  <c r="C262" i="3" s="1"/>
  <c r="K261" i="3" l="1"/>
  <c r="L261" i="3" s="1" a="1"/>
  <c r="P261" i="3" s="1"/>
  <c r="O261" i="3" l="1"/>
  <c r="N261" i="3"/>
  <c r="L261" i="3"/>
  <c r="M261" i="3"/>
  <c r="Q261" i="3"/>
  <c r="E261" i="3"/>
  <c r="F261" i="3" s="1"/>
  <c r="G261" i="3" s="1"/>
  <c r="H261" i="3" l="1"/>
  <c r="S261" i="3" s="1"/>
  <c r="T261" i="3" s="1" a="1"/>
  <c r="X261" i="3" s="1"/>
  <c r="T261" i="3" l="1"/>
  <c r="W261" i="3"/>
  <c r="Y261" i="3"/>
  <c r="U261" i="3"/>
  <c r="V261" i="3"/>
  <c r="I261" i="3" l="1"/>
  <c r="D262" i="3" s="1"/>
  <c r="C263" i="3" s="1"/>
  <c r="K262" i="3" l="1"/>
  <c r="L262" i="3" s="1" a="1"/>
  <c r="P262" i="3" s="1"/>
  <c r="L262" i="3" l="1"/>
  <c r="Q262" i="3"/>
  <c r="N262" i="3"/>
  <c r="M262" i="3"/>
  <c r="O262" i="3"/>
  <c r="E262" i="3" l="1"/>
  <c r="F262" i="3" s="1"/>
  <c r="G262" i="3" s="1"/>
  <c r="H262" i="3" l="1"/>
  <c r="S262" i="3" s="1"/>
  <c r="T262" i="3" s="1" a="1"/>
  <c r="X262" i="3" s="1"/>
  <c r="T262" i="3" l="1"/>
  <c r="W262" i="3"/>
  <c r="Y262" i="3"/>
  <c r="V262" i="3"/>
  <c r="U262" i="3"/>
  <c r="I262" i="3" s="1"/>
  <c r="D263" i="3" s="1"/>
  <c r="K263" i="3" s="1"/>
  <c r="L263" i="3" s="1" a="1"/>
  <c r="L263" i="3" s="1"/>
  <c r="O263" i="3" l="1"/>
  <c r="M263" i="3"/>
  <c r="Q263" i="3"/>
  <c r="N263" i="3"/>
  <c r="C264" i="3"/>
  <c r="P263" i="3"/>
  <c r="E263" i="3" l="1"/>
  <c r="F263" i="3" s="1"/>
  <c r="G263" i="3" s="1"/>
  <c r="H263" i="3" l="1"/>
  <c r="S263" i="3" s="1"/>
  <c r="T263" i="3" s="1" a="1"/>
  <c r="W263" i="3" s="1"/>
  <c r="Y263" i="3" l="1"/>
  <c r="X263" i="3"/>
  <c r="I263" i="3" s="1"/>
  <c r="D264" i="3" s="1"/>
  <c r="C265" i="3" s="1"/>
  <c r="V263" i="3"/>
  <c r="U263" i="3"/>
  <c r="T263" i="3"/>
  <c r="K264" i="3" l="1"/>
  <c r="L264" i="3" s="1" a="1"/>
  <c r="O264" i="3" s="1"/>
  <c r="N264" i="3" l="1"/>
  <c r="M264" i="3"/>
  <c r="P264" i="3"/>
  <c r="Q264" i="3"/>
  <c r="L264" i="3"/>
  <c r="E264" i="3"/>
  <c r="F264" i="3" s="1"/>
  <c r="G264" i="3" s="1"/>
  <c r="H264" i="3" l="1"/>
  <c r="S264" i="3" s="1"/>
  <c r="T264" i="3" s="1" a="1"/>
  <c r="Y264" i="3" s="1"/>
  <c r="V264" i="3" l="1"/>
  <c r="T264" i="3"/>
  <c r="U264" i="3"/>
  <c r="X264" i="3"/>
  <c r="W264" i="3"/>
  <c r="I264" i="3" l="1"/>
  <c r="D265" i="3" s="1"/>
  <c r="C266" i="3" s="1"/>
  <c r="K265" i="3" l="1"/>
  <c r="L265" i="3" s="1" a="1"/>
  <c r="N265" i="3" s="1"/>
  <c r="Q265" i="3" l="1"/>
  <c r="O265" i="3"/>
  <c r="L265" i="3"/>
  <c r="P265" i="3"/>
  <c r="M265" i="3"/>
  <c r="E265" i="3"/>
  <c r="F265" i="3" s="1"/>
  <c r="G265" i="3" s="1"/>
  <c r="H265" i="3" l="1"/>
  <c r="S265" i="3" s="1"/>
  <c r="T265" i="3" s="1" a="1"/>
  <c r="X265" i="3" s="1"/>
  <c r="W265" i="3" l="1"/>
  <c r="T265" i="3"/>
  <c r="V265" i="3"/>
  <c r="U265" i="3"/>
  <c r="I265" i="3" s="1"/>
  <c r="D266" i="3" s="1"/>
  <c r="C267" i="3" s="1"/>
  <c r="Y265" i="3"/>
  <c r="K266" i="3" l="1"/>
  <c r="L266" i="3" s="1" a="1"/>
  <c r="N266" i="3" s="1"/>
  <c r="L266" i="3" l="1"/>
  <c r="O266" i="3"/>
  <c r="Q266" i="3"/>
  <c r="M266" i="3"/>
  <c r="P266" i="3"/>
  <c r="E266" i="3" l="1"/>
  <c r="F266" i="3" s="1"/>
  <c r="H266" i="3" s="1"/>
  <c r="S266" i="3" s="1"/>
  <c r="T266" i="3" s="1" a="1"/>
  <c r="Y266" i="3" s="1"/>
  <c r="U266" i="3" l="1"/>
  <c r="V266" i="3"/>
  <c r="T266" i="3"/>
  <c r="X266" i="3"/>
  <c r="G266" i="3"/>
  <c r="W266" i="3"/>
  <c r="I266" i="3" l="1"/>
  <c r="D267" i="3" s="1"/>
  <c r="K267" i="3" s="1"/>
  <c r="L267" i="3" s="1" a="1"/>
  <c r="N267" i="3" s="1"/>
  <c r="O267" i="3" l="1"/>
  <c r="Q267" i="3"/>
  <c r="L267" i="3"/>
  <c r="M267" i="3"/>
  <c r="C268" i="3"/>
  <c r="P267" i="3"/>
  <c r="E267" i="3"/>
  <c r="F267" i="3" s="1"/>
  <c r="H267" i="3" s="1"/>
  <c r="S267" i="3" s="1"/>
  <c r="T267" i="3" s="1" a="1"/>
  <c r="W267" i="3" s="1"/>
  <c r="U267" i="3" l="1"/>
  <c r="X267" i="3"/>
  <c r="T267" i="3"/>
  <c r="V267" i="3"/>
  <c r="I267" i="3" s="1"/>
  <c r="D268" i="3" s="1"/>
  <c r="K268" i="3" s="1"/>
  <c r="L268" i="3" s="1" a="1"/>
  <c r="N268" i="3" s="1"/>
  <c r="Y267" i="3"/>
  <c r="G267" i="3"/>
  <c r="C269" i="3" l="1"/>
  <c r="L268" i="3"/>
  <c r="M268" i="3"/>
  <c r="P268" i="3"/>
  <c r="Q268" i="3"/>
  <c r="O268" i="3"/>
  <c r="E268" i="3" l="1"/>
  <c r="F268" i="3" s="1"/>
  <c r="G268" i="3" s="1"/>
  <c r="H268" i="3" l="1"/>
  <c r="S268" i="3" s="1"/>
  <c r="T268" i="3" s="1" a="1"/>
  <c r="U268" i="3" s="1"/>
  <c r="V268" i="3" l="1"/>
  <c r="Y268" i="3"/>
  <c r="W268" i="3"/>
  <c r="X268" i="3"/>
  <c r="I268" i="3" s="1"/>
  <c r="D269" i="3" s="1"/>
  <c r="C270" i="3" s="1"/>
  <c r="T268" i="3"/>
  <c r="K269" i="3" l="1"/>
  <c r="L269" i="3" s="1" a="1"/>
  <c r="P269" i="3" s="1"/>
  <c r="O269" i="3" l="1"/>
  <c r="M269" i="3"/>
  <c r="N269" i="3"/>
  <c r="L269" i="3"/>
  <c r="Q269" i="3"/>
  <c r="E269" i="3"/>
  <c r="F269" i="3" s="1"/>
  <c r="G269" i="3" s="1"/>
  <c r="H269" i="3" l="1"/>
  <c r="S269" i="3" s="1"/>
  <c r="T269" i="3" s="1" a="1"/>
  <c r="V269" i="3" s="1"/>
  <c r="X269" i="3" l="1"/>
  <c r="Y269" i="3"/>
  <c r="T269" i="3"/>
  <c r="U269" i="3"/>
  <c r="W269" i="3"/>
  <c r="I269" i="3" l="1"/>
  <c r="D270" i="3" s="1"/>
  <c r="K270" i="3" s="1"/>
  <c r="L270" i="3" s="1" a="1"/>
  <c r="Q270" i="3" s="1"/>
  <c r="P270" i="3" l="1"/>
  <c r="C271" i="3"/>
  <c r="L270" i="3"/>
  <c r="O270" i="3"/>
  <c r="N270" i="3"/>
  <c r="M270" i="3"/>
  <c r="E270" i="3" l="1"/>
  <c r="F270" i="3" s="1"/>
  <c r="G270" i="3" s="1"/>
  <c r="H270" i="3" l="1"/>
  <c r="S270" i="3" s="1"/>
  <c r="T270" i="3" s="1" a="1"/>
  <c r="V270" i="3" s="1"/>
  <c r="Y270" i="3" l="1"/>
  <c r="T270" i="3"/>
  <c r="W270" i="3"/>
  <c r="U270" i="3"/>
  <c r="I270" i="3" s="1"/>
  <c r="D271" i="3" s="1"/>
  <c r="K271" i="3" s="1"/>
  <c r="L271" i="3" s="1" a="1"/>
  <c r="M271" i="3" s="1"/>
  <c r="X270" i="3"/>
  <c r="O271" i="3" l="1"/>
  <c r="C272" i="3"/>
  <c r="P271" i="3"/>
  <c r="N271" i="3"/>
  <c r="Q271" i="3"/>
  <c r="L271" i="3"/>
  <c r="E271" i="3"/>
  <c r="F271" i="3" s="1"/>
  <c r="G271" i="3" l="1"/>
  <c r="H271" i="3"/>
  <c r="S271" i="3" s="1"/>
  <c r="T271" i="3" s="1" a="1"/>
  <c r="X271" i="3" l="1"/>
  <c r="Y271" i="3"/>
  <c r="W271" i="3"/>
  <c r="U271" i="3"/>
  <c r="T271" i="3"/>
  <c r="V271" i="3"/>
  <c r="I271" i="3" l="1"/>
  <c r="D272" i="3" s="1"/>
  <c r="C273" i="3" s="1"/>
  <c r="K272" i="3" l="1"/>
  <c r="L272" i="3" s="1" a="1"/>
  <c r="Q272" i="3" s="1"/>
  <c r="L272" i="3" l="1"/>
  <c r="M272" i="3"/>
  <c r="P272" i="3"/>
  <c r="O272" i="3"/>
  <c r="N272" i="3"/>
  <c r="E272" i="3"/>
  <c r="F272" i="3" s="1"/>
  <c r="G272" i="3" s="1"/>
  <c r="H272" i="3" l="1"/>
  <c r="S272" i="3" s="1"/>
  <c r="T272" i="3" s="1" a="1"/>
  <c r="Y272" i="3" s="1"/>
  <c r="X272" i="3" l="1"/>
  <c r="V272" i="3"/>
  <c r="T272" i="3"/>
  <c r="W272" i="3"/>
  <c r="U272" i="3"/>
  <c r="I272" i="3" s="1"/>
  <c r="D273" i="3" s="1"/>
  <c r="C274" i="3" s="1"/>
  <c r="K273" i="3" l="1"/>
  <c r="L273" i="3" s="1" a="1"/>
  <c r="O273" i="3" s="1"/>
  <c r="Q273" i="3" l="1"/>
  <c r="L273" i="3"/>
  <c r="N273" i="3"/>
  <c r="P273" i="3"/>
  <c r="M273" i="3"/>
  <c r="E273" i="3" l="1"/>
  <c r="F273" i="3" s="1"/>
  <c r="H273" i="3" s="1"/>
  <c r="S273" i="3" s="1"/>
  <c r="T273" i="3" s="1" a="1"/>
  <c r="W273" i="3" s="1"/>
  <c r="V273" i="3" l="1"/>
  <c r="I273" i="3" s="1"/>
  <c r="D274" i="3" s="1"/>
  <c r="K274" i="3" s="1"/>
  <c r="L274" i="3" s="1" a="1"/>
  <c r="L274" i="3" s="1"/>
  <c r="T273" i="3"/>
  <c r="X273" i="3"/>
  <c r="Y273" i="3"/>
  <c r="U273" i="3"/>
  <c r="G273" i="3"/>
  <c r="M274" i="3" l="1"/>
  <c r="P274" i="3"/>
  <c r="O274" i="3"/>
  <c r="N274" i="3"/>
  <c r="C275" i="3"/>
  <c r="Q274" i="3"/>
  <c r="E274" i="3" l="1"/>
  <c r="F274" i="3" s="1"/>
  <c r="G274" i="3" l="1"/>
  <c r="H274" i="3"/>
  <c r="S274" i="3" s="1"/>
  <c r="T274" i="3" s="1" a="1"/>
  <c r="W274" i="3" l="1"/>
  <c r="U274" i="3"/>
  <c r="Y274" i="3"/>
  <c r="X274" i="3"/>
  <c r="V274" i="3"/>
  <c r="I274" i="3" s="1"/>
  <c r="D275" i="3" s="1"/>
  <c r="T274" i="3"/>
  <c r="C276" i="3" l="1"/>
  <c r="K275" i="3"/>
  <c r="L275" i="3" s="1" a="1"/>
  <c r="Q275" i="3" l="1"/>
  <c r="M275" i="3"/>
  <c r="N275" i="3"/>
  <c r="L275" i="3"/>
  <c r="P275" i="3"/>
  <c r="O275" i="3"/>
  <c r="E275" i="3" l="1"/>
  <c r="F275" i="3" s="1"/>
  <c r="H275" i="3" s="1"/>
  <c r="S275" i="3" s="1"/>
  <c r="T275" i="3" s="1" a="1"/>
  <c r="T275" i="3" s="1"/>
  <c r="V275" i="3" l="1"/>
  <c r="X275" i="3"/>
  <c r="U275" i="3"/>
  <c r="I275" i="3" s="1"/>
  <c r="D276" i="3" s="1"/>
  <c r="K276" i="3" s="1"/>
  <c r="L276" i="3" s="1" a="1"/>
  <c r="M276" i="3" s="1"/>
  <c r="W275" i="3"/>
  <c r="Y275" i="3"/>
  <c r="G275" i="3"/>
  <c r="C277" i="3" l="1"/>
  <c r="O276" i="3"/>
  <c r="P276" i="3"/>
  <c r="L276" i="3"/>
  <c r="N276" i="3"/>
  <c r="Q276" i="3"/>
  <c r="E276" i="3" l="1"/>
  <c r="F276" i="3" s="1"/>
  <c r="H276" i="3" s="1"/>
  <c r="S276" i="3" s="1"/>
  <c r="T276" i="3" s="1" a="1"/>
  <c r="Y276" i="3" s="1"/>
  <c r="G276" i="3" l="1"/>
  <c r="V276" i="3"/>
  <c r="T276" i="3"/>
  <c r="U276" i="3"/>
  <c r="X276" i="3"/>
  <c r="W276" i="3"/>
  <c r="I276" i="3" l="1"/>
  <c r="D277" i="3" s="1"/>
  <c r="K277" i="3" s="1"/>
  <c r="L277" i="3" s="1" a="1"/>
  <c r="Q277" i="3" s="1"/>
  <c r="C278" i="3" l="1"/>
  <c r="P277" i="3"/>
  <c r="L277" i="3"/>
  <c r="N277" i="3"/>
  <c r="M277" i="3"/>
  <c r="O277" i="3"/>
  <c r="E277" i="3" l="1"/>
  <c r="F277" i="3" s="1"/>
  <c r="G277" i="3" s="1"/>
  <c r="H277" i="3" l="1"/>
  <c r="S277" i="3" s="1"/>
  <c r="T277" i="3" s="1" a="1"/>
  <c r="W277" i="3" s="1"/>
  <c r="T277" i="3" l="1"/>
  <c r="U277" i="3"/>
  <c r="X277" i="3"/>
  <c r="I277" i="3" s="1"/>
  <c r="D278" i="3" s="1"/>
  <c r="K278" i="3" s="1"/>
  <c r="L278" i="3" s="1" a="1"/>
  <c r="P278" i="3" s="1"/>
  <c r="Y277" i="3"/>
  <c r="V277" i="3"/>
  <c r="C279" i="3" l="1"/>
  <c r="L278" i="3"/>
  <c r="M278" i="3"/>
  <c r="O278" i="3"/>
  <c r="N278" i="3"/>
  <c r="Q278" i="3"/>
  <c r="E278" i="3" l="1"/>
  <c r="F278" i="3" s="1"/>
  <c r="G278" i="3" s="1"/>
  <c r="H278" i="3" l="1"/>
  <c r="S278" i="3" s="1"/>
  <c r="T278" i="3" s="1" a="1"/>
  <c r="T278" i="3" s="1"/>
  <c r="W278" i="3" l="1"/>
  <c r="Y278" i="3"/>
  <c r="X278" i="3"/>
  <c r="U278" i="3"/>
  <c r="I278" i="3" s="1"/>
  <c r="D279" i="3" s="1"/>
  <c r="C280" i="3" s="1"/>
  <c r="V278" i="3"/>
  <c r="K279" i="3" l="1"/>
  <c r="L279" i="3" s="1" a="1"/>
  <c r="L279" i="3" s="1"/>
  <c r="O279" i="3" l="1"/>
  <c r="P279" i="3"/>
  <c r="M279" i="3"/>
  <c r="N279" i="3"/>
  <c r="Q279" i="3"/>
  <c r="E279" i="3" l="1"/>
  <c r="F279" i="3" s="1"/>
  <c r="G279" i="3" s="1"/>
  <c r="H279" i="3" l="1"/>
  <c r="S279" i="3" s="1"/>
  <c r="T279" i="3" s="1" a="1"/>
  <c r="X279" i="3" s="1"/>
  <c r="U279" i="3" l="1"/>
  <c r="V279" i="3"/>
  <c r="W279" i="3"/>
  <c r="T279" i="3"/>
  <c r="Y279" i="3"/>
  <c r="I279" i="3"/>
  <c r="D280" i="3" s="1"/>
  <c r="K280" i="3" s="1"/>
  <c r="L280" i="3" s="1" a="1"/>
  <c r="L280" i="3" s="1"/>
  <c r="O280" i="3" l="1"/>
  <c r="N280" i="3"/>
  <c r="Q280" i="3"/>
  <c r="P280" i="3"/>
  <c r="M280" i="3"/>
  <c r="C281" i="3"/>
  <c r="E280" i="3" l="1"/>
  <c r="F280" i="3" s="1"/>
  <c r="G280" i="3" s="1"/>
  <c r="H280" i="3" l="1"/>
  <c r="S280" i="3" s="1"/>
  <c r="T280" i="3" s="1" a="1"/>
  <c r="V280" i="3" s="1"/>
  <c r="T280" i="3" l="1"/>
  <c r="X280" i="3"/>
  <c r="U280" i="3"/>
  <c r="W280" i="3"/>
  <c r="Y280" i="3"/>
  <c r="I280" i="3" l="1"/>
  <c r="D281" i="3" s="1"/>
  <c r="C282" i="3" s="1"/>
  <c r="K281" i="3" l="1"/>
  <c r="L281" i="3" s="1" a="1"/>
  <c r="O281" i="3" s="1"/>
  <c r="M281" i="3" l="1"/>
  <c r="L281" i="3"/>
  <c r="N281" i="3"/>
  <c r="Q281" i="3"/>
  <c r="P281" i="3"/>
  <c r="E281" i="3" s="1"/>
  <c r="F281" i="3" s="1"/>
  <c r="G281" i="3" s="1"/>
  <c r="H281" i="3" l="1"/>
  <c r="S281" i="3" s="1"/>
  <c r="T281" i="3" s="1" a="1"/>
  <c r="T281" i="3" s="1"/>
  <c r="Y281" i="3" l="1"/>
  <c r="V281" i="3"/>
  <c r="W281" i="3"/>
  <c r="I281" i="3" s="1"/>
  <c r="D282" i="3" s="1"/>
  <c r="K282" i="3" s="1"/>
  <c r="L282" i="3" s="1" a="1"/>
  <c r="P282" i="3" s="1"/>
  <c r="U281" i="3"/>
  <c r="X281" i="3"/>
  <c r="C283" i="3" l="1"/>
  <c r="Q282" i="3"/>
  <c r="O282" i="3"/>
  <c r="M282" i="3"/>
  <c r="N282" i="3"/>
  <c r="L282" i="3"/>
  <c r="E282" i="3" l="1"/>
  <c r="F282" i="3" s="1"/>
  <c r="G282" i="3" s="1"/>
  <c r="H282" i="3" l="1"/>
  <c r="S282" i="3" s="1"/>
  <c r="T282" i="3" s="1" a="1"/>
  <c r="T282" i="3" s="1"/>
  <c r="X282" i="3" l="1"/>
  <c r="U282" i="3"/>
  <c r="Y282" i="3"/>
  <c r="W282" i="3"/>
  <c r="I282" i="3" s="1"/>
  <c r="D283" i="3" s="1"/>
  <c r="K283" i="3" s="1"/>
  <c r="L283" i="3" s="1" a="1"/>
  <c r="M283" i="3" s="1"/>
  <c r="V282" i="3"/>
  <c r="N283" i="3" l="1"/>
  <c r="P283" i="3"/>
  <c r="O283" i="3"/>
  <c r="Q283" i="3"/>
  <c r="L283" i="3"/>
  <c r="C284" i="3"/>
  <c r="E283" i="3"/>
  <c r="F283" i="3" s="1"/>
  <c r="G283" i="3" s="1"/>
  <c r="H283" i="3" l="1"/>
  <c r="S283" i="3" s="1"/>
  <c r="T283" i="3" s="1" a="1"/>
  <c r="Y283" i="3" s="1"/>
  <c r="W283" i="3" l="1"/>
  <c r="U283" i="3"/>
  <c r="T283" i="3"/>
  <c r="X283" i="3"/>
  <c r="V283" i="3"/>
  <c r="I283" i="3" l="1"/>
  <c r="D284" i="3" s="1"/>
  <c r="K284" i="3" s="1"/>
  <c r="L284" i="3" s="1" a="1"/>
  <c r="M284" i="3" s="1"/>
  <c r="Q284" i="3" l="1"/>
  <c r="L284" i="3"/>
  <c r="P284" i="3"/>
  <c r="N284" i="3"/>
  <c r="C285" i="3"/>
  <c r="O284" i="3"/>
  <c r="E284" i="3"/>
  <c r="F284" i="3" s="1"/>
  <c r="G284" i="3" s="1"/>
  <c r="H284" i="3" l="1"/>
  <c r="S284" i="3" s="1"/>
  <c r="T284" i="3" s="1" a="1"/>
  <c r="V284" i="3" s="1"/>
  <c r="W284" i="3" l="1"/>
  <c r="Y284" i="3"/>
  <c r="X284" i="3"/>
  <c r="T284" i="3"/>
  <c r="U284" i="3"/>
  <c r="I284" i="3" s="1"/>
  <c r="D285" i="3" s="1"/>
  <c r="C286" i="3" s="1"/>
  <c r="K285" i="3" l="1"/>
  <c r="L285" i="3" s="1" a="1"/>
  <c r="N285" i="3" s="1"/>
  <c r="L285" i="3" l="1"/>
  <c r="P285" i="3"/>
  <c r="O285" i="3"/>
  <c r="M285" i="3"/>
  <c r="Q285" i="3"/>
  <c r="E285" i="3" l="1"/>
  <c r="F285" i="3" s="1"/>
  <c r="H285" i="3" s="1"/>
  <c r="S285" i="3" s="1"/>
  <c r="T285" i="3" s="1" a="1"/>
  <c r="U285" i="3" s="1"/>
  <c r="W285" i="3" l="1"/>
  <c r="Y285" i="3"/>
  <c r="T285" i="3"/>
  <c r="V285" i="3"/>
  <c r="G285" i="3"/>
  <c r="X285" i="3"/>
  <c r="I285" i="3" l="1"/>
  <c r="D286" i="3" s="1"/>
  <c r="C287" i="3" s="1"/>
  <c r="K286" i="3" l="1"/>
  <c r="L286" i="3" s="1" a="1"/>
  <c r="Q286" i="3" s="1"/>
  <c r="M286" i="3" l="1"/>
  <c r="N286" i="3"/>
  <c r="P286" i="3"/>
  <c r="L286" i="3"/>
  <c r="O286" i="3"/>
  <c r="E286" i="3" l="1"/>
  <c r="F286" i="3" s="1"/>
  <c r="G286" i="3" s="1"/>
  <c r="H286" i="3" l="1"/>
  <c r="S286" i="3" s="1"/>
  <c r="T286" i="3" s="1" a="1"/>
  <c r="Y286" i="3" s="1"/>
  <c r="T286" i="3" l="1"/>
  <c r="V286" i="3"/>
  <c r="W286" i="3"/>
  <c r="X286" i="3"/>
  <c r="U286" i="3"/>
  <c r="I286" i="3" l="1"/>
  <c r="D287" i="3" s="1"/>
  <c r="K287" i="3" s="1"/>
  <c r="L287" i="3" s="1" a="1"/>
  <c r="N287" i="3" s="1"/>
  <c r="C288" i="3" l="1"/>
  <c r="L287" i="3"/>
  <c r="Q287" i="3"/>
  <c r="M287" i="3"/>
  <c r="P287" i="3"/>
  <c r="O287" i="3"/>
  <c r="E287" i="3" s="1"/>
  <c r="F287" i="3" s="1"/>
  <c r="G287" i="3" s="1"/>
  <c r="H287" i="3" l="1"/>
  <c r="S287" i="3" s="1"/>
  <c r="T287" i="3" s="1" a="1"/>
  <c r="X287" i="3" s="1"/>
  <c r="U287" i="3" l="1"/>
  <c r="I287" i="3" s="1"/>
  <c r="D288" i="3" s="1"/>
  <c r="C289" i="3" s="1"/>
  <c r="V287" i="3"/>
  <c r="T287" i="3"/>
  <c r="Y287" i="3"/>
  <c r="W287" i="3"/>
  <c r="K288" i="3" l="1"/>
  <c r="L288" i="3" s="1" a="1"/>
  <c r="M288" i="3" s="1"/>
  <c r="L288" i="3" l="1"/>
  <c r="P288" i="3"/>
  <c r="N288" i="3"/>
  <c r="O288" i="3"/>
  <c r="Q288" i="3"/>
  <c r="E288" i="3"/>
  <c r="F288" i="3" s="1"/>
  <c r="G288" i="3" s="1"/>
  <c r="H288" i="3" l="1"/>
  <c r="S288" i="3" s="1"/>
  <c r="T288" i="3" s="1" a="1"/>
  <c r="V288" i="3" s="1"/>
  <c r="U288" i="3" l="1"/>
  <c r="Y288" i="3"/>
  <c r="W288" i="3"/>
  <c r="T288" i="3"/>
  <c r="X288" i="3"/>
  <c r="I288" i="3" l="1"/>
  <c r="D289" i="3" s="1"/>
  <c r="C290" i="3" s="1"/>
  <c r="K289" i="3" l="1"/>
  <c r="L289" i="3" s="1" a="1"/>
  <c r="L289" i="3" s="1"/>
  <c r="Q289" i="3" l="1"/>
  <c r="N289" i="3"/>
  <c r="O289" i="3"/>
  <c r="M289" i="3"/>
  <c r="P289" i="3"/>
  <c r="E289" i="3" l="1"/>
  <c r="F289" i="3" s="1"/>
  <c r="G289" i="3" s="1"/>
  <c r="H289" i="3" l="1"/>
  <c r="S289" i="3" s="1"/>
  <c r="T289" i="3" s="1" a="1"/>
  <c r="Y289" i="3" s="1"/>
  <c r="U289" i="3" l="1"/>
  <c r="T289" i="3"/>
  <c r="X289" i="3"/>
  <c r="V289" i="3"/>
  <c r="W289" i="3"/>
  <c r="I289" i="3" l="1"/>
  <c r="D290" i="3" s="1"/>
  <c r="K290" i="3" s="1"/>
  <c r="L290" i="3" s="1" a="1"/>
  <c r="Q290" i="3" s="1"/>
  <c r="O290" i="3" l="1"/>
  <c r="M290" i="3"/>
  <c r="N290" i="3"/>
  <c r="C291" i="3"/>
  <c r="L290" i="3"/>
  <c r="P290" i="3"/>
  <c r="E290" i="3"/>
  <c r="F290" i="3" s="1"/>
  <c r="G290" i="3" l="1"/>
  <c r="H290" i="3"/>
  <c r="S290" i="3" s="1"/>
  <c r="T290" i="3" s="1" a="1"/>
  <c r="W290" i="3" l="1"/>
  <c r="Y290" i="3"/>
  <c r="U290" i="3"/>
  <c r="V290" i="3"/>
  <c r="T290" i="3"/>
  <c r="X290" i="3"/>
  <c r="I290" i="3" l="1"/>
  <c r="D291" i="3" s="1"/>
  <c r="C292" i="3" s="1"/>
  <c r="K291" i="3" l="1"/>
  <c r="L291" i="3" s="1" a="1"/>
  <c r="M291" i="3" s="1"/>
  <c r="P291" i="3" l="1"/>
  <c r="N291" i="3"/>
  <c r="O291" i="3"/>
  <c r="Q291" i="3"/>
  <c r="L291" i="3"/>
  <c r="E291" i="3" l="1"/>
  <c r="F291" i="3" s="1"/>
  <c r="G291" i="3" s="1"/>
  <c r="H291" i="3" l="1"/>
  <c r="S291" i="3" s="1"/>
  <c r="T291" i="3" s="1" a="1"/>
  <c r="V291" i="3" s="1"/>
  <c r="Y291" i="3" l="1"/>
  <c r="T291" i="3"/>
  <c r="U291" i="3"/>
  <c r="X291" i="3"/>
  <c r="W291" i="3"/>
  <c r="I291" i="3"/>
  <c r="D292" i="3" s="1"/>
  <c r="C293" i="3" s="1"/>
  <c r="K292" i="3" l="1"/>
  <c r="L292" i="3" s="1" a="1"/>
  <c r="Q292" i="3" s="1"/>
  <c r="O292" i="3" l="1"/>
  <c r="L292" i="3"/>
  <c r="M292" i="3"/>
  <c r="P292" i="3"/>
  <c r="N292" i="3"/>
  <c r="E292" i="3"/>
  <c r="F292" i="3" s="1"/>
  <c r="H292" i="3" s="1"/>
  <c r="S292" i="3" s="1"/>
  <c r="T292" i="3" s="1" a="1"/>
  <c r="T292" i="3" s="1"/>
  <c r="G292" i="3" l="1"/>
  <c r="W292" i="3"/>
  <c r="U292" i="3"/>
  <c r="I292" i="3" s="1"/>
  <c r="D293" i="3" s="1"/>
  <c r="Y292" i="3"/>
  <c r="V292" i="3"/>
  <c r="X292" i="3"/>
  <c r="K293" i="3" l="1"/>
  <c r="L293" i="3" s="1" a="1"/>
  <c r="C294" i="3"/>
  <c r="N293" i="3" l="1"/>
  <c r="Q293" i="3"/>
  <c r="M293" i="3"/>
  <c r="P293" i="3"/>
  <c r="L293" i="3"/>
  <c r="O293" i="3"/>
  <c r="E293" i="3" l="1"/>
  <c r="F293" i="3" s="1"/>
  <c r="G293" i="3" s="1"/>
  <c r="H293" i="3" l="1"/>
  <c r="S293" i="3" s="1"/>
  <c r="T293" i="3" s="1" a="1"/>
  <c r="T293" i="3" s="1"/>
  <c r="Y293" i="3" l="1"/>
  <c r="W293" i="3"/>
  <c r="U293" i="3"/>
  <c r="I293" i="3" s="1"/>
  <c r="D294" i="3" s="1"/>
  <c r="K294" i="3" s="1"/>
  <c r="L294" i="3" s="1" a="1"/>
  <c r="V293" i="3"/>
  <c r="X293" i="3"/>
  <c r="C295" i="3" l="1"/>
  <c r="Q294" i="3"/>
  <c r="P294" i="3"/>
  <c r="M294" i="3"/>
  <c r="L294" i="3"/>
  <c r="N294" i="3"/>
  <c r="O294" i="3"/>
  <c r="E294" i="3" l="1"/>
  <c r="F294" i="3" s="1"/>
  <c r="G294" i="3" s="1"/>
  <c r="H294" i="3" l="1"/>
  <c r="S294" i="3" s="1"/>
  <c r="T294" i="3" s="1" a="1"/>
  <c r="Y294" i="3" s="1"/>
  <c r="X294" i="3" l="1"/>
  <c r="I294" i="3" s="1"/>
  <c r="D295" i="3" s="1"/>
  <c r="K295" i="3" s="1"/>
  <c r="L295" i="3" s="1" a="1"/>
  <c r="V294" i="3"/>
  <c r="W294" i="3"/>
  <c r="T294" i="3"/>
  <c r="U294" i="3"/>
  <c r="C296" i="3" l="1"/>
  <c r="Q295" i="3"/>
  <c r="P295" i="3"/>
  <c r="M295" i="3"/>
  <c r="L295" i="3"/>
  <c r="N295" i="3"/>
  <c r="O295" i="3"/>
  <c r="E295" i="3" l="1"/>
  <c r="F295" i="3" s="1"/>
  <c r="H295" i="3" s="1"/>
  <c r="S295" i="3" s="1"/>
  <c r="T295" i="3" s="1" a="1"/>
  <c r="G295" i="3" l="1"/>
  <c r="Y295" i="3"/>
  <c r="X295" i="3"/>
  <c r="T295" i="3"/>
  <c r="W295" i="3"/>
  <c r="U295" i="3"/>
  <c r="V295" i="3"/>
  <c r="I295" i="3" l="1"/>
  <c r="D296" i="3" s="1"/>
  <c r="C297" i="3" s="1"/>
  <c r="K296" i="3" l="1"/>
  <c r="L296" i="3" s="1" a="1"/>
  <c r="Q296" i="3" s="1"/>
  <c r="L296" i="3" l="1"/>
  <c r="N296" i="3"/>
  <c r="O296" i="3"/>
  <c r="P296" i="3"/>
  <c r="M296" i="3"/>
  <c r="E296" i="3" l="1"/>
  <c r="F296" i="3" s="1"/>
  <c r="G296" i="3" s="1"/>
  <c r="H296" i="3" l="1"/>
  <c r="S296" i="3" s="1"/>
  <c r="T296" i="3" s="1" a="1"/>
  <c r="U296" i="3" s="1"/>
  <c r="T296" i="3" l="1"/>
  <c r="Y296" i="3"/>
  <c r="X296" i="3"/>
  <c r="I296" i="3" s="1"/>
  <c r="D297" i="3" s="1"/>
  <c r="C298" i="3" s="1"/>
  <c r="V296" i="3"/>
  <c r="W296" i="3"/>
  <c r="K297" i="3" l="1"/>
  <c r="L297" i="3" s="1" a="1"/>
  <c r="Q297" i="3" s="1"/>
  <c r="L297" i="3" l="1"/>
  <c r="M297" i="3"/>
  <c r="N297" i="3"/>
  <c r="O297" i="3"/>
  <c r="P297" i="3"/>
  <c r="E297" i="3"/>
  <c r="F297" i="3" s="1"/>
  <c r="H297" i="3" s="1"/>
  <c r="S297" i="3" s="1"/>
  <c r="T297" i="3" s="1" a="1"/>
  <c r="T297" i="3" s="1"/>
  <c r="Y297" i="3" l="1"/>
  <c r="U297" i="3"/>
  <c r="W297" i="3"/>
  <c r="X297" i="3"/>
  <c r="V297" i="3"/>
  <c r="G297" i="3"/>
  <c r="I297" i="3"/>
  <c r="D298" i="3" s="1"/>
  <c r="K298" i="3" s="1"/>
  <c r="L298" i="3" s="1" a="1"/>
  <c r="C299" i="3" l="1"/>
  <c r="O298" i="3"/>
  <c r="N298" i="3"/>
  <c r="Q298" i="3"/>
  <c r="M298" i="3"/>
  <c r="P298" i="3"/>
  <c r="L298" i="3"/>
  <c r="E298" i="3" l="1"/>
  <c r="F298" i="3" s="1"/>
  <c r="G298" i="3" s="1"/>
  <c r="H298" i="3" l="1"/>
  <c r="S298" i="3" s="1"/>
  <c r="T298" i="3" s="1" a="1"/>
  <c r="V298" i="3" s="1"/>
  <c r="X298" i="3" l="1"/>
  <c r="U298" i="3"/>
  <c r="Y298" i="3"/>
  <c r="W298" i="3"/>
  <c r="T298" i="3"/>
  <c r="I298" i="3"/>
  <c r="D299" i="3" s="1"/>
  <c r="C300" i="3" s="1"/>
  <c r="K299" i="3" l="1"/>
  <c r="L299" i="3" s="1" a="1"/>
  <c r="P299" i="3" s="1"/>
  <c r="L299" i="3" l="1"/>
  <c r="Q299" i="3"/>
  <c r="O299" i="3"/>
  <c r="N299" i="3"/>
  <c r="M299" i="3"/>
  <c r="E299" i="3" l="1"/>
  <c r="F299" i="3" s="1"/>
  <c r="H299" i="3" l="1"/>
  <c r="S299" i="3" s="1"/>
  <c r="T299" i="3" s="1" a="1"/>
  <c r="G299" i="3"/>
  <c r="W299" i="3" l="1"/>
  <c r="X299" i="3"/>
  <c r="T299" i="3"/>
  <c r="V299" i="3"/>
  <c r="Y299" i="3"/>
  <c r="U299" i="3"/>
  <c r="I299" i="3" s="1"/>
  <c r="D300" i="3" s="1"/>
  <c r="C301" i="3" l="1"/>
  <c r="K300" i="3"/>
  <c r="L300" i="3" s="1" a="1"/>
  <c r="P300" i="3" l="1"/>
  <c r="L300" i="3"/>
  <c r="O300" i="3"/>
  <c r="N300" i="3"/>
  <c r="Q300" i="3"/>
  <c r="M300" i="3"/>
  <c r="E300" i="3" l="1"/>
  <c r="F300" i="3" s="1"/>
  <c r="G300" i="3" s="1"/>
  <c r="H300" i="3" l="1"/>
  <c r="S300" i="3" s="1"/>
  <c r="T300" i="3" s="1" a="1"/>
  <c r="V300" i="3" s="1"/>
  <c r="W300" i="3" l="1"/>
  <c r="X300" i="3"/>
  <c r="T300" i="3"/>
  <c r="Y300" i="3"/>
  <c r="U300" i="3"/>
  <c r="I300" i="3" s="1"/>
  <c r="D301" i="3" s="1"/>
  <c r="K301" i="3" s="1"/>
  <c r="L301" i="3" s="1" a="1"/>
  <c r="N301" i="3" s="1"/>
  <c r="C302" i="3" l="1"/>
  <c r="L301" i="3"/>
  <c r="O301" i="3"/>
  <c r="Q301" i="3"/>
  <c r="M301" i="3"/>
  <c r="P301" i="3"/>
  <c r="E301" i="3" s="1"/>
  <c r="F301" i="3" s="1"/>
  <c r="G301" i="3" s="1"/>
  <c r="H301" i="3" l="1"/>
  <c r="S301" i="3" s="1"/>
  <c r="T301" i="3" s="1" a="1"/>
  <c r="T301" i="3" s="1"/>
  <c r="U301" i="3" l="1"/>
  <c r="W301" i="3"/>
  <c r="X301" i="3"/>
  <c r="V301" i="3"/>
  <c r="Y301" i="3"/>
  <c r="I301" i="3"/>
  <c r="D302" i="3" s="1"/>
  <c r="K302" i="3" s="1"/>
  <c r="L302" i="3" s="1" a="1"/>
  <c r="L302" i="3" s="1"/>
  <c r="Q302" i="3" l="1"/>
  <c r="O302" i="3"/>
  <c r="M302" i="3"/>
  <c r="P302" i="3"/>
  <c r="N302" i="3"/>
  <c r="C303" i="3"/>
  <c r="E302" i="3"/>
  <c r="F302" i="3" s="1"/>
  <c r="G302" i="3" s="1"/>
  <c r="H302" i="3" l="1"/>
  <c r="S302" i="3" s="1"/>
  <c r="T302" i="3" s="1" a="1"/>
  <c r="Y302" i="3" s="1"/>
  <c r="V302" i="3" l="1"/>
  <c r="T302" i="3"/>
  <c r="W302" i="3"/>
  <c r="U302" i="3"/>
  <c r="X302" i="3"/>
  <c r="I302" i="3" l="1"/>
  <c r="D303" i="3" s="1"/>
  <c r="C304" i="3" s="1"/>
  <c r="K303" i="3" l="1"/>
  <c r="L303" i="3" s="1" a="1"/>
  <c r="Q303" i="3" s="1"/>
  <c r="L303" i="3" l="1"/>
  <c r="P303" i="3"/>
  <c r="M303" i="3"/>
  <c r="N303" i="3"/>
  <c r="O303" i="3"/>
  <c r="E303" i="3"/>
  <c r="F303" i="3" s="1"/>
  <c r="G303" i="3" s="1"/>
  <c r="H303" i="3" l="1"/>
  <c r="S303" i="3" s="1"/>
  <c r="T303" i="3" s="1" a="1"/>
  <c r="Y303" i="3" s="1"/>
  <c r="V303" i="3" l="1"/>
  <c r="U303" i="3"/>
  <c r="W303" i="3"/>
  <c r="X303" i="3"/>
  <c r="T303" i="3"/>
  <c r="I303" i="3" l="1"/>
  <c r="D304" i="3" s="1"/>
  <c r="C305" i="3" s="1"/>
  <c r="K304" i="3" l="1"/>
  <c r="L304" i="3" s="1" a="1"/>
  <c r="M304" i="3" s="1"/>
  <c r="O304" i="3" l="1"/>
  <c r="Q304" i="3"/>
  <c r="P304" i="3"/>
  <c r="L304" i="3"/>
  <c r="N304" i="3"/>
  <c r="E304" i="3" s="1"/>
  <c r="F304" i="3" s="1"/>
  <c r="G304" i="3" s="1"/>
  <c r="H304" i="3" l="1"/>
  <c r="S304" i="3" s="1"/>
  <c r="T304" i="3" s="1" a="1"/>
  <c r="Y304" i="3" s="1"/>
  <c r="V304" i="3" l="1"/>
  <c r="X304" i="3"/>
  <c r="T304" i="3"/>
  <c r="U304" i="3"/>
  <c r="I304" i="3" s="1"/>
  <c r="D305" i="3" s="1"/>
  <c r="K305" i="3" s="1"/>
  <c r="L305" i="3" s="1" a="1"/>
  <c r="W304" i="3"/>
  <c r="C306" i="3" l="1"/>
  <c r="Q305" i="3"/>
  <c r="O305" i="3"/>
  <c r="M305" i="3"/>
  <c r="L305" i="3"/>
  <c r="N305" i="3"/>
  <c r="P305" i="3"/>
  <c r="E305" i="3" l="1"/>
  <c r="F305" i="3" s="1"/>
  <c r="G305" i="3" s="1"/>
  <c r="H305" i="3" l="1"/>
  <c r="S305" i="3" s="1"/>
  <c r="T305" i="3" s="1" a="1"/>
  <c r="X305" i="3" s="1"/>
  <c r="U305" i="3" l="1"/>
  <c r="Y305" i="3"/>
  <c r="T305" i="3"/>
  <c r="V305" i="3"/>
  <c r="W305" i="3"/>
  <c r="I305" i="3" l="1"/>
  <c r="D306" i="3" s="1"/>
  <c r="C307" i="3" s="1"/>
  <c r="K306" i="3" l="1"/>
  <c r="L306" i="3" s="1" a="1"/>
  <c r="L306" i="3" s="1"/>
  <c r="P306" i="3" l="1"/>
  <c r="Q306" i="3"/>
  <c r="M306" i="3"/>
  <c r="O306" i="3"/>
  <c r="N306" i="3"/>
  <c r="E306" i="3" l="1"/>
  <c r="F306" i="3" s="1"/>
  <c r="G306" i="3" s="1"/>
  <c r="H306" i="3" l="1"/>
  <c r="S306" i="3" s="1"/>
  <c r="T306" i="3" s="1" a="1"/>
  <c r="W306" i="3" s="1"/>
  <c r="Y306" i="3" l="1"/>
  <c r="T306" i="3"/>
  <c r="U306" i="3"/>
  <c r="X306" i="3"/>
  <c r="V306" i="3"/>
  <c r="I306" i="3" l="1"/>
  <c r="D307" i="3" s="1"/>
  <c r="K307" i="3" s="1"/>
  <c r="L307" i="3" s="1" a="1"/>
  <c r="P307" i="3" s="1"/>
  <c r="O307" i="3" l="1"/>
  <c r="L307" i="3"/>
  <c r="M307" i="3"/>
  <c r="C308" i="3"/>
  <c r="N307" i="3"/>
  <c r="Q307" i="3"/>
  <c r="E307" i="3" l="1"/>
  <c r="F307" i="3" s="1"/>
  <c r="G307" i="3" l="1"/>
  <c r="H307" i="3"/>
  <c r="S307" i="3" s="1"/>
  <c r="T307" i="3" s="1" a="1"/>
  <c r="W307" i="3" l="1"/>
  <c r="U307" i="3"/>
  <c r="V307" i="3"/>
  <c r="Y307" i="3"/>
  <c r="X307" i="3"/>
  <c r="I307" i="3" s="1"/>
  <c r="D308" i="3" s="1"/>
  <c r="T307" i="3"/>
  <c r="C309" i="3" l="1"/>
  <c r="K308" i="3"/>
  <c r="L308" i="3" s="1" a="1"/>
  <c r="N308" i="3" l="1"/>
  <c r="O308" i="3"/>
  <c r="Q308" i="3"/>
  <c r="L308" i="3"/>
  <c r="P308" i="3"/>
  <c r="M308" i="3"/>
  <c r="E308" i="3" s="1"/>
  <c r="F308" i="3" s="1"/>
  <c r="H308" i="3" s="1"/>
  <c r="S308" i="3" s="1"/>
  <c r="T308" i="3" s="1" a="1"/>
  <c r="V308" i="3" s="1"/>
  <c r="G308" i="3" l="1"/>
  <c r="W308" i="3"/>
  <c r="Y308" i="3"/>
  <c r="X308" i="3"/>
  <c r="T308" i="3"/>
  <c r="U308" i="3"/>
  <c r="I308" i="3" s="1"/>
  <c r="D309" i="3" s="1"/>
  <c r="C310" i="3" s="1"/>
  <c r="K309" i="3" l="1"/>
  <c r="L309" i="3" s="1" a="1"/>
  <c r="P309" i="3" s="1"/>
  <c r="L309" i="3" l="1"/>
  <c r="O309" i="3"/>
  <c r="M309" i="3"/>
  <c r="Q309" i="3"/>
  <c r="N309" i="3"/>
  <c r="E309" i="3" l="1"/>
  <c r="F309" i="3" s="1"/>
  <c r="G309" i="3" s="1"/>
  <c r="H309" i="3" l="1"/>
  <c r="S309" i="3" s="1"/>
  <c r="T309" i="3" s="1" a="1"/>
  <c r="W309" i="3" s="1"/>
  <c r="T309" i="3" l="1"/>
  <c r="Y309" i="3"/>
  <c r="U309" i="3"/>
  <c r="V309" i="3"/>
  <c r="X309" i="3"/>
  <c r="I309" i="3" l="1"/>
  <c r="D310" i="3" s="1"/>
  <c r="K310" i="3" s="1"/>
  <c r="L310" i="3" s="1" a="1"/>
  <c r="L310" i="3" s="1"/>
  <c r="P310" i="3" l="1"/>
  <c r="C311" i="3"/>
  <c r="N310" i="3"/>
  <c r="Q310" i="3"/>
  <c r="M310" i="3"/>
  <c r="O310" i="3"/>
  <c r="E310" i="3" l="1"/>
  <c r="F310" i="3" s="1"/>
  <c r="G310" i="3" s="1"/>
  <c r="H310" i="3" l="1"/>
  <c r="S310" i="3" s="1"/>
  <c r="T310" i="3" s="1" a="1"/>
  <c r="T310" i="3" s="1"/>
  <c r="U310" i="3" l="1"/>
  <c r="W310" i="3"/>
  <c r="Y310" i="3"/>
  <c r="X310" i="3"/>
  <c r="V310" i="3"/>
  <c r="I310" i="3" s="1"/>
  <c r="D311" i="3" s="1"/>
  <c r="K311" i="3" s="1"/>
  <c r="L311" i="3" s="1" a="1"/>
  <c r="N311" i="3" s="1"/>
  <c r="O311" i="3" l="1"/>
  <c r="L311" i="3"/>
  <c r="Q311" i="3"/>
  <c r="P311" i="3"/>
  <c r="M311" i="3"/>
  <c r="C312" i="3"/>
  <c r="E311" i="3" l="1"/>
  <c r="F311" i="3" s="1"/>
  <c r="G311" i="3" l="1"/>
  <c r="H311" i="3"/>
  <c r="S311" i="3" s="1"/>
  <c r="T311" i="3" s="1" a="1"/>
  <c r="Y311" i="3" l="1"/>
  <c r="W311" i="3"/>
  <c r="U311" i="3"/>
  <c r="V311" i="3"/>
  <c r="I311" i="3" s="1"/>
  <c r="D312" i="3" s="1"/>
  <c r="X311" i="3"/>
  <c r="T311" i="3"/>
  <c r="C313" i="3" l="1"/>
  <c r="K312" i="3"/>
  <c r="L312" i="3" s="1" a="1"/>
  <c r="L312" i="3" l="1"/>
  <c r="O312" i="3"/>
  <c r="N312" i="3"/>
  <c r="M312" i="3"/>
  <c r="Q312" i="3"/>
  <c r="P312" i="3"/>
  <c r="E312" i="3" l="1"/>
  <c r="F312" i="3" s="1"/>
  <c r="G312" i="3" s="1"/>
  <c r="H312" i="3" l="1"/>
  <c r="S312" i="3" s="1"/>
  <c r="T312" i="3" s="1" a="1"/>
  <c r="W312" i="3" s="1"/>
  <c r="T312" i="3" l="1"/>
  <c r="U312" i="3"/>
  <c r="X312" i="3"/>
  <c r="Y312" i="3"/>
  <c r="V312" i="3"/>
  <c r="I312" i="3" s="1"/>
  <c r="D313" i="3" s="1"/>
  <c r="C314" i="3" s="1"/>
  <c r="K313" i="3" l="1"/>
  <c r="L313" i="3" s="1" a="1"/>
  <c r="P313" i="3" s="1"/>
  <c r="L313" i="3" l="1"/>
  <c r="M313" i="3"/>
  <c r="O313" i="3"/>
  <c r="N313" i="3"/>
  <c r="Q313" i="3"/>
  <c r="E313" i="3" l="1"/>
  <c r="F313" i="3" s="1"/>
  <c r="G313" i="3" s="1"/>
  <c r="H313" i="3" l="1"/>
  <c r="S313" i="3" s="1"/>
  <c r="T313" i="3" s="1" a="1"/>
  <c r="Y313" i="3" s="1"/>
  <c r="X313" i="3" l="1"/>
  <c r="V313" i="3"/>
  <c r="U313" i="3"/>
  <c r="T313" i="3"/>
  <c r="W313" i="3"/>
  <c r="I313" i="3" s="1"/>
  <c r="D314" i="3" s="1"/>
  <c r="C315" i="3" s="1"/>
  <c r="K314" i="3" l="1"/>
  <c r="L314" i="3" s="1" a="1"/>
  <c r="L314" i="3" s="1"/>
  <c r="M314" i="3" l="1"/>
  <c r="Q314" i="3"/>
  <c r="P314" i="3"/>
  <c r="N314" i="3"/>
  <c r="O314" i="3"/>
  <c r="E314" i="3" l="1"/>
  <c r="F314" i="3" s="1"/>
  <c r="G314" i="3" s="1"/>
  <c r="H314" i="3" l="1"/>
  <c r="S314" i="3" s="1"/>
  <c r="T314" i="3" s="1" a="1"/>
  <c r="X314" i="3" s="1"/>
  <c r="I314" i="3" l="1"/>
  <c r="D315" i="3" s="1"/>
  <c r="K315" i="3" s="1"/>
  <c r="L315" i="3" s="1" a="1"/>
  <c r="M315" i="3" s="1"/>
  <c r="T314" i="3"/>
  <c r="U314" i="3"/>
  <c r="V314" i="3"/>
  <c r="W314" i="3"/>
  <c r="Y314" i="3"/>
  <c r="C316" i="3" l="1"/>
  <c r="O315" i="3"/>
  <c r="Q315" i="3"/>
  <c r="L315" i="3"/>
  <c r="N315" i="3"/>
  <c r="P315" i="3"/>
  <c r="E315" i="3" l="1"/>
  <c r="F315" i="3" s="1"/>
  <c r="G315" i="3" s="1"/>
  <c r="H315" i="3" l="1"/>
  <c r="S315" i="3" s="1"/>
  <c r="T315" i="3" s="1" a="1"/>
  <c r="X315" i="3" s="1"/>
  <c r="T315" i="3" l="1"/>
  <c r="Y315" i="3"/>
  <c r="U315" i="3"/>
  <c r="I315" i="3" s="1"/>
  <c r="D316" i="3" s="1"/>
  <c r="K316" i="3" s="1"/>
  <c r="L316" i="3" s="1" a="1"/>
  <c r="Q316" i="3" s="1"/>
  <c r="W315" i="3"/>
  <c r="V315" i="3"/>
  <c r="C317" i="3" l="1"/>
  <c r="N316" i="3"/>
  <c r="P316" i="3"/>
  <c r="M316" i="3"/>
  <c r="O316" i="3"/>
  <c r="L316" i="3"/>
  <c r="E316" i="3" l="1"/>
  <c r="F316" i="3" s="1"/>
  <c r="H316" i="3" s="1"/>
  <c r="S316" i="3" s="1"/>
  <c r="T316" i="3" s="1" a="1"/>
  <c r="T316" i="3" s="1"/>
  <c r="G316" i="3" l="1"/>
  <c r="V316" i="3"/>
  <c r="Y316" i="3"/>
  <c r="U316" i="3"/>
  <c r="I316" i="3" s="1"/>
  <c r="D317" i="3" s="1"/>
  <c r="K317" i="3" s="1"/>
  <c r="L317" i="3" s="1" a="1"/>
  <c r="Q317" i="3" s="1"/>
  <c r="W316" i="3"/>
  <c r="X316" i="3"/>
  <c r="M317" i="3" l="1"/>
  <c r="L317" i="3"/>
  <c r="C318" i="3"/>
  <c r="O317" i="3"/>
  <c r="P317" i="3"/>
  <c r="N317" i="3"/>
  <c r="E317" i="3" l="1"/>
  <c r="F317" i="3" s="1"/>
  <c r="G317" i="3" l="1"/>
  <c r="H317" i="3"/>
  <c r="S317" i="3" s="1"/>
  <c r="T317" i="3" s="1" a="1"/>
  <c r="Y317" i="3" l="1"/>
  <c r="W317" i="3"/>
  <c r="X317" i="3"/>
  <c r="U317" i="3"/>
  <c r="I317" i="3" s="1"/>
  <c r="D318" i="3" s="1"/>
  <c r="T317" i="3"/>
  <c r="V317" i="3"/>
  <c r="C319" i="3" l="1"/>
  <c r="K318" i="3"/>
  <c r="L318" i="3" s="1" a="1"/>
  <c r="P318" i="3" l="1"/>
  <c r="Q318" i="3"/>
  <c r="L318" i="3"/>
  <c r="N318" i="3"/>
  <c r="M318" i="3"/>
  <c r="O318" i="3"/>
  <c r="E318" i="3" l="1"/>
  <c r="F318" i="3" s="1"/>
  <c r="H318" i="3" s="1"/>
  <c r="S318" i="3" s="1"/>
  <c r="T318" i="3" s="1" a="1"/>
  <c r="W318" i="3" s="1"/>
  <c r="X318" i="3" l="1"/>
  <c r="G318" i="3"/>
  <c r="U318" i="3"/>
  <c r="I318" i="3" s="1"/>
  <c r="D319" i="3" s="1"/>
  <c r="C320" i="3" s="1"/>
  <c r="V318" i="3"/>
  <c r="Y318" i="3"/>
  <c r="T318" i="3"/>
  <c r="K319" i="3" l="1"/>
  <c r="L319" i="3" s="1" a="1"/>
  <c r="L319" i="3" s="1"/>
  <c r="N319" i="3" l="1"/>
  <c r="Q319" i="3"/>
  <c r="P319" i="3"/>
  <c r="M319" i="3"/>
  <c r="O319" i="3"/>
  <c r="E319" i="3" l="1"/>
  <c r="F319" i="3" s="1"/>
  <c r="G319" i="3" l="1"/>
  <c r="H319" i="3"/>
  <c r="S319" i="3" s="1"/>
  <c r="T319" i="3" s="1" a="1"/>
  <c r="X319" i="3" l="1"/>
  <c r="V319" i="3"/>
  <c r="T319" i="3"/>
  <c r="Y319" i="3"/>
  <c r="W319" i="3"/>
  <c r="U319" i="3"/>
  <c r="I319" i="3" s="1"/>
  <c r="D320" i="3" s="1"/>
  <c r="C321" i="3" l="1"/>
  <c r="K320" i="3"/>
  <c r="L320" i="3" s="1" a="1"/>
  <c r="P320" i="3" l="1"/>
  <c r="M320" i="3"/>
  <c r="L320" i="3"/>
  <c r="Q320" i="3"/>
  <c r="O320" i="3"/>
  <c r="N320" i="3"/>
  <c r="E320" i="3" l="1"/>
  <c r="F320" i="3" s="1"/>
  <c r="H320" i="3" s="1"/>
  <c r="S320" i="3" s="1"/>
  <c r="T320" i="3" s="1" a="1"/>
  <c r="G320" i="3" l="1"/>
  <c r="T320" i="3"/>
  <c r="X320" i="3"/>
  <c r="I320" i="3" s="1"/>
  <c r="D321" i="3" s="1"/>
  <c r="K321" i="3" s="1"/>
  <c r="L321" i="3" s="1" a="1"/>
  <c r="P321" i="3" s="1"/>
  <c r="U320" i="3"/>
  <c r="V320" i="3"/>
  <c r="Y320" i="3"/>
  <c r="W320" i="3"/>
  <c r="Q321" i="3" l="1"/>
  <c r="M321" i="3"/>
  <c r="O321" i="3"/>
  <c r="L321" i="3"/>
  <c r="N321" i="3"/>
  <c r="C322" i="3"/>
  <c r="E321" i="3"/>
  <c r="F321" i="3" s="1"/>
  <c r="G321" i="3" s="1"/>
  <c r="H321" i="3" l="1"/>
  <c r="S321" i="3" s="1"/>
  <c r="T321" i="3" s="1" a="1"/>
  <c r="V321" i="3" s="1"/>
  <c r="U321" i="3" l="1"/>
  <c r="Y321" i="3"/>
  <c r="T321" i="3"/>
  <c r="W321" i="3"/>
  <c r="X321" i="3"/>
  <c r="I321" i="3" l="1"/>
  <c r="D322" i="3" s="1"/>
  <c r="K322" i="3" s="1"/>
  <c r="L322" i="3" s="1" a="1"/>
  <c r="Q322" i="3" s="1"/>
  <c r="M322" i="3" l="1"/>
  <c r="L322" i="3"/>
  <c r="P322" i="3"/>
  <c r="O322" i="3"/>
  <c r="N322" i="3"/>
  <c r="C323" i="3"/>
  <c r="E322" i="3"/>
  <c r="F322" i="3" s="1"/>
  <c r="G322" i="3" s="1"/>
  <c r="H322" i="3" l="1"/>
  <c r="S322" i="3" s="1"/>
  <c r="T322" i="3" s="1" a="1"/>
  <c r="U322" i="3" s="1"/>
  <c r="T322" i="3" l="1"/>
  <c r="W322" i="3"/>
  <c r="X322" i="3"/>
  <c r="V322" i="3"/>
  <c r="Y322" i="3"/>
  <c r="I322" i="3" l="1"/>
  <c r="D323" i="3" s="1"/>
  <c r="K323" i="3" s="1"/>
  <c r="L323" i="3" s="1" a="1"/>
  <c r="O323" i="3" s="1"/>
  <c r="M323" i="3" l="1"/>
  <c r="Q323" i="3"/>
  <c r="L323" i="3"/>
  <c r="P323" i="3"/>
  <c r="N323" i="3"/>
  <c r="C324" i="3"/>
  <c r="E323" i="3"/>
  <c r="F323" i="3" s="1"/>
  <c r="G323" i="3" s="1"/>
  <c r="H323" i="3" l="1"/>
  <c r="S323" i="3" s="1"/>
  <c r="T323" i="3" s="1" a="1"/>
  <c r="W323" i="3" s="1"/>
  <c r="U323" i="3" l="1"/>
  <c r="X323" i="3"/>
  <c r="Y323" i="3"/>
  <c r="T323" i="3"/>
  <c r="V323" i="3"/>
  <c r="I323" i="3" l="1"/>
  <c r="D324" i="3" s="1"/>
  <c r="K324" i="3" s="1"/>
  <c r="L324" i="3" s="1" a="1"/>
  <c r="Q324" i="3" s="1"/>
  <c r="O324" i="3" l="1"/>
  <c r="N324" i="3"/>
  <c r="L324" i="3"/>
  <c r="M324" i="3"/>
  <c r="P324" i="3"/>
  <c r="C325" i="3"/>
  <c r="E324" i="3"/>
  <c r="F324" i="3" s="1"/>
  <c r="H324" i="3" s="1"/>
  <c r="S324" i="3" s="1"/>
  <c r="T324" i="3" s="1" a="1"/>
  <c r="G324" i="3" l="1"/>
  <c r="Y324" i="3"/>
  <c r="T324" i="3"/>
  <c r="X324" i="3"/>
  <c r="V324" i="3"/>
  <c r="U324" i="3"/>
  <c r="W324" i="3"/>
  <c r="I324" i="3" l="1"/>
  <c r="D325" i="3" s="1"/>
  <c r="K325" i="3" s="1"/>
  <c r="L325" i="3" s="1" a="1"/>
  <c r="C326" i="3" l="1"/>
  <c r="Q325" i="3"/>
  <c r="P325" i="3"/>
  <c r="O325" i="3"/>
  <c r="M325" i="3"/>
  <c r="N325" i="3"/>
  <c r="L325" i="3"/>
  <c r="E325" i="3" l="1"/>
  <c r="F325" i="3" s="1"/>
  <c r="G325" i="3" s="1"/>
  <c r="H325" i="3" l="1"/>
  <c r="S325" i="3" s="1"/>
  <c r="T325" i="3" s="1" a="1"/>
  <c r="U325" i="3" s="1"/>
  <c r="V325" i="3" l="1"/>
  <c r="X325" i="3"/>
  <c r="T325" i="3"/>
  <c r="W325" i="3"/>
  <c r="Y325" i="3"/>
  <c r="I325" i="3" l="1"/>
  <c r="D326" i="3" s="1"/>
  <c r="C327" i="3" s="1"/>
  <c r="K326" i="3" l="1"/>
  <c r="L326" i="3" s="1" a="1"/>
  <c r="Q326" i="3" s="1"/>
  <c r="O326" i="3" l="1"/>
  <c r="N326" i="3"/>
  <c r="P326" i="3"/>
  <c r="M326" i="3"/>
  <c r="L326" i="3"/>
  <c r="E326" i="3" l="1"/>
  <c r="F326" i="3" s="1"/>
  <c r="H326" i="3" s="1"/>
  <c r="S326" i="3" s="1"/>
  <c r="T326" i="3" s="1" a="1"/>
  <c r="X326" i="3" s="1"/>
  <c r="G326" i="3" l="1"/>
  <c r="Y326" i="3"/>
  <c r="W326" i="3"/>
  <c r="I326" i="3" s="1"/>
  <c r="D327" i="3" s="1"/>
  <c r="K327" i="3" s="1"/>
  <c r="L327" i="3" s="1" a="1"/>
  <c r="O327" i="3" s="1"/>
  <c r="U326" i="3"/>
  <c r="T326" i="3"/>
  <c r="V326" i="3"/>
  <c r="L327" i="3" l="1"/>
  <c r="N327" i="3"/>
  <c r="Q327" i="3"/>
  <c r="P327" i="3"/>
  <c r="M327" i="3"/>
  <c r="C328" i="3"/>
  <c r="E327" i="3"/>
  <c r="F327" i="3" s="1"/>
  <c r="G327" i="3" s="1"/>
  <c r="H327" i="3" l="1"/>
  <c r="S327" i="3" s="1"/>
  <c r="T327" i="3" s="1" a="1"/>
  <c r="Y327" i="3" s="1"/>
  <c r="V327" i="3" l="1"/>
  <c r="W327" i="3"/>
  <c r="I327" i="3" s="1"/>
  <c r="D328" i="3" s="1"/>
  <c r="C329" i="3" s="1"/>
  <c r="T327" i="3"/>
  <c r="U327" i="3"/>
  <c r="X327" i="3"/>
  <c r="K328" i="3" l="1"/>
  <c r="L328" i="3" s="1" a="1"/>
  <c r="P328" i="3" s="1"/>
  <c r="O328" i="3" l="1"/>
  <c r="M328" i="3"/>
  <c r="L328" i="3"/>
  <c r="N328" i="3"/>
  <c r="Q328" i="3"/>
  <c r="E328" i="3" l="1"/>
  <c r="F328" i="3" s="1"/>
  <c r="G328" i="3" s="1"/>
  <c r="H328" i="3" l="1"/>
  <c r="S328" i="3" s="1"/>
  <c r="T328" i="3" s="1" a="1"/>
  <c r="U328" i="3" s="1"/>
  <c r="T328" i="3" l="1"/>
  <c r="V328" i="3"/>
  <c r="W328" i="3"/>
  <c r="Y328" i="3"/>
  <c r="X328" i="3"/>
  <c r="I328" i="3" s="1"/>
  <c r="D329" i="3" s="1"/>
  <c r="K329" i="3" s="1"/>
  <c r="L329" i="3" s="1" a="1"/>
  <c r="N329" i="3" s="1"/>
  <c r="M329" i="3" l="1"/>
  <c r="Q329" i="3"/>
  <c r="L329" i="3"/>
  <c r="P329" i="3"/>
  <c r="O329" i="3"/>
  <c r="C330" i="3"/>
  <c r="E329" i="3"/>
  <c r="F329" i="3" s="1"/>
  <c r="G329" i="3" s="1"/>
  <c r="H329" i="3" l="1"/>
  <c r="S329" i="3" s="1"/>
  <c r="T329" i="3" s="1" a="1"/>
  <c r="T329" i="3" s="1"/>
  <c r="U329" i="3" l="1"/>
  <c r="Y329" i="3"/>
  <c r="W329" i="3"/>
  <c r="V329" i="3"/>
  <c r="X329" i="3"/>
  <c r="I329" i="3" l="1"/>
  <c r="D330" i="3" s="1"/>
  <c r="C331" i="3" s="1"/>
  <c r="K330" i="3" l="1"/>
  <c r="L330" i="3" s="1" a="1"/>
  <c r="N330" i="3" s="1"/>
  <c r="O330" i="3" l="1"/>
  <c r="Q330" i="3"/>
  <c r="L330" i="3"/>
  <c r="P330" i="3"/>
  <c r="M330" i="3"/>
  <c r="E330" i="3" l="1"/>
  <c r="F330" i="3" s="1"/>
  <c r="G330" i="3" s="1"/>
  <c r="H330" i="3" l="1"/>
  <c r="S330" i="3" s="1"/>
  <c r="T330" i="3" s="1" a="1"/>
  <c r="W330" i="3" s="1"/>
  <c r="U330" i="3" l="1"/>
  <c r="X330" i="3"/>
  <c r="V330" i="3"/>
  <c r="T330" i="3"/>
  <c r="Y330" i="3"/>
  <c r="I330" i="3"/>
  <c r="D331" i="3" s="1"/>
  <c r="C332" i="3" s="1"/>
  <c r="K331" i="3" l="1"/>
  <c r="L331" i="3" s="1" a="1"/>
  <c r="N331" i="3" s="1"/>
  <c r="Q331" i="3" l="1"/>
  <c r="L331" i="3"/>
  <c r="P331" i="3"/>
  <c r="M331" i="3"/>
  <c r="O331" i="3"/>
  <c r="E331" i="3" l="1"/>
  <c r="F331" i="3" s="1"/>
  <c r="G331" i="3" s="1"/>
  <c r="H331" i="3" l="1"/>
  <c r="S331" i="3" s="1"/>
  <c r="T331" i="3" s="1" a="1"/>
  <c r="U331" i="3" s="1"/>
  <c r="W331" i="3" l="1"/>
  <c r="V331" i="3"/>
  <c r="T331" i="3"/>
  <c r="Y331" i="3"/>
  <c r="X331" i="3"/>
  <c r="I331" i="3" l="1"/>
  <c r="D332" i="3" s="1"/>
  <c r="K332" i="3" s="1"/>
  <c r="L332" i="3" s="1" a="1"/>
  <c r="N332" i="3" s="1"/>
  <c r="P332" i="3" l="1"/>
  <c r="C333" i="3"/>
  <c r="M332" i="3"/>
  <c r="Q332" i="3"/>
  <c r="O332" i="3"/>
  <c r="L332" i="3"/>
  <c r="E332" i="3" l="1"/>
  <c r="F332" i="3" s="1"/>
  <c r="G332" i="3" s="1"/>
  <c r="H332" i="3" l="1"/>
  <c r="S332" i="3" s="1"/>
  <c r="T332" i="3" s="1" a="1"/>
  <c r="T332" i="3" s="1"/>
  <c r="V332" i="3" l="1"/>
  <c r="X332" i="3"/>
  <c r="W332" i="3"/>
  <c r="Y332" i="3"/>
  <c r="U332" i="3"/>
  <c r="I332" i="3"/>
  <c r="D333" i="3" s="1"/>
  <c r="K333" i="3" s="1"/>
  <c r="L333" i="3" s="1" a="1"/>
  <c r="C334" i="3" l="1"/>
  <c r="L333" i="3"/>
  <c r="M333" i="3"/>
  <c r="N333" i="3"/>
  <c r="P333" i="3"/>
  <c r="Q333" i="3"/>
  <c r="O333" i="3"/>
  <c r="E333" i="3" l="1"/>
  <c r="F333" i="3" s="1"/>
  <c r="G333" i="3" s="1"/>
  <c r="H333" i="3" l="1"/>
  <c r="S333" i="3" s="1"/>
  <c r="T333" i="3" s="1" a="1"/>
  <c r="U333" i="3" s="1"/>
  <c r="X333" i="3" l="1"/>
  <c r="T333" i="3"/>
  <c r="Y333" i="3"/>
  <c r="V333" i="3"/>
  <c r="W333" i="3"/>
  <c r="I333" i="3" l="1"/>
  <c r="D334" i="3" s="1"/>
  <c r="K334" i="3" s="1"/>
  <c r="L334" i="3" s="1" a="1"/>
  <c r="P334" i="3" s="1"/>
  <c r="L334" i="3" l="1"/>
  <c r="O334" i="3"/>
  <c r="Q334" i="3"/>
  <c r="M334" i="3"/>
  <c r="N334" i="3"/>
  <c r="C335" i="3"/>
  <c r="E334" i="3"/>
  <c r="F334" i="3" s="1"/>
  <c r="G334" i="3" s="1"/>
  <c r="H334" i="3" l="1"/>
  <c r="S334" i="3" s="1"/>
  <c r="T334" i="3" s="1" a="1"/>
  <c r="X334" i="3" s="1"/>
  <c r="U334" i="3" l="1"/>
  <c r="Y334" i="3"/>
  <c r="W334" i="3"/>
  <c r="T334" i="3"/>
  <c r="V334" i="3"/>
  <c r="I334" i="3" s="1"/>
  <c r="D335" i="3" s="1"/>
  <c r="C336" i="3" s="1"/>
  <c r="K335" i="3" l="1"/>
  <c r="L335" i="3" s="1" a="1"/>
  <c r="P335" i="3" s="1"/>
  <c r="O335" i="3" l="1"/>
  <c r="M335" i="3"/>
  <c r="L335" i="3"/>
  <c r="Q335" i="3"/>
  <c r="N335" i="3"/>
  <c r="E335" i="3" l="1"/>
  <c r="F335" i="3" s="1"/>
  <c r="G335" i="3" s="1"/>
  <c r="H335" i="3" l="1"/>
  <c r="S335" i="3" s="1"/>
  <c r="T335" i="3" s="1" a="1"/>
  <c r="Y335" i="3" s="1"/>
  <c r="T335" i="3" l="1"/>
  <c r="U335" i="3"/>
  <c r="X335" i="3"/>
  <c r="W335" i="3"/>
  <c r="V335" i="3"/>
  <c r="I335" i="3" l="1"/>
  <c r="D336" i="3" s="1"/>
  <c r="C337" i="3" s="1"/>
  <c r="K336" i="3" l="1"/>
  <c r="L336" i="3" s="1" a="1"/>
  <c r="M336" i="3" s="1"/>
  <c r="L336" i="3" l="1"/>
  <c r="Q336" i="3"/>
  <c r="O336" i="3"/>
  <c r="N336" i="3"/>
  <c r="P336" i="3"/>
  <c r="E336" i="3" l="1"/>
  <c r="F336" i="3" s="1"/>
  <c r="G336" i="3" s="1"/>
  <c r="H336" i="3" l="1"/>
  <c r="S336" i="3" s="1"/>
  <c r="T336" i="3" s="1" a="1"/>
  <c r="Y336" i="3" s="1"/>
  <c r="W336" i="3" l="1"/>
  <c r="T336" i="3"/>
  <c r="X336" i="3"/>
  <c r="I336" i="3" s="1"/>
  <c r="D337" i="3" s="1"/>
  <c r="C338" i="3" s="1"/>
  <c r="U336" i="3"/>
  <c r="V336" i="3"/>
  <c r="K337" i="3" l="1"/>
  <c r="L337" i="3" s="1" a="1"/>
  <c r="P337" i="3" s="1"/>
  <c r="O337" i="3" l="1"/>
  <c r="Q337" i="3"/>
  <c r="M337" i="3"/>
  <c r="N337" i="3"/>
  <c r="L337" i="3"/>
  <c r="E337" i="3"/>
  <c r="F337" i="3" s="1"/>
  <c r="G337" i="3" s="1"/>
  <c r="H337" i="3" l="1"/>
  <c r="S337" i="3" s="1"/>
  <c r="T337" i="3" s="1" a="1"/>
  <c r="T337" i="3" s="1"/>
  <c r="X337" i="3" l="1"/>
  <c r="V337" i="3"/>
  <c r="Y337" i="3"/>
  <c r="W337" i="3"/>
  <c r="U337" i="3"/>
  <c r="I337" i="3" s="1"/>
  <c r="D338" i="3" s="1"/>
  <c r="K338" i="3" s="1"/>
  <c r="L338" i="3" s="1" a="1"/>
  <c r="P338" i="3" s="1"/>
  <c r="Q338" i="3" l="1"/>
  <c r="N338" i="3"/>
  <c r="M338" i="3"/>
  <c r="L338" i="3"/>
  <c r="C339" i="3"/>
  <c r="O338" i="3"/>
  <c r="E338" i="3" l="1"/>
  <c r="F338" i="3" s="1"/>
  <c r="G338" i="3" l="1"/>
  <c r="H338" i="3"/>
  <c r="S338" i="3" s="1"/>
  <c r="T338" i="3" s="1" a="1"/>
  <c r="U338" i="3" l="1"/>
  <c r="X338" i="3"/>
  <c r="Y338" i="3"/>
  <c r="V338" i="3"/>
  <c r="I338" i="3" s="1"/>
  <c r="D339" i="3" s="1"/>
  <c r="T338" i="3"/>
  <c r="W338" i="3"/>
  <c r="K339" i="3" l="1"/>
  <c r="L339" i="3" s="1" a="1"/>
  <c r="C340" i="3"/>
  <c r="M339" i="3" l="1"/>
  <c r="N339" i="3"/>
  <c r="P339" i="3"/>
  <c r="Q339" i="3"/>
  <c r="O339" i="3"/>
  <c r="L339" i="3"/>
  <c r="E339" i="3" s="1"/>
  <c r="F339" i="3" s="1"/>
  <c r="G339" i="3" l="1"/>
  <c r="H339" i="3"/>
  <c r="S339" i="3" s="1"/>
  <c r="T339" i="3" s="1" a="1"/>
  <c r="T339" i="3" l="1"/>
  <c r="U339" i="3"/>
  <c r="Y339" i="3"/>
  <c r="W339" i="3"/>
  <c r="V339" i="3"/>
  <c r="X339" i="3"/>
  <c r="I339" i="3" l="1"/>
  <c r="D340" i="3" s="1"/>
  <c r="K340" i="3" s="1"/>
  <c r="L340" i="3" s="1" a="1"/>
  <c r="C341" i="3" l="1"/>
  <c r="O340" i="3"/>
  <c r="Q340" i="3"/>
  <c r="L340" i="3"/>
  <c r="M340" i="3"/>
  <c r="P340" i="3"/>
  <c r="N340" i="3"/>
  <c r="E340" i="3" l="1"/>
  <c r="F340" i="3" s="1"/>
  <c r="G340" i="3" s="1"/>
  <c r="H340" i="3" l="1"/>
  <c r="S340" i="3" s="1"/>
  <c r="T340" i="3" s="1" a="1"/>
  <c r="Y340" i="3" s="1"/>
  <c r="V340" i="3" l="1"/>
  <c r="X340" i="3"/>
  <c r="T340" i="3"/>
  <c r="U340" i="3"/>
  <c r="W340" i="3"/>
  <c r="I340" i="3" l="1"/>
  <c r="D341" i="3" s="1"/>
  <c r="K341" i="3" s="1"/>
  <c r="L341" i="3" s="1" a="1"/>
  <c r="N341" i="3" s="1"/>
  <c r="C342" i="3" l="1"/>
  <c r="O341" i="3"/>
  <c r="L341" i="3"/>
  <c r="P341" i="3"/>
  <c r="Q341" i="3"/>
  <c r="M341" i="3"/>
  <c r="E341" i="3"/>
  <c r="F341" i="3" s="1"/>
  <c r="H341" i="3" s="1"/>
  <c r="S341" i="3" s="1"/>
  <c r="T341" i="3" s="1" a="1"/>
  <c r="G341" i="3" l="1"/>
  <c r="V341" i="3"/>
  <c r="T341" i="3"/>
  <c r="X341" i="3"/>
  <c r="W341" i="3"/>
  <c r="Y341" i="3"/>
  <c r="I341" i="3" s="1"/>
  <c r="D342" i="3" s="1"/>
  <c r="U341" i="3"/>
  <c r="K342" i="3" l="1"/>
  <c r="L342" i="3" s="1" a="1"/>
  <c r="C343" i="3"/>
  <c r="L342" i="3" l="1"/>
  <c r="P342" i="3"/>
  <c r="N342" i="3"/>
  <c r="M342" i="3"/>
  <c r="O342" i="3"/>
  <c r="Q342" i="3"/>
  <c r="E342" i="3" l="1"/>
  <c r="F342" i="3" s="1"/>
  <c r="G342" i="3" s="1"/>
  <c r="H342" i="3" l="1"/>
  <c r="S342" i="3" s="1"/>
  <c r="T342" i="3" s="1" a="1"/>
  <c r="W342" i="3" s="1"/>
  <c r="T342" i="3" l="1"/>
  <c r="U342" i="3"/>
  <c r="I342" i="3" s="1"/>
  <c r="D343" i="3" s="1"/>
  <c r="K343" i="3" s="1"/>
  <c r="L343" i="3" s="1" a="1"/>
  <c r="X342" i="3"/>
  <c r="Y342" i="3"/>
  <c r="V342" i="3"/>
  <c r="C344" i="3" l="1"/>
  <c r="O343" i="3"/>
  <c r="P343" i="3"/>
  <c r="L343" i="3"/>
  <c r="Q343" i="3"/>
  <c r="M343" i="3"/>
  <c r="N343" i="3"/>
  <c r="E343" i="3" l="1"/>
  <c r="F343" i="3" s="1"/>
  <c r="G343" i="3" s="1"/>
  <c r="H343" i="3" l="1"/>
  <c r="S343" i="3" s="1"/>
  <c r="T343" i="3" s="1" a="1"/>
  <c r="W343" i="3" s="1"/>
  <c r="U343" i="3" l="1"/>
  <c r="X343" i="3"/>
  <c r="V343" i="3"/>
  <c r="T343" i="3"/>
  <c r="Y343" i="3"/>
  <c r="I343" i="3" l="1"/>
  <c r="D344" i="3" s="1"/>
  <c r="K344" i="3" s="1"/>
  <c r="L344" i="3" s="1" a="1"/>
  <c r="O344" i="3" s="1"/>
  <c r="N344" i="3" l="1"/>
  <c r="L344" i="3"/>
  <c r="M344" i="3"/>
  <c r="Q344" i="3"/>
  <c r="P344" i="3"/>
  <c r="C345" i="3"/>
  <c r="E344" i="3"/>
  <c r="F344" i="3" s="1"/>
  <c r="G344" i="3" s="1"/>
  <c r="H344" i="3" l="1"/>
  <c r="S344" i="3" s="1"/>
  <c r="T344" i="3" s="1" a="1"/>
  <c r="Y344" i="3" s="1"/>
  <c r="V344" i="3" l="1"/>
  <c r="U344" i="3"/>
  <c r="W344" i="3"/>
  <c r="T344" i="3"/>
  <c r="X344" i="3"/>
  <c r="I344" i="3" l="1"/>
  <c r="D345" i="3" s="1"/>
  <c r="C346" i="3" s="1"/>
  <c r="K345" i="3" l="1"/>
  <c r="L345" i="3" s="1" a="1"/>
  <c r="M345" i="3" s="1"/>
  <c r="P345" i="3" l="1"/>
  <c r="N345" i="3"/>
  <c r="Q345" i="3"/>
  <c r="L345" i="3"/>
  <c r="O345" i="3"/>
  <c r="E345" i="3" l="1"/>
  <c r="F345" i="3" s="1"/>
  <c r="G345" i="3" s="1"/>
  <c r="H345" i="3" l="1"/>
  <c r="S345" i="3" s="1"/>
  <c r="T345" i="3" s="1" a="1"/>
  <c r="T345" i="3" s="1"/>
  <c r="U345" i="3" l="1"/>
  <c r="V345" i="3"/>
  <c r="X345" i="3"/>
  <c r="Y345" i="3"/>
  <c r="I345" i="3" s="1"/>
  <c r="D346" i="3" s="1"/>
  <c r="C347" i="3" s="1"/>
  <c r="W345" i="3"/>
  <c r="K346" i="3" l="1"/>
  <c r="L346" i="3" s="1" a="1"/>
  <c r="Q346" i="3" s="1"/>
  <c r="P346" i="3" l="1"/>
  <c r="M346" i="3"/>
  <c r="O346" i="3"/>
  <c r="L346" i="3"/>
  <c r="N346" i="3"/>
  <c r="E346" i="3" l="1"/>
  <c r="F346" i="3" s="1"/>
  <c r="G346" i="3" s="1"/>
  <c r="H346" i="3" l="1"/>
  <c r="S346" i="3" s="1"/>
  <c r="T346" i="3" s="1" a="1"/>
  <c r="U346" i="3" s="1"/>
  <c r="Y346" i="3" l="1"/>
  <c r="I346" i="3" s="1"/>
  <c r="D347" i="3" s="1"/>
  <c r="C348" i="3" s="1"/>
  <c r="X346" i="3"/>
  <c r="V346" i="3"/>
  <c r="W346" i="3"/>
  <c r="T346" i="3"/>
  <c r="K347" i="3" l="1"/>
  <c r="L347" i="3" s="1" a="1"/>
  <c r="O347" i="3" s="1"/>
  <c r="N347" i="3" l="1"/>
  <c r="M347" i="3"/>
  <c r="Q347" i="3"/>
  <c r="L347" i="3"/>
  <c r="P347" i="3"/>
  <c r="E347" i="3" s="1"/>
  <c r="F347" i="3" s="1"/>
  <c r="H347" i="3" l="1"/>
  <c r="S347" i="3" s="1"/>
  <c r="T347" i="3" s="1" a="1"/>
  <c r="G347" i="3"/>
  <c r="Y347" i="3" l="1"/>
  <c r="I347" i="3" s="1"/>
  <c r="D348" i="3" s="1"/>
  <c r="T347" i="3"/>
  <c r="X347" i="3"/>
  <c r="U347" i="3"/>
  <c r="W347" i="3"/>
  <c r="V347" i="3"/>
  <c r="K348" i="3" l="1"/>
  <c r="L348" i="3" s="1" a="1"/>
  <c r="C349" i="3"/>
  <c r="L348" i="3" l="1"/>
  <c r="P348" i="3"/>
  <c r="N348" i="3"/>
  <c r="M348" i="3"/>
  <c r="O348" i="3"/>
  <c r="Q348" i="3"/>
  <c r="E348" i="3" l="1"/>
  <c r="F348" i="3" s="1"/>
  <c r="G348" i="3" s="1"/>
  <c r="H348" i="3" l="1"/>
  <c r="S348" i="3" s="1"/>
  <c r="T348" i="3" s="1" a="1"/>
  <c r="T348" i="3" s="1"/>
  <c r="U348" i="3" l="1"/>
  <c r="V348" i="3"/>
  <c r="Y348" i="3"/>
  <c r="X348" i="3"/>
  <c r="I348" i="3" s="1"/>
  <c r="D349" i="3" s="1"/>
  <c r="K349" i="3" s="1"/>
  <c r="L349" i="3" s="1" a="1"/>
  <c r="W348" i="3"/>
  <c r="C350" i="3" l="1"/>
  <c r="M349" i="3"/>
  <c r="Q349" i="3"/>
  <c r="N349" i="3"/>
  <c r="O349" i="3"/>
  <c r="L349" i="3"/>
  <c r="P349" i="3"/>
  <c r="E349" i="3" s="1"/>
  <c r="F349" i="3" s="1"/>
  <c r="G349" i="3" l="1"/>
  <c r="H349" i="3"/>
  <c r="S349" i="3" s="1"/>
  <c r="T349" i="3" s="1" a="1"/>
  <c r="V349" i="3" l="1"/>
  <c r="T349" i="3"/>
  <c r="U349" i="3"/>
  <c r="Y349" i="3"/>
  <c r="W349" i="3"/>
  <c r="X349" i="3"/>
  <c r="I349" i="3" s="1"/>
  <c r="D350" i="3" s="1"/>
  <c r="K350" i="3" l="1"/>
  <c r="L350" i="3" s="1" a="1"/>
  <c r="C351" i="3"/>
  <c r="Q350" i="3" l="1"/>
  <c r="N350" i="3"/>
  <c r="O350" i="3"/>
  <c r="M350" i="3"/>
  <c r="P350" i="3"/>
  <c r="L350" i="3"/>
  <c r="E350" i="3" l="1"/>
  <c r="F350" i="3" s="1"/>
  <c r="G350" i="3" s="1"/>
  <c r="H350" i="3" l="1"/>
  <c r="S350" i="3" s="1"/>
  <c r="T350" i="3" s="1" a="1"/>
  <c r="T350" i="3" s="1"/>
  <c r="W350" i="3" l="1"/>
  <c r="U350" i="3"/>
  <c r="I350" i="3" s="1"/>
  <c r="D351" i="3" s="1"/>
  <c r="C352" i="3" s="1"/>
  <c r="V350" i="3"/>
  <c r="Y350" i="3"/>
  <c r="X350" i="3"/>
  <c r="K351" i="3" l="1"/>
  <c r="L351" i="3" s="1" a="1"/>
  <c r="L351" i="3" s="1"/>
  <c r="O351" i="3" l="1"/>
  <c r="P351" i="3"/>
  <c r="N351" i="3"/>
  <c r="Q351" i="3"/>
  <c r="M351" i="3"/>
  <c r="E351" i="3"/>
  <c r="F351" i="3" s="1"/>
  <c r="G351" i="3" s="1"/>
  <c r="H351" i="3" l="1"/>
  <c r="S351" i="3" s="1"/>
  <c r="T351" i="3" s="1" a="1"/>
  <c r="W351" i="3" s="1"/>
  <c r="X351" i="3" l="1"/>
  <c r="Y351" i="3"/>
  <c r="I351" i="3" s="1"/>
  <c r="D352" i="3" s="1"/>
  <c r="C353" i="3" s="1"/>
  <c r="U351" i="3"/>
  <c r="T351" i="3"/>
  <c r="V351" i="3"/>
  <c r="K352" i="3" l="1"/>
  <c r="L352" i="3" s="1" a="1"/>
  <c r="M352" i="3" s="1"/>
  <c r="N352" i="3" l="1"/>
  <c r="O352" i="3"/>
  <c r="Q352" i="3"/>
  <c r="L352" i="3"/>
  <c r="P352" i="3"/>
  <c r="E352" i="3" l="1"/>
  <c r="F352" i="3" s="1"/>
  <c r="H352" i="3" s="1"/>
  <c r="S352" i="3" s="1"/>
  <c r="T352" i="3" s="1" a="1"/>
  <c r="X352" i="3" s="1"/>
  <c r="G352" i="3" l="1"/>
  <c r="U352" i="3"/>
  <c r="I352" i="3" s="1"/>
  <c r="D353" i="3" s="1"/>
  <c r="K353" i="3" s="1"/>
  <c r="L353" i="3" s="1" a="1"/>
  <c r="P353" i="3" s="1"/>
  <c r="W352" i="3"/>
  <c r="Y352" i="3"/>
  <c r="T352" i="3"/>
  <c r="V352" i="3"/>
  <c r="C354" i="3" l="1"/>
  <c r="N353" i="3"/>
  <c r="Q353" i="3"/>
  <c r="M353" i="3"/>
  <c r="O353" i="3"/>
  <c r="E353" i="3" s="1"/>
  <c r="F353" i="3" s="1"/>
  <c r="G353" i="3" s="1"/>
  <c r="L353" i="3"/>
  <c r="H353" i="3" l="1"/>
  <c r="S353" i="3" s="1"/>
  <c r="T353" i="3" s="1" a="1"/>
  <c r="U353" i="3" s="1"/>
  <c r="W353" i="3" l="1"/>
  <c r="T353" i="3"/>
  <c r="Y353" i="3"/>
  <c r="I353" i="3" s="1"/>
  <c r="D354" i="3" s="1"/>
  <c r="C355" i="3" s="1"/>
  <c r="V353" i="3"/>
  <c r="X353" i="3"/>
  <c r="K354" i="3" l="1"/>
  <c r="L354" i="3" s="1" a="1"/>
  <c r="O354" i="3" s="1"/>
  <c r="N354" i="3" l="1"/>
  <c r="M354" i="3"/>
  <c r="Q354" i="3"/>
  <c r="L354" i="3"/>
  <c r="P354" i="3"/>
  <c r="E354" i="3"/>
  <c r="F354" i="3" s="1"/>
  <c r="G354" i="3" s="1"/>
  <c r="H354" i="3" l="1"/>
  <c r="S354" i="3" s="1"/>
  <c r="T354" i="3" s="1" a="1"/>
  <c r="W354" i="3" s="1"/>
  <c r="V354" i="3" l="1"/>
  <c r="U354" i="3"/>
  <c r="I354" i="3" s="1"/>
  <c r="D355" i="3" s="1"/>
  <c r="C356" i="3" s="1"/>
  <c r="T354" i="3"/>
  <c r="X354" i="3"/>
  <c r="Y354" i="3"/>
  <c r="K355" i="3" l="1"/>
  <c r="L355" i="3" s="1" a="1"/>
  <c r="N355" i="3" s="1"/>
  <c r="O355" i="3" l="1"/>
  <c r="P355" i="3"/>
  <c r="M355" i="3"/>
  <c r="L355" i="3"/>
  <c r="Q355" i="3"/>
  <c r="E355" i="3" l="1"/>
  <c r="F355" i="3" s="1"/>
  <c r="G355" i="3" s="1"/>
  <c r="H355" i="3" l="1"/>
  <c r="S355" i="3" s="1"/>
  <c r="T355" i="3" s="1" a="1"/>
  <c r="T355" i="3" s="1"/>
  <c r="V355" i="3" l="1"/>
  <c r="U355" i="3"/>
  <c r="Y355" i="3"/>
  <c r="X355" i="3"/>
  <c r="I355" i="3" s="1"/>
  <c r="D356" i="3" s="1"/>
  <c r="K356" i="3" s="1"/>
  <c r="L356" i="3" s="1" a="1"/>
  <c r="L356" i="3" s="1"/>
  <c r="W355" i="3"/>
  <c r="N356" i="3" l="1"/>
  <c r="Q356" i="3"/>
  <c r="P356" i="3"/>
  <c r="O356" i="3"/>
  <c r="C357" i="3"/>
  <c r="M356" i="3"/>
  <c r="E356" i="3"/>
  <c r="F356" i="3" s="1"/>
  <c r="G356" i="3" s="1"/>
  <c r="H356" i="3" l="1"/>
  <c r="S356" i="3" s="1"/>
  <c r="T356" i="3" s="1" a="1"/>
  <c r="Y356" i="3" s="1"/>
  <c r="W356" i="3" l="1"/>
  <c r="X356" i="3"/>
  <c r="U356" i="3"/>
  <c r="V356" i="3"/>
  <c r="T356" i="3"/>
  <c r="I356" i="3"/>
  <c r="D357" i="3" s="1"/>
  <c r="K357" i="3" s="1"/>
  <c r="L357" i="3" s="1" a="1"/>
  <c r="C358" i="3" l="1"/>
  <c r="L357" i="3"/>
  <c r="Q357" i="3"/>
  <c r="O357" i="3"/>
  <c r="M357" i="3"/>
  <c r="P357" i="3"/>
  <c r="N357" i="3"/>
  <c r="E357" i="3" l="1"/>
  <c r="F357" i="3" s="1"/>
  <c r="G357" i="3" s="1"/>
  <c r="H357" i="3" l="1"/>
  <c r="S357" i="3" s="1"/>
  <c r="T357" i="3" s="1" a="1"/>
  <c r="V357" i="3" s="1"/>
  <c r="X357" i="3" l="1"/>
  <c r="U357" i="3"/>
  <c r="I357" i="3" s="1"/>
  <c r="D358" i="3" s="1"/>
  <c r="K358" i="3" s="1"/>
  <c r="L358" i="3" s="1" a="1"/>
  <c r="L358" i="3" s="1"/>
  <c r="W357" i="3"/>
  <c r="Y357" i="3"/>
  <c r="T357" i="3"/>
  <c r="P358" i="3" l="1"/>
  <c r="O358" i="3"/>
  <c r="C359" i="3"/>
  <c r="N358" i="3"/>
  <c r="M358" i="3"/>
  <c r="Q358" i="3"/>
  <c r="E358" i="3" l="1"/>
  <c r="F358" i="3" s="1"/>
  <c r="G358" i="3" s="1"/>
  <c r="H358" i="3" l="1"/>
  <c r="S358" i="3" s="1"/>
  <c r="T358" i="3" s="1" a="1"/>
  <c r="U358" i="3" s="1"/>
  <c r="V358" i="3" l="1"/>
  <c r="Y358" i="3"/>
  <c r="W358" i="3"/>
  <c r="X358" i="3"/>
  <c r="I358" i="3" s="1"/>
  <c r="D359" i="3" s="1"/>
  <c r="C360" i="3" s="1"/>
  <c r="T358" i="3"/>
  <c r="K359" i="3" l="1"/>
  <c r="L359" i="3" s="1" a="1"/>
  <c r="N359" i="3" s="1"/>
  <c r="P359" i="3" l="1"/>
  <c r="L359" i="3"/>
  <c r="O359" i="3"/>
  <c r="M359" i="3"/>
  <c r="Q359" i="3"/>
  <c r="E359" i="3" l="1"/>
  <c r="F359" i="3" s="1"/>
  <c r="H359" i="3" s="1"/>
  <c r="S359" i="3" s="1"/>
  <c r="T359" i="3" s="1" a="1"/>
  <c r="Y359" i="3" s="1"/>
  <c r="G359" i="3" l="1"/>
  <c r="V359" i="3"/>
  <c r="U359" i="3"/>
  <c r="X359" i="3"/>
  <c r="I359" i="3" s="1"/>
  <c r="D360" i="3" s="1"/>
  <c r="K360" i="3" s="1"/>
  <c r="L360" i="3" s="1" a="1"/>
  <c r="P360" i="3" s="1"/>
  <c r="T359" i="3"/>
  <c r="W359" i="3"/>
  <c r="C361" i="3" l="1"/>
  <c r="Q360" i="3"/>
  <c r="N360" i="3"/>
  <c r="L360" i="3"/>
  <c r="O360" i="3"/>
  <c r="M360" i="3"/>
  <c r="E360" i="3" l="1"/>
  <c r="F360" i="3" s="1"/>
  <c r="G360" i="3" s="1"/>
  <c r="H360" i="3" l="1"/>
  <c r="S360" i="3" s="1"/>
  <c r="T360" i="3" s="1" a="1"/>
  <c r="X360" i="3" s="1"/>
  <c r="T360" i="3" l="1"/>
  <c r="Y360" i="3"/>
  <c r="V360" i="3"/>
  <c r="U360" i="3"/>
  <c r="I360" i="3" s="1"/>
  <c r="D361" i="3" s="1"/>
  <c r="K361" i="3" s="1"/>
  <c r="L361" i="3" s="1" a="1"/>
  <c r="Q361" i="3" s="1"/>
  <c r="W360" i="3"/>
  <c r="L361" i="3" l="1"/>
  <c r="M361" i="3"/>
  <c r="N361" i="3"/>
  <c r="O361" i="3"/>
  <c r="C362" i="3"/>
  <c r="P361" i="3"/>
  <c r="E361" i="3" l="1"/>
  <c r="F361" i="3" s="1"/>
  <c r="G361" i="3" l="1"/>
  <c r="H361" i="3"/>
  <c r="S361" i="3" s="1"/>
  <c r="T361" i="3" s="1" a="1"/>
  <c r="W361" i="3" l="1"/>
  <c r="Y361" i="3"/>
  <c r="U361" i="3"/>
  <c r="V361" i="3"/>
  <c r="I361" i="3" s="1"/>
  <c r="D362" i="3" s="1"/>
  <c r="X361" i="3"/>
  <c r="T361" i="3"/>
  <c r="K362" i="3" l="1"/>
  <c r="L362" i="3" s="1" a="1"/>
  <c r="C363" i="3"/>
  <c r="N362" i="3" l="1"/>
  <c r="Q362" i="3"/>
  <c r="M362" i="3"/>
  <c r="L362" i="3"/>
  <c r="O362" i="3"/>
  <c r="P362" i="3"/>
  <c r="E362" i="3" s="1"/>
  <c r="F362" i="3" s="1"/>
  <c r="H362" i="3" l="1"/>
  <c r="S362" i="3" s="1"/>
  <c r="T362" i="3" s="1" a="1"/>
  <c r="G362" i="3"/>
  <c r="Y362" i="3" l="1"/>
  <c r="T362" i="3"/>
  <c r="V362" i="3"/>
  <c r="W362" i="3"/>
  <c r="X362" i="3"/>
  <c r="I362" i="3" s="1"/>
  <c r="D363" i="3" s="1"/>
  <c r="U362" i="3"/>
  <c r="C364" i="3" l="1"/>
  <c r="K363" i="3"/>
  <c r="L363" i="3" s="1" a="1"/>
  <c r="P363" i="3" l="1"/>
  <c r="N363" i="3"/>
  <c r="O363" i="3"/>
  <c r="M363" i="3"/>
  <c r="L363" i="3"/>
  <c r="Q363" i="3"/>
  <c r="E363" i="3" l="1"/>
  <c r="F363" i="3" s="1"/>
  <c r="G363" i="3" s="1"/>
  <c r="H363" i="3" l="1"/>
  <c r="S363" i="3" s="1"/>
  <c r="T363" i="3" s="1" a="1"/>
  <c r="W363" i="3" s="1"/>
  <c r="Y363" i="3" l="1"/>
  <c r="U363" i="3"/>
  <c r="V363" i="3"/>
  <c r="I363" i="3" s="1"/>
  <c r="D364" i="3" s="1"/>
  <c r="K364" i="3" s="1"/>
  <c r="L364" i="3" s="1" a="1"/>
  <c r="T363" i="3"/>
  <c r="X363" i="3"/>
  <c r="C365" i="3" l="1"/>
  <c r="M364" i="3"/>
  <c r="Q364" i="3"/>
  <c r="N364" i="3"/>
  <c r="L364" i="3"/>
  <c r="P364" i="3"/>
  <c r="O364" i="3"/>
  <c r="E364" i="3" s="1"/>
  <c r="F364" i="3" s="1"/>
  <c r="G364" i="3" l="1"/>
  <c r="H364" i="3"/>
  <c r="S364" i="3" s="1"/>
  <c r="T364" i="3" s="1" a="1"/>
  <c r="V364" i="3" l="1"/>
  <c r="W364" i="3"/>
  <c r="U364" i="3"/>
  <c r="Y364" i="3"/>
  <c r="T364" i="3"/>
  <c r="X364" i="3"/>
  <c r="I364" i="3" s="1"/>
  <c r="D365" i="3" s="1"/>
  <c r="K365" i="3" l="1"/>
  <c r="L365" i="3" s="1" a="1"/>
  <c r="C366" i="3"/>
  <c r="N365" i="3" l="1"/>
  <c r="Q365" i="3"/>
  <c r="L365" i="3"/>
  <c r="P365" i="3"/>
  <c r="O365" i="3"/>
  <c r="M365" i="3"/>
  <c r="E365" i="3" l="1"/>
  <c r="F365" i="3" s="1"/>
  <c r="G365" i="3" s="1"/>
  <c r="H365" i="3" l="1"/>
  <c r="S365" i="3" s="1"/>
  <c r="T365" i="3" s="1" a="1"/>
  <c r="V365" i="3" s="1"/>
  <c r="X365" i="3" l="1"/>
  <c r="Y365" i="3"/>
  <c r="T365" i="3"/>
  <c r="W365" i="3"/>
  <c r="U365" i="3"/>
  <c r="I365" i="3" l="1"/>
  <c r="D366" i="3" s="1"/>
  <c r="K366" i="3" s="1"/>
  <c r="L366" i="3" s="1" a="1"/>
  <c r="M366" i="3" s="1"/>
  <c r="P366" i="3" l="1"/>
  <c r="Q366" i="3"/>
  <c r="L366" i="3"/>
  <c r="O366" i="3"/>
  <c r="N366" i="3"/>
  <c r="C367" i="3"/>
  <c r="E366" i="3" l="1"/>
  <c r="F366" i="3" s="1"/>
  <c r="G366" i="3" s="1"/>
  <c r="H366" i="3" l="1"/>
  <c r="S366" i="3" s="1"/>
  <c r="T366" i="3" s="1" a="1"/>
  <c r="T366" i="3" s="1"/>
  <c r="W366" i="3" l="1"/>
  <c r="Y366" i="3"/>
  <c r="I366" i="3" s="1"/>
  <c r="D367" i="3" s="1"/>
  <c r="K367" i="3" s="1"/>
  <c r="L367" i="3" s="1" a="1"/>
  <c r="O367" i="3" s="1"/>
  <c r="U366" i="3"/>
  <c r="X366" i="3"/>
  <c r="V366" i="3"/>
  <c r="M367" i="3" l="1"/>
  <c r="P367" i="3"/>
  <c r="N367" i="3"/>
  <c r="Q367" i="3"/>
  <c r="L367" i="3"/>
  <c r="C368" i="3"/>
  <c r="E367" i="3"/>
  <c r="F367" i="3" s="1"/>
  <c r="G367" i="3" s="1"/>
  <c r="H367" i="3" l="1"/>
  <c r="S367" i="3" s="1"/>
  <c r="T367" i="3" s="1" a="1"/>
  <c r="X367" i="3" s="1"/>
  <c r="Y367" i="3" l="1"/>
  <c r="V367" i="3"/>
  <c r="W367" i="3"/>
  <c r="U367" i="3"/>
  <c r="I367" i="3" s="1"/>
  <c r="D368" i="3" s="1"/>
  <c r="K368" i="3" s="1"/>
  <c r="L368" i="3" s="1" a="1"/>
  <c r="L368" i="3" s="1"/>
  <c r="T367" i="3"/>
  <c r="C369" i="3" l="1"/>
  <c r="P368" i="3"/>
  <c r="Q368" i="3"/>
  <c r="O368" i="3"/>
  <c r="N368" i="3"/>
  <c r="M368" i="3"/>
  <c r="E368" i="3" l="1"/>
  <c r="F368" i="3" s="1"/>
  <c r="H368" i="3" s="1"/>
  <c r="S368" i="3" s="1"/>
  <c r="T368" i="3" s="1" a="1"/>
  <c r="X368" i="3" s="1"/>
  <c r="G368" i="3" l="1"/>
  <c r="T368" i="3"/>
  <c r="W368" i="3"/>
  <c r="U368" i="3"/>
  <c r="Y368" i="3"/>
  <c r="V368" i="3"/>
  <c r="I368" i="3"/>
  <c r="D369" i="3" s="1"/>
  <c r="K369" i="3" s="1"/>
  <c r="L369" i="3" s="1" a="1"/>
  <c r="Q369" i="3" s="1"/>
  <c r="N369" i="3" l="1"/>
  <c r="M369" i="3"/>
  <c r="O369" i="3"/>
  <c r="L369" i="3"/>
  <c r="P369" i="3"/>
  <c r="C370" i="3"/>
  <c r="E369" i="3"/>
  <c r="F369" i="3" s="1"/>
  <c r="G369" i="3" s="1"/>
  <c r="H369" i="3" l="1"/>
  <c r="S369" i="3" s="1"/>
  <c r="T369" i="3" s="1" a="1"/>
  <c r="X369" i="3" s="1"/>
  <c r="Y369" i="3" l="1"/>
  <c r="U369" i="3"/>
  <c r="T369" i="3"/>
  <c r="W369" i="3"/>
  <c r="V369" i="3"/>
  <c r="I369" i="3" s="1"/>
  <c r="D370" i="3" s="1"/>
  <c r="K370" i="3" s="1"/>
  <c r="L370" i="3" s="1" a="1"/>
  <c r="C371" i="3" l="1"/>
  <c r="Q370" i="3"/>
  <c r="N370" i="3"/>
  <c r="O370" i="3"/>
  <c r="P370" i="3"/>
  <c r="M370" i="3"/>
  <c r="L370" i="3"/>
  <c r="E370" i="3" l="1"/>
  <c r="F370" i="3" s="1"/>
  <c r="G370" i="3" s="1"/>
  <c r="H370" i="3" l="1"/>
  <c r="S370" i="3" s="1"/>
  <c r="T370" i="3" s="1" a="1"/>
  <c r="Y370" i="3" s="1"/>
  <c r="X370" i="3" l="1"/>
  <c r="T370" i="3"/>
  <c r="U370" i="3"/>
  <c r="W370" i="3"/>
  <c r="V370" i="3"/>
  <c r="I370" i="3" l="1"/>
  <c r="D371" i="3" s="1"/>
  <c r="C372" i="3" s="1"/>
  <c r="K371" i="3" l="1"/>
  <c r="L371" i="3" s="1" a="1"/>
  <c r="Q371" i="3" s="1"/>
  <c r="L371" i="3" l="1"/>
  <c r="M371" i="3"/>
  <c r="O371" i="3"/>
  <c r="P371" i="3"/>
  <c r="N371" i="3"/>
  <c r="E371" i="3" l="1"/>
  <c r="F371" i="3" s="1"/>
  <c r="G371" i="3" s="1"/>
  <c r="H371" i="3" l="1"/>
  <c r="S371" i="3" s="1"/>
  <c r="T371" i="3" s="1" a="1"/>
  <c r="Y371" i="3" s="1"/>
  <c r="W371" i="3" l="1"/>
  <c r="U371" i="3"/>
  <c r="X371" i="3"/>
  <c r="T371" i="3"/>
  <c r="V371" i="3"/>
  <c r="I371" i="3" s="1"/>
  <c r="D372" i="3" s="1"/>
  <c r="C373" i="3" s="1"/>
  <c r="K372" i="3" l="1"/>
  <c r="L372" i="3" s="1" a="1"/>
  <c r="O372" i="3" s="1"/>
  <c r="L372" i="3" l="1"/>
  <c r="P372" i="3"/>
  <c r="N372" i="3"/>
  <c r="M372" i="3"/>
  <c r="Q372" i="3"/>
  <c r="E372" i="3" l="1"/>
  <c r="F372" i="3" s="1"/>
  <c r="H372" i="3" s="1"/>
  <c r="S372" i="3" s="1"/>
  <c r="T372" i="3" s="1" a="1"/>
  <c r="T372" i="3" s="1"/>
  <c r="Y372" i="3" l="1"/>
  <c r="W372" i="3"/>
  <c r="U372" i="3"/>
  <c r="V372" i="3"/>
  <c r="X372" i="3"/>
  <c r="G372" i="3"/>
  <c r="I372" i="3" l="1"/>
  <c r="D373" i="3" s="1"/>
  <c r="K373" i="3" s="1"/>
  <c r="L373" i="3" s="1" a="1"/>
  <c r="Q373" i="3" s="1"/>
  <c r="L373" i="3" l="1"/>
  <c r="M373" i="3"/>
  <c r="P373" i="3"/>
  <c r="O373" i="3"/>
  <c r="N373" i="3"/>
  <c r="C374" i="3"/>
  <c r="E373" i="3"/>
  <c r="F373" i="3" s="1"/>
  <c r="G373" i="3" s="1"/>
  <c r="H373" i="3" l="1"/>
  <c r="S373" i="3" s="1"/>
  <c r="T373" i="3" s="1" a="1"/>
  <c r="X373" i="3" s="1"/>
  <c r="V373" i="3" l="1"/>
  <c r="T373" i="3"/>
  <c r="W373" i="3"/>
  <c r="Y373" i="3"/>
  <c r="U373" i="3"/>
  <c r="I373" i="3" s="1"/>
  <c r="D374" i="3" s="1"/>
  <c r="K374" i="3" s="1"/>
  <c r="L374" i="3" s="1" a="1"/>
  <c r="C375" i="3" l="1"/>
  <c r="L374" i="3"/>
  <c r="M374" i="3"/>
  <c r="O374" i="3"/>
  <c r="N374" i="3"/>
  <c r="P374" i="3"/>
  <c r="Q374" i="3"/>
  <c r="E374" i="3" l="1"/>
  <c r="F374" i="3" s="1"/>
  <c r="G374" i="3" s="1"/>
  <c r="H374" i="3" l="1"/>
  <c r="S374" i="3" s="1"/>
  <c r="T374" i="3" s="1" a="1"/>
  <c r="X374" i="3" s="1"/>
  <c r="W374" i="3" l="1"/>
  <c r="Y374" i="3"/>
  <c r="V374" i="3"/>
  <c r="U374" i="3"/>
  <c r="I374" i="3" s="1"/>
  <c r="D375" i="3" s="1"/>
  <c r="K375" i="3" s="1"/>
  <c r="L375" i="3" s="1" a="1"/>
  <c r="T374" i="3"/>
  <c r="C376" i="3" l="1"/>
  <c r="N375" i="3"/>
  <c r="M375" i="3"/>
  <c r="L375" i="3"/>
  <c r="O375" i="3"/>
  <c r="Q375" i="3"/>
  <c r="P375" i="3"/>
  <c r="E375" i="3" s="1"/>
  <c r="F375" i="3" s="1"/>
  <c r="H375" i="3" l="1"/>
  <c r="S375" i="3" s="1"/>
  <c r="T375" i="3" s="1" a="1"/>
  <c r="G375" i="3"/>
  <c r="V375" i="3" l="1"/>
  <c r="W375" i="3"/>
  <c r="Y375" i="3"/>
  <c r="T375" i="3"/>
  <c r="U375" i="3"/>
  <c r="I375" i="3" s="1"/>
  <c r="D376" i="3" s="1"/>
  <c r="X375" i="3"/>
  <c r="C377" i="3" l="1"/>
  <c r="K376" i="3"/>
  <c r="L376" i="3" s="1" a="1"/>
  <c r="P376" i="3" l="1"/>
  <c r="O376" i="3"/>
  <c r="M376" i="3"/>
  <c r="L376" i="3"/>
  <c r="Q376" i="3"/>
  <c r="N376" i="3"/>
  <c r="E376" i="3" l="1"/>
  <c r="F376" i="3" s="1"/>
  <c r="H376" i="3" s="1"/>
  <c r="S376" i="3" s="1"/>
  <c r="T376" i="3" s="1" a="1"/>
  <c r="G376" i="3" l="1"/>
  <c r="W376" i="3"/>
  <c r="U376" i="3"/>
  <c r="V376" i="3"/>
  <c r="Y376" i="3"/>
  <c r="T376" i="3"/>
  <c r="X376" i="3"/>
  <c r="I376" i="3" s="1"/>
  <c r="D377" i="3" s="1"/>
  <c r="K377" i="3" l="1"/>
  <c r="L377" i="3" s="1" a="1"/>
  <c r="C378" i="3"/>
  <c r="M377" i="3" l="1"/>
  <c r="Q377" i="3"/>
  <c r="N377" i="3"/>
  <c r="O377" i="3"/>
  <c r="P377" i="3"/>
  <c r="L377" i="3"/>
  <c r="E377" i="3" l="1"/>
  <c r="F377" i="3" s="1"/>
  <c r="H377" i="3" s="1"/>
  <c r="S377" i="3" s="1"/>
  <c r="T377" i="3" s="1" a="1"/>
  <c r="G377" i="3" l="1"/>
  <c r="X377" i="3"/>
  <c r="V377" i="3"/>
  <c r="U377" i="3"/>
  <c r="T377" i="3"/>
  <c r="Y377" i="3"/>
  <c r="W377" i="3"/>
  <c r="I377" i="3" l="1"/>
  <c r="D378" i="3" s="1"/>
  <c r="C379" i="3" l="1"/>
  <c r="K378" i="3"/>
  <c r="L378" i="3" s="1" a="1"/>
  <c r="P378" i="3" l="1"/>
  <c r="Q378" i="3"/>
  <c r="N378" i="3"/>
  <c r="O378" i="3"/>
  <c r="M378" i="3"/>
  <c r="L378" i="3"/>
  <c r="E378" i="3" l="1"/>
  <c r="F378" i="3" s="1"/>
  <c r="H378" i="3" s="1"/>
  <c r="S378" i="3" s="1"/>
  <c r="T378" i="3" s="1" a="1"/>
  <c r="G378" i="3" l="1"/>
  <c r="W378" i="3"/>
  <c r="X378" i="3"/>
  <c r="T378" i="3"/>
  <c r="V378" i="3"/>
  <c r="Y378" i="3"/>
  <c r="U378" i="3"/>
  <c r="I378" i="3" s="1"/>
  <c r="D379" i="3" s="1"/>
  <c r="C380" i="3" l="1"/>
  <c r="K379" i="3"/>
  <c r="L379" i="3" s="1" a="1"/>
  <c r="Q379" i="3" l="1"/>
  <c r="L379" i="3"/>
  <c r="P379" i="3"/>
  <c r="N379" i="3"/>
  <c r="O379" i="3"/>
  <c r="M379" i="3"/>
  <c r="E379" i="3" l="1"/>
  <c r="F379" i="3" s="1"/>
  <c r="G379" i="3" s="1"/>
  <c r="H379" i="3" l="1"/>
  <c r="S379" i="3" s="1"/>
  <c r="T379" i="3" s="1" a="1"/>
  <c r="T379" i="3" s="1"/>
  <c r="Y379" i="3" l="1"/>
  <c r="U379" i="3"/>
  <c r="W379" i="3"/>
  <c r="X379" i="3"/>
  <c r="I379" i="3" s="1"/>
  <c r="D380" i="3" s="1"/>
  <c r="K380" i="3" s="1"/>
  <c r="L380" i="3" s="1" a="1"/>
  <c r="N380" i="3" s="1"/>
  <c r="V379" i="3"/>
  <c r="C381" i="3" l="1"/>
  <c r="O380" i="3"/>
  <c r="P380" i="3"/>
  <c r="M380" i="3"/>
  <c r="Q380" i="3"/>
  <c r="L380" i="3"/>
  <c r="E380" i="3" l="1"/>
  <c r="F380" i="3" s="1"/>
  <c r="G380" i="3" l="1"/>
  <c r="H380" i="3"/>
  <c r="S380" i="3" s="1"/>
  <c r="T380" i="3" s="1" a="1"/>
  <c r="W380" i="3" l="1"/>
  <c r="Y380" i="3"/>
  <c r="V380" i="3"/>
  <c r="T380" i="3"/>
  <c r="U380" i="3"/>
  <c r="I380" i="3" s="1"/>
  <c r="D381" i="3" s="1"/>
  <c r="X380" i="3"/>
  <c r="K381" i="3" l="1"/>
  <c r="L381" i="3" s="1" a="1"/>
  <c r="C382" i="3"/>
  <c r="M381" i="3" l="1"/>
  <c r="N381" i="3"/>
  <c r="P381" i="3"/>
  <c r="O381" i="3"/>
  <c r="L381" i="3"/>
  <c r="Q381" i="3"/>
  <c r="E381" i="3" l="1"/>
  <c r="F381" i="3" s="1"/>
  <c r="G381" i="3" s="1"/>
  <c r="H381" i="3" l="1"/>
  <c r="S381" i="3" s="1"/>
  <c r="T381" i="3" s="1" a="1"/>
  <c r="W381" i="3" s="1"/>
  <c r="Y381" i="3" l="1"/>
  <c r="T381" i="3"/>
  <c r="V381" i="3"/>
  <c r="X381" i="3"/>
  <c r="I381" i="3" s="1"/>
  <c r="D382" i="3" s="1"/>
  <c r="K382" i="3" s="1"/>
  <c r="L382" i="3" s="1" a="1"/>
  <c r="U381" i="3"/>
  <c r="C383" i="3" l="1"/>
  <c r="Q382" i="3"/>
  <c r="N382" i="3"/>
  <c r="M382" i="3"/>
  <c r="O382" i="3"/>
  <c r="P382" i="3"/>
  <c r="L382" i="3"/>
  <c r="E382" i="3" l="1"/>
  <c r="F382" i="3" s="1"/>
  <c r="G382" i="3" s="1"/>
  <c r="H382" i="3" l="1"/>
  <c r="S382" i="3" s="1"/>
  <c r="T382" i="3" s="1" a="1"/>
  <c r="W382" i="3" s="1"/>
  <c r="T382" i="3" l="1"/>
  <c r="V382" i="3"/>
  <c r="X382" i="3"/>
  <c r="I382" i="3" s="1"/>
  <c r="D383" i="3" s="1"/>
  <c r="K383" i="3" s="1"/>
  <c r="L383" i="3" s="1" a="1"/>
  <c r="U382" i="3"/>
  <c r="Y382" i="3"/>
  <c r="C384" i="3" l="1"/>
  <c r="P383" i="3"/>
  <c r="N383" i="3"/>
  <c r="Q383" i="3"/>
  <c r="L383" i="3"/>
  <c r="O383" i="3"/>
  <c r="M383" i="3"/>
  <c r="E383" i="3" l="1"/>
  <c r="F383" i="3" s="1"/>
  <c r="G383" i="3" s="1"/>
  <c r="H383" i="3" l="1"/>
  <c r="S383" i="3" s="1"/>
  <c r="T383" i="3" s="1" a="1"/>
  <c r="T383" i="3" s="1"/>
  <c r="W383" i="3" l="1"/>
  <c r="Y383" i="3"/>
  <c r="V383" i="3"/>
  <c r="U383" i="3"/>
  <c r="I383" i="3" s="1"/>
  <c r="D384" i="3" s="1"/>
  <c r="C385" i="3" s="1"/>
  <c r="X383" i="3"/>
  <c r="K384" i="3" l="1"/>
  <c r="L384" i="3" s="1" a="1"/>
  <c r="L384" i="3" s="1"/>
  <c r="O384" i="3" l="1"/>
  <c r="N384" i="3"/>
  <c r="M384" i="3"/>
  <c r="Q384" i="3"/>
  <c r="P384" i="3"/>
  <c r="E384" i="3" l="1"/>
  <c r="F384" i="3" s="1"/>
  <c r="G384" i="3" l="1"/>
  <c r="H384" i="3"/>
  <c r="S384" i="3" s="1"/>
  <c r="T384" i="3" s="1" a="1"/>
  <c r="U384" i="3" l="1"/>
  <c r="T384" i="3"/>
  <c r="V384" i="3"/>
  <c r="X384" i="3"/>
  <c r="I384" i="3" s="1"/>
  <c r="D385" i="3" s="1"/>
  <c r="W384" i="3"/>
  <c r="Y384" i="3"/>
  <c r="K385" i="3" l="1"/>
  <c r="L385" i="3" s="1" a="1"/>
  <c r="C386" i="3"/>
  <c r="M385" i="3" l="1"/>
  <c r="L385" i="3"/>
  <c r="O385" i="3"/>
  <c r="N385" i="3"/>
  <c r="Q385" i="3"/>
  <c r="P385" i="3"/>
  <c r="E385" i="3" l="1"/>
  <c r="F385" i="3" s="1"/>
  <c r="G385" i="3" s="1"/>
  <c r="H385" i="3" l="1"/>
  <c r="S385" i="3" s="1"/>
  <c r="T385" i="3" s="1" a="1"/>
  <c r="U385" i="3" s="1"/>
  <c r="W385" i="3" l="1"/>
  <c r="V385" i="3"/>
  <c r="I385" i="3" s="1"/>
  <c r="D386" i="3" s="1"/>
  <c r="C387" i="3" s="1"/>
  <c r="Y385" i="3"/>
  <c r="X385" i="3"/>
  <c r="T385" i="3"/>
  <c r="K386" i="3" l="1"/>
  <c r="L386" i="3" s="1" a="1"/>
  <c r="Q386" i="3" s="1"/>
  <c r="O386" i="3" l="1"/>
  <c r="M386" i="3"/>
  <c r="N386" i="3"/>
  <c r="L386" i="3"/>
  <c r="P386" i="3"/>
  <c r="E386" i="3" l="1"/>
  <c r="F386" i="3" s="1"/>
  <c r="H386" i="3" s="1"/>
  <c r="S386" i="3" s="1"/>
  <c r="T386" i="3" s="1" a="1"/>
  <c r="V386" i="3" s="1"/>
  <c r="W386" i="3" l="1"/>
  <c r="X386" i="3"/>
  <c r="U386" i="3"/>
  <c r="I386" i="3" s="1"/>
  <c r="D387" i="3" s="1"/>
  <c r="C388" i="3" s="1"/>
  <c r="T386" i="3"/>
  <c r="Y386" i="3"/>
  <c r="G386" i="3"/>
  <c r="K387" i="3" l="1"/>
  <c r="L387" i="3" s="1" a="1"/>
  <c r="N387" i="3" s="1"/>
  <c r="M387" i="3" l="1"/>
  <c r="O387" i="3"/>
  <c r="P387" i="3"/>
  <c r="Q387" i="3"/>
  <c r="L387" i="3"/>
  <c r="E387" i="3" l="1"/>
  <c r="F387" i="3" s="1"/>
  <c r="H387" i="3" l="1"/>
  <c r="S387" i="3" s="1"/>
  <c r="T387" i="3" s="1" a="1"/>
  <c r="G387" i="3"/>
  <c r="U387" i="3" l="1"/>
  <c r="X387" i="3"/>
  <c r="I387" i="3" s="1"/>
  <c r="D388" i="3" s="1"/>
  <c r="W387" i="3"/>
  <c r="V387" i="3"/>
  <c r="Y387" i="3"/>
  <c r="T387" i="3"/>
  <c r="K388" i="3" l="1"/>
  <c r="L388" i="3" s="1" a="1"/>
  <c r="C389" i="3"/>
  <c r="O388" i="3" l="1"/>
  <c r="L388" i="3"/>
  <c r="N388" i="3"/>
  <c r="P388" i="3"/>
  <c r="M388" i="3"/>
  <c r="Q388" i="3"/>
  <c r="E388" i="3" l="1"/>
  <c r="F388" i="3" s="1"/>
  <c r="G388" i="3" s="1"/>
  <c r="H388" i="3" l="1"/>
  <c r="S388" i="3" s="1"/>
  <c r="T388" i="3" s="1" a="1"/>
  <c r="V388" i="3" s="1"/>
  <c r="Y388" i="3" l="1"/>
  <c r="W388" i="3"/>
  <c r="U388" i="3"/>
  <c r="I388" i="3" s="1"/>
  <c r="D389" i="3" s="1"/>
  <c r="K389" i="3" s="1"/>
  <c r="L389" i="3" s="1" a="1"/>
  <c r="X388" i="3"/>
  <c r="T388" i="3"/>
  <c r="C390" i="3" l="1"/>
  <c r="M389" i="3"/>
  <c r="P389" i="3"/>
  <c r="N389" i="3"/>
  <c r="O389" i="3"/>
  <c r="Q389" i="3"/>
  <c r="L389" i="3"/>
  <c r="E389" i="3" l="1"/>
  <c r="F389" i="3" s="1"/>
  <c r="G389" i="3" s="1"/>
  <c r="H389" i="3" l="1"/>
  <c r="S389" i="3" s="1"/>
  <c r="T389" i="3" s="1" a="1"/>
  <c r="V389" i="3" s="1"/>
  <c r="X389" i="3" l="1"/>
  <c r="Y389" i="3"/>
  <c r="U389" i="3"/>
  <c r="I389" i="3" s="1"/>
  <c r="D390" i="3" s="1"/>
  <c r="T389" i="3"/>
  <c r="W389" i="3"/>
  <c r="K390" i="3" l="1"/>
  <c r="L390" i="3" s="1" a="1"/>
  <c r="C391" i="3"/>
  <c r="D391" i="3" l="1"/>
  <c r="C392" i="3" s="1"/>
  <c r="L390" i="3"/>
  <c r="O390" i="3"/>
  <c r="P390" i="3"/>
  <c r="Q390" i="3"/>
  <c r="M390" i="3"/>
  <c r="N390" i="3"/>
  <c r="E390" i="3" l="1"/>
  <c r="F390" i="3" s="1"/>
  <c r="G390" i="3" s="1"/>
  <c r="K391" i="3"/>
  <c r="L391" i="3" s="1" a="1"/>
  <c r="O391" i="3" s="1"/>
  <c r="H390" i="3" l="1"/>
  <c r="S390" i="3" s="1"/>
  <c r="T390" i="3" s="1" a="1"/>
  <c r="T390" i="3" s="1"/>
  <c r="L391" i="3"/>
  <c r="P391" i="3"/>
  <c r="N391" i="3"/>
  <c r="Q391" i="3"/>
  <c r="M391" i="3"/>
  <c r="E391" i="3"/>
  <c r="F391" i="3" s="1"/>
  <c r="G391" i="3" s="1"/>
  <c r="V390" i="3" l="1"/>
  <c r="I390" i="3" s="1"/>
  <c r="U390" i="3"/>
  <c r="X390" i="3"/>
  <c r="Y390" i="3"/>
  <c r="W390" i="3"/>
  <c r="H391" i="3"/>
  <c r="S391" i="3" s="1"/>
  <c r="T391" i="3" s="1" a="1"/>
  <c r="T391" i="3" s="1"/>
  <c r="U391" i="3" l="1"/>
  <c r="W391" i="3"/>
  <c r="X391" i="3"/>
  <c r="V391" i="3"/>
  <c r="Y391" i="3"/>
  <c r="I391" i="3" l="1"/>
  <c r="D392" i="3" s="1"/>
  <c r="K392" i="3" s="1"/>
  <c r="L392" i="3" s="1" a="1"/>
  <c r="O392" i="3" s="1"/>
  <c r="C393" i="3" l="1"/>
  <c r="M392" i="3"/>
  <c r="N392" i="3"/>
  <c r="Q392" i="3"/>
  <c r="P392" i="3"/>
  <c r="L392" i="3"/>
  <c r="E392" i="3" l="1"/>
  <c r="F392" i="3" s="1"/>
  <c r="G392" i="3" s="1"/>
  <c r="H392" i="3" l="1"/>
  <c r="S392" i="3" s="1"/>
  <c r="T392" i="3" s="1" a="1"/>
  <c r="T392" i="3" s="1"/>
  <c r="W392" i="3" l="1"/>
  <c r="U392" i="3"/>
  <c r="X392" i="3"/>
  <c r="I392" i="3" s="1"/>
  <c r="D393" i="3" s="1"/>
  <c r="C394" i="3" s="1"/>
  <c r="V392" i="3"/>
  <c r="Y392" i="3"/>
  <c r="K393" i="3" l="1"/>
  <c r="L393" i="3" s="1" a="1"/>
  <c r="L393" i="3" s="1"/>
  <c r="O393" i="3" l="1"/>
  <c r="M393" i="3"/>
  <c r="Q393" i="3"/>
  <c r="N393" i="3"/>
  <c r="P393" i="3"/>
  <c r="E393" i="3" l="1"/>
  <c r="F393" i="3" s="1"/>
  <c r="H393" i="3" s="1"/>
  <c r="S393" i="3" s="1"/>
  <c r="T393" i="3" s="1" a="1"/>
  <c r="W393" i="3" s="1"/>
  <c r="X393" i="3" l="1"/>
  <c r="Y393" i="3"/>
  <c r="T393" i="3"/>
  <c r="U393" i="3"/>
  <c r="I393" i="3" s="1"/>
  <c r="D394" i="3" s="1"/>
  <c r="K394" i="3" s="1"/>
  <c r="L394" i="3" s="1" a="1"/>
  <c r="V393" i="3"/>
  <c r="G393" i="3"/>
  <c r="C395" i="3" l="1"/>
  <c r="D395" i="3" s="1"/>
  <c r="C396" i="3" s="1"/>
  <c r="L394" i="3"/>
  <c r="M394" i="3"/>
  <c r="N394" i="3"/>
  <c r="Q394" i="3"/>
  <c r="P394" i="3"/>
  <c r="O394" i="3"/>
  <c r="K395" i="3" l="1"/>
  <c r="L395" i="3" s="1" a="1"/>
  <c r="M395" i="3" s="1"/>
  <c r="E394" i="3"/>
  <c r="F394" i="3" s="1"/>
  <c r="G394" i="3" s="1"/>
  <c r="N395" i="3" l="1"/>
  <c r="Q395" i="3"/>
  <c r="L395" i="3"/>
  <c r="O395" i="3"/>
  <c r="P395" i="3"/>
  <c r="E395" i="3"/>
  <c r="F395" i="3" s="1"/>
  <c r="G395" i="3" s="1"/>
  <c r="H394" i="3"/>
  <c r="S394" i="3" s="1"/>
  <c r="T394" i="3" s="1" a="1"/>
  <c r="V394" i="3" s="1"/>
  <c r="H395" i="3" l="1"/>
  <c r="S395" i="3" s="1"/>
  <c r="T395" i="3" s="1" a="1"/>
  <c r="Y395" i="3" s="1"/>
  <c r="T394" i="3"/>
  <c r="U394" i="3"/>
  <c r="W394" i="3"/>
  <c r="I394" i="3" s="1"/>
  <c r="Y394" i="3"/>
  <c r="X394" i="3"/>
  <c r="V395" i="3" l="1"/>
  <c r="T395" i="3"/>
  <c r="U395" i="3"/>
  <c r="I395" i="3" s="1"/>
  <c r="D396" i="3" s="1"/>
  <c r="K396" i="3" s="1"/>
  <c r="L396" i="3" s="1" a="1"/>
  <c r="Q396" i="3" s="1"/>
  <c r="W395" i="3"/>
  <c r="X395" i="3"/>
  <c r="N396" i="3" l="1"/>
  <c r="C397" i="3"/>
  <c r="L396" i="3"/>
  <c r="P396" i="3"/>
  <c r="O396" i="3"/>
  <c r="M396" i="3"/>
  <c r="E396" i="3" l="1"/>
  <c r="F396" i="3" s="1"/>
  <c r="G396" i="3" s="1"/>
  <c r="H396" i="3" l="1"/>
  <c r="S396" i="3" s="1"/>
  <c r="T396" i="3" s="1" a="1"/>
  <c r="X396" i="3" s="1"/>
  <c r="T396" i="3" l="1"/>
  <c r="V396" i="3"/>
  <c r="W396" i="3"/>
  <c r="U396" i="3"/>
  <c r="Y396" i="3"/>
  <c r="I396" i="3" s="1"/>
  <c r="D397" i="3" s="1"/>
  <c r="K397" i="3" s="1"/>
  <c r="L397" i="3" s="1" a="1"/>
  <c r="N397" i="3" s="1"/>
  <c r="C398" i="3" l="1"/>
  <c r="Q397" i="3"/>
  <c r="M397" i="3"/>
  <c r="L397" i="3"/>
  <c r="P397" i="3"/>
  <c r="O397" i="3"/>
  <c r="E397" i="3" l="1"/>
  <c r="F397" i="3" s="1"/>
  <c r="G397" i="3" s="1"/>
  <c r="H397" i="3" l="1"/>
  <c r="S397" i="3" s="1"/>
  <c r="T397" i="3" s="1" a="1"/>
  <c r="U397" i="3" s="1"/>
  <c r="V397" i="3" l="1"/>
  <c r="W397" i="3"/>
  <c r="I397" i="3" s="1"/>
  <c r="D398" i="3" s="1"/>
  <c r="K398" i="3" s="1"/>
  <c r="L398" i="3" s="1" a="1"/>
  <c r="M398" i="3" s="1"/>
  <c r="T397" i="3"/>
  <c r="Y397" i="3"/>
  <c r="X397" i="3"/>
  <c r="C399" i="3" l="1"/>
  <c r="O398" i="3"/>
  <c r="Q398" i="3"/>
  <c r="L398" i="3"/>
  <c r="N398" i="3"/>
  <c r="P398" i="3"/>
  <c r="E398" i="3" l="1"/>
  <c r="F398" i="3" s="1"/>
  <c r="G398" i="3" s="1"/>
  <c r="H398" i="3" l="1"/>
  <c r="S398" i="3" s="1"/>
  <c r="T398" i="3" s="1" a="1"/>
  <c r="Y398" i="3" s="1"/>
  <c r="V398" i="3" l="1"/>
  <c r="T398" i="3"/>
  <c r="U398" i="3"/>
  <c r="I398" i="3" s="1"/>
  <c r="D399" i="3" s="1"/>
  <c r="C400" i="3" s="1"/>
  <c r="X398" i="3"/>
  <c r="W398" i="3"/>
  <c r="K399" i="3" l="1"/>
  <c r="L399" i="3" s="1" a="1"/>
  <c r="L399" i="3" s="1"/>
  <c r="O399" i="3" l="1"/>
  <c r="P399" i="3"/>
  <c r="N399" i="3"/>
  <c r="Q399" i="3"/>
  <c r="M399" i="3"/>
  <c r="E399" i="3" s="1"/>
  <c r="F399" i="3" s="1"/>
  <c r="G399" i="3" s="1"/>
  <c r="H399" i="3" l="1"/>
  <c r="S399" i="3" s="1"/>
  <c r="T399" i="3" s="1" a="1"/>
  <c r="T399" i="3" s="1"/>
  <c r="Y399" i="3" l="1"/>
  <c r="U399" i="3"/>
  <c r="W399" i="3"/>
  <c r="V399" i="3"/>
  <c r="X399" i="3"/>
  <c r="I399" i="3" s="1"/>
  <c r="D400" i="3" s="1"/>
  <c r="K400" i="3" s="1"/>
  <c r="L400" i="3" s="1" a="1"/>
  <c r="C401" i="3" l="1"/>
  <c r="O400" i="3"/>
  <c r="Q400" i="3"/>
  <c r="L400" i="3"/>
  <c r="M400" i="3"/>
  <c r="P400" i="3"/>
  <c r="N400" i="3"/>
  <c r="E400" i="3" l="1"/>
  <c r="F400" i="3" s="1"/>
  <c r="G400" i="3" s="1"/>
  <c r="H400" i="3" l="1"/>
  <c r="S400" i="3" s="1"/>
  <c r="T400" i="3" s="1" a="1"/>
  <c r="Y400" i="3" s="1"/>
  <c r="W400" i="3" l="1"/>
  <c r="T400" i="3"/>
  <c r="X400" i="3"/>
  <c r="U400" i="3"/>
  <c r="I400" i="3" s="1"/>
  <c r="D401" i="3" s="1"/>
  <c r="V400" i="3"/>
  <c r="K401" i="3" l="1"/>
  <c r="L401" i="3" s="1" a="1"/>
  <c r="C402" i="3"/>
  <c r="O401" i="3" l="1"/>
  <c r="L401" i="3"/>
  <c r="P401" i="3"/>
  <c r="Q401" i="3"/>
  <c r="N401" i="3"/>
  <c r="M401" i="3"/>
  <c r="E401" i="3" l="1"/>
  <c r="F401" i="3" s="1"/>
  <c r="G401" i="3" s="1"/>
  <c r="H401" i="3" l="1"/>
  <c r="S401" i="3" s="1"/>
  <c r="T401" i="3" s="1" a="1"/>
  <c r="Y401" i="3" s="1"/>
  <c r="X401" i="3" l="1"/>
  <c r="I401" i="3" s="1"/>
  <c r="D402" i="3" s="1"/>
  <c r="K402" i="3" s="1"/>
  <c r="L402" i="3" s="1" a="1"/>
  <c r="T401" i="3"/>
  <c r="W401" i="3"/>
  <c r="V401" i="3"/>
  <c r="U401" i="3"/>
  <c r="C403" i="3" l="1"/>
  <c r="M402" i="3"/>
  <c r="P402" i="3"/>
  <c r="N402" i="3"/>
  <c r="L402" i="3"/>
  <c r="Q402" i="3"/>
  <c r="O402" i="3"/>
  <c r="E402" i="3" s="1"/>
  <c r="F402" i="3" s="1"/>
  <c r="G402" i="3" l="1"/>
  <c r="H402" i="3"/>
  <c r="S402" i="3" s="1"/>
  <c r="T402" i="3" s="1" a="1"/>
  <c r="Y402" i="3" l="1"/>
  <c r="V402" i="3"/>
  <c r="X402" i="3"/>
  <c r="W402" i="3"/>
  <c r="T402" i="3"/>
  <c r="U402" i="3"/>
  <c r="I402" i="3" s="1"/>
  <c r="D403" i="3" s="1"/>
  <c r="K403" i="3" l="1"/>
  <c r="L403" i="3" s="1" a="1"/>
  <c r="C404" i="3"/>
  <c r="P403" i="3" l="1"/>
  <c r="M403" i="3"/>
  <c r="N403" i="3"/>
  <c r="O403" i="3"/>
  <c r="Q403" i="3"/>
  <c r="L403" i="3"/>
  <c r="E403" i="3" l="1"/>
  <c r="F403" i="3" s="1"/>
  <c r="G403" i="3" s="1"/>
  <c r="H403" i="3" l="1"/>
  <c r="S403" i="3" s="1"/>
  <c r="T403" i="3" s="1" a="1"/>
  <c r="Y403" i="3" s="1"/>
  <c r="X403" i="3" l="1"/>
  <c r="W403" i="3"/>
  <c r="U403" i="3"/>
  <c r="V403" i="3"/>
  <c r="T403" i="3"/>
  <c r="I403" i="3" l="1"/>
  <c r="D404" i="3" s="1"/>
  <c r="C405" i="3" s="1"/>
  <c r="K404" i="3" l="1"/>
  <c r="L404" i="3" s="1" a="1"/>
  <c r="L404" i="3" s="1"/>
  <c r="Q404" i="3" l="1"/>
  <c r="O404" i="3"/>
  <c r="P404" i="3"/>
  <c r="N404" i="3"/>
  <c r="M404" i="3"/>
  <c r="E404" i="3" l="1"/>
  <c r="F404" i="3" s="1"/>
  <c r="G404" i="3" s="1"/>
  <c r="H404" i="3" l="1"/>
  <c r="S404" i="3" s="1"/>
  <c r="T404" i="3" s="1" a="1"/>
  <c r="W404" i="3" s="1"/>
  <c r="Y404" i="3" l="1"/>
  <c r="X404" i="3"/>
  <c r="T404" i="3"/>
  <c r="U404" i="3"/>
  <c r="V404" i="3"/>
  <c r="I404" i="3" s="1"/>
  <c r="D405" i="3" s="1"/>
  <c r="K405" i="3" s="1"/>
  <c r="L405" i="3" s="1" a="1"/>
  <c r="P405" i="3" s="1"/>
  <c r="C406" i="3" l="1"/>
  <c r="O405" i="3"/>
  <c r="N405" i="3"/>
  <c r="L405" i="3"/>
  <c r="M405" i="3"/>
  <c r="Q405" i="3"/>
  <c r="E405" i="3" l="1"/>
  <c r="F405" i="3" s="1"/>
  <c r="H405" i="3" s="1"/>
  <c r="S405" i="3" s="1"/>
  <c r="T405" i="3" s="1" a="1"/>
  <c r="Y405" i="3" s="1"/>
  <c r="G405" i="3" l="1"/>
  <c r="V405" i="3"/>
  <c r="T405" i="3"/>
  <c r="X405" i="3"/>
  <c r="I405" i="3" s="1"/>
  <c r="D406" i="3" s="1"/>
  <c r="C407" i="3" s="1"/>
  <c r="U405" i="3"/>
  <c r="W405" i="3"/>
  <c r="K406" i="3" l="1"/>
  <c r="L406" i="3" s="1" a="1"/>
  <c r="M406" i="3" s="1"/>
  <c r="Q406" i="3" l="1"/>
  <c r="L406" i="3"/>
  <c r="O406" i="3"/>
  <c r="P406" i="3"/>
  <c r="N406" i="3"/>
  <c r="E406" i="3" l="1"/>
  <c r="F406" i="3" s="1"/>
  <c r="G406" i="3" l="1"/>
  <c r="H406" i="3"/>
  <c r="S406" i="3" s="1"/>
  <c r="T406" i="3" s="1" a="1"/>
  <c r="Y406" i="3" l="1"/>
  <c r="V406" i="3"/>
  <c r="T406" i="3"/>
  <c r="X406" i="3"/>
  <c r="I406" i="3" s="1"/>
  <c r="D407" i="3" s="1"/>
  <c r="W406" i="3"/>
  <c r="U406" i="3"/>
  <c r="K407" i="3" l="1"/>
  <c r="L407" i="3" s="1" a="1"/>
  <c r="C408" i="3"/>
  <c r="M407" i="3" l="1"/>
  <c r="Q407" i="3"/>
  <c r="N407" i="3"/>
  <c r="P407" i="3"/>
  <c r="L407" i="3"/>
  <c r="O407" i="3"/>
  <c r="E407" i="3" s="1"/>
  <c r="F407" i="3" s="1"/>
  <c r="G407" i="3" l="1"/>
  <c r="H407" i="3"/>
  <c r="S407" i="3" s="1"/>
  <c r="T407" i="3" s="1" a="1"/>
  <c r="V407" i="3" l="1"/>
  <c r="X407" i="3"/>
  <c r="W407" i="3"/>
  <c r="Y407" i="3"/>
  <c r="T407" i="3"/>
  <c r="U407" i="3"/>
  <c r="I407" i="3" s="1"/>
  <c r="D408" i="3" s="1"/>
  <c r="K408" i="3" l="1"/>
  <c r="L408" i="3" s="1" a="1"/>
  <c r="C409" i="3"/>
  <c r="Q408" i="3" l="1"/>
  <c r="P408" i="3"/>
  <c r="M408" i="3"/>
  <c r="L408" i="3"/>
  <c r="N408" i="3"/>
  <c r="O408" i="3"/>
  <c r="E408" i="3" l="1"/>
  <c r="F408" i="3" s="1"/>
  <c r="G408" i="3" s="1"/>
  <c r="H408" i="3" l="1"/>
  <c r="S408" i="3" s="1"/>
  <c r="T408" i="3" s="1" a="1"/>
  <c r="X408" i="3" s="1"/>
  <c r="I408" i="3" l="1"/>
  <c r="D409" i="3" s="1"/>
  <c r="C410" i="3" s="1"/>
  <c r="V408" i="3"/>
  <c r="Y408" i="3"/>
  <c r="T408" i="3"/>
  <c r="W408" i="3"/>
  <c r="U408" i="3"/>
  <c r="K409" i="3" l="1"/>
  <c r="L409" i="3" s="1" a="1"/>
  <c r="Q409" i="3" s="1"/>
  <c r="M409" i="3" l="1"/>
  <c r="P409" i="3"/>
  <c r="O409" i="3"/>
  <c r="L409" i="3"/>
  <c r="N409" i="3"/>
  <c r="E409" i="3" l="1"/>
  <c r="F409" i="3" s="1"/>
  <c r="H409" i="3" l="1"/>
  <c r="S409" i="3" s="1"/>
  <c r="T409" i="3" s="1" a="1"/>
  <c r="G409" i="3"/>
  <c r="U409" i="3" l="1"/>
  <c r="Y409" i="3"/>
  <c r="I409" i="3" s="1"/>
  <c r="D410" i="3" s="1"/>
  <c r="V409" i="3"/>
  <c r="W409" i="3"/>
  <c r="X409" i="3"/>
  <c r="T409" i="3"/>
  <c r="K410" i="3" l="1"/>
  <c r="L410" i="3" s="1" a="1"/>
  <c r="C411" i="3"/>
  <c r="D411" i="3" s="1"/>
  <c r="K411" i="3" l="1"/>
  <c r="L411" i="3" s="1" a="1"/>
  <c r="C412" i="3"/>
  <c r="D412" i="3" s="1"/>
  <c r="P410" i="3"/>
  <c r="L410" i="3"/>
  <c r="O410" i="3"/>
  <c r="Q410" i="3"/>
  <c r="M410" i="3"/>
  <c r="N410" i="3"/>
  <c r="E410" i="3" l="1"/>
  <c r="F410" i="3" s="1"/>
  <c r="G410" i="3" s="1"/>
  <c r="C413" i="3"/>
  <c r="K412" i="3"/>
  <c r="L412" i="3" s="1" a="1"/>
  <c r="M411" i="3"/>
  <c r="N411" i="3"/>
  <c r="Q411" i="3"/>
  <c r="L411" i="3"/>
  <c r="P411" i="3"/>
  <c r="O411" i="3"/>
  <c r="H410" i="3" l="1"/>
  <c r="S410" i="3" s="1"/>
  <c r="T410" i="3" s="1" a="1"/>
  <c r="U410" i="3" s="1"/>
  <c r="E411" i="3"/>
  <c r="F411" i="3" s="1"/>
  <c r="H411" i="3" s="1"/>
  <c r="S411" i="3" s="1"/>
  <c r="T411" i="3" s="1" a="1"/>
  <c r="W411" i="3" s="1"/>
  <c r="O412" i="3"/>
  <c r="N412" i="3"/>
  <c r="M412" i="3"/>
  <c r="Q412" i="3"/>
  <c r="P412" i="3"/>
  <c r="L412" i="3"/>
  <c r="E412" i="3" s="1"/>
  <c r="W410" i="3" l="1"/>
  <c r="Y410" i="3"/>
  <c r="V410" i="3"/>
  <c r="I410" i="3" s="1"/>
  <c r="T410" i="3"/>
  <c r="X410" i="3"/>
  <c r="F412" i="3"/>
  <c r="H412" i="3" s="1"/>
  <c r="S412" i="3" s="1"/>
  <c r="T412" i="3" s="1" a="1"/>
  <c r="V412" i="3" s="1"/>
  <c r="U411" i="3"/>
  <c r="X411" i="3"/>
  <c r="I411" i="3" s="1"/>
  <c r="V411" i="3"/>
  <c r="T411" i="3"/>
  <c r="G411" i="3"/>
  <c r="Y411" i="3"/>
  <c r="G412" i="3" l="1"/>
  <c r="U412" i="3"/>
  <c r="T412" i="3"/>
  <c r="Y412" i="3"/>
  <c r="W412" i="3"/>
  <c r="X412" i="3"/>
  <c r="I412" i="3" s="1"/>
  <c r="D413" i="3" s="1"/>
  <c r="C414" i="3" s="1"/>
  <c r="K413" i="3" l="1"/>
  <c r="L413" i="3" s="1" a="1"/>
  <c r="O413" i="3" s="1"/>
  <c r="Q413" i="3" l="1"/>
  <c r="M413" i="3"/>
  <c r="P413" i="3"/>
  <c r="N413" i="3"/>
  <c r="L413" i="3"/>
  <c r="E413" i="3"/>
  <c r="F413" i="3" s="1"/>
  <c r="G413" i="3" s="1"/>
  <c r="H413" i="3" l="1"/>
  <c r="S413" i="3" s="1"/>
  <c r="T413" i="3" s="1" a="1"/>
  <c r="X413" i="3" s="1"/>
  <c r="Y413" i="3" l="1"/>
  <c r="T413" i="3"/>
  <c r="U413" i="3"/>
  <c r="W413" i="3"/>
  <c r="I413" i="3" s="1"/>
  <c r="D414" i="3" s="1"/>
  <c r="C415" i="3" s="1"/>
  <c r="V413" i="3"/>
  <c r="K414" i="3" l="1"/>
  <c r="L414" i="3" s="1" a="1"/>
  <c r="Q414" i="3" s="1"/>
  <c r="P414" i="3" l="1"/>
  <c r="O414" i="3"/>
  <c r="L414" i="3"/>
  <c r="N414" i="3"/>
  <c r="M414" i="3"/>
  <c r="E414" i="3"/>
  <c r="F414" i="3" s="1"/>
  <c r="G414" i="3" l="1"/>
  <c r="H414" i="3"/>
  <c r="S414" i="3" s="1"/>
  <c r="T414" i="3" s="1" a="1"/>
  <c r="V414" i="3" l="1"/>
  <c r="X414" i="3"/>
  <c r="Y414" i="3"/>
  <c r="U414" i="3"/>
  <c r="T414" i="3"/>
  <c r="W414" i="3"/>
  <c r="I414" i="3" s="1"/>
  <c r="D415" i="3" s="1"/>
  <c r="C416" i="3" l="1"/>
  <c r="K415" i="3"/>
  <c r="L415" i="3" s="1" a="1"/>
  <c r="O415" i="3" l="1"/>
  <c r="N415" i="3"/>
  <c r="Q415" i="3"/>
  <c r="M415" i="3"/>
  <c r="L415" i="3"/>
  <c r="P415" i="3"/>
  <c r="E415" i="3" l="1"/>
  <c r="F415" i="3" s="1"/>
  <c r="H415" i="3" s="1"/>
  <c r="S415" i="3" s="1"/>
  <c r="T415" i="3" s="1" a="1"/>
  <c r="V415" i="3" s="1"/>
  <c r="X415" i="3" l="1"/>
  <c r="I415" i="3" s="1"/>
  <c r="D416" i="3" s="1"/>
  <c r="K416" i="3" s="1"/>
  <c r="L416" i="3" s="1" a="1"/>
  <c r="M416" i="3" s="1"/>
  <c r="T415" i="3"/>
  <c r="W415" i="3"/>
  <c r="Y415" i="3"/>
  <c r="G415" i="3"/>
  <c r="U415" i="3"/>
  <c r="L416" i="3" l="1"/>
  <c r="C417" i="3"/>
  <c r="N416" i="3"/>
  <c r="P416" i="3"/>
  <c r="Q416" i="3"/>
  <c r="E416" i="3" s="1"/>
  <c r="F416" i="3" s="1"/>
  <c r="G416" i="3" s="1"/>
  <c r="O416" i="3"/>
  <c r="H416" i="3" l="1"/>
  <c r="S416" i="3" s="1"/>
  <c r="T416" i="3" s="1" a="1"/>
  <c r="Y416" i="3" s="1"/>
  <c r="U416" i="3" l="1"/>
  <c r="X416" i="3"/>
  <c r="V416" i="3"/>
  <c r="I416" i="3" s="1"/>
  <c r="D417" i="3" s="1"/>
  <c r="K417" i="3" s="1"/>
  <c r="L417" i="3" s="1" a="1"/>
  <c r="O417" i="3" s="1"/>
  <c r="T416" i="3"/>
  <c r="W416" i="3"/>
  <c r="L417" i="3" l="1"/>
  <c r="N417" i="3"/>
  <c r="P417" i="3"/>
  <c r="Q417" i="3"/>
  <c r="M417" i="3"/>
  <c r="C418" i="3"/>
  <c r="E417" i="3"/>
  <c r="F417" i="3" s="1"/>
  <c r="G417" i="3" s="1"/>
  <c r="H417" i="3" l="1"/>
  <c r="S417" i="3" s="1"/>
  <c r="T417" i="3" s="1" a="1"/>
  <c r="V417" i="3" s="1"/>
  <c r="U417" i="3" l="1"/>
  <c r="W417" i="3"/>
  <c r="I417" i="3" s="1"/>
  <c r="D418" i="3" s="1"/>
  <c r="K418" i="3" s="1"/>
  <c r="L418" i="3" s="1" a="1"/>
  <c r="Y417" i="3"/>
  <c r="T417" i="3"/>
  <c r="X417" i="3"/>
  <c r="C419" i="3" l="1"/>
  <c r="O418" i="3"/>
  <c r="M418" i="3"/>
  <c r="L418" i="3"/>
  <c r="Q418" i="3"/>
  <c r="P418" i="3"/>
  <c r="N418" i="3"/>
  <c r="E418" i="3" s="1"/>
  <c r="F418" i="3" s="1"/>
  <c r="G418" i="3" l="1"/>
  <c r="H418" i="3"/>
  <c r="S418" i="3" s="1"/>
  <c r="T418" i="3" s="1" a="1"/>
  <c r="T418" i="3" l="1"/>
  <c r="Y418" i="3"/>
  <c r="X418" i="3"/>
  <c r="V418" i="3"/>
  <c r="U418" i="3"/>
  <c r="I418" i="3" s="1"/>
  <c r="D419" i="3" s="1"/>
  <c r="W418" i="3"/>
  <c r="C420" i="3" l="1"/>
  <c r="K419" i="3"/>
  <c r="L419" i="3" s="1" a="1"/>
  <c r="N419" i="3" l="1"/>
  <c r="Q419" i="3"/>
  <c r="L419" i="3"/>
  <c r="O419" i="3"/>
  <c r="M419" i="3"/>
  <c r="P419" i="3"/>
  <c r="E419" i="3" s="1"/>
  <c r="F419" i="3" s="1"/>
  <c r="G419" i="3" l="1"/>
  <c r="H419" i="3"/>
  <c r="S419" i="3" s="1"/>
  <c r="T419" i="3" s="1" a="1"/>
  <c r="W419" i="3" l="1"/>
  <c r="U419" i="3"/>
  <c r="Y419" i="3"/>
  <c r="V419" i="3"/>
  <c r="I419" i="3" s="1"/>
  <c r="D420" i="3" s="1"/>
  <c r="X419" i="3"/>
  <c r="T419" i="3"/>
  <c r="C421" i="3" l="1"/>
  <c r="K420" i="3"/>
  <c r="L420" i="3" s="1" a="1"/>
  <c r="L420" i="3" l="1"/>
  <c r="P420" i="3"/>
  <c r="M420" i="3"/>
  <c r="Q420" i="3"/>
  <c r="N420" i="3"/>
  <c r="O420" i="3"/>
  <c r="E420" i="3" l="1"/>
  <c r="F420" i="3" s="1"/>
  <c r="H420" i="3" s="1"/>
  <c r="S420" i="3" s="1"/>
  <c r="T420" i="3" s="1" a="1"/>
  <c r="G420" i="3" l="1"/>
  <c r="T420" i="3"/>
  <c r="Y420" i="3"/>
  <c r="W420" i="3"/>
  <c r="V420" i="3"/>
  <c r="X420" i="3"/>
  <c r="I420" i="3" s="1"/>
  <c r="D421" i="3" s="1"/>
  <c r="U420" i="3"/>
  <c r="K421" i="3" l="1"/>
  <c r="L421" i="3" s="1" a="1"/>
  <c r="C422" i="3"/>
  <c r="Q421" i="3" l="1"/>
  <c r="P421" i="3"/>
  <c r="L421" i="3"/>
  <c r="N421" i="3"/>
  <c r="M421" i="3"/>
  <c r="O421" i="3"/>
  <c r="E421" i="3" l="1"/>
  <c r="F421" i="3" s="1"/>
  <c r="H421" i="3" s="1"/>
  <c r="S421" i="3" s="1"/>
  <c r="T421" i="3" s="1" a="1"/>
  <c r="G421" i="3" l="1"/>
  <c r="T421" i="3"/>
  <c r="V421" i="3"/>
  <c r="X421" i="3"/>
  <c r="I421" i="3" s="1"/>
  <c r="D422" i="3" s="1"/>
  <c r="Y421" i="3"/>
  <c r="U421" i="3"/>
  <c r="W421" i="3"/>
  <c r="K422" i="3" l="1"/>
  <c r="L422" i="3" s="1" a="1"/>
  <c r="C423" i="3"/>
  <c r="Q422" i="3" l="1"/>
  <c r="N422" i="3"/>
  <c r="L422" i="3"/>
  <c r="M422" i="3"/>
  <c r="O422" i="3"/>
  <c r="P422" i="3"/>
  <c r="E422" i="3" l="1"/>
  <c r="F422" i="3" s="1"/>
  <c r="G422" i="3" s="1"/>
  <c r="H422" i="3" l="1"/>
  <c r="S422" i="3" s="1"/>
  <c r="T422" i="3" s="1" a="1"/>
  <c r="X422" i="3" s="1"/>
  <c r="T422" i="3" l="1"/>
  <c r="Y422" i="3"/>
  <c r="V422" i="3"/>
  <c r="I422" i="3" s="1"/>
  <c r="D423" i="3" s="1"/>
  <c r="C424" i="3" s="1"/>
  <c r="W422" i="3"/>
  <c r="U422" i="3"/>
  <c r="K423" i="3" l="1"/>
  <c r="L423" i="3" s="1" a="1"/>
  <c r="L423" i="3" s="1"/>
  <c r="M423" i="3" l="1"/>
  <c r="Q423" i="3"/>
  <c r="N423" i="3"/>
  <c r="P423" i="3"/>
  <c r="O423" i="3"/>
  <c r="E423" i="3" l="1"/>
  <c r="F423" i="3" s="1"/>
  <c r="G423" i="3" l="1"/>
  <c r="H423" i="3"/>
  <c r="S423" i="3" s="1"/>
  <c r="T423" i="3" s="1" a="1"/>
  <c r="X423" i="3" l="1"/>
  <c r="V423" i="3"/>
  <c r="T423" i="3"/>
  <c r="W423" i="3"/>
  <c r="Y423" i="3"/>
  <c r="U423" i="3"/>
  <c r="I423" i="3" s="1"/>
  <c r="D424" i="3" s="1"/>
  <c r="K424" i="3" l="1"/>
  <c r="L424" i="3" s="1" a="1"/>
  <c r="C425" i="3"/>
  <c r="N424" i="3" l="1"/>
  <c r="O424" i="3"/>
  <c r="Q424" i="3"/>
  <c r="L424" i="3"/>
  <c r="M424" i="3"/>
  <c r="P424" i="3"/>
  <c r="E424" i="3" l="1"/>
  <c r="F424" i="3" s="1"/>
  <c r="G424" i="3" s="1"/>
  <c r="H424" i="3" l="1"/>
  <c r="S424" i="3" s="1"/>
  <c r="T424" i="3" s="1" a="1"/>
  <c r="U424" i="3" s="1"/>
  <c r="W424" i="3" l="1"/>
  <c r="X424" i="3"/>
  <c r="I424" i="3" s="1"/>
  <c r="D425" i="3" s="1"/>
  <c r="C426" i="3" s="1"/>
  <c r="Y424" i="3"/>
  <c r="V424" i="3"/>
  <c r="T424" i="3"/>
  <c r="K425" i="3" l="1"/>
  <c r="L425" i="3" s="1" a="1"/>
  <c r="L425" i="3" s="1"/>
  <c r="P425" i="3" l="1"/>
  <c r="M425" i="3"/>
  <c r="N425" i="3"/>
  <c r="O425" i="3"/>
  <c r="Q425" i="3"/>
  <c r="E425" i="3"/>
  <c r="F425" i="3" s="1"/>
  <c r="G425" i="3" s="1"/>
  <c r="H425" i="3" l="1"/>
  <c r="S425" i="3" s="1"/>
  <c r="T425" i="3" s="1" a="1"/>
  <c r="U425" i="3" s="1"/>
  <c r="Y425" i="3" l="1"/>
  <c r="V425" i="3"/>
  <c r="X425" i="3"/>
  <c r="I425" i="3" s="1"/>
  <c r="D426" i="3" s="1"/>
  <c r="C427" i="3" s="1"/>
  <c r="T425" i="3"/>
  <c r="W425" i="3"/>
  <c r="K426" i="3" l="1"/>
  <c r="L426" i="3" s="1" a="1"/>
  <c r="P426" i="3" s="1"/>
  <c r="L426" i="3" l="1"/>
  <c r="N426" i="3"/>
  <c r="M426" i="3"/>
  <c r="O426" i="3"/>
  <c r="Q426" i="3"/>
  <c r="E426" i="3"/>
  <c r="F426" i="3" s="1"/>
  <c r="G426" i="3" l="1"/>
  <c r="H426" i="3"/>
  <c r="S426" i="3" s="1"/>
  <c r="T426" i="3" s="1" a="1"/>
  <c r="V426" i="3" l="1"/>
  <c r="W426" i="3"/>
  <c r="U426" i="3"/>
  <c r="Y426" i="3"/>
  <c r="X426" i="3"/>
  <c r="T426" i="3"/>
  <c r="I426" i="3" l="1"/>
  <c r="D427" i="3" s="1"/>
  <c r="K427" i="3" s="1"/>
  <c r="L427" i="3" s="1" a="1"/>
  <c r="C428" i="3" l="1"/>
  <c r="L427" i="3"/>
  <c r="N427" i="3"/>
  <c r="O427" i="3"/>
  <c r="P427" i="3"/>
  <c r="Q427" i="3"/>
  <c r="M427" i="3"/>
  <c r="E427" i="3" s="1"/>
  <c r="F427" i="3" s="1"/>
  <c r="G427" i="3" l="1"/>
  <c r="H427" i="3"/>
  <c r="S427" i="3" s="1"/>
  <c r="T427" i="3" s="1" a="1"/>
  <c r="T427" i="3" l="1"/>
  <c r="Y427" i="3"/>
  <c r="X427" i="3"/>
  <c r="I427" i="3" s="1"/>
  <c r="D428" i="3" s="1"/>
  <c r="W427" i="3"/>
  <c r="U427" i="3"/>
  <c r="V427" i="3"/>
  <c r="C429" i="3" l="1"/>
  <c r="K428" i="3"/>
  <c r="L428" i="3" s="1" a="1"/>
  <c r="O428" i="3" l="1"/>
  <c r="Q428" i="3"/>
  <c r="N428" i="3"/>
  <c r="P428" i="3"/>
  <c r="L428" i="3"/>
  <c r="M428" i="3"/>
  <c r="E428" i="3" s="1"/>
  <c r="F428" i="3" s="1"/>
  <c r="G428" i="3" l="1"/>
  <c r="H428" i="3"/>
  <c r="S428" i="3" s="1"/>
  <c r="T428" i="3" s="1" a="1"/>
  <c r="V428" i="3" l="1"/>
  <c r="T428" i="3"/>
  <c r="U428" i="3"/>
  <c r="W428" i="3"/>
  <c r="X428" i="3"/>
  <c r="I428" i="3" s="1"/>
  <c r="D429" i="3" s="1"/>
  <c r="Y428" i="3"/>
  <c r="K429" i="3" l="1"/>
  <c r="L429" i="3" s="1" a="1"/>
  <c r="C430" i="3"/>
  <c r="M429" i="3" l="1"/>
  <c r="O429" i="3"/>
  <c r="P429" i="3"/>
  <c r="N429" i="3"/>
  <c r="Q429" i="3"/>
  <c r="L429" i="3"/>
  <c r="E429" i="3" l="1"/>
  <c r="F429" i="3" s="1"/>
  <c r="G429" i="3" s="1"/>
  <c r="H429" i="3" l="1"/>
  <c r="S429" i="3" s="1"/>
  <c r="T429" i="3" s="1" a="1"/>
  <c r="T429" i="3" s="1"/>
  <c r="X429" i="3" l="1"/>
  <c r="Y429" i="3"/>
  <c r="V429" i="3"/>
  <c r="W429" i="3"/>
  <c r="U429" i="3"/>
  <c r="I429" i="3" s="1"/>
  <c r="D430" i="3" s="1"/>
  <c r="C431" i="3" s="1"/>
  <c r="K430" i="3" l="1"/>
  <c r="L430" i="3" s="1" a="1"/>
  <c r="L430" i="3" s="1"/>
  <c r="O430" i="3" l="1"/>
  <c r="P430" i="3"/>
  <c r="M430" i="3"/>
  <c r="Q430" i="3"/>
  <c r="N430" i="3"/>
  <c r="E430" i="3"/>
  <c r="F430" i="3" s="1"/>
  <c r="G430" i="3" s="1"/>
  <c r="H430" i="3" l="1"/>
  <c r="S430" i="3" s="1"/>
  <c r="T430" i="3" s="1" a="1"/>
  <c r="X430" i="3" s="1"/>
  <c r="W430" i="3" l="1"/>
  <c r="T430" i="3"/>
  <c r="Y430" i="3"/>
  <c r="U430" i="3"/>
  <c r="V430" i="3"/>
  <c r="I430" i="3" s="1"/>
  <c r="D431" i="3" s="1"/>
  <c r="C432" i="3" s="1"/>
  <c r="K431" i="3" l="1"/>
  <c r="L431" i="3" s="1" a="1"/>
  <c r="O431" i="3" s="1"/>
  <c r="N431" i="3" l="1"/>
  <c r="M431" i="3"/>
  <c r="Q431" i="3"/>
  <c r="P431" i="3"/>
  <c r="L431" i="3"/>
  <c r="E431" i="3" l="1"/>
  <c r="F431" i="3" s="1"/>
  <c r="G431" i="3" s="1"/>
  <c r="H431" i="3" l="1"/>
  <c r="S431" i="3" s="1"/>
  <c r="T431" i="3" s="1" a="1"/>
  <c r="T431" i="3" s="1"/>
  <c r="X431" i="3" l="1"/>
  <c r="Y431" i="3"/>
  <c r="V431" i="3"/>
  <c r="W431" i="3"/>
  <c r="U431" i="3"/>
  <c r="I431" i="3" s="1"/>
  <c r="D432" i="3" s="1"/>
  <c r="C433" i="3" s="1"/>
  <c r="K432" i="3" l="1"/>
  <c r="L432" i="3" s="1" a="1"/>
  <c r="N432" i="3" s="1"/>
  <c r="P432" i="3" l="1"/>
  <c r="M432" i="3"/>
  <c r="L432" i="3"/>
  <c r="Q432" i="3"/>
  <c r="O432" i="3"/>
  <c r="E432" i="3" l="1"/>
  <c r="F432" i="3" s="1"/>
  <c r="G432" i="3" s="1"/>
  <c r="H432" i="3" l="1"/>
  <c r="S432" i="3" s="1"/>
  <c r="T432" i="3" s="1" a="1"/>
  <c r="T432" i="3" s="1"/>
  <c r="X432" i="3" l="1"/>
  <c r="Y432" i="3"/>
  <c r="W432" i="3"/>
  <c r="V432" i="3"/>
  <c r="U432" i="3"/>
  <c r="I432" i="3" s="1"/>
  <c r="D433" i="3" s="1"/>
  <c r="C434" i="3" s="1"/>
  <c r="K433" i="3" l="1"/>
  <c r="L433" i="3" s="1" a="1"/>
  <c r="M433" i="3" s="1"/>
  <c r="L433" i="3" l="1"/>
  <c r="O433" i="3"/>
  <c r="P433" i="3"/>
  <c r="N433" i="3"/>
  <c r="Q433" i="3"/>
  <c r="E433" i="3"/>
  <c r="F433" i="3" s="1"/>
  <c r="G433" i="3" s="1"/>
  <c r="H433" i="3" l="1"/>
  <c r="S433" i="3" s="1"/>
  <c r="T433" i="3" s="1" a="1"/>
  <c r="X433" i="3" s="1"/>
  <c r="V433" i="3" l="1"/>
  <c r="T433" i="3"/>
  <c r="Y433" i="3"/>
  <c r="U433" i="3"/>
  <c r="W433" i="3"/>
  <c r="I433" i="3" s="1"/>
  <c r="D434" i="3" s="1"/>
  <c r="K434" i="3" s="1"/>
  <c r="L434" i="3" s="1" a="1"/>
  <c r="P434" i="3" s="1"/>
  <c r="C435" i="3" l="1"/>
  <c r="N434" i="3"/>
  <c r="O434" i="3"/>
  <c r="M434" i="3"/>
  <c r="L434" i="3"/>
  <c r="Q434" i="3"/>
  <c r="E434" i="3" l="1"/>
  <c r="F434" i="3" s="1"/>
  <c r="H434" i="3" s="1"/>
  <c r="S434" i="3" s="1"/>
  <c r="T434" i="3" s="1" a="1"/>
  <c r="X434" i="3" s="1"/>
  <c r="T434" i="3" l="1"/>
  <c r="G434" i="3"/>
  <c r="V434" i="3"/>
  <c r="Y434" i="3"/>
  <c r="U434" i="3"/>
  <c r="I434" i="3" s="1"/>
  <c r="D435" i="3" s="1"/>
  <c r="K435" i="3" s="1"/>
  <c r="L435" i="3" s="1" a="1"/>
  <c r="Q435" i="3" s="1"/>
  <c r="W434" i="3"/>
  <c r="P435" i="3" l="1"/>
  <c r="O435" i="3"/>
  <c r="M435" i="3"/>
  <c r="L435" i="3"/>
  <c r="C436" i="3"/>
  <c r="N435" i="3"/>
  <c r="E435" i="3" l="1"/>
  <c r="F435" i="3" s="1"/>
  <c r="H435" i="3" s="1"/>
  <c r="S435" i="3" s="1"/>
  <c r="T435" i="3" s="1" a="1"/>
  <c r="U435" i="3" s="1"/>
  <c r="V435" i="3" l="1"/>
  <c r="I435" i="3" s="1"/>
  <c r="D436" i="3" s="1"/>
  <c r="C437" i="3" s="1"/>
  <c r="T435" i="3"/>
  <c r="Y435" i="3"/>
  <c r="X435" i="3"/>
  <c r="W435" i="3"/>
  <c r="G435" i="3"/>
  <c r="K436" i="3" l="1"/>
  <c r="L436" i="3" s="1" a="1"/>
  <c r="O436" i="3" s="1"/>
  <c r="N436" i="3" l="1"/>
  <c r="P436" i="3"/>
  <c r="Q436" i="3"/>
  <c r="M436" i="3"/>
  <c r="L436" i="3"/>
  <c r="E436" i="3" l="1"/>
  <c r="F436" i="3" s="1"/>
  <c r="H436" i="3" s="1"/>
  <c r="S436" i="3" s="1"/>
  <c r="T436" i="3" s="1" a="1"/>
  <c r="Y436" i="3" s="1"/>
  <c r="V436" i="3" l="1"/>
  <c r="I436" i="3" s="1"/>
  <c r="D437" i="3" s="1"/>
  <c r="K437" i="3" s="1"/>
  <c r="L437" i="3" s="1" a="1"/>
  <c r="M437" i="3" s="1"/>
  <c r="U436" i="3"/>
  <c r="T436" i="3"/>
  <c r="W436" i="3"/>
  <c r="G436" i="3"/>
  <c r="X436" i="3"/>
  <c r="Q437" i="3" l="1"/>
  <c r="N437" i="3"/>
  <c r="C438" i="3"/>
  <c r="P437" i="3"/>
  <c r="L437" i="3"/>
  <c r="O437" i="3"/>
  <c r="E437" i="3" l="1"/>
  <c r="F437" i="3" s="1"/>
  <c r="G437" i="3" s="1"/>
  <c r="H437" i="3" l="1"/>
  <c r="S437" i="3" s="1"/>
  <c r="T437" i="3" s="1" a="1"/>
  <c r="U437" i="3" s="1"/>
  <c r="T437" i="3" l="1"/>
  <c r="X437" i="3"/>
  <c r="V437" i="3"/>
  <c r="I437" i="3" s="1"/>
  <c r="D438" i="3" s="1"/>
  <c r="K438" i="3" s="1"/>
  <c r="L438" i="3" s="1" a="1"/>
  <c r="O438" i="3" s="1"/>
  <c r="Y437" i="3"/>
  <c r="W437" i="3"/>
  <c r="C439" i="3" l="1"/>
  <c r="P438" i="3"/>
  <c r="M438" i="3"/>
  <c r="Q438" i="3"/>
  <c r="L438" i="3"/>
  <c r="N438" i="3"/>
  <c r="E438" i="3"/>
  <c r="F438" i="3" s="1"/>
  <c r="G438" i="3" l="1"/>
  <c r="H438" i="3"/>
  <c r="S438" i="3" s="1"/>
  <c r="T438" i="3" s="1" a="1"/>
  <c r="V438" i="3" l="1"/>
  <c r="W438" i="3"/>
  <c r="X438" i="3"/>
  <c r="T438" i="3"/>
  <c r="Y438" i="3"/>
  <c r="I438" i="3" s="1"/>
  <c r="D439" i="3" s="1"/>
  <c r="U438" i="3"/>
  <c r="K439" i="3" l="1"/>
  <c r="L439" i="3" s="1" a="1"/>
  <c r="C440" i="3"/>
  <c r="P439" i="3" l="1"/>
  <c r="O439" i="3"/>
  <c r="L439" i="3"/>
  <c r="N439" i="3"/>
  <c r="M439" i="3"/>
  <c r="Q439" i="3"/>
  <c r="E439" i="3" l="1"/>
  <c r="F439" i="3" s="1"/>
  <c r="G439" i="3" s="1"/>
  <c r="H439" i="3" l="1"/>
  <c r="S439" i="3" s="1"/>
  <c r="T439" i="3" s="1" a="1"/>
  <c r="Y439" i="3" s="1"/>
  <c r="V439" i="3" l="1"/>
  <c r="T439" i="3"/>
  <c r="X439" i="3"/>
  <c r="U439" i="3"/>
  <c r="I439" i="3" s="1"/>
  <c r="D440" i="3" s="1"/>
  <c r="K440" i="3" s="1"/>
  <c r="L440" i="3" s="1" a="1"/>
  <c r="W439" i="3"/>
  <c r="C441" i="3" l="1"/>
  <c r="P440" i="3"/>
  <c r="M440" i="3"/>
  <c r="O440" i="3"/>
  <c r="L440" i="3"/>
  <c r="Q440" i="3"/>
  <c r="N440" i="3"/>
  <c r="E440" i="3" l="1"/>
  <c r="F440" i="3" s="1"/>
  <c r="G440" i="3" s="1"/>
  <c r="H440" i="3" l="1"/>
  <c r="S440" i="3" s="1"/>
  <c r="T440" i="3" s="1" a="1"/>
  <c r="U440" i="3" s="1"/>
  <c r="Y440" i="3" l="1"/>
  <c r="X440" i="3"/>
  <c r="W440" i="3"/>
  <c r="T440" i="3"/>
  <c r="V440" i="3"/>
  <c r="I440" i="3" s="1"/>
  <c r="D441" i="3" s="1"/>
  <c r="K441" i="3" s="1"/>
  <c r="L441" i="3" s="1" a="1"/>
  <c r="C442" i="3" l="1"/>
  <c r="N441" i="3"/>
  <c r="O441" i="3"/>
  <c r="L441" i="3"/>
  <c r="M441" i="3"/>
  <c r="Q441" i="3"/>
  <c r="P441" i="3"/>
  <c r="E441" i="3" s="1"/>
  <c r="F441" i="3" s="1"/>
  <c r="H441" i="3" l="1"/>
  <c r="S441" i="3" s="1"/>
  <c r="T441" i="3" s="1" a="1"/>
  <c r="G441" i="3"/>
  <c r="X441" i="3" l="1"/>
  <c r="U441" i="3"/>
  <c r="Y441" i="3"/>
  <c r="T441" i="3"/>
  <c r="W441" i="3"/>
  <c r="I441" i="3" s="1"/>
  <c r="D442" i="3" s="1"/>
  <c r="V441" i="3"/>
  <c r="K442" i="3" l="1"/>
  <c r="L442" i="3" s="1" a="1"/>
  <c r="C443" i="3"/>
  <c r="N442" i="3" l="1"/>
  <c r="O442" i="3"/>
  <c r="Q442" i="3"/>
  <c r="M442" i="3"/>
  <c r="L442" i="3"/>
  <c r="P442" i="3"/>
  <c r="E442" i="3" s="1"/>
  <c r="F442" i="3" s="1"/>
  <c r="G442" i="3" l="1"/>
  <c r="H442" i="3"/>
  <c r="S442" i="3" s="1"/>
  <c r="T442" i="3" s="1" a="1"/>
  <c r="W442" i="3" l="1"/>
  <c r="T442" i="3"/>
  <c r="U442" i="3"/>
  <c r="I442" i="3" s="1"/>
  <c r="D443" i="3" s="1"/>
  <c r="X442" i="3"/>
  <c r="V442" i="3"/>
  <c r="Y442" i="3"/>
  <c r="C444" i="3" l="1"/>
  <c r="K443" i="3"/>
  <c r="L443" i="3" s="1" a="1"/>
  <c r="M443" i="3" l="1"/>
  <c r="O443" i="3"/>
  <c r="N443" i="3"/>
  <c r="P443" i="3"/>
  <c r="Q443" i="3"/>
  <c r="L443" i="3"/>
  <c r="E443" i="3" l="1"/>
  <c r="F443" i="3" s="1"/>
  <c r="G443" i="3" s="1"/>
  <c r="H443" i="3" l="1"/>
  <c r="S443" i="3" s="1"/>
  <c r="T443" i="3" s="1" a="1"/>
  <c r="U443" i="3" s="1"/>
  <c r="X443" i="3" l="1"/>
  <c r="I443" i="3" s="1"/>
  <c r="D444" i="3" s="1"/>
  <c r="K444" i="3" s="1"/>
  <c r="L444" i="3" s="1" a="1"/>
  <c r="Y443" i="3"/>
  <c r="W443" i="3"/>
  <c r="V443" i="3"/>
  <c r="T443" i="3"/>
  <c r="C445" i="3" l="1"/>
  <c r="L444" i="3"/>
  <c r="M444" i="3"/>
  <c r="O444" i="3"/>
  <c r="Q444" i="3"/>
  <c r="P444" i="3"/>
  <c r="N444" i="3"/>
  <c r="E444" i="3" l="1"/>
  <c r="F444" i="3" s="1"/>
  <c r="G444" i="3" s="1"/>
  <c r="H444" i="3" l="1"/>
  <c r="S444" i="3" s="1"/>
  <c r="T444" i="3" s="1" a="1"/>
  <c r="W444" i="3" s="1"/>
  <c r="T444" i="3" l="1"/>
  <c r="X444" i="3"/>
  <c r="I444" i="3" s="1"/>
  <c r="D445" i="3" s="1"/>
  <c r="K445" i="3" s="1"/>
  <c r="L445" i="3" s="1" a="1"/>
  <c r="O445" i="3" s="1"/>
  <c r="Y444" i="3"/>
  <c r="V444" i="3"/>
  <c r="U444" i="3"/>
  <c r="N445" i="3" l="1"/>
  <c r="P445" i="3"/>
  <c r="C446" i="3"/>
  <c r="M445" i="3"/>
  <c r="L445" i="3"/>
  <c r="Q445" i="3"/>
  <c r="E445" i="3" l="1"/>
  <c r="F445" i="3" s="1"/>
  <c r="G445" i="3" l="1"/>
  <c r="H445" i="3"/>
  <c r="S445" i="3" s="1"/>
  <c r="T445" i="3" s="1" a="1"/>
  <c r="V445" i="3" l="1"/>
  <c r="W445" i="3"/>
  <c r="Y445" i="3"/>
  <c r="U445" i="3"/>
  <c r="I445" i="3" s="1"/>
  <c r="D446" i="3" s="1"/>
  <c r="X445" i="3"/>
  <c r="T445" i="3"/>
  <c r="K446" i="3" l="1"/>
  <c r="L446" i="3" s="1" a="1"/>
  <c r="C447" i="3"/>
  <c r="P446" i="3" l="1"/>
  <c r="M446" i="3"/>
  <c r="N446" i="3"/>
  <c r="L446" i="3"/>
  <c r="O446" i="3"/>
  <c r="Q446" i="3"/>
  <c r="E446" i="3" l="1"/>
  <c r="F446" i="3" s="1"/>
  <c r="G446" i="3" s="1"/>
  <c r="H446" i="3" l="1"/>
  <c r="S446" i="3" s="1"/>
  <c r="T446" i="3" s="1" a="1"/>
  <c r="Y446" i="3" s="1"/>
  <c r="T446" i="3" l="1"/>
  <c r="U446" i="3"/>
  <c r="I446" i="3" s="1"/>
  <c r="D447" i="3" s="1"/>
  <c r="K447" i="3" s="1"/>
  <c r="L447" i="3" s="1" a="1"/>
  <c r="V446" i="3"/>
  <c r="W446" i="3"/>
  <c r="X446" i="3"/>
  <c r="C448" i="3" l="1"/>
  <c r="Q447" i="3"/>
  <c r="L447" i="3"/>
  <c r="N447" i="3"/>
  <c r="M447" i="3"/>
  <c r="O447" i="3"/>
  <c r="P447" i="3"/>
  <c r="E447" i="3" s="1"/>
  <c r="F447" i="3" s="1"/>
  <c r="H447" i="3" l="1"/>
  <c r="S447" i="3" s="1"/>
  <c r="T447" i="3" s="1" a="1"/>
  <c r="G447" i="3"/>
  <c r="T447" i="3" l="1"/>
  <c r="Y447" i="3"/>
  <c r="X447" i="3"/>
  <c r="V447" i="3"/>
  <c r="I447" i="3" s="1"/>
  <c r="D448" i="3" s="1"/>
  <c r="W447" i="3"/>
  <c r="U447" i="3"/>
  <c r="K448" i="3" l="1"/>
  <c r="L448" i="3" s="1" a="1"/>
  <c r="C449" i="3"/>
  <c r="D449" i="3" l="1"/>
  <c r="M448" i="3"/>
  <c r="Q448" i="3"/>
  <c r="O448" i="3"/>
  <c r="P448" i="3"/>
  <c r="N448" i="3"/>
  <c r="L448" i="3"/>
  <c r="E448" i="3" s="1"/>
  <c r="F448" i="3" s="1"/>
  <c r="G448" i="3" l="1"/>
  <c r="H448" i="3"/>
  <c r="S448" i="3" s="1"/>
  <c r="T448" i="3" s="1" a="1"/>
  <c r="C450" i="3"/>
  <c r="K449" i="3"/>
  <c r="L449" i="3" s="1" a="1"/>
  <c r="Y448" i="3" l="1"/>
  <c r="W448" i="3"/>
  <c r="U448" i="3"/>
  <c r="T448" i="3"/>
  <c r="V448" i="3"/>
  <c r="I448" i="3" s="1"/>
  <c r="X448" i="3"/>
  <c r="L449" i="3"/>
  <c r="O449" i="3"/>
  <c r="N449" i="3"/>
  <c r="Q449" i="3"/>
  <c r="P449" i="3"/>
  <c r="E449" i="3" s="1"/>
  <c r="F449" i="3" s="1"/>
  <c r="M449" i="3"/>
  <c r="G449" i="3" l="1"/>
  <c r="H449" i="3"/>
  <c r="S449" i="3" s="1"/>
  <c r="T449" i="3" s="1" a="1"/>
  <c r="V449" i="3" l="1"/>
  <c r="Y449" i="3"/>
  <c r="W449" i="3"/>
  <c r="T449" i="3"/>
  <c r="X449" i="3"/>
  <c r="U449" i="3"/>
  <c r="I449" i="3" s="1"/>
  <c r="D450" i="3" s="1"/>
  <c r="K450" i="3" l="1"/>
  <c r="L450" i="3" s="1" a="1"/>
  <c r="C451" i="3"/>
  <c r="D451" i="3" s="1"/>
  <c r="C452" i="3" s="1"/>
  <c r="K451" i="3" l="1"/>
  <c r="L451" i="3" s="1" a="1"/>
  <c r="L451" i="3" s="1"/>
  <c r="N450" i="3"/>
  <c r="Q450" i="3"/>
  <c r="P450" i="3"/>
  <c r="O450" i="3"/>
  <c r="M450" i="3"/>
  <c r="L450" i="3"/>
  <c r="E450" i="3" l="1"/>
  <c r="F450" i="3" s="1"/>
  <c r="G450" i="3" s="1"/>
  <c r="O451" i="3"/>
  <c r="P451" i="3"/>
  <c r="N451" i="3"/>
  <c r="M451" i="3"/>
  <c r="Q451" i="3"/>
  <c r="H450" i="3" l="1"/>
  <c r="S450" i="3" s="1"/>
  <c r="T450" i="3" s="1" a="1"/>
  <c r="X450" i="3" s="1"/>
  <c r="E451" i="3"/>
  <c r="F451" i="3" s="1"/>
  <c r="G451" i="3" s="1"/>
  <c r="W450" i="3" l="1"/>
  <c r="V450" i="3"/>
  <c r="U450" i="3"/>
  <c r="I450" i="3" s="1"/>
  <c r="T450" i="3"/>
  <c r="Y450" i="3"/>
  <c r="H451" i="3"/>
  <c r="S451" i="3" s="1"/>
  <c r="T451" i="3" s="1" a="1"/>
  <c r="W451" i="3" s="1"/>
  <c r="T451" i="3" l="1"/>
  <c r="V451" i="3"/>
  <c r="I451" i="3" s="1"/>
  <c r="D452" i="3" s="1"/>
  <c r="K452" i="3" s="1"/>
  <c r="L452" i="3" s="1" a="1"/>
  <c r="P452" i="3" s="1"/>
  <c r="U451" i="3"/>
  <c r="X451" i="3"/>
  <c r="Y451" i="3"/>
  <c r="M452" i="3" l="1"/>
  <c r="N452" i="3"/>
  <c r="L452" i="3"/>
  <c r="O452" i="3"/>
  <c r="Q452" i="3"/>
  <c r="C453" i="3"/>
  <c r="E452" i="3" l="1"/>
  <c r="F452" i="3" s="1"/>
  <c r="G452" i="3" s="1"/>
  <c r="H452" i="3" l="1"/>
  <c r="S452" i="3" s="1"/>
  <c r="T452" i="3" s="1" a="1"/>
  <c r="X452" i="3" s="1"/>
  <c r="V452" i="3" l="1"/>
  <c r="W452" i="3"/>
  <c r="Y452" i="3"/>
  <c r="T452" i="3"/>
  <c r="U452" i="3"/>
  <c r="I452" i="3" s="1"/>
  <c r="D453" i="3" s="1"/>
  <c r="K453" i="3" s="1"/>
  <c r="L453" i="3" s="1" a="1"/>
  <c r="Q453" i="3" s="1"/>
  <c r="O453" i="3" l="1"/>
  <c r="N453" i="3"/>
  <c r="L453" i="3"/>
  <c r="P453" i="3"/>
  <c r="M453" i="3"/>
  <c r="C454" i="3"/>
  <c r="H453" i="3"/>
  <c r="S453" i="3" s="1"/>
  <c r="T453" i="3" s="1" a="1"/>
  <c r="E453" i="3" l="1"/>
  <c r="F453" i="3" s="1"/>
  <c r="G453" i="3" s="1"/>
  <c r="T453" i="3"/>
  <c r="X453" i="3"/>
  <c r="W453" i="3"/>
  <c r="V453" i="3"/>
  <c r="Y453" i="3"/>
  <c r="U453" i="3"/>
  <c r="I453" i="3" s="1"/>
  <c r="D454" i="3" s="1"/>
  <c r="K454" i="3" l="1"/>
  <c r="L454" i="3" s="1" a="1"/>
  <c r="C455" i="3"/>
  <c r="D455" i="3" s="1"/>
  <c r="K455" i="3" l="1"/>
  <c r="L455" i="3" s="1" a="1"/>
  <c r="C456" i="3"/>
  <c r="M454" i="3"/>
  <c r="L454" i="3"/>
  <c r="Q454" i="3"/>
  <c r="O454" i="3"/>
  <c r="P454" i="3"/>
  <c r="N454" i="3"/>
  <c r="E454" i="3" l="1"/>
  <c r="F454" i="3" s="1"/>
  <c r="H454" i="3" s="1"/>
  <c r="S454" i="3" s="1"/>
  <c r="T454" i="3" s="1" a="1"/>
  <c r="W454" i="3" s="1"/>
  <c r="P455" i="3"/>
  <c r="L455" i="3"/>
  <c r="Q455" i="3"/>
  <c r="N455" i="3"/>
  <c r="M455" i="3"/>
  <c r="O455" i="3"/>
  <c r="E455" i="3" l="1"/>
  <c r="F455" i="3" s="1"/>
  <c r="G454" i="3"/>
  <c r="T454" i="3"/>
  <c r="Y454" i="3"/>
  <c r="V454" i="3"/>
  <c r="X454" i="3"/>
  <c r="U454" i="3"/>
  <c r="I454" i="3" s="1"/>
  <c r="H455" i="3"/>
  <c r="S455" i="3" s="1"/>
  <c r="T455" i="3" s="1" a="1"/>
  <c r="G455" i="3" l="1"/>
  <c r="Y455" i="3"/>
  <c r="U455" i="3"/>
  <c r="I455" i="3" s="1"/>
  <c r="D456" i="3" s="1"/>
  <c r="V455" i="3"/>
  <c r="T455" i="3"/>
  <c r="X455" i="3"/>
  <c r="W455" i="3"/>
  <c r="K456" i="3" l="1"/>
  <c r="L456" i="3" s="1" a="1"/>
  <c r="C457" i="3"/>
  <c r="D457" i="3" s="1"/>
  <c r="K457" i="3" l="1"/>
  <c r="L457" i="3" s="1" a="1"/>
  <c r="C458" i="3"/>
  <c r="M456" i="3"/>
  <c r="P456" i="3"/>
  <c r="L456" i="3"/>
  <c r="O456" i="3"/>
  <c r="N456" i="3"/>
  <c r="Q456" i="3"/>
  <c r="E456" i="3" l="1"/>
  <c r="F456" i="3" s="1"/>
  <c r="G456" i="3" s="1"/>
  <c r="O457" i="3"/>
  <c r="L457" i="3"/>
  <c r="M457" i="3"/>
  <c r="P457" i="3"/>
  <c r="Q457" i="3"/>
  <c r="N457" i="3"/>
  <c r="H456" i="3" l="1"/>
  <c r="S456" i="3" s="1"/>
  <c r="T456" i="3" s="1" a="1"/>
  <c r="Y456" i="3" s="1"/>
  <c r="E457" i="3"/>
  <c r="F457" i="3" s="1"/>
  <c r="H457" i="3" s="1"/>
  <c r="S457" i="3" s="1"/>
  <c r="T457" i="3" s="1" a="1"/>
  <c r="Y457" i="3" s="1"/>
  <c r="T456" i="3" l="1"/>
  <c r="V456" i="3"/>
  <c r="W456" i="3"/>
  <c r="X456" i="3"/>
  <c r="U456" i="3"/>
  <c r="I456" i="3" s="1"/>
  <c r="V457" i="3"/>
  <c r="G457" i="3"/>
  <c r="U457" i="3"/>
  <c r="I457" i="3" s="1"/>
  <c r="D458" i="3" s="1"/>
  <c r="K458" i="3" s="1"/>
  <c r="L458" i="3" s="1" a="1"/>
  <c r="N458" i="3" s="1"/>
  <c r="T457" i="3"/>
  <c r="W457" i="3"/>
  <c r="X457" i="3"/>
  <c r="M458" i="3" l="1"/>
  <c r="O458" i="3"/>
  <c r="C459" i="3"/>
  <c r="Q458" i="3"/>
  <c r="L458" i="3"/>
  <c r="P458" i="3"/>
  <c r="E458" i="3" s="1"/>
  <c r="F458" i="3" s="1"/>
  <c r="H458" i="3" s="1"/>
  <c r="S458" i="3" s="1"/>
  <c r="T458" i="3" s="1" a="1"/>
  <c r="T458" i="3" s="1"/>
  <c r="V458" i="3" l="1"/>
  <c r="U458" i="3"/>
  <c r="I458" i="3" s="1"/>
  <c r="D459" i="3" s="1"/>
  <c r="C460" i="3" s="1"/>
  <c r="W458" i="3"/>
  <c r="X458" i="3"/>
  <c r="Y458" i="3"/>
  <c r="G458" i="3"/>
  <c r="K459" i="3" l="1"/>
  <c r="L459" i="3" s="1" a="1"/>
  <c r="N459" i="3" s="1"/>
  <c r="P459" i="3" l="1"/>
  <c r="O459" i="3"/>
  <c r="L459" i="3"/>
  <c r="Q459" i="3"/>
  <c r="M459" i="3"/>
  <c r="E459" i="3"/>
  <c r="F459" i="3" s="1"/>
  <c r="G459" i="3" s="1"/>
  <c r="H459" i="3" l="1"/>
  <c r="S459" i="3" s="1"/>
  <c r="T459" i="3" s="1" a="1"/>
  <c r="X459" i="3" s="1"/>
  <c r="Y459" i="3" l="1"/>
  <c r="W459" i="3"/>
  <c r="T459" i="3"/>
  <c r="V459" i="3"/>
  <c r="U459" i="3"/>
  <c r="I459" i="3" s="1"/>
  <c r="D460" i="3" s="1"/>
  <c r="K460" i="3" s="1"/>
  <c r="L460" i="3" s="1" a="1"/>
  <c r="C461" i="3" l="1"/>
  <c r="D461" i="3" s="1"/>
  <c r="L460" i="3"/>
  <c r="M460" i="3"/>
  <c r="P460" i="3"/>
  <c r="N460" i="3"/>
  <c r="Q460" i="3"/>
  <c r="O460" i="3"/>
  <c r="E460" i="3" l="1"/>
  <c r="F460" i="3" s="1"/>
  <c r="G460" i="3" s="1"/>
  <c r="C462" i="3"/>
  <c r="K461" i="3"/>
  <c r="L461" i="3" s="1" a="1"/>
  <c r="H460" i="3" l="1"/>
  <c r="S460" i="3" s="1"/>
  <c r="T460" i="3" s="1" a="1"/>
  <c r="T460" i="3" s="1"/>
  <c r="N461" i="3"/>
  <c r="P461" i="3"/>
  <c r="M461" i="3"/>
  <c r="Q461" i="3"/>
  <c r="O461" i="3"/>
  <c r="L461" i="3"/>
  <c r="E461" i="3" l="1"/>
  <c r="F461" i="3" s="1"/>
  <c r="H461" i="3" s="1"/>
  <c r="S461" i="3" s="1"/>
  <c r="T461" i="3" s="1" a="1"/>
  <c r="U461" i="3" s="1"/>
  <c r="U460" i="3"/>
  <c r="I460" i="3" s="1"/>
  <c r="V460" i="3"/>
  <c r="X460" i="3"/>
  <c r="W460" i="3"/>
  <c r="Y460" i="3"/>
  <c r="G461" i="3" l="1"/>
  <c r="Y461" i="3"/>
  <c r="W461" i="3"/>
  <c r="V461" i="3"/>
  <c r="I461" i="3" s="1"/>
  <c r="D462" i="3" s="1"/>
  <c r="K462" i="3" s="1"/>
  <c r="L462" i="3" s="1" a="1"/>
  <c r="T461" i="3"/>
  <c r="X461" i="3"/>
  <c r="C463" i="3" l="1"/>
  <c r="P462" i="3"/>
  <c r="N462" i="3"/>
  <c r="L462" i="3"/>
  <c r="O462" i="3"/>
  <c r="M462" i="3"/>
  <c r="Q462" i="3"/>
  <c r="E462" i="3" l="1"/>
  <c r="F462" i="3" s="1"/>
  <c r="G462" i="3" s="1"/>
  <c r="H462" i="3" l="1"/>
  <c r="S462" i="3" s="1"/>
  <c r="T462" i="3" s="1" a="1"/>
  <c r="W462" i="3" s="1"/>
  <c r="T462" i="3" l="1"/>
  <c r="V462" i="3"/>
  <c r="Y462" i="3"/>
  <c r="X462" i="3"/>
  <c r="U462" i="3"/>
  <c r="I462" i="3" s="1"/>
  <c r="D463" i="3" s="1"/>
  <c r="K463" i="3" s="1"/>
  <c r="L463" i="3" s="1" a="1"/>
  <c r="C464" i="3" l="1"/>
  <c r="L463" i="3"/>
  <c r="O463" i="3"/>
  <c r="M463" i="3"/>
  <c r="Q463" i="3"/>
  <c r="N463" i="3"/>
  <c r="P463" i="3"/>
  <c r="E463" i="3" l="1"/>
  <c r="F463" i="3" s="1"/>
  <c r="G463" i="3" s="1"/>
  <c r="H463" i="3" l="1"/>
  <c r="S463" i="3" s="1"/>
  <c r="T463" i="3" s="1" a="1"/>
  <c r="X463" i="3" s="1"/>
  <c r="T463" i="3" l="1"/>
  <c r="Y463" i="3"/>
  <c r="V463" i="3"/>
  <c r="W463" i="3"/>
  <c r="U463" i="3"/>
  <c r="I463" i="3" s="1"/>
  <c r="D464" i="3" s="1"/>
  <c r="K464" i="3" s="1"/>
  <c r="L464" i="3" s="1" a="1"/>
  <c r="C465" i="3" l="1"/>
  <c r="D465" i="3" s="1"/>
  <c r="L464" i="3"/>
  <c r="P464" i="3"/>
  <c r="M464" i="3"/>
  <c r="O464" i="3"/>
  <c r="Q464" i="3"/>
  <c r="N464" i="3"/>
  <c r="E464" i="3" l="1"/>
  <c r="F464" i="3" s="1"/>
  <c r="H464" i="3" s="1"/>
  <c r="S464" i="3" s="1"/>
  <c r="T464" i="3" s="1" a="1"/>
  <c r="K465" i="3"/>
  <c r="L465" i="3" s="1" a="1"/>
  <c r="C466" i="3"/>
  <c r="G464" i="3" l="1"/>
  <c r="P465" i="3"/>
  <c r="Q465" i="3"/>
  <c r="M465" i="3"/>
  <c r="O465" i="3"/>
  <c r="L465" i="3"/>
  <c r="N465" i="3"/>
  <c r="T464" i="3"/>
  <c r="U464" i="3"/>
  <c r="W464" i="3"/>
  <c r="I464" i="3" s="1"/>
  <c r="X464" i="3"/>
  <c r="Y464" i="3"/>
  <c r="V464" i="3"/>
  <c r="E465" i="3" l="1"/>
  <c r="F465" i="3" s="1"/>
  <c r="H465" i="3" s="1"/>
  <c r="S465" i="3" s="1"/>
  <c r="T465" i="3" s="1" a="1"/>
  <c r="U465" i="3" s="1"/>
  <c r="W465" i="3" l="1"/>
  <c r="Y465" i="3"/>
  <c r="T465" i="3"/>
  <c r="V465" i="3"/>
  <c r="X465" i="3"/>
  <c r="I465" i="3" s="1"/>
  <c r="D466" i="3" s="1"/>
  <c r="K466" i="3" s="1"/>
  <c r="L466" i="3" s="1" a="1"/>
  <c r="G465" i="3"/>
  <c r="C467" i="3" l="1"/>
  <c r="D467" i="3" s="1"/>
  <c r="M466" i="3"/>
  <c r="N466" i="3"/>
  <c r="Q466" i="3"/>
  <c r="O466" i="3"/>
  <c r="L466" i="3"/>
  <c r="P466" i="3"/>
  <c r="E466" i="3" s="1"/>
  <c r="F466" i="3" s="1"/>
  <c r="H466" i="3" l="1"/>
  <c r="S466" i="3" s="1"/>
  <c r="T466" i="3" s="1" a="1"/>
  <c r="G466" i="3"/>
  <c r="C468" i="3"/>
  <c r="K467" i="3"/>
  <c r="L467" i="3" s="1" a="1"/>
  <c r="L467" i="3" l="1"/>
  <c r="M467" i="3"/>
  <c r="O467" i="3"/>
  <c r="N467" i="3"/>
  <c r="Q467" i="3"/>
  <c r="P467" i="3"/>
  <c r="X466" i="3"/>
  <c r="U466" i="3"/>
  <c r="I466" i="3" s="1"/>
  <c r="T466" i="3"/>
  <c r="Y466" i="3"/>
  <c r="V466" i="3"/>
  <c r="W466" i="3"/>
  <c r="E467" i="3" l="1"/>
  <c r="F467" i="3" s="1"/>
  <c r="G467" i="3" s="1"/>
  <c r="H467" i="3" l="1"/>
  <c r="S467" i="3" s="1"/>
  <c r="T467" i="3" s="1" a="1"/>
  <c r="W467" i="3" s="1"/>
  <c r="U467" i="3" l="1"/>
  <c r="I467" i="3" s="1"/>
  <c r="D468" i="3" s="1"/>
  <c r="C469" i="3" s="1"/>
  <c r="Y467" i="3"/>
  <c r="V467" i="3"/>
  <c r="X467" i="3"/>
  <c r="T467" i="3"/>
  <c r="K468" i="3" l="1"/>
  <c r="L468" i="3" s="1" a="1"/>
  <c r="M468" i="3" s="1"/>
  <c r="L468" i="3" l="1"/>
  <c r="N468" i="3"/>
  <c r="O468" i="3"/>
  <c r="P468" i="3"/>
  <c r="Q468" i="3"/>
  <c r="E468" i="3"/>
  <c r="F468" i="3" s="1"/>
  <c r="G468" i="3" s="1"/>
  <c r="H468" i="3" l="1"/>
  <c r="S468" i="3" s="1"/>
  <c r="T468" i="3" s="1" a="1"/>
  <c r="X468" i="3" s="1"/>
  <c r="U468" i="3" l="1"/>
  <c r="I468" i="3" s="1"/>
  <c r="D469" i="3" s="1"/>
  <c r="K469" i="3" s="1"/>
  <c r="L469" i="3" s="1" a="1"/>
  <c r="V468" i="3"/>
  <c r="T468" i="3"/>
  <c r="W468" i="3"/>
  <c r="Y468" i="3"/>
  <c r="C470" i="3" l="1"/>
  <c r="D470" i="3" s="1"/>
  <c r="M469" i="3"/>
  <c r="P469" i="3"/>
  <c r="N469" i="3"/>
  <c r="Q469" i="3"/>
  <c r="L469" i="3"/>
  <c r="O469" i="3"/>
  <c r="E469" i="3" l="1"/>
  <c r="F469" i="3" s="1"/>
  <c r="G469" i="3" s="1"/>
  <c r="C471" i="3"/>
  <c r="K470" i="3"/>
  <c r="L470" i="3" s="1" a="1"/>
  <c r="H469" i="3" l="1"/>
  <c r="S469" i="3" s="1"/>
  <c r="T469" i="3" s="1" a="1"/>
  <c r="W469" i="3" s="1"/>
  <c r="M470" i="3"/>
  <c r="P470" i="3"/>
  <c r="Q470" i="3"/>
  <c r="L470" i="3"/>
  <c r="N470" i="3"/>
  <c r="O470" i="3"/>
  <c r="D471" i="3"/>
  <c r="Y469" i="3" l="1"/>
  <c r="T469" i="3"/>
  <c r="V469" i="3"/>
  <c r="U469" i="3"/>
  <c r="X469" i="3"/>
  <c r="I469" i="3" s="1"/>
  <c r="E470" i="3"/>
  <c r="F470" i="3" s="1"/>
  <c r="H470" i="3" s="1"/>
  <c r="S470" i="3" s="1"/>
  <c r="T470" i="3" s="1" a="1"/>
  <c r="W470" i="3" s="1"/>
  <c r="C472" i="3"/>
  <c r="K471" i="3"/>
  <c r="L471" i="3" s="1" a="1"/>
  <c r="I470" i="3" l="1"/>
  <c r="X470" i="3"/>
  <c r="Y470" i="3"/>
  <c r="T470" i="3"/>
  <c r="V470" i="3"/>
  <c r="U470" i="3"/>
  <c r="G470" i="3"/>
  <c r="L471" i="3"/>
  <c r="P471" i="3"/>
  <c r="N471" i="3"/>
  <c r="Q471" i="3"/>
  <c r="M471" i="3"/>
  <c r="E471" i="3" s="1"/>
  <c r="F471" i="3" s="1"/>
  <c r="O471" i="3"/>
  <c r="H471" i="3" l="1"/>
  <c r="S471" i="3" s="1"/>
  <c r="T471" i="3" s="1" a="1"/>
  <c r="G471" i="3"/>
  <c r="Y471" i="3" l="1"/>
  <c r="V471" i="3"/>
  <c r="U471" i="3"/>
  <c r="I471" i="3" s="1"/>
  <c r="D472" i="3" s="1"/>
  <c r="T471" i="3"/>
  <c r="X471" i="3"/>
  <c r="W471" i="3"/>
  <c r="C473" i="3" l="1"/>
  <c r="K472" i="3"/>
  <c r="L472" i="3" s="1" a="1"/>
  <c r="N472" i="3" l="1"/>
  <c r="Q472" i="3"/>
  <c r="L472" i="3"/>
  <c r="O472" i="3"/>
  <c r="P472" i="3"/>
  <c r="M472" i="3"/>
  <c r="D473" i="3"/>
  <c r="E472" i="3" l="1"/>
  <c r="F472" i="3" s="1"/>
  <c r="G472" i="3" s="1"/>
  <c r="K473" i="3"/>
  <c r="L473" i="3" s="1" a="1"/>
  <c r="C474" i="3"/>
  <c r="H472" i="3"/>
  <c r="S472" i="3" s="1"/>
  <c r="T472" i="3" s="1" a="1"/>
  <c r="U472" i="3" l="1"/>
  <c r="W472" i="3"/>
  <c r="V472" i="3"/>
  <c r="I472" i="3" s="1"/>
  <c r="X472" i="3"/>
  <c r="T472" i="3"/>
  <c r="Y472" i="3"/>
  <c r="Q473" i="3"/>
  <c r="L473" i="3"/>
  <c r="P473" i="3"/>
  <c r="N473" i="3"/>
  <c r="O473" i="3"/>
  <c r="M473" i="3"/>
  <c r="E473" i="3" s="1"/>
  <c r="F473" i="3" s="1"/>
  <c r="H473" i="3" s="1"/>
  <c r="S473" i="3" s="1"/>
  <c r="T473" i="3" s="1" a="1"/>
  <c r="X473" i="3" l="1"/>
  <c r="V473" i="3"/>
  <c r="W473" i="3"/>
  <c r="T473" i="3"/>
  <c r="U473" i="3"/>
  <c r="I473" i="3" s="1"/>
  <c r="D474" i="3" s="1"/>
  <c r="Y473" i="3"/>
  <c r="G473" i="3"/>
  <c r="C475" i="3" l="1"/>
  <c r="K474" i="3"/>
  <c r="L474" i="3" s="1" a="1"/>
  <c r="L474" i="3" l="1"/>
  <c r="M474" i="3"/>
  <c r="Q474" i="3"/>
  <c r="O474" i="3"/>
  <c r="P474" i="3"/>
  <c r="N474" i="3"/>
  <c r="D475" i="3"/>
  <c r="E474" i="3" l="1"/>
  <c r="F474" i="3" s="1"/>
  <c r="G474" i="3" s="1"/>
  <c r="K475" i="3"/>
  <c r="L475" i="3" s="1" a="1"/>
  <c r="C476" i="3"/>
  <c r="H474" i="3" l="1"/>
  <c r="S474" i="3" s="1"/>
  <c r="T474" i="3" s="1" a="1"/>
  <c r="W474" i="3" s="1"/>
  <c r="Q475" i="3"/>
  <c r="N475" i="3"/>
  <c r="O475" i="3"/>
  <c r="P475" i="3"/>
  <c r="L475" i="3"/>
  <c r="M475" i="3"/>
  <c r="E475" i="3" l="1"/>
  <c r="F475" i="3" s="1"/>
  <c r="H475" i="3" s="1"/>
  <c r="S475" i="3" s="1"/>
  <c r="T475" i="3" s="1" a="1"/>
  <c r="T475" i="3" s="1"/>
  <c r="I474" i="3"/>
  <c r="U474" i="3"/>
  <c r="Y474" i="3"/>
  <c r="X474" i="3"/>
  <c r="V474" i="3"/>
  <c r="T474" i="3"/>
  <c r="G475" i="3" l="1"/>
  <c r="Y475" i="3"/>
  <c r="W475" i="3"/>
  <c r="I475" i="3" s="1"/>
  <c r="D476" i="3" s="1"/>
  <c r="K476" i="3" s="1"/>
  <c r="L476" i="3" s="1" a="1"/>
  <c r="V475" i="3"/>
  <c r="X475" i="3"/>
  <c r="U475" i="3"/>
  <c r="C477" i="3" l="1"/>
  <c r="L476" i="3"/>
  <c r="N476" i="3"/>
  <c r="O476" i="3"/>
  <c r="P476" i="3"/>
  <c r="Q476" i="3"/>
  <c r="M476" i="3"/>
  <c r="E476" i="3" s="1"/>
  <c r="F476" i="3" s="1"/>
  <c r="H476" i="3" l="1"/>
  <c r="S476" i="3" s="1"/>
  <c r="T476" i="3" s="1" a="1"/>
  <c r="G476" i="3"/>
  <c r="Y476" i="3" l="1"/>
  <c r="U476" i="3"/>
  <c r="W476" i="3"/>
  <c r="X476" i="3"/>
  <c r="I476" i="3" s="1"/>
  <c r="D477" i="3" s="1"/>
  <c r="T476" i="3"/>
  <c r="V476" i="3"/>
  <c r="K477" i="3" l="1"/>
  <c r="L477" i="3" s="1" a="1"/>
  <c r="C478" i="3"/>
  <c r="L477" i="3" l="1"/>
  <c r="N477" i="3"/>
  <c r="P477" i="3"/>
  <c r="M477" i="3"/>
  <c r="Q477" i="3"/>
  <c r="O477" i="3"/>
  <c r="E477" i="3" l="1"/>
  <c r="F477" i="3" s="1"/>
  <c r="G477" i="3" s="1"/>
  <c r="H477" i="3" l="1"/>
  <c r="S477" i="3" s="1"/>
  <c r="T477" i="3" s="1" a="1"/>
  <c r="Y477" i="3" s="1"/>
  <c r="T477" i="3" l="1"/>
  <c r="U477" i="3"/>
  <c r="W477" i="3"/>
  <c r="I477" i="3" s="1"/>
  <c r="D478" i="3" s="1"/>
  <c r="K478" i="3" s="1"/>
  <c r="L478" i="3" s="1" a="1"/>
  <c r="X477" i="3"/>
  <c r="V477" i="3"/>
  <c r="C479" i="3" l="1"/>
  <c r="O478" i="3"/>
  <c r="Q478" i="3"/>
  <c r="M478" i="3"/>
  <c r="N478" i="3"/>
  <c r="P478" i="3"/>
  <c r="L478" i="3"/>
  <c r="E478" i="3" l="1"/>
  <c r="F478" i="3" s="1"/>
  <c r="G478" i="3" s="1"/>
  <c r="H478" i="3" l="1"/>
  <c r="S478" i="3" s="1"/>
  <c r="T478" i="3" s="1" a="1"/>
  <c r="W478" i="3" s="1"/>
  <c r="Y478" i="3" l="1"/>
  <c r="U478" i="3"/>
  <c r="X478" i="3"/>
  <c r="V478" i="3"/>
  <c r="I478" i="3" s="1"/>
  <c r="D479" i="3" s="1"/>
  <c r="C480" i="3" s="1"/>
  <c r="T478" i="3"/>
  <c r="K479" i="3" l="1"/>
  <c r="L479" i="3" s="1" a="1"/>
  <c r="O479" i="3" s="1"/>
  <c r="D480" i="3"/>
  <c r="N479" i="3" l="1"/>
  <c r="L479" i="3"/>
  <c r="P479" i="3"/>
  <c r="Q479" i="3"/>
  <c r="M479" i="3"/>
  <c r="C481" i="3"/>
  <c r="K480" i="3"/>
  <c r="L480" i="3" s="1" a="1"/>
  <c r="E479" i="3" l="1"/>
  <c r="F479" i="3" s="1"/>
  <c r="N480" i="3"/>
  <c r="L480" i="3"/>
  <c r="O480" i="3"/>
  <c r="M480" i="3"/>
  <c r="P480" i="3"/>
  <c r="Q480" i="3"/>
  <c r="D481" i="3"/>
  <c r="G479" i="3" l="1"/>
  <c r="H479" i="3"/>
  <c r="S479" i="3" s="1"/>
  <c r="T479" i="3" s="1" a="1"/>
  <c r="E480" i="3"/>
  <c r="F480" i="3" s="1"/>
  <c r="H480" i="3" s="1"/>
  <c r="S480" i="3" s="1"/>
  <c r="T480" i="3" s="1" a="1"/>
  <c r="W480" i="3" s="1"/>
  <c r="C482" i="3"/>
  <c r="K481" i="3"/>
  <c r="L481" i="3" s="1" a="1"/>
  <c r="Y479" i="3" l="1"/>
  <c r="V479" i="3"/>
  <c r="I479" i="3" s="1"/>
  <c r="W479" i="3"/>
  <c r="T479" i="3"/>
  <c r="U479" i="3"/>
  <c r="X479" i="3"/>
  <c r="G480" i="3"/>
  <c r="T480" i="3"/>
  <c r="X480" i="3"/>
  <c r="Y480" i="3"/>
  <c r="U480" i="3"/>
  <c r="I480" i="3" s="1"/>
  <c r="V480" i="3"/>
  <c r="N481" i="3"/>
  <c r="P481" i="3"/>
  <c r="L481" i="3"/>
  <c r="M481" i="3"/>
  <c r="E481" i="3" s="1"/>
  <c r="F481" i="3" s="1"/>
  <c r="H481" i="3" s="1"/>
  <c r="S481" i="3" s="1"/>
  <c r="T481" i="3" s="1" a="1"/>
  <c r="Q481" i="3"/>
  <c r="O481" i="3"/>
  <c r="X481" i="3" l="1"/>
  <c r="U481" i="3"/>
  <c r="V481" i="3"/>
  <c r="I481" i="3" s="1"/>
  <c r="D482" i="3" s="1"/>
  <c r="Y481" i="3"/>
  <c r="W481" i="3"/>
  <c r="T481" i="3"/>
  <c r="G481" i="3"/>
  <c r="C483" i="3" l="1"/>
  <c r="K482" i="3"/>
  <c r="L482" i="3" s="1" a="1"/>
  <c r="P482" i="3" l="1"/>
  <c r="N482" i="3"/>
  <c r="Q482" i="3"/>
  <c r="M482" i="3"/>
  <c r="O482" i="3"/>
  <c r="L482" i="3"/>
  <c r="E482" i="3" l="1"/>
  <c r="F482" i="3" s="1"/>
  <c r="G482" i="3" l="1"/>
  <c r="H482" i="3"/>
  <c r="S482" i="3" s="1"/>
  <c r="T482" i="3" s="1" a="1"/>
  <c r="Y482" i="3" l="1"/>
  <c r="V482" i="3"/>
  <c r="X482" i="3"/>
  <c r="U482" i="3"/>
  <c r="W482" i="3"/>
  <c r="I482" i="3" s="1"/>
  <c r="D483" i="3" s="1"/>
  <c r="T482" i="3"/>
  <c r="C484" i="3" l="1"/>
  <c r="K483" i="3"/>
  <c r="L483" i="3" s="1" a="1"/>
  <c r="M483" i="3" l="1"/>
  <c r="N483" i="3"/>
  <c r="L483" i="3"/>
  <c r="O483" i="3"/>
  <c r="P483" i="3"/>
  <c r="Q483" i="3"/>
  <c r="E483" i="3" l="1"/>
  <c r="F483" i="3" s="1"/>
  <c r="G483" i="3" s="1"/>
  <c r="H483" i="3" l="1"/>
  <c r="S483" i="3" s="1"/>
  <c r="T483" i="3" s="1" a="1"/>
  <c r="Y483" i="3" s="1"/>
  <c r="U483" i="3" l="1"/>
  <c r="W483" i="3"/>
  <c r="V483" i="3"/>
  <c r="I483" i="3" s="1"/>
  <c r="D484" i="3" s="1"/>
  <c r="K484" i="3" s="1"/>
  <c r="L484" i="3" s="1" a="1"/>
  <c r="X483" i="3"/>
  <c r="T483" i="3"/>
  <c r="C485" i="3" l="1"/>
  <c r="D485" i="3" s="1"/>
  <c r="L484" i="3"/>
  <c r="M484" i="3"/>
  <c r="P484" i="3"/>
  <c r="N484" i="3"/>
  <c r="Q484" i="3"/>
  <c r="O484" i="3"/>
  <c r="E484" i="3" l="1"/>
  <c r="F484" i="3" s="1"/>
  <c r="G484" i="3" s="1"/>
  <c r="C486" i="3"/>
  <c r="K485" i="3"/>
  <c r="L485" i="3" s="1" a="1"/>
  <c r="H484" i="3" l="1"/>
  <c r="S484" i="3" s="1"/>
  <c r="T484" i="3" s="1" a="1"/>
  <c r="T484" i="3" s="1"/>
  <c r="N485" i="3"/>
  <c r="P485" i="3"/>
  <c r="O485" i="3"/>
  <c r="Q485" i="3"/>
  <c r="M485" i="3"/>
  <c r="L485" i="3"/>
  <c r="E485" i="3" l="1"/>
  <c r="F485" i="3" s="1"/>
  <c r="H485" i="3" s="1"/>
  <c r="S485" i="3" s="1"/>
  <c r="T485" i="3" s="1" a="1"/>
  <c r="W485" i="3" s="1"/>
  <c r="Y484" i="3"/>
  <c r="W484" i="3"/>
  <c r="U484" i="3"/>
  <c r="V484" i="3"/>
  <c r="I484" i="3" s="1"/>
  <c r="X484" i="3"/>
  <c r="G485" i="3" l="1"/>
  <c r="V485" i="3"/>
  <c r="X485" i="3"/>
  <c r="U485" i="3"/>
  <c r="I485" i="3" s="1"/>
  <c r="D486" i="3" s="1"/>
  <c r="K486" i="3" s="1"/>
  <c r="L486" i="3" s="1" a="1"/>
  <c r="Y485" i="3"/>
  <c r="T485" i="3"/>
  <c r="C487" i="3" l="1"/>
  <c r="Q486" i="3"/>
  <c r="P486" i="3"/>
  <c r="L486" i="3"/>
  <c r="O486" i="3"/>
  <c r="M486" i="3"/>
  <c r="N486" i="3"/>
  <c r="E486" i="3" l="1"/>
  <c r="F486" i="3" s="1"/>
  <c r="G486" i="3" s="1"/>
  <c r="H486" i="3" l="1"/>
  <c r="S486" i="3" s="1"/>
  <c r="T486" i="3" s="1" a="1"/>
  <c r="T486" i="3" s="1"/>
  <c r="Y486" i="3" l="1"/>
  <c r="W486" i="3"/>
  <c r="X486" i="3"/>
  <c r="V486" i="3"/>
  <c r="I486" i="3" s="1"/>
  <c r="D487" i="3" s="1"/>
  <c r="C488" i="3" s="1"/>
  <c r="U486" i="3"/>
  <c r="K487" i="3" l="1"/>
  <c r="L487" i="3" s="1" a="1"/>
  <c r="Q487" i="3" s="1"/>
  <c r="D488" i="3"/>
  <c r="O487" i="3" l="1"/>
  <c r="M487" i="3"/>
  <c r="N487" i="3"/>
  <c r="P487" i="3"/>
  <c r="L487" i="3"/>
  <c r="C489" i="3"/>
  <c r="K488" i="3"/>
  <c r="L488" i="3" s="1" a="1"/>
  <c r="E487" i="3" l="1"/>
  <c r="F487" i="3" s="1"/>
  <c r="L488" i="3"/>
  <c r="O488" i="3"/>
  <c r="N488" i="3"/>
  <c r="P488" i="3"/>
  <c r="Q488" i="3"/>
  <c r="M488" i="3"/>
  <c r="E488" i="3" s="1"/>
  <c r="G487" i="3" l="1"/>
  <c r="H487" i="3"/>
  <c r="S487" i="3" s="1"/>
  <c r="T487" i="3" s="1" a="1"/>
  <c r="F488" i="3"/>
  <c r="H488" i="3" s="1"/>
  <c r="S488" i="3" s="1"/>
  <c r="T488" i="3" s="1" a="1"/>
  <c r="W488" i="3" s="1"/>
  <c r="T487" i="3" l="1"/>
  <c r="Y487" i="3"/>
  <c r="U487" i="3"/>
  <c r="I487" i="3" s="1"/>
  <c r="X487" i="3"/>
  <c r="V487" i="3"/>
  <c r="W487" i="3"/>
  <c r="U488" i="3"/>
  <c r="I488" i="3" s="1"/>
  <c r="D489" i="3" s="1"/>
  <c r="C490" i="3" s="1"/>
  <c r="G488" i="3"/>
  <c r="Y488" i="3"/>
  <c r="V488" i="3"/>
  <c r="X488" i="3"/>
  <c r="T488" i="3"/>
  <c r="K489" i="3" l="1"/>
  <c r="L489" i="3" s="1" a="1"/>
  <c r="P489" i="3" s="1"/>
  <c r="D490" i="3"/>
  <c r="Q489" i="3" l="1"/>
  <c r="N489" i="3"/>
  <c r="O489" i="3"/>
  <c r="L489" i="3"/>
  <c r="M489" i="3"/>
  <c r="E489" i="3"/>
  <c r="F489" i="3" s="1"/>
  <c r="G489" i="3" s="1"/>
  <c r="C491" i="3"/>
  <c r="K490" i="3"/>
  <c r="L490" i="3" s="1" a="1"/>
  <c r="H489" i="3"/>
  <c r="S489" i="3" s="1"/>
  <c r="T489" i="3" s="1" a="1"/>
  <c r="W489" i="3" l="1"/>
  <c r="V489" i="3"/>
  <c r="I489" i="3" s="1"/>
  <c r="X489" i="3"/>
  <c r="U489" i="3"/>
  <c r="T489" i="3"/>
  <c r="Y489" i="3"/>
  <c r="L490" i="3"/>
  <c r="Q490" i="3"/>
  <c r="P490" i="3"/>
  <c r="O490" i="3"/>
  <c r="N490" i="3"/>
  <c r="M490" i="3"/>
  <c r="E490" i="3" s="1"/>
  <c r="F490" i="3" s="1"/>
  <c r="H490" i="3" s="1"/>
  <c r="S490" i="3" s="1"/>
  <c r="T490" i="3" s="1" a="1"/>
  <c r="D491" i="3"/>
  <c r="C492" i="3" l="1"/>
  <c r="K491" i="3"/>
  <c r="L491" i="3" s="1" a="1"/>
  <c r="Y490" i="3"/>
  <c r="W490" i="3"/>
  <c r="I490" i="3" s="1"/>
  <c r="X490" i="3"/>
  <c r="T490" i="3"/>
  <c r="U490" i="3"/>
  <c r="V490" i="3"/>
  <c r="G490" i="3"/>
  <c r="O491" i="3" l="1"/>
  <c r="N491" i="3"/>
  <c r="L491" i="3"/>
  <c r="P491" i="3"/>
  <c r="Q491" i="3"/>
  <c r="M491" i="3"/>
  <c r="E491" i="3" s="1"/>
  <c r="F491" i="3" s="1"/>
  <c r="H491" i="3" s="1"/>
  <c r="S491" i="3" s="1"/>
  <c r="T491" i="3" s="1" a="1"/>
  <c r="V491" i="3" l="1"/>
  <c r="T491" i="3"/>
  <c r="U491" i="3"/>
  <c r="I491" i="3" s="1"/>
  <c r="D492" i="3" s="1"/>
  <c r="Y491" i="3"/>
  <c r="X491" i="3"/>
  <c r="W491" i="3"/>
  <c r="G491" i="3"/>
  <c r="C493" i="3" l="1"/>
  <c r="K492" i="3"/>
  <c r="L492" i="3" s="1" a="1"/>
  <c r="Q492" i="3" l="1"/>
  <c r="L492" i="3"/>
  <c r="M492" i="3"/>
  <c r="P492" i="3"/>
  <c r="N492" i="3"/>
  <c r="O492" i="3"/>
  <c r="E492" i="3" l="1"/>
  <c r="F492" i="3" s="1"/>
  <c r="G492" i="3" s="1"/>
  <c r="H492" i="3" l="1"/>
  <c r="S492" i="3" s="1"/>
  <c r="T492" i="3" s="1" a="1"/>
  <c r="V492" i="3" s="1"/>
  <c r="Y492" i="3" l="1"/>
  <c r="T492" i="3"/>
  <c r="U492" i="3"/>
  <c r="I492" i="3" s="1"/>
  <c r="D493" i="3" s="1"/>
  <c r="C494" i="3" s="1"/>
  <c r="X492" i="3"/>
  <c r="W492" i="3"/>
  <c r="K493" i="3" l="1"/>
  <c r="L493" i="3" s="1" a="1"/>
  <c r="L493" i="3" s="1"/>
  <c r="M493" i="3" l="1"/>
  <c r="Q493" i="3"/>
  <c r="P493" i="3"/>
  <c r="N493" i="3"/>
  <c r="O493" i="3"/>
  <c r="E493" i="3" l="1"/>
  <c r="F493" i="3" s="1"/>
  <c r="G493" i="3" s="1"/>
  <c r="H493" i="3" l="1"/>
  <c r="S493" i="3" s="1"/>
  <c r="T493" i="3" s="1" a="1"/>
  <c r="U493" i="3" s="1"/>
  <c r="W493" i="3" l="1"/>
  <c r="Y493" i="3"/>
  <c r="V493" i="3"/>
  <c r="X493" i="3"/>
  <c r="I493" i="3" s="1"/>
  <c r="D494" i="3" s="1"/>
  <c r="K494" i="3" s="1"/>
  <c r="L494" i="3" s="1" a="1"/>
  <c r="L494" i="3" s="1"/>
  <c r="T493" i="3"/>
  <c r="Q494" i="3" l="1"/>
  <c r="P494" i="3"/>
  <c r="N494" i="3"/>
  <c r="M494" i="3"/>
  <c r="O494" i="3"/>
  <c r="C495" i="3"/>
  <c r="D495" i="3" s="1"/>
  <c r="K495" i="3" s="1"/>
  <c r="L495" i="3" s="1" a="1"/>
  <c r="E494" i="3"/>
  <c r="F494" i="3" s="1"/>
  <c r="G494" i="3" s="1"/>
  <c r="C496" i="3" l="1"/>
  <c r="D496" i="3" s="1"/>
  <c r="C497" i="3" s="1"/>
  <c r="H494" i="3"/>
  <c r="S494" i="3" s="1"/>
  <c r="T494" i="3" s="1" a="1"/>
  <c r="T494" i="3" s="1"/>
  <c r="Q495" i="3"/>
  <c r="N495" i="3"/>
  <c r="O495" i="3"/>
  <c r="P495" i="3"/>
  <c r="L495" i="3"/>
  <c r="M495" i="3"/>
  <c r="E495" i="3" l="1"/>
  <c r="F495" i="3" s="1"/>
  <c r="H495" i="3" s="1"/>
  <c r="S495" i="3" s="1"/>
  <c r="T495" i="3" s="1" a="1"/>
  <c r="Y495" i="3" s="1"/>
  <c r="K496" i="3"/>
  <c r="L496" i="3" s="1" a="1"/>
  <c r="M496" i="3" s="1"/>
  <c r="V494" i="3"/>
  <c r="U494" i="3"/>
  <c r="W494" i="3"/>
  <c r="X494" i="3"/>
  <c r="I494" i="3" s="1"/>
  <c r="Y494" i="3"/>
  <c r="D497" i="3"/>
  <c r="G495" i="3" l="1"/>
  <c r="X495" i="3"/>
  <c r="V495" i="3"/>
  <c r="I495" i="3" s="1"/>
  <c r="U495" i="3"/>
  <c r="W495" i="3"/>
  <c r="T495" i="3"/>
  <c r="N496" i="3"/>
  <c r="O496" i="3"/>
  <c r="L496" i="3"/>
  <c r="P496" i="3"/>
  <c r="Q496" i="3"/>
  <c r="E496" i="3"/>
  <c r="F496" i="3" s="1"/>
  <c r="H496" i="3" s="1"/>
  <c r="S496" i="3" s="1"/>
  <c r="T496" i="3" s="1" a="1"/>
  <c r="T496" i="3" s="1"/>
  <c r="K497" i="3"/>
  <c r="L497" i="3" s="1" a="1"/>
  <c r="C498" i="3"/>
  <c r="G496" i="3" l="1"/>
  <c r="U496" i="3"/>
  <c r="W496" i="3"/>
  <c r="I496" i="3" s="1"/>
  <c r="Y496" i="3"/>
  <c r="V496" i="3"/>
  <c r="X496" i="3"/>
  <c r="M497" i="3"/>
  <c r="P497" i="3"/>
  <c r="N497" i="3"/>
  <c r="O497" i="3"/>
  <c r="Q497" i="3"/>
  <c r="L497" i="3"/>
  <c r="E497" i="3" l="1"/>
  <c r="F497" i="3" s="1"/>
  <c r="H497" i="3" s="1"/>
  <c r="S497" i="3" s="1"/>
  <c r="T497" i="3" s="1" a="1"/>
  <c r="X497" i="3" s="1"/>
  <c r="G497" i="3" l="1"/>
  <c r="W497" i="3"/>
  <c r="Y497" i="3"/>
  <c r="V497" i="3"/>
  <c r="T497" i="3"/>
  <c r="U497" i="3"/>
  <c r="I497" i="3" l="1"/>
  <c r="D498" i="3" s="1"/>
  <c r="K498" i="3" s="1"/>
  <c r="L498" i="3" s="1" a="1"/>
  <c r="Q498" i="3" s="1"/>
  <c r="N498" i="3" l="1"/>
  <c r="L498" i="3"/>
  <c r="O498" i="3"/>
  <c r="M498" i="3"/>
  <c r="P498" i="3"/>
  <c r="C499" i="3"/>
  <c r="D499" i="3" s="1"/>
  <c r="K499" i="3" s="1"/>
  <c r="L499" i="3" s="1" a="1"/>
  <c r="E498" i="3"/>
  <c r="F498" i="3" s="1"/>
  <c r="H498" i="3" s="1"/>
  <c r="S498" i="3" s="1"/>
  <c r="T498" i="3" s="1" a="1"/>
  <c r="C500" i="3" l="1"/>
  <c r="G498" i="3"/>
  <c r="Q499" i="3"/>
  <c r="P499" i="3"/>
  <c r="M499" i="3"/>
  <c r="N499" i="3"/>
  <c r="O499" i="3"/>
  <c r="L499" i="3"/>
  <c r="V498" i="3"/>
  <c r="Y498" i="3"/>
  <c r="X498" i="3"/>
  <c r="T498" i="3"/>
  <c r="U498" i="3"/>
  <c r="I498" i="3" s="1"/>
  <c r="W498" i="3"/>
  <c r="E499" i="3" l="1"/>
  <c r="F499" i="3" s="1"/>
  <c r="H499" i="3" s="1"/>
  <c r="S499" i="3" s="1"/>
  <c r="T499" i="3" s="1" a="1"/>
  <c r="T499" i="3" s="1"/>
  <c r="U499" i="3" l="1"/>
  <c r="W499" i="3"/>
  <c r="I499" i="3" s="1"/>
  <c r="D500" i="3" s="1"/>
  <c r="C501" i="3" s="1"/>
  <c r="Y499" i="3"/>
  <c r="X499" i="3"/>
  <c r="V499" i="3"/>
  <c r="G499" i="3"/>
  <c r="K500" i="3" l="1"/>
  <c r="L500" i="3" s="1" a="1"/>
  <c r="M500" i="3" s="1"/>
  <c r="O500" i="3" l="1"/>
  <c r="Q500" i="3"/>
  <c r="P500" i="3"/>
  <c r="N500" i="3"/>
  <c r="L500" i="3"/>
  <c r="E500" i="3"/>
  <c r="F500" i="3" s="1"/>
  <c r="G500" i="3" s="1"/>
  <c r="H500" i="3" l="1"/>
  <c r="S500" i="3" s="1"/>
  <c r="T500" i="3" s="1" a="1"/>
  <c r="U500" i="3" s="1"/>
  <c r="V500" i="3" l="1"/>
  <c r="Y500" i="3"/>
  <c r="T500" i="3"/>
  <c r="X500" i="3"/>
  <c r="W500" i="3"/>
  <c r="I500" i="3" s="1"/>
  <c r="D501" i="3" s="1"/>
  <c r="C502" i="3" s="1"/>
  <c r="K501" i="3" l="1"/>
  <c r="L501" i="3" s="1" a="1"/>
  <c r="P501" i="3" s="1"/>
  <c r="N501" i="3" l="1"/>
  <c r="O501" i="3"/>
  <c r="Q501" i="3"/>
  <c r="M501" i="3"/>
  <c r="L501" i="3"/>
  <c r="E501" i="3" l="1"/>
  <c r="F501" i="3" s="1"/>
  <c r="G501" i="3" s="1"/>
  <c r="H501" i="3" l="1"/>
  <c r="S501" i="3" s="1"/>
  <c r="T501" i="3" s="1" a="1"/>
  <c r="Y501" i="3" s="1"/>
  <c r="X501" i="3" l="1"/>
  <c r="V501" i="3"/>
  <c r="W501" i="3"/>
  <c r="I501" i="3" s="1"/>
  <c r="D502" i="3" s="1"/>
  <c r="K502" i="3" s="1"/>
  <c r="L502" i="3" s="1" a="1"/>
  <c r="M502" i="3" s="1"/>
  <c r="T501" i="3"/>
  <c r="U501" i="3"/>
  <c r="N502" i="3" l="1"/>
  <c r="O502" i="3"/>
  <c r="Q502" i="3"/>
  <c r="L502" i="3"/>
  <c r="P502" i="3"/>
  <c r="C503" i="3"/>
  <c r="E502" i="3"/>
  <c r="F502" i="3" s="1"/>
  <c r="G502" i="3" s="1"/>
  <c r="H502" i="3" l="1"/>
  <c r="S502" i="3" s="1"/>
  <c r="T502" i="3" s="1" a="1"/>
  <c r="V502" i="3" s="1"/>
  <c r="X502" i="3" l="1"/>
  <c r="Y502" i="3"/>
  <c r="T502" i="3"/>
  <c r="U502" i="3"/>
  <c r="I502" i="3" s="1"/>
  <c r="D503" i="3" s="1"/>
  <c r="C504" i="3" s="1"/>
  <c r="W502" i="3"/>
  <c r="K503" i="3" l="1"/>
  <c r="L503" i="3" s="1" a="1"/>
  <c r="N503" i="3" s="1"/>
  <c r="M503" i="3" l="1"/>
  <c r="Q503" i="3"/>
  <c r="P503" i="3"/>
  <c r="L503" i="3"/>
  <c r="O503" i="3"/>
  <c r="E503" i="3" l="1"/>
  <c r="F503" i="3" s="1"/>
  <c r="G503" i="3" s="1"/>
  <c r="H503" i="3" l="1"/>
  <c r="S503" i="3" s="1"/>
  <c r="T503" i="3" s="1" a="1"/>
  <c r="X503" i="3" s="1"/>
  <c r="W503" i="3" l="1"/>
  <c r="V503" i="3"/>
  <c r="U503" i="3"/>
  <c r="I503" i="3" s="1"/>
  <c r="D504" i="3" s="1"/>
  <c r="C505" i="3" s="1"/>
  <c r="D505" i="3" s="1"/>
  <c r="Y503" i="3"/>
  <c r="T503" i="3"/>
  <c r="K504" i="3" l="1"/>
  <c r="L504" i="3" s="1" a="1"/>
  <c r="O504" i="3" s="1"/>
  <c r="K505" i="3"/>
  <c r="L505" i="3" s="1" a="1"/>
  <c r="C506" i="3"/>
  <c r="D506" i="3" s="1"/>
  <c r="M504" i="3" l="1"/>
  <c r="N504" i="3"/>
  <c r="L504" i="3"/>
  <c r="P504" i="3"/>
  <c r="Q504" i="3"/>
  <c r="K506" i="3"/>
  <c r="L506" i="3" s="1" a="1"/>
  <c r="C507" i="3"/>
  <c r="P505" i="3"/>
  <c r="L505" i="3"/>
  <c r="O505" i="3"/>
  <c r="M505" i="3"/>
  <c r="N505" i="3"/>
  <c r="Q505" i="3"/>
  <c r="E504" i="3" l="1"/>
  <c r="F504" i="3" s="1"/>
  <c r="G504" i="3" s="1"/>
  <c r="E505" i="3"/>
  <c r="N506" i="3"/>
  <c r="Q506" i="3"/>
  <c r="P506" i="3"/>
  <c r="O506" i="3"/>
  <c r="M506" i="3"/>
  <c r="L506" i="3"/>
  <c r="E506" i="3" l="1"/>
  <c r="H504" i="3"/>
  <c r="S504" i="3" s="1"/>
  <c r="T504" i="3" s="1" a="1"/>
  <c r="U504" i="3" s="1"/>
  <c r="F505" i="3"/>
  <c r="H505" i="3" s="1"/>
  <c r="S505" i="3" s="1"/>
  <c r="T505" i="3" s="1" a="1"/>
  <c r="T505" i="3" s="1"/>
  <c r="X504" i="3" l="1"/>
  <c r="T504" i="3"/>
  <c r="W504" i="3"/>
  <c r="I504" i="3" s="1"/>
  <c r="V504" i="3"/>
  <c r="Y504" i="3"/>
  <c r="F506" i="3"/>
  <c r="H506" i="3" s="1"/>
  <c r="S506" i="3" s="1"/>
  <c r="T506" i="3" s="1" a="1"/>
  <c r="X506" i="3" s="1"/>
  <c r="W505" i="3"/>
  <c r="U505" i="3"/>
  <c r="I505" i="3" s="1"/>
  <c r="V505" i="3"/>
  <c r="X505" i="3"/>
  <c r="Y505" i="3"/>
  <c r="G505" i="3"/>
  <c r="G506" i="3" l="1"/>
  <c r="T506" i="3"/>
  <c r="Y506" i="3"/>
  <c r="W506" i="3"/>
  <c r="I506" i="3" s="1"/>
  <c r="D507" i="3" s="1"/>
  <c r="C508" i="3" s="1"/>
  <c r="D508" i="3" s="1"/>
  <c r="V506" i="3"/>
  <c r="U506" i="3"/>
  <c r="K507" i="3" l="1"/>
  <c r="L507" i="3" s="1" a="1"/>
  <c r="Q507" i="3" s="1"/>
  <c r="C509" i="3"/>
  <c r="K508" i="3"/>
  <c r="L508" i="3" s="1" a="1"/>
  <c r="N507" i="3" l="1"/>
  <c r="L507" i="3"/>
  <c r="M507" i="3"/>
  <c r="O507" i="3"/>
  <c r="P507" i="3"/>
  <c r="E507" i="3" s="1"/>
  <c r="F507" i="3" s="1"/>
  <c r="Q508" i="3"/>
  <c r="N508" i="3"/>
  <c r="L508" i="3"/>
  <c r="M508" i="3"/>
  <c r="P508" i="3"/>
  <c r="O508" i="3"/>
  <c r="D509" i="3"/>
  <c r="G507" i="3" l="1"/>
  <c r="H507" i="3"/>
  <c r="S507" i="3" s="1"/>
  <c r="T507" i="3" s="1" a="1"/>
  <c r="E508" i="3"/>
  <c r="F508" i="3" s="1"/>
  <c r="H508" i="3" s="1"/>
  <c r="S508" i="3" s="1"/>
  <c r="T508" i="3" s="1" a="1"/>
  <c r="Y508" i="3" s="1"/>
  <c r="C510" i="3"/>
  <c r="K509" i="3"/>
  <c r="L509" i="3" s="1" a="1"/>
  <c r="Y507" i="3" l="1"/>
  <c r="X507" i="3"/>
  <c r="T507" i="3"/>
  <c r="V507" i="3"/>
  <c r="U507" i="3"/>
  <c r="W507" i="3"/>
  <c r="I507" i="3" s="1"/>
  <c r="G508" i="3"/>
  <c r="V508" i="3"/>
  <c r="X508" i="3"/>
  <c r="U508" i="3"/>
  <c r="T508" i="3"/>
  <c r="W508" i="3"/>
  <c r="I508" i="3" s="1"/>
  <c r="O509" i="3"/>
  <c r="Q509" i="3"/>
  <c r="N509" i="3"/>
  <c r="M509" i="3"/>
  <c r="P509" i="3"/>
  <c r="L509" i="3"/>
  <c r="E509" i="3" l="1"/>
  <c r="F509" i="3" s="1"/>
  <c r="H509" i="3" s="1"/>
  <c r="S509" i="3" s="1"/>
  <c r="T509" i="3" s="1" a="1"/>
  <c r="T509" i="3" s="1"/>
  <c r="G509" i="3" l="1"/>
  <c r="V509" i="3"/>
  <c r="I509" i="3" s="1"/>
  <c r="D510" i="3" s="1"/>
  <c r="C511" i="3" s="1"/>
  <c r="U509" i="3"/>
  <c r="X509" i="3"/>
  <c r="Y509" i="3"/>
  <c r="W509" i="3"/>
  <c r="K510" i="3" l="1"/>
  <c r="L510" i="3" s="1" a="1"/>
  <c r="P510" i="3" s="1"/>
  <c r="D511" i="3"/>
  <c r="M510" i="3" l="1"/>
  <c r="L510" i="3"/>
  <c r="N510" i="3"/>
  <c r="Q510" i="3"/>
  <c r="O510" i="3"/>
  <c r="K511" i="3"/>
  <c r="L511" i="3" s="1" a="1"/>
  <c r="C512" i="3"/>
  <c r="E510" i="3" l="1"/>
  <c r="F510" i="3" s="1"/>
  <c r="D512" i="3"/>
  <c r="O511" i="3"/>
  <c r="Q511" i="3"/>
  <c r="M511" i="3"/>
  <c r="N511" i="3"/>
  <c r="L511" i="3"/>
  <c r="P511" i="3"/>
  <c r="G510" i="3" l="1"/>
  <c r="H510" i="3"/>
  <c r="S510" i="3" s="1"/>
  <c r="T510" i="3" s="1" a="1"/>
  <c r="E511" i="3"/>
  <c r="F511" i="3" s="1"/>
  <c r="H511" i="3" s="1"/>
  <c r="S511" i="3" s="1"/>
  <c r="T511" i="3" s="1" a="1"/>
  <c r="V511" i="3" s="1"/>
  <c r="C513" i="3"/>
  <c r="K512" i="3"/>
  <c r="L512" i="3" s="1" a="1"/>
  <c r="T510" i="3" l="1"/>
  <c r="X510" i="3"/>
  <c r="U510" i="3"/>
  <c r="V510" i="3"/>
  <c r="W510" i="3"/>
  <c r="I510" i="3" s="1"/>
  <c r="Y510" i="3"/>
  <c r="I511" i="3"/>
  <c r="G511" i="3"/>
  <c r="U511" i="3"/>
  <c r="W511" i="3"/>
  <c r="T511" i="3"/>
  <c r="X511" i="3"/>
  <c r="Y511" i="3"/>
  <c r="O512" i="3"/>
  <c r="L512" i="3"/>
  <c r="Q512" i="3"/>
  <c r="N512" i="3"/>
  <c r="M512" i="3"/>
  <c r="P512" i="3"/>
  <c r="D513" i="3"/>
  <c r="E512" i="3" l="1"/>
  <c r="F512" i="3" s="1"/>
  <c r="H512" i="3" s="1"/>
  <c r="S512" i="3" s="1"/>
  <c r="T512" i="3" s="1" a="1"/>
  <c r="V512" i="3" s="1"/>
  <c r="K513" i="3"/>
  <c r="L513" i="3" s="1" a="1"/>
  <c r="C514" i="3"/>
  <c r="G512" i="3" l="1"/>
  <c r="X512" i="3"/>
  <c r="T512" i="3"/>
  <c r="Y512" i="3"/>
  <c r="W512" i="3"/>
  <c r="I512" i="3" s="1"/>
  <c r="U512" i="3"/>
  <c r="D514" i="3"/>
  <c r="P513" i="3"/>
  <c r="M513" i="3"/>
  <c r="N513" i="3"/>
  <c r="Q513" i="3"/>
  <c r="L513" i="3"/>
  <c r="O513" i="3"/>
  <c r="E513" i="3" l="1"/>
  <c r="F513" i="3" s="1"/>
  <c r="H513" i="3" s="1"/>
  <c r="S513" i="3" s="1"/>
  <c r="T513" i="3" s="1" a="1"/>
  <c r="T513" i="3" s="1"/>
  <c r="K514" i="3"/>
  <c r="L514" i="3" s="1" a="1"/>
  <c r="C515" i="3"/>
  <c r="G513" i="3" l="1"/>
  <c r="U513" i="3"/>
  <c r="X513" i="3"/>
  <c r="W513" i="3"/>
  <c r="V513" i="3"/>
  <c r="I513" i="3" s="1"/>
  <c r="Y513" i="3"/>
  <c r="D515" i="3"/>
  <c r="N514" i="3"/>
  <c r="L514" i="3"/>
  <c r="P514" i="3"/>
  <c r="O514" i="3"/>
  <c r="M514" i="3"/>
  <c r="Q514" i="3"/>
  <c r="E514" i="3" l="1"/>
  <c r="F514" i="3" s="1"/>
  <c r="H514" i="3" s="1"/>
  <c r="S514" i="3" s="1"/>
  <c r="T514" i="3" s="1" a="1"/>
  <c r="Y514" i="3" s="1"/>
  <c r="K515" i="3"/>
  <c r="L515" i="3" s="1" a="1"/>
  <c r="C516" i="3"/>
  <c r="G514" i="3" l="1"/>
  <c r="U514" i="3"/>
  <c r="W514" i="3"/>
  <c r="I514" i="3" s="1"/>
  <c r="X514" i="3"/>
  <c r="V514" i="3"/>
  <c r="T514" i="3"/>
  <c r="M515" i="3"/>
  <c r="P515" i="3"/>
  <c r="O515" i="3"/>
  <c r="Q515" i="3"/>
  <c r="L515" i="3"/>
  <c r="N515" i="3"/>
  <c r="E515" i="3" l="1"/>
  <c r="F515" i="3" s="1"/>
  <c r="H515" i="3" s="1"/>
  <c r="S515" i="3" s="1"/>
  <c r="T515" i="3" s="1" a="1"/>
  <c r="X515" i="3" s="1"/>
  <c r="G515" i="3" l="1"/>
  <c r="W515" i="3"/>
  <c r="T515" i="3"/>
  <c r="Y515" i="3"/>
  <c r="V515" i="3"/>
  <c r="U515" i="3"/>
  <c r="I515" i="3" s="1"/>
  <c r="D516" i="3" s="1"/>
  <c r="K516" i="3" s="1"/>
  <c r="L516" i="3" s="1" a="1"/>
  <c r="C517" i="3" l="1"/>
  <c r="D517" i="3" s="1"/>
  <c r="N516" i="3"/>
  <c r="O516" i="3"/>
  <c r="Q516" i="3"/>
  <c r="P516" i="3"/>
  <c r="L516" i="3"/>
  <c r="M516" i="3"/>
  <c r="E516" i="3" s="1"/>
  <c r="F516" i="3" s="1"/>
  <c r="H516" i="3" l="1"/>
  <c r="S516" i="3" s="1"/>
  <c r="T516" i="3" s="1" a="1"/>
  <c r="G516" i="3"/>
  <c r="C518" i="3"/>
  <c r="D518" i="3" s="1"/>
  <c r="K517" i="3"/>
  <c r="L517" i="3" s="1" a="1"/>
  <c r="C519" i="3" l="1"/>
  <c r="D519" i="3" s="1"/>
  <c r="K518" i="3"/>
  <c r="L518" i="3" s="1" a="1"/>
  <c r="L517" i="3"/>
  <c r="O517" i="3"/>
  <c r="P517" i="3"/>
  <c r="M517" i="3"/>
  <c r="N517" i="3"/>
  <c r="Q517" i="3"/>
  <c r="V516" i="3"/>
  <c r="T516" i="3"/>
  <c r="U516" i="3"/>
  <c r="I516" i="3" s="1"/>
  <c r="W516" i="3"/>
  <c r="X516" i="3"/>
  <c r="Y516" i="3"/>
  <c r="E517" i="3" l="1"/>
  <c r="F517" i="3" s="1"/>
  <c r="H517" i="3" s="1"/>
  <c r="S517" i="3" s="1"/>
  <c r="T517" i="3" s="1" a="1"/>
  <c r="U517" i="3" s="1"/>
  <c r="O518" i="3"/>
  <c r="Q518" i="3"/>
  <c r="P518" i="3"/>
  <c r="N518" i="3"/>
  <c r="M518" i="3"/>
  <c r="L518" i="3"/>
  <c r="K519" i="3"/>
  <c r="L519" i="3" s="1" a="1"/>
  <c r="C520" i="3"/>
  <c r="X517" i="3" l="1"/>
  <c r="W517" i="3"/>
  <c r="I517" i="3" s="1"/>
  <c r="V517" i="3"/>
  <c r="Y517" i="3"/>
  <c r="T517" i="3"/>
  <c r="G517" i="3"/>
  <c r="E518" i="3"/>
  <c r="F518" i="3" s="1"/>
  <c r="H518" i="3" s="1"/>
  <c r="S518" i="3" s="1"/>
  <c r="T518" i="3" s="1" a="1"/>
  <c r="W518" i="3" s="1"/>
  <c r="D520" i="3"/>
  <c r="L519" i="3"/>
  <c r="O519" i="3"/>
  <c r="Q519" i="3"/>
  <c r="P519" i="3"/>
  <c r="M519" i="3"/>
  <c r="N519" i="3"/>
  <c r="I518" i="3" l="1"/>
  <c r="G518" i="3"/>
  <c r="U518" i="3"/>
  <c r="V518" i="3"/>
  <c r="T518" i="3"/>
  <c r="X518" i="3"/>
  <c r="Y518" i="3"/>
  <c r="E519" i="3"/>
  <c r="F519" i="3" s="1"/>
  <c r="H519" i="3" s="1"/>
  <c r="S519" i="3" s="1"/>
  <c r="T519" i="3" s="1" a="1"/>
  <c r="T519" i="3" s="1"/>
  <c r="C521" i="3"/>
  <c r="D521" i="3" s="1"/>
  <c r="K520" i="3"/>
  <c r="L520" i="3" s="1" a="1"/>
  <c r="G519" i="3" l="1"/>
  <c r="V519" i="3"/>
  <c r="X519" i="3"/>
  <c r="U519" i="3"/>
  <c r="I519" i="3" s="1"/>
  <c r="Y519" i="3"/>
  <c r="W519" i="3"/>
  <c r="M520" i="3"/>
  <c r="L520" i="3"/>
  <c r="P520" i="3"/>
  <c r="O520" i="3"/>
  <c r="Q520" i="3"/>
  <c r="N520" i="3"/>
  <c r="C522" i="3"/>
  <c r="K521" i="3"/>
  <c r="L521" i="3" s="1" a="1"/>
  <c r="E520" i="3" l="1"/>
  <c r="F520" i="3" s="1"/>
  <c r="H520" i="3" s="1"/>
  <c r="S520" i="3" s="1"/>
  <c r="T520" i="3" s="1" a="1"/>
  <c r="X520" i="3" s="1"/>
  <c r="N521" i="3"/>
  <c r="P521" i="3"/>
  <c r="M521" i="3"/>
  <c r="Q521" i="3"/>
  <c r="O521" i="3"/>
  <c r="L521" i="3"/>
  <c r="E521" i="3" l="1"/>
  <c r="F521" i="3" s="1"/>
  <c r="H521" i="3" s="1"/>
  <c r="S521" i="3" s="1"/>
  <c r="T521" i="3" s="1" a="1"/>
  <c r="W521" i="3" s="1"/>
  <c r="I520" i="3"/>
  <c r="Y520" i="3"/>
  <c r="W520" i="3"/>
  <c r="V520" i="3"/>
  <c r="T520" i="3"/>
  <c r="U520" i="3"/>
  <c r="G520" i="3"/>
  <c r="V521" i="3" l="1"/>
  <c r="I521" i="3" s="1"/>
  <c r="D522" i="3" s="1"/>
  <c r="K522" i="3" s="1"/>
  <c r="L522" i="3" s="1" a="1"/>
  <c r="Y521" i="3"/>
  <c r="X521" i="3"/>
  <c r="T521" i="3"/>
  <c r="U521" i="3"/>
  <c r="G521" i="3"/>
  <c r="C523" i="3" l="1"/>
  <c r="D523" i="3" s="1"/>
  <c r="C524" i="3" s="1"/>
  <c r="Q522" i="3"/>
  <c r="L522" i="3"/>
  <c r="O522" i="3"/>
  <c r="P522" i="3"/>
  <c r="N522" i="3"/>
  <c r="M522" i="3"/>
  <c r="E522" i="3" s="1"/>
  <c r="F522" i="3" s="1"/>
  <c r="K523" i="3" l="1"/>
  <c r="L523" i="3" s="1" a="1"/>
  <c r="O523" i="3" s="1"/>
  <c r="G522" i="3"/>
  <c r="H522" i="3"/>
  <c r="S522" i="3" s="1"/>
  <c r="T522" i="3" s="1" a="1"/>
  <c r="M523" i="3" l="1"/>
  <c r="P523" i="3"/>
  <c r="L523" i="3"/>
  <c r="Q523" i="3"/>
  <c r="N523" i="3"/>
  <c r="U522" i="3"/>
  <c r="W522" i="3"/>
  <c r="I522" i="3" s="1"/>
  <c r="Y522" i="3"/>
  <c r="V522" i="3"/>
  <c r="X522" i="3"/>
  <c r="T522" i="3"/>
  <c r="E523" i="3" l="1"/>
  <c r="F523" i="3" s="1"/>
  <c r="H523" i="3" l="1"/>
  <c r="S523" i="3" s="1"/>
  <c r="T523" i="3" s="1" a="1"/>
  <c r="G523" i="3"/>
  <c r="X523" i="3" l="1"/>
  <c r="U523" i="3"/>
  <c r="V523" i="3"/>
  <c r="Y523" i="3"/>
  <c r="W523" i="3"/>
  <c r="I523" i="3" s="1"/>
  <c r="D524" i="3" s="1"/>
  <c r="T523" i="3"/>
  <c r="K524" i="3" l="1"/>
  <c r="L524" i="3" s="1" a="1"/>
  <c r="C525" i="3"/>
  <c r="D525" i="3" s="1"/>
  <c r="K525" i="3" l="1"/>
  <c r="L525" i="3" s="1" a="1"/>
  <c r="C526" i="3"/>
  <c r="D526" i="3" s="1"/>
  <c r="C527" i="3" s="1"/>
  <c r="N524" i="3"/>
  <c r="O524" i="3"/>
  <c r="L524" i="3"/>
  <c r="Q524" i="3"/>
  <c r="M524" i="3"/>
  <c r="P524" i="3"/>
  <c r="E524" i="3" l="1"/>
  <c r="F524" i="3" s="1"/>
  <c r="K526" i="3"/>
  <c r="L526" i="3" s="1" a="1"/>
  <c r="P526" i="3" s="1"/>
  <c r="L525" i="3"/>
  <c r="P525" i="3"/>
  <c r="N525" i="3"/>
  <c r="M525" i="3"/>
  <c r="Q525" i="3"/>
  <c r="O525" i="3"/>
  <c r="D527" i="3"/>
  <c r="E525" i="3" l="1"/>
  <c r="F525" i="3" s="1"/>
  <c r="H525" i="3" s="1"/>
  <c r="S525" i="3" s="1"/>
  <c r="T525" i="3" s="1" a="1"/>
  <c r="T525" i="3" s="1"/>
  <c r="G524" i="3"/>
  <c r="H524" i="3"/>
  <c r="S524" i="3" s="1"/>
  <c r="T524" i="3" s="1" a="1"/>
  <c r="N526" i="3"/>
  <c r="M526" i="3"/>
  <c r="Q526" i="3"/>
  <c r="L526" i="3"/>
  <c r="O526" i="3"/>
  <c r="E526" i="3"/>
  <c r="C528" i="3"/>
  <c r="K527" i="3"/>
  <c r="L527" i="3" s="1" a="1"/>
  <c r="F526" i="3" l="1"/>
  <c r="H526" i="3" s="1"/>
  <c r="S526" i="3" s="1"/>
  <c r="T526" i="3" s="1" a="1"/>
  <c r="T526" i="3" s="1"/>
  <c r="G525" i="3"/>
  <c r="U525" i="3"/>
  <c r="V525" i="3"/>
  <c r="X525" i="3"/>
  <c r="W525" i="3"/>
  <c r="I525" i="3" s="1"/>
  <c r="Y525" i="3"/>
  <c r="T524" i="3"/>
  <c r="W524" i="3"/>
  <c r="I524" i="3" s="1"/>
  <c r="V524" i="3"/>
  <c r="Y524" i="3"/>
  <c r="U524" i="3"/>
  <c r="X524" i="3"/>
  <c r="O527" i="3"/>
  <c r="Q527" i="3"/>
  <c r="P527" i="3"/>
  <c r="M527" i="3"/>
  <c r="N527" i="3"/>
  <c r="L527" i="3"/>
  <c r="G526" i="3" l="1"/>
  <c r="E527" i="3"/>
  <c r="F527" i="3" s="1"/>
  <c r="H527" i="3" s="1"/>
  <c r="S527" i="3" s="1"/>
  <c r="T527" i="3" s="1" a="1"/>
  <c r="Y527" i="3" s="1"/>
  <c r="W526" i="3"/>
  <c r="Y526" i="3"/>
  <c r="X526" i="3"/>
  <c r="V526" i="3"/>
  <c r="U526" i="3"/>
  <c r="I526" i="3" s="1"/>
  <c r="V527" i="3" l="1"/>
  <c r="I527" i="3" s="1"/>
  <c r="D528" i="3" s="1"/>
  <c r="C529" i="3" s="1"/>
  <c r="D529" i="3" s="1"/>
  <c r="T527" i="3"/>
  <c r="U527" i="3"/>
  <c r="W527" i="3"/>
  <c r="X527" i="3"/>
  <c r="G527" i="3"/>
  <c r="K528" i="3" l="1"/>
  <c r="L528" i="3" s="1" a="1"/>
  <c r="Q528" i="3" s="1"/>
  <c r="K529" i="3"/>
  <c r="L529" i="3" s="1" a="1"/>
  <c r="C530" i="3"/>
  <c r="P528" i="3" l="1"/>
  <c r="N528" i="3"/>
  <c r="M528" i="3"/>
  <c r="L528" i="3"/>
  <c r="O528" i="3"/>
  <c r="D530" i="3"/>
  <c r="N529" i="3"/>
  <c r="L529" i="3"/>
  <c r="P529" i="3"/>
  <c r="O529" i="3"/>
  <c r="M529" i="3"/>
  <c r="Q529" i="3"/>
  <c r="E528" i="3" l="1"/>
  <c r="F528" i="3" s="1"/>
  <c r="G528" i="3" s="1"/>
  <c r="E529" i="3"/>
  <c r="K530" i="3"/>
  <c r="L530" i="3" s="1" a="1"/>
  <c r="C531" i="3"/>
  <c r="F529" i="3" l="1"/>
  <c r="H529" i="3" s="1"/>
  <c r="S529" i="3" s="1"/>
  <c r="T529" i="3" s="1" a="1"/>
  <c r="W529" i="3" s="1"/>
  <c r="H528" i="3"/>
  <c r="S528" i="3" s="1"/>
  <c r="T528" i="3" s="1" a="1"/>
  <c r="V528" i="3" s="1"/>
  <c r="D531" i="3"/>
  <c r="P530" i="3"/>
  <c r="M530" i="3"/>
  <c r="O530" i="3"/>
  <c r="L530" i="3"/>
  <c r="Q530" i="3"/>
  <c r="N530" i="3"/>
  <c r="V529" i="3" l="1"/>
  <c r="I529" i="3" s="1"/>
  <c r="X529" i="3"/>
  <c r="T529" i="3"/>
  <c r="Y529" i="3"/>
  <c r="U529" i="3"/>
  <c r="G529" i="3"/>
  <c r="W528" i="3"/>
  <c r="I528" i="3" s="1"/>
  <c r="X528" i="3"/>
  <c r="Y528" i="3"/>
  <c r="T528" i="3"/>
  <c r="U528" i="3"/>
  <c r="E530" i="3"/>
  <c r="F530" i="3" s="1"/>
  <c r="H530" i="3" s="1"/>
  <c r="S530" i="3" s="1"/>
  <c r="T530" i="3" s="1" a="1"/>
  <c r="V530" i="3" s="1"/>
  <c r="K531" i="3"/>
  <c r="L531" i="3" s="1" a="1"/>
  <c r="C532" i="3"/>
  <c r="G530" i="3" l="1"/>
  <c r="I530" i="3"/>
  <c r="W530" i="3"/>
  <c r="U530" i="3"/>
  <c r="T530" i="3"/>
  <c r="Y530" i="3"/>
  <c r="X530" i="3"/>
  <c r="D532" i="3"/>
  <c r="M531" i="3"/>
  <c r="Q531" i="3"/>
  <c r="N531" i="3"/>
  <c r="P531" i="3"/>
  <c r="L531" i="3"/>
  <c r="O531" i="3"/>
  <c r="E531" i="3" l="1"/>
  <c r="F531" i="3" s="1"/>
  <c r="H531" i="3" s="1"/>
  <c r="S531" i="3" s="1"/>
  <c r="T531" i="3" s="1" a="1"/>
  <c r="W531" i="3" s="1"/>
  <c r="K532" i="3"/>
  <c r="L532" i="3" s="1" a="1"/>
  <c r="C533" i="3"/>
  <c r="G531" i="3" l="1"/>
  <c r="T531" i="3"/>
  <c r="U531" i="3"/>
  <c r="Y531" i="3"/>
  <c r="X531" i="3"/>
  <c r="V531" i="3"/>
  <c r="I531" i="3" s="1"/>
  <c r="D533" i="3"/>
  <c r="Q532" i="3"/>
  <c r="O532" i="3"/>
  <c r="M532" i="3"/>
  <c r="L532" i="3"/>
  <c r="P532" i="3"/>
  <c r="N532" i="3"/>
  <c r="E532" i="3" l="1"/>
  <c r="F532" i="3" s="1"/>
  <c r="H532" i="3" s="1"/>
  <c r="S532" i="3" s="1"/>
  <c r="T532" i="3" s="1" a="1"/>
  <c r="V532" i="3" s="1"/>
  <c r="K533" i="3"/>
  <c r="L533" i="3" s="1" a="1"/>
  <c r="C534" i="3"/>
  <c r="G532" i="3" l="1"/>
  <c r="X532" i="3"/>
  <c r="Y532" i="3"/>
  <c r="U532" i="3"/>
  <c r="I532" i="3" s="1"/>
  <c r="W532" i="3"/>
  <c r="T532" i="3"/>
  <c r="P533" i="3"/>
  <c r="M533" i="3"/>
  <c r="N533" i="3"/>
  <c r="Q533" i="3"/>
  <c r="O533" i="3"/>
  <c r="L533" i="3"/>
  <c r="D534" i="3"/>
  <c r="E533" i="3" l="1"/>
  <c r="F533" i="3" s="1"/>
  <c r="H533" i="3" s="1"/>
  <c r="S533" i="3" s="1"/>
  <c r="T533" i="3" s="1" a="1"/>
  <c r="T533" i="3" s="1"/>
  <c r="K534" i="3"/>
  <c r="L534" i="3" s="1" a="1"/>
  <c r="C535" i="3"/>
  <c r="G533" i="3" l="1"/>
  <c r="W533" i="3"/>
  <c r="I533" i="3" s="1"/>
  <c r="U533" i="3"/>
  <c r="V533" i="3"/>
  <c r="X533" i="3"/>
  <c r="Y533" i="3"/>
  <c r="D535" i="3"/>
  <c r="N534" i="3"/>
  <c r="O534" i="3"/>
  <c r="P534" i="3"/>
  <c r="Q534" i="3"/>
  <c r="M534" i="3"/>
  <c r="L534" i="3"/>
  <c r="E534" i="3" l="1"/>
  <c r="F534" i="3" s="1"/>
  <c r="H534" i="3" s="1"/>
  <c r="S534" i="3" s="1"/>
  <c r="T534" i="3" s="1" a="1"/>
  <c r="T534" i="3" s="1"/>
  <c r="C536" i="3"/>
  <c r="K535" i="3"/>
  <c r="L535" i="3" s="1" a="1"/>
  <c r="G534" i="3" l="1"/>
  <c r="Y534" i="3"/>
  <c r="X534" i="3"/>
  <c r="W534" i="3"/>
  <c r="I534" i="3" s="1"/>
  <c r="U534" i="3"/>
  <c r="V534" i="3"/>
  <c r="D536" i="3"/>
  <c r="M535" i="3"/>
  <c r="O535" i="3"/>
  <c r="L535" i="3"/>
  <c r="P535" i="3"/>
  <c r="Q535" i="3"/>
  <c r="N535" i="3"/>
  <c r="E535" i="3" s="1"/>
  <c r="F535" i="3" s="1"/>
  <c r="H535" i="3" s="1"/>
  <c r="S535" i="3" s="1"/>
  <c r="T535" i="3" s="1" a="1"/>
  <c r="V535" i="3" l="1"/>
  <c r="Y535" i="3"/>
  <c r="U535" i="3"/>
  <c r="I535" i="3" s="1"/>
  <c r="T535" i="3"/>
  <c r="X535" i="3"/>
  <c r="W535" i="3"/>
  <c r="K536" i="3"/>
  <c r="L536" i="3" s="1" a="1"/>
  <c r="C537" i="3"/>
  <c r="G535" i="3"/>
  <c r="D537" i="3" l="1"/>
  <c r="Q536" i="3"/>
  <c r="O536" i="3"/>
  <c r="L536" i="3"/>
  <c r="N536" i="3"/>
  <c r="M536" i="3"/>
  <c r="P536" i="3"/>
  <c r="E536" i="3" l="1"/>
  <c r="F536" i="3" s="1"/>
  <c r="G536" i="3" s="1"/>
  <c r="K537" i="3"/>
  <c r="L537" i="3" s="1" a="1"/>
  <c r="C538" i="3"/>
  <c r="H536" i="3" l="1"/>
  <c r="S536" i="3" s="1"/>
  <c r="T536" i="3" s="1" a="1"/>
  <c r="V536" i="3" s="1"/>
  <c r="P537" i="3"/>
  <c r="O537" i="3"/>
  <c r="N537" i="3"/>
  <c r="M537" i="3"/>
  <c r="L537" i="3"/>
  <c r="Q537" i="3"/>
  <c r="D538" i="3"/>
  <c r="E537" i="3" l="1"/>
  <c r="F537" i="3" s="1"/>
  <c r="H537" i="3" s="1"/>
  <c r="S537" i="3" s="1"/>
  <c r="T537" i="3" s="1" a="1"/>
  <c r="U537" i="3" s="1"/>
  <c r="U536" i="3"/>
  <c r="I536" i="3" s="1"/>
  <c r="T536" i="3"/>
  <c r="W536" i="3"/>
  <c r="X536" i="3"/>
  <c r="Y536" i="3"/>
  <c r="K538" i="3"/>
  <c r="L538" i="3" s="1" a="1"/>
  <c r="C539" i="3"/>
  <c r="G537" i="3" l="1"/>
  <c r="X537" i="3"/>
  <c r="I537" i="3" s="1"/>
  <c r="T537" i="3"/>
  <c r="V537" i="3"/>
  <c r="Y537" i="3"/>
  <c r="W537" i="3"/>
  <c r="D539" i="3"/>
  <c r="O538" i="3"/>
  <c r="L538" i="3"/>
  <c r="N538" i="3"/>
  <c r="P538" i="3"/>
  <c r="M538" i="3"/>
  <c r="Q538" i="3"/>
  <c r="E538" i="3" l="1"/>
  <c r="F538" i="3" s="1"/>
  <c r="H538" i="3" s="1"/>
  <c r="S538" i="3" s="1"/>
  <c r="T538" i="3" s="1" a="1"/>
  <c r="U538" i="3" s="1"/>
  <c r="C540" i="3"/>
  <c r="K539" i="3"/>
  <c r="L539" i="3" s="1" a="1"/>
  <c r="G538" i="3" l="1"/>
  <c r="W538" i="3"/>
  <c r="T538" i="3"/>
  <c r="X538" i="3"/>
  <c r="Y538" i="3"/>
  <c r="V538" i="3"/>
  <c r="I538" i="3" s="1"/>
  <c r="O539" i="3"/>
  <c r="P539" i="3"/>
  <c r="M539" i="3"/>
  <c r="N539" i="3"/>
  <c r="Q539" i="3"/>
  <c r="L539" i="3"/>
  <c r="E539" i="3" l="1"/>
  <c r="F539" i="3" s="1"/>
  <c r="H539" i="3" s="1"/>
  <c r="S539" i="3" s="1"/>
  <c r="T539" i="3" s="1" a="1"/>
  <c r="V539" i="3" s="1"/>
  <c r="G539" i="3" l="1"/>
  <c r="Y539" i="3"/>
  <c r="X539" i="3"/>
  <c r="T539" i="3"/>
  <c r="U539" i="3"/>
  <c r="I539" i="3" s="1"/>
  <c r="D540" i="3" s="1"/>
  <c r="K540" i="3" s="1"/>
  <c r="L540" i="3" s="1" a="1"/>
  <c r="W539" i="3"/>
  <c r="C541" i="3" l="1"/>
  <c r="D541" i="3" s="1"/>
  <c r="N540" i="3"/>
  <c r="M540" i="3"/>
  <c r="Q540" i="3"/>
  <c r="P540" i="3"/>
  <c r="O540" i="3"/>
  <c r="L540" i="3"/>
  <c r="E540" i="3" s="1"/>
  <c r="F540" i="3" s="1"/>
  <c r="H540" i="3" l="1"/>
  <c r="S540" i="3" s="1"/>
  <c r="T540" i="3" s="1" a="1"/>
  <c r="G540" i="3"/>
  <c r="C542" i="3"/>
  <c r="D542" i="3" s="1"/>
  <c r="K541" i="3"/>
  <c r="L541" i="3" s="1" a="1"/>
  <c r="K542" i="3" l="1"/>
  <c r="L542" i="3" s="1" a="1"/>
  <c r="C543" i="3"/>
  <c r="Q541" i="3"/>
  <c r="M541" i="3"/>
  <c r="O541" i="3"/>
  <c r="L541" i="3"/>
  <c r="N541" i="3"/>
  <c r="P541" i="3"/>
  <c r="X540" i="3"/>
  <c r="V540" i="3"/>
  <c r="Y540" i="3"/>
  <c r="W540" i="3"/>
  <c r="T540" i="3"/>
  <c r="U540" i="3"/>
  <c r="I540" i="3" s="1"/>
  <c r="E541" i="3" l="1"/>
  <c r="F541" i="3" s="1"/>
  <c r="H541" i="3" s="1"/>
  <c r="S541" i="3" s="1"/>
  <c r="T541" i="3" s="1" a="1"/>
  <c r="X541" i="3" s="1"/>
  <c r="D543" i="3"/>
  <c r="M542" i="3"/>
  <c r="L542" i="3"/>
  <c r="P542" i="3"/>
  <c r="N542" i="3"/>
  <c r="O542" i="3"/>
  <c r="Q542" i="3"/>
  <c r="E542" i="3" l="1"/>
  <c r="F542" i="3" s="1"/>
  <c r="H542" i="3" s="1"/>
  <c r="S542" i="3" s="1"/>
  <c r="T542" i="3" s="1" a="1"/>
  <c r="U542" i="3" s="1"/>
  <c r="G541" i="3"/>
  <c r="Y541" i="3"/>
  <c r="T541" i="3"/>
  <c r="V541" i="3"/>
  <c r="I541" i="3" s="1"/>
  <c r="W541" i="3"/>
  <c r="U541" i="3"/>
  <c r="C544" i="3"/>
  <c r="K543" i="3"/>
  <c r="L543" i="3" s="1" a="1"/>
  <c r="G542" i="3" l="1"/>
  <c r="Y542" i="3"/>
  <c r="T542" i="3"/>
  <c r="W542" i="3"/>
  <c r="I542" i="3" s="1"/>
  <c r="V542" i="3"/>
  <c r="X542" i="3"/>
  <c r="N543" i="3"/>
  <c r="O543" i="3"/>
  <c r="Q543" i="3"/>
  <c r="L543" i="3"/>
  <c r="M543" i="3"/>
  <c r="P543" i="3"/>
  <c r="D544" i="3"/>
  <c r="E543" i="3" l="1"/>
  <c r="F543" i="3" s="1"/>
  <c r="H543" i="3" s="1"/>
  <c r="S543" i="3" s="1"/>
  <c r="T543" i="3" s="1" a="1"/>
  <c r="U543" i="3" s="1"/>
  <c r="C545" i="3"/>
  <c r="D545" i="3" s="1"/>
  <c r="K544" i="3"/>
  <c r="L544" i="3" s="1" a="1"/>
  <c r="G543" i="3" l="1"/>
  <c r="W543" i="3"/>
  <c r="X543" i="3"/>
  <c r="Y543" i="3"/>
  <c r="V543" i="3"/>
  <c r="I543" i="3" s="1"/>
  <c r="T543" i="3"/>
  <c r="P544" i="3"/>
  <c r="M544" i="3"/>
  <c r="Q544" i="3"/>
  <c r="L544" i="3"/>
  <c r="N544" i="3"/>
  <c r="O544" i="3"/>
  <c r="C546" i="3"/>
  <c r="K545" i="3"/>
  <c r="L545" i="3" s="1" a="1"/>
  <c r="E544" i="3" l="1"/>
  <c r="F544" i="3" s="1"/>
  <c r="H544" i="3" s="1"/>
  <c r="S544" i="3" s="1"/>
  <c r="T544" i="3" s="1" a="1"/>
  <c r="T544" i="3" s="1"/>
  <c r="P545" i="3"/>
  <c r="Q545" i="3"/>
  <c r="L545" i="3"/>
  <c r="N545" i="3"/>
  <c r="O545" i="3"/>
  <c r="M545" i="3"/>
  <c r="D546" i="3"/>
  <c r="G544" i="3" l="1"/>
  <c r="W544" i="3"/>
  <c r="I544" i="3" s="1"/>
  <c r="V544" i="3"/>
  <c r="Y544" i="3"/>
  <c r="X544" i="3"/>
  <c r="U544" i="3"/>
  <c r="E545" i="3"/>
  <c r="F545" i="3" s="1"/>
  <c r="H545" i="3" s="1"/>
  <c r="S545" i="3" s="1"/>
  <c r="T545" i="3" s="1" a="1"/>
  <c r="Y545" i="3" s="1"/>
  <c r="K546" i="3"/>
  <c r="L546" i="3" s="1" a="1"/>
  <c r="C547" i="3"/>
  <c r="G545" i="3" l="1"/>
  <c r="V545" i="3"/>
  <c r="I545" i="3" s="1"/>
  <c r="X545" i="3"/>
  <c r="T545" i="3"/>
  <c r="W545" i="3"/>
  <c r="U545" i="3"/>
  <c r="D547" i="3"/>
  <c r="Q546" i="3"/>
  <c r="P546" i="3"/>
  <c r="L546" i="3"/>
  <c r="O546" i="3"/>
  <c r="N546" i="3"/>
  <c r="M546" i="3"/>
  <c r="E546" i="3" s="1"/>
  <c r="F546" i="3" s="1"/>
  <c r="H546" i="3" s="1"/>
  <c r="S546" i="3" s="1"/>
  <c r="T546" i="3" s="1" a="1"/>
  <c r="C548" i="3" l="1"/>
  <c r="K547" i="3"/>
  <c r="L547" i="3" s="1" a="1"/>
  <c r="U546" i="3"/>
  <c r="W546" i="3"/>
  <c r="I546" i="3" s="1"/>
  <c r="X546" i="3"/>
  <c r="T546" i="3"/>
  <c r="V546" i="3"/>
  <c r="Y546" i="3"/>
  <c r="G546" i="3"/>
  <c r="M547" i="3" l="1"/>
  <c r="N547" i="3"/>
  <c r="Q547" i="3"/>
  <c r="O547" i="3"/>
  <c r="L547" i="3"/>
  <c r="P547" i="3"/>
  <c r="D548" i="3"/>
  <c r="E547" i="3" l="1"/>
  <c r="F547" i="3" s="1"/>
  <c r="H547" i="3" s="1"/>
  <c r="S547" i="3" s="1"/>
  <c r="T547" i="3" s="1" a="1"/>
  <c r="Y547" i="3" s="1"/>
  <c r="K548" i="3"/>
  <c r="L548" i="3" s="1" a="1"/>
  <c r="C549" i="3"/>
  <c r="G547" i="3" l="1"/>
  <c r="U547" i="3"/>
  <c r="W547" i="3"/>
  <c r="T547" i="3"/>
  <c r="V547" i="3"/>
  <c r="I547" i="3" s="1"/>
  <c r="X547" i="3"/>
  <c r="D549" i="3"/>
  <c r="O548" i="3"/>
  <c r="N548" i="3"/>
  <c r="Q548" i="3"/>
  <c r="M548" i="3"/>
  <c r="L548" i="3"/>
  <c r="P548" i="3"/>
  <c r="E548" i="3" l="1"/>
  <c r="F548" i="3" s="1"/>
  <c r="H548" i="3" s="1"/>
  <c r="S548" i="3" s="1"/>
  <c r="T548" i="3" s="1" a="1"/>
  <c r="U548" i="3" s="1"/>
  <c r="C550" i="3"/>
  <c r="K549" i="3"/>
  <c r="L549" i="3" s="1" a="1"/>
  <c r="G548" i="3" l="1"/>
  <c r="Y548" i="3"/>
  <c r="V548" i="3"/>
  <c r="X548" i="3"/>
  <c r="T548" i="3"/>
  <c r="W548" i="3"/>
  <c r="I548" i="3" s="1"/>
  <c r="Q549" i="3"/>
  <c r="O549" i="3"/>
  <c r="L549" i="3"/>
  <c r="P549" i="3"/>
  <c r="M549" i="3"/>
  <c r="N549" i="3"/>
  <c r="D550" i="3"/>
  <c r="E549" i="3" l="1"/>
  <c r="F549" i="3" s="1"/>
  <c r="H549" i="3" s="1"/>
  <c r="S549" i="3" s="1"/>
  <c r="T549" i="3" s="1" a="1"/>
  <c r="U549" i="3" s="1"/>
  <c r="K550" i="3"/>
  <c r="L550" i="3" s="1" a="1"/>
  <c r="C551" i="3"/>
  <c r="V549" i="3" l="1"/>
  <c r="I549" i="3" s="1"/>
  <c r="W549" i="3"/>
  <c r="Y549" i="3"/>
  <c r="T549" i="3"/>
  <c r="X549" i="3"/>
  <c r="G549" i="3"/>
  <c r="D551" i="3"/>
  <c r="L550" i="3"/>
  <c r="N550" i="3"/>
  <c r="P550" i="3"/>
  <c r="Q550" i="3"/>
  <c r="M550" i="3"/>
  <c r="O550" i="3"/>
  <c r="E550" i="3" l="1"/>
  <c r="F550" i="3" s="1"/>
  <c r="H550" i="3" s="1"/>
  <c r="S550" i="3" s="1"/>
  <c r="T550" i="3" s="1" a="1"/>
  <c r="T550" i="3" s="1"/>
  <c r="K551" i="3"/>
  <c r="L551" i="3" s="1" a="1"/>
  <c r="C552" i="3"/>
  <c r="W550" i="3" l="1"/>
  <c r="I550" i="3" s="1"/>
  <c r="V550" i="3"/>
  <c r="Y550" i="3"/>
  <c r="U550" i="3"/>
  <c r="X550" i="3"/>
  <c r="G550" i="3"/>
  <c r="D552" i="3"/>
  <c r="Q551" i="3"/>
  <c r="L551" i="3"/>
  <c r="M551" i="3"/>
  <c r="P551" i="3"/>
  <c r="O551" i="3"/>
  <c r="N551" i="3"/>
  <c r="E551" i="3" l="1"/>
  <c r="F551" i="3" s="1"/>
  <c r="H551" i="3" s="1"/>
  <c r="S551" i="3" s="1"/>
  <c r="T551" i="3" s="1" a="1"/>
  <c r="W551" i="3" s="1"/>
  <c r="K552" i="3"/>
  <c r="L552" i="3" s="1" a="1"/>
  <c r="C553" i="3"/>
  <c r="G551" i="3" l="1"/>
  <c r="X551" i="3"/>
  <c r="V551" i="3"/>
  <c r="U551" i="3"/>
  <c r="I551" i="3" s="1"/>
  <c r="Y551" i="3"/>
  <c r="T551" i="3"/>
  <c r="L552" i="3"/>
  <c r="P552" i="3"/>
  <c r="M552" i="3"/>
  <c r="O552" i="3"/>
  <c r="N552" i="3"/>
  <c r="Q552" i="3"/>
  <c r="D553" i="3"/>
  <c r="E552" i="3" l="1"/>
  <c r="F552" i="3" s="1"/>
  <c r="H552" i="3" s="1"/>
  <c r="S552" i="3" s="1"/>
  <c r="T552" i="3" s="1" a="1"/>
  <c r="Y552" i="3" s="1"/>
  <c r="C554" i="3"/>
  <c r="K553" i="3"/>
  <c r="L553" i="3" s="1" a="1"/>
  <c r="V552" i="3" l="1"/>
  <c r="X552" i="3"/>
  <c r="W552" i="3"/>
  <c r="I552" i="3" s="1"/>
  <c r="T552" i="3"/>
  <c r="U552" i="3"/>
  <c r="G552" i="3"/>
  <c r="M553" i="3"/>
  <c r="N553" i="3"/>
  <c r="P553" i="3"/>
  <c r="O553" i="3"/>
  <c r="Q553" i="3"/>
  <c r="L553" i="3"/>
  <c r="D554" i="3"/>
  <c r="E553" i="3" l="1"/>
  <c r="F553" i="3" s="1"/>
  <c r="H553" i="3" s="1"/>
  <c r="S553" i="3" s="1"/>
  <c r="T553" i="3" s="1" a="1"/>
  <c r="W553" i="3" s="1"/>
  <c r="C555" i="3"/>
  <c r="K554" i="3"/>
  <c r="L554" i="3" s="1" a="1"/>
  <c r="G553" i="3" l="1"/>
  <c r="Y553" i="3"/>
  <c r="U553" i="3"/>
  <c r="V553" i="3"/>
  <c r="I553" i="3" s="1"/>
  <c r="T553" i="3"/>
  <c r="X553" i="3"/>
  <c r="L554" i="3"/>
  <c r="Q554" i="3"/>
  <c r="O554" i="3"/>
  <c r="N554" i="3"/>
  <c r="P554" i="3"/>
  <c r="M554" i="3"/>
  <c r="E554" i="3" s="1"/>
  <c r="F554" i="3" s="1"/>
  <c r="D555" i="3"/>
  <c r="G554" i="3" l="1"/>
  <c r="H554" i="3"/>
  <c r="S554" i="3" s="1"/>
  <c r="T554" i="3" s="1" a="1"/>
  <c r="C556" i="3"/>
  <c r="D556" i="3" s="1"/>
  <c r="K555" i="3"/>
  <c r="L555" i="3" s="1" a="1"/>
  <c r="N555" i="3" l="1"/>
  <c r="L555" i="3"/>
  <c r="M555" i="3"/>
  <c r="P555" i="3"/>
  <c r="O555" i="3"/>
  <c r="Q555" i="3"/>
  <c r="V554" i="3"/>
  <c r="X554" i="3"/>
  <c r="Y554" i="3"/>
  <c r="U554" i="3"/>
  <c r="T554" i="3"/>
  <c r="W554" i="3"/>
  <c r="I554" i="3" s="1"/>
  <c r="C557" i="3"/>
  <c r="K556" i="3"/>
  <c r="L556" i="3" s="1" a="1"/>
  <c r="E555" i="3" l="1"/>
  <c r="F555" i="3" s="1"/>
  <c r="Q556" i="3"/>
  <c r="P556" i="3"/>
  <c r="M556" i="3"/>
  <c r="L556" i="3"/>
  <c r="N556" i="3"/>
  <c r="O556" i="3"/>
  <c r="D557" i="3"/>
  <c r="E556" i="3" l="1"/>
  <c r="F556" i="3" s="1"/>
  <c r="H556" i="3" s="1"/>
  <c r="S556" i="3" s="1"/>
  <c r="T556" i="3" s="1" a="1"/>
  <c r="W556" i="3" s="1"/>
  <c r="H555" i="3"/>
  <c r="S555" i="3" s="1"/>
  <c r="T555" i="3" s="1" a="1"/>
  <c r="G555" i="3"/>
  <c r="C558" i="3"/>
  <c r="K557" i="3"/>
  <c r="L557" i="3" s="1" a="1"/>
  <c r="G556" i="3" l="1"/>
  <c r="U556" i="3"/>
  <c r="I556" i="3" s="1"/>
  <c r="X556" i="3"/>
  <c r="Y556" i="3"/>
  <c r="V556" i="3"/>
  <c r="T556" i="3"/>
  <c r="T555" i="3"/>
  <c r="W555" i="3"/>
  <c r="Y555" i="3"/>
  <c r="U555" i="3"/>
  <c r="X555" i="3"/>
  <c r="V555" i="3"/>
  <c r="I555" i="3" s="1"/>
  <c r="N557" i="3"/>
  <c r="P557" i="3"/>
  <c r="L557" i="3"/>
  <c r="Q557" i="3"/>
  <c r="M557" i="3"/>
  <c r="O557" i="3"/>
  <c r="D558" i="3"/>
  <c r="E557" i="3" l="1"/>
  <c r="F557" i="3" s="1"/>
  <c r="H557" i="3" s="1"/>
  <c r="S557" i="3" s="1"/>
  <c r="T557" i="3" s="1" a="1"/>
  <c r="W557" i="3" s="1"/>
  <c r="K558" i="3"/>
  <c r="L558" i="3" s="1" a="1"/>
  <c r="C559" i="3"/>
  <c r="X557" i="3" l="1"/>
  <c r="G557" i="3"/>
  <c r="Y557" i="3"/>
  <c r="V557" i="3"/>
  <c r="U557" i="3"/>
  <c r="I557" i="3" s="1"/>
  <c r="T557" i="3"/>
  <c r="D559" i="3"/>
  <c r="Q558" i="3"/>
  <c r="N558" i="3"/>
  <c r="L558" i="3"/>
  <c r="O558" i="3"/>
  <c r="M558" i="3"/>
  <c r="P558" i="3"/>
  <c r="E558" i="3" l="1"/>
  <c r="F558" i="3" s="1"/>
  <c r="H558" i="3" s="1"/>
  <c r="S558" i="3" s="1"/>
  <c r="T558" i="3" s="1" a="1"/>
  <c r="V558" i="3" s="1"/>
  <c r="K559" i="3"/>
  <c r="L559" i="3" s="1" a="1"/>
  <c r="C560" i="3"/>
  <c r="D560" i="3" s="1"/>
  <c r="G558" i="3" l="1"/>
  <c r="T558" i="3"/>
  <c r="X558" i="3"/>
  <c r="Y558" i="3"/>
  <c r="W558" i="3"/>
  <c r="U558" i="3"/>
  <c r="I558" i="3" s="1"/>
  <c r="C561" i="3"/>
  <c r="K560" i="3"/>
  <c r="L560" i="3" s="1" a="1"/>
  <c r="L559" i="3"/>
  <c r="P559" i="3"/>
  <c r="O559" i="3"/>
  <c r="Q559" i="3"/>
  <c r="N559" i="3"/>
  <c r="M559" i="3"/>
  <c r="E559" i="3" l="1"/>
  <c r="F559" i="3" s="1"/>
  <c r="H559" i="3" s="1"/>
  <c r="S559" i="3" s="1"/>
  <c r="T559" i="3" s="1" a="1"/>
  <c r="U559" i="3" s="1"/>
  <c r="O560" i="3"/>
  <c r="P560" i="3"/>
  <c r="Q560" i="3"/>
  <c r="L560" i="3"/>
  <c r="M560" i="3"/>
  <c r="N560" i="3"/>
  <c r="E560" i="3" s="1"/>
  <c r="D561" i="3"/>
  <c r="F560" i="3" l="1"/>
  <c r="H560" i="3" s="1"/>
  <c r="S560" i="3" s="1"/>
  <c r="T560" i="3" s="1" a="1"/>
  <c r="X560" i="3" s="1"/>
  <c r="G559" i="3"/>
  <c r="V559" i="3"/>
  <c r="T559" i="3"/>
  <c r="X559" i="3"/>
  <c r="Y559" i="3"/>
  <c r="W559" i="3"/>
  <c r="I559" i="3"/>
  <c r="K561" i="3"/>
  <c r="L561" i="3" s="1" a="1"/>
  <c r="C562" i="3"/>
  <c r="G560" i="3" l="1"/>
  <c r="Y560" i="3"/>
  <c r="T560" i="3"/>
  <c r="V560" i="3"/>
  <c r="U560" i="3"/>
  <c r="I560" i="3" s="1"/>
  <c r="W560" i="3"/>
  <c r="D562" i="3"/>
  <c r="Q561" i="3"/>
  <c r="M561" i="3"/>
  <c r="P561" i="3"/>
  <c r="N561" i="3"/>
  <c r="L561" i="3"/>
  <c r="O561" i="3"/>
  <c r="E561" i="3" l="1"/>
  <c r="F561" i="3" s="1"/>
  <c r="H561" i="3" s="1"/>
  <c r="S561" i="3" s="1"/>
  <c r="T561" i="3" s="1" a="1"/>
  <c r="W561" i="3" s="1"/>
  <c r="C563" i="3"/>
  <c r="K562" i="3"/>
  <c r="L562" i="3" s="1" a="1"/>
  <c r="G561" i="3" l="1"/>
  <c r="T561" i="3"/>
  <c r="Y561" i="3"/>
  <c r="X561" i="3"/>
  <c r="V561" i="3"/>
  <c r="U561" i="3"/>
  <c r="I561" i="3" s="1"/>
  <c r="D563" i="3"/>
  <c r="P562" i="3"/>
  <c r="Q562" i="3"/>
  <c r="N562" i="3"/>
  <c r="L562" i="3"/>
  <c r="M562" i="3"/>
  <c r="O562" i="3"/>
  <c r="E562" i="3" l="1"/>
  <c r="F562" i="3" s="1"/>
  <c r="H562" i="3" s="1"/>
  <c r="S562" i="3" s="1"/>
  <c r="T562" i="3" s="1" a="1"/>
  <c r="T562" i="3" s="1"/>
  <c r="K563" i="3"/>
  <c r="L563" i="3" s="1" a="1"/>
  <c r="C564" i="3"/>
  <c r="D564" i="3" s="1"/>
  <c r="G562" i="3" l="1"/>
  <c r="Y562" i="3"/>
  <c r="V562" i="3"/>
  <c r="I562" i="3" s="1"/>
  <c r="W562" i="3"/>
  <c r="U562" i="3"/>
  <c r="X562" i="3"/>
  <c r="P563" i="3"/>
  <c r="Q563" i="3"/>
  <c r="M563" i="3"/>
  <c r="N563" i="3"/>
  <c r="L563" i="3"/>
  <c r="O563" i="3"/>
  <c r="C565" i="3"/>
  <c r="K564" i="3"/>
  <c r="L564" i="3" s="1" a="1"/>
  <c r="E563" i="3" l="1"/>
  <c r="F563" i="3" s="1"/>
  <c r="H563" i="3" s="1"/>
  <c r="S563" i="3" s="1"/>
  <c r="T563" i="3" s="1" a="1"/>
  <c r="U563" i="3" s="1"/>
  <c r="P564" i="3"/>
  <c r="M564" i="3"/>
  <c r="N564" i="3"/>
  <c r="Q564" i="3"/>
  <c r="O564" i="3"/>
  <c r="L564" i="3"/>
  <c r="D565" i="3"/>
  <c r="E564" i="3" l="1"/>
  <c r="F564" i="3" s="1"/>
  <c r="H564" i="3" s="1"/>
  <c r="S564" i="3" s="1"/>
  <c r="T564" i="3" s="1" a="1"/>
  <c r="W564" i="3" s="1"/>
  <c r="W563" i="3"/>
  <c r="I563" i="3" s="1"/>
  <c r="X563" i="3"/>
  <c r="T563" i="3"/>
  <c r="Y563" i="3"/>
  <c r="V563" i="3"/>
  <c r="G563" i="3"/>
  <c r="C566" i="3"/>
  <c r="K565" i="3"/>
  <c r="L565" i="3" s="1" a="1"/>
  <c r="G564" i="3" l="1"/>
  <c r="I564" i="3"/>
  <c r="V564" i="3"/>
  <c r="U564" i="3"/>
  <c r="T564" i="3"/>
  <c r="Y564" i="3"/>
  <c r="X564" i="3"/>
  <c r="N565" i="3"/>
  <c r="L565" i="3"/>
  <c r="O565" i="3"/>
  <c r="P565" i="3"/>
  <c r="Q565" i="3"/>
  <c r="M565" i="3"/>
  <c r="E565" i="3" s="1"/>
  <c r="F565" i="3" s="1"/>
  <c r="H565" i="3" s="1"/>
  <c r="S565" i="3" s="1"/>
  <c r="T565" i="3" s="1" a="1"/>
  <c r="D566" i="3"/>
  <c r="T565" i="3" l="1"/>
  <c r="Y565" i="3"/>
  <c r="V565" i="3"/>
  <c r="I565" i="3" s="1"/>
  <c r="X565" i="3"/>
  <c r="W565" i="3"/>
  <c r="U565" i="3"/>
  <c r="C567" i="3"/>
  <c r="D567" i="3" s="1"/>
  <c r="K566" i="3"/>
  <c r="L566" i="3" s="1" a="1"/>
  <c r="G565" i="3"/>
  <c r="K567" i="3" l="1"/>
  <c r="L567" i="3" s="1" a="1"/>
  <c r="C568" i="3"/>
  <c r="N566" i="3"/>
  <c r="L566" i="3"/>
  <c r="Q566" i="3"/>
  <c r="P566" i="3"/>
  <c r="M566" i="3"/>
  <c r="O566" i="3"/>
  <c r="E566" i="3" l="1"/>
  <c r="F566" i="3" s="1"/>
  <c r="H566" i="3" s="1"/>
  <c r="S566" i="3" s="1"/>
  <c r="T566" i="3" s="1" a="1"/>
  <c r="Y566" i="3" s="1"/>
  <c r="L567" i="3"/>
  <c r="N567" i="3"/>
  <c r="Q567" i="3"/>
  <c r="O567" i="3"/>
  <c r="M567" i="3"/>
  <c r="P567" i="3"/>
  <c r="D568" i="3"/>
  <c r="G566" i="3" l="1"/>
  <c r="V566" i="3"/>
  <c r="I566" i="3" s="1"/>
  <c r="U566" i="3"/>
  <c r="W566" i="3"/>
  <c r="T566" i="3"/>
  <c r="X566" i="3"/>
  <c r="E567" i="3"/>
  <c r="F567" i="3" s="1"/>
  <c r="H567" i="3" s="1"/>
  <c r="S567" i="3" s="1"/>
  <c r="T567" i="3" s="1" a="1"/>
  <c r="T567" i="3" s="1"/>
  <c r="K568" i="3"/>
  <c r="L568" i="3" s="1" a="1"/>
  <c r="C569" i="3"/>
  <c r="Y567" i="3" l="1"/>
  <c r="W567" i="3"/>
  <c r="I567" i="3" s="1"/>
  <c r="X567" i="3"/>
  <c r="U567" i="3"/>
  <c r="V567" i="3"/>
  <c r="G567" i="3"/>
  <c r="Q568" i="3"/>
  <c r="N568" i="3"/>
  <c r="O568" i="3"/>
  <c r="P568" i="3"/>
  <c r="L568" i="3"/>
  <c r="M568" i="3"/>
  <c r="E568" i="3" s="1"/>
  <c r="F568" i="3" s="1"/>
  <c r="H568" i="3" s="1"/>
  <c r="S568" i="3" s="1"/>
  <c r="T568" i="3" s="1" a="1"/>
  <c r="D569" i="3"/>
  <c r="G568" i="3" l="1"/>
  <c r="K569" i="3"/>
  <c r="L569" i="3" s="1" a="1"/>
  <c r="C570" i="3"/>
  <c r="U568" i="3"/>
  <c r="W568" i="3"/>
  <c r="I568" i="3" s="1"/>
  <c r="T568" i="3"/>
  <c r="X568" i="3"/>
  <c r="Y568" i="3"/>
  <c r="V568" i="3"/>
  <c r="D570" i="3" l="1"/>
  <c r="O569" i="3"/>
  <c r="Q569" i="3"/>
  <c r="L569" i="3"/>
  <c r="P569" i="3"/>
  <c r="M569" i="3"/>
  <c r="N569" i="3"/>
  <c r="E569" i="3" l="1"/>
  <c r="F569" i="3" s="1"/>
  <c r="H569" i="3" s="1"/>
  <c r="S569" i="3" s="1"/>
  <c r="T569" i="3" s="1" a="1"/>
  <c r="V569" i="3" s="1"/>
  <c r="C571" i="3"/>
  <c r="K570" i="3"/>
  <c r="L570" i="3" s="1" a="1"/>
  <c r="G569" i="3" l="1"/>
  <c r="X569" i="3"/>
  <c r="Y569" i="3"/>
  <c r="W569" i="3"/>
  <c r="I569" i="3" s="1"/>
  <c r="T569" i="3"/>
  <c r="U569" i="3"/>
  <c r="D571" i="3"/>
  <c r="N570" i="3"/>
  <c r="P570" i="3"/>
  <c r="M570" i="3"/>
  <c r="L570" i="3"/>
  <c r="Q570" i="3"/>
  <c r="O570" i="3"/>
  <c r="E570" i="3" l="1"/>
  <c r="F570" i="3" s="1"/>
  <c r="H570" i="3" s="1"/>
  <c r="S570" i="3" s="1"/>
  <c r="T570" i="3" s="1" a="1"/>
  <c r="Y570" i="3" s="1"/>
  <c r="K571" i="3"/>
  <c r="L571" i="3" s="1" a="1"/>
  <c r="C572" i="3"/>
  <c r="D572" i="3" s="1"/>
  <c r="G570" i="3" l="1"/>
  <c r="U570" i="3"/>
  <c r="X570" i="3"/>
  <c r="V570" i="3"/>
  <c r="T570" i="3"/>
  <c r="W570" i="3"/>
  <c r="I570" i="3" s="1"/>
  <c r="K572" i="3"/>
  <c r="L572" i="3" s="1" a="1"/>
  <c r="C573" i="3"/>
  <c r="O571" i="3"/>
  <c r="Q571" i="3"/>
  <c r="N571" i="3"/>
  <c r="L571" i="3"/>
  <c r="M571" i="3"/>
  <c r="P571" i="3"/>
  <c r="E571" i="3" l="1"/>
  <c r="F571" i="3" s="1"/>
  <c r="H571" i="3" s="1"/>
  <c r="S571" i="3" s="1"/>
  <c r="T571" i="3" s="1" a="1"/>
  <c r="V571" i="3" s="1"/>
  <c r="D573" i="3"/>
  <c r="P572" i="3"/>
  <c r="M572" i="3"/>
  <c r="L572" i="3"/>
  <c r="O572" i="3"/>
  <c r="N572" i="3"/>
  <c r="Q572" i="3"/>
  <c r="E572" i="3" l="1"/>
  <c r="F572" i="3" s="1"/>
  <c r="Y571" i="3"/>
  <c r="G571" i="3"/>
  <c r="X571" i="3"/>
  <c r="W571" i="3"/>
  <c r="T571" i="3"/>
  <c r="U571" i="3"/>
  <c r="I571" i="3" s="1"/>
  <c r="C574" i="3"/>
  <c r="K573" i="3"/>
  <c r="L573" i="3" s="1" a="1"/>
  <c r="H572" i="3" l="1"/>
  <c r="S572" i="3" s="1"/>
  <c r="T572" i="3" s="1" a="1"/>
  <c r="U572" i="3" s="1"/>
  <c r="G572" i="3"/>
  <c r="D574" i="3"/>
  <c r="Q573" i="3"/>
  <c r="M573" i="3"/>
  <c r="N573" i="3"/>
  <c r="L573" i="3"/>
  <c r="O573" i="3"/>
  <c r="P573" i="3"/>
  <c r="W572" i="3" l="1"/>
  <c r="T572" i="3"/>
  <c r="V572" i="3"/>
  <c r="I572" i="3" s="1"/>
  <c r="Y572" i="3"/>
  <c r="X572" i="3"/>
  <c r="E573" i="3"/>
  <c r="F573" i="3" s="1"/>
  <c r="H573" i="3" s="1"/>
  <c r="S573" i="3" s="1"/>
  <c r="T573" i="3" s="1" a="1"/>
  <c r="W573" i="3" s="1"/>
  <c r="K574" i="3"/>
  <c r="L574" i="3" s="1" a="1"/>
  <c r="C575" i="3"/>
  <c r="D575" i="3" s="1"/>
  <c r="I573" i="3" l="1"/>
  <c r="V573" i="3"/>
  <c r="X573" i="3"/>
  <c r="Y573" i="3"/>
  <c r="U573" i="3"/>
  <c r="T573" i="3"/>
  <c r="G573" i="3"/>
  <c r="M574" i="3"/>
  <c r="P574" i="3"/>
  <c r="Q574" i="3"/>
  <c r="O574" i="3"/>
  <c r="N574" i="3"/>
  <c r="L574" i="3"/>
  <c r="K575" i="3"/>
  <c r="L575" i="3" s="1" a="1"/>
  <c r="C576" i="3"/>
  <c r="E574" i="3" l="1"/>
  <c r="F574" i="3" s="1"/>
  <c r="G574" i="3" s="1"/>
  <c r="D576" i="3"/>
  <c r="N575" i="3"/>
  <c r="M575" i="3"/>
  <c r="Q575" i="3"/>
  <c r="O575" i="3"/>
  <c r="L575" i="3"/>
  <c r="P575" i="3"/>
  <c r="H574" i="3" l="1"/>
  <c r="S574" i="3" s="1"/>
  <c r="T574" i="3" s="1" a="1"/>
  <c r="Y574" i="3" s="1"/>
  <c r="E575" i="3"/>
  <c r="F575" i="3" s="1"/>
  <c r="H575" i="3" s="1"/>
  <c r="S575" i="3" s="1"/>
  <c r="T575" i="3" s="1" a="1"/>
  <c r="C577" i="3"/>
  <c r="K576" i="3"/>
  <c r="L576" i="3" s="1" a="1"/>
  <c r="T574" i="3" l="1"/>
  <c r="U574" i="3"/>
  <c r="I574" i="3" s="1"/>
  <c r="X574" i="3"/>
  <c r="V574" i="3"/>
  <c r="W574" i="3"/>
  <c r="L576" i="3"/>
  <c r="P576" i="3"/>
  <c r="N576" i="3"/>
  <c r="M576" i="3"/>
  <c r="Q576" i="3"/>
  <c r="O576" i="3"/>
  <c r="D577" i="3"/>
  <c r="Y575" i="3"/>
  <c r="T575" i="3"/>
  <c r="X575" i="3"/>
  <c r="W575" i="3"/>
  <c r="I575" i="3" s="1"/>
  <c r="U575" i="3"/>
  <c r="V575" i="3"/>
  <c r="G575" i="3"/>
  <c r="E576" i="3" l="1"/>
  <c r="F576" i="3" s="1"/>
  <c r="H576" i="3" s="1"/>
  <c r="S576" i="3" s="1"/>
  <c r="T576" i="3" s="1" a="1"/>
  <c r="Y576" i="3" s="1"/>
  <c r="C578" i="3"/>
  <c r="K577" i="3"/>
  <c r="L577" i="3" s="1" a="1"/>
  <c r="X576" i="3" l="1"/>
  <c r="T576" i="3"/>
  <c r="V576" i="3"/>
  <c r="W576" i="3"/>
  <c r="I576" i="3" s="1"/>
  <c r="U576" i="3"/>
  <c r="G576" i="3"/>
  <c r="D578" i="3"/>
  <c r="P577" i="3"/>
  <c r="O577" i="3"/>
  <c r="Q577" i="3"/>
  <c r="L577" i="3"/>
  <c r="N577" i="3"/>
  <c r="M577" i="3"/>
  <c r="E577" i="3" l="1"/>
  <c r="F577" i="3" s="1"/>
  <c r="G577" i="3" s="1"/>
  <c r="C579" i="3"/>
  <c r="K578" i="3"/>
  <c r="L578" i="3" s="1" a="1"/>
  <c r="H577" i="3" l="1"/>
  <c r="S577" i="3" s="1"/>
  <c r="T577" i="3" s="1" a="1"/>
  <c r="W577" i="3" s="1"/>
  <c r="D579" i="3"/>
  <c r="Q578" i="3"/>
  <c r="P578" i="3"/>
  <c r="L578" i="3"/>
  <c r="N578" i="3"/>
  <c r="O578" i="3"/>
  <c r="M578" i="3"/>
  <c r="E578" i="3" s="1"/>
  <c r="F578" i="3" s="1"/>
  <c r="H578" i="3" s="1"/>
  <c r="S578" i="3" s="1"/>
  <c r="T578" i="3" s="1" a="1"/>
  <c r="Y577" i="3" l="1"/>
  <c r="U577" i="3"/>
  <c r="X577" i="3"/>
  <c r="I577" i="3" s="1"/>
  <c r="T577" i="3"/>
  <c r="V577" i="3"/>
  <c r="U578" i="3"/>
  <c r="W578" i="3"/>
  <c r="T578" i="3"/>
  <c r="X578" i="3"/>
  <c r="Y578" i="3"/>
  <c r="V578" i="3"/>
  <c r="I578" i="3" s="1"/>
  <c r="G578" i="3"/>
  <c r="K579" i="3"/>
  <c r="L579" i="3" s="1" a="1"/>
  <c r="C580" i="3"/>
  <c r="L579" i="3" l="1"/>
  <c r="O579" i="3"/>
  <c r="Q579" i="3"/>
  <c r="M579" i="3"/>
  <c r="N579" i="3"/>
  <c r="P579" i="3"/>
  <c r="D580" i="3"/>
  <c r="E579" i="3" l="1"/>
  <c r="F579" i="3" s="1"/>
  <c r="H579" i="3" s="1"/>
  <c r="S579" i="3" s="1"/>
  <c r="T579" i="3" s="1" a="1"/>
  <c r="Y579" i="3" s="1"/>
  <c r="C581" i="3"/>
  <c r="K580" i="3"/>
  <c r="L580" i="3" s="1" a="1"/>
  <c r="W579" i="3" l="1"/>
  <c r="I579" i="3" s="1"/>
  <c r="U579" i="3"/>
  <c r="X579" i="3"/>
  <c r="V579" i="3"/>
  <c r="T579" i="3"/>
  <c r="G579" i="3"/>
  <c r="D581" i="3"/>
  <c r="P580" i="3"/>
  <c r="O580" i="3"/>
  <c r="Q580" i="3"/>
  <c r="M580" i="3"/>
  <c r="L580" i="3"/>
  <c r="N580" i="3"/>
  <c r="E580" i="3" l="1"/>
  <c r="F580" i="3" s="1"/>
  <c r="G580" i="3" s="1"/>
  <c r="C582" i="3"/>
  <c r="K581" i="3"/>
  <c r="L581" i="3" s="1" a="1"/>
  <c r="H580" i="3" l="1"/>
  <c r="S580" i="3" s="1"/>
  <c r="T580" i="3" s="1" a="1"/>
  <c r="V580" i="3" s="1"/>
  <c r="L581" i="3"/>
  <c r="Q581" i="3"/>
  <c r="M581" i="3"/>
  <c r="P581" i="3"/>
  <c r="N581" i="3"/>
  <c r="O581" i="3"/>
  <c r="D582" i="3"/>
  <c r="Y580" i="3" l="1"/>
  <c r="W580" i="3"/>
  <c r="I580" i="3" s="1"/>
  <c r="U580" i="3"/>
  <c r="X580" i="3"/>
  <c r="T580" i="3"/>
  <c r="E581" i="3"/>
  <c r="F581" i="3" s="1"/>
  <c r="K582" i="3"/>
  <c r="L582" i="3" s="1" a="1"/>
  <c r="C583" i="3"/>
  <c r="H581" i="3" l="1"/>
  <c r="S581" i="3" s="1"/>
  <c r="T581" i="3" s="1" a="1"/>
  <c r="G581" i="3"/>
  <c r="N582" i="3"/>
  <c r="M582" i="3"/>
  <c r="P582" i="3"/>
  <c r="O582" i="3"/>
  <c r="Q582" i="3"/>
  <c r="L582" i="3"/>
  <c r="D583" i="3"/>
  <c r="E582" i="3" l="1"/>
  <c r="F582" i="3" s="1"/>
  <c r="G582" i="3" s="1"/>
  <c r="W581" i="3"/>
  <c r="X581" i="3"/>
  <c r="V581" i="3"/>
  <c r="Y581" i="3"/>
  <c r="T581" i="3"/>
  <c r="U581" i="3"/>
  <c r="I581" i="3" s="1"/>
  <c r="C584" i="3"/>
  <c r="K583" i="3"/>
  <c r="L583" i="3" s="1" a="1"/>
  <c r="H582" i="3"/>
  <c r="S582" i="3" s="1"/>
  <c r="T582" i="3" s="1" a="1"/>
  <c r="T582" i="3" l="1"/>
  <c r="Y582" i="3"/>
  <c r="U582" i="3"/>
  <c r="I582" i="3" s="1"/>
  <c r="V582" i="3"/>
  <c r="W582" i="3"/>
  <c r="X582" i="3"/>
  <c r="L583" i="3"/>
  <c r="O583" i="3"/>
  <c r="M583" i="3"/>
  <c r="P583" i="3"/>
  <c r="Q583" i="3"/>
  <c r="N583" i="3"/>
  <c r="D584" i="3"/>
  <c r="E583" i="3" l="1"/>
  <c r="F583" i="3" s="1"/>
  <c r="H583" i="3" s="1"/>
  <c r="S583" i="3" s="1"/>
  <c r="T583" i="3" s="1" a="1"/>
  <c r="W583" i="3" s="1"/>
  <c r="C585" i="3"/>
  <c r="K584" i="3"/>
  <c r="L584" i="3" s="1" a="1"/>
  <c r="G583" i="3" l="1"/>
  <c r="T583" i="3"/>
  <c r="V583" i="3"/>
  <c r="I583" i="3" s="1"/>
  <c r="Y583" i="3"/>
  <c r="U583" i="3"/>
  <c r="X583" i="3"/>
  <c r="D585" i="3"/>
  <c r="P584" i="3"/>
  <c r="O584" i="3"/>
  <c r="Q584" i="3"/>
  <c r="N584" i="3"/>
  <c r="L584" i="3"/>
  <c r="M584" i="3"/>
  <c r="E584" i="3" s="1"/>
  <c r="F584" i="3" s="1"/>
  <c r="H584" i="3" s="1"/>
  <c r="S584" i="3" s="1"/>
  <c r="T584" i="3" s="1" a="1"/>
  <c r="X584" i="3" l="1"/>
  <c r="U584" i="3"/>
  <c r="V584" i="3"/>
  <c r="W584" i="3"/>
  <c r="I584" i="3" s="1"/>
  <c r="Y584" i="3"/>
  <c r="T584" i="3"/>
  <c r="C586" i="3"/>
  <c r="K585" i="3"/>
  <c r="L585" i="3" s="1" a="1"/>
  <c r="G584" i="3"/>
  <c r="D586" i="3" l="1"/>
  <c r="N585" i="3"/>
  <c r="L585" i="3"/>
  <c r="O585" i="3"/>
  <c r="M585" i="3"/>
  <c r="P585" i="3"/>
  <c r="Q585" i="3"/>
  <c r="E585" i="3" l="1"/>
  <c r="F585" i="3" s="1"/>
  <c r="H585" i="3" s="1"/>
  <c r="S585" i="3" s="1"/>
  <c r="T585" i="3" s="1" a="1"/>
  <c r="U585" i="3" s="1"/>
  <c r="C587" i="3"/>
  <c r="K586" i="3"/>
  <c r="L586" i="3" s="1" a="1"/>
  <c r="G585" i="3" l="1"/>
  <c r="Y585" i="3"/>
  <c r="W585" i="3"/>
  <c r="X585" i="3"/>
  <c r="T585" i="3"/>
  <c r="V585" i="3"/>
  <c r="I585" i="3" s="1"/>
  <c r="O586" i="3"/>
  <c r="M586" i="3"/>
  <c r="Q586" i="3"/>
  <c r="P586" i="3"/>
  <c r="N586" i="3"/>
  <c r="L586" i="3"/>
  <c r="D587" i="3"/>
  <c r="E586" i="3" l="1"/>
  <c r="F586" i="3" s="1"/>
  <c r="H586" i="3" s="1"/>
  <c r="S586" i="3" s="1"/>
  <c r="T586" i="3" s="1" a="1"/>
  <c r="W586" i="3" s="1"/>
  <c r="K587" i="3"/>
  <c r="L587" i="3" s="1" a="1"/>
  <c r="C588" i="3"/>
  <c r="D588" i="3" s="1"/>
  <c r="G586" i="3" l="1"/>
  <c r="Y586" i="3"/>
  <c r="U586" i="3"/>
  <c r="V586" i="3"/>
  <c r="I586" i="3" s="1"/>
  <c r="T586" i="3"/>
  <c r="X586" i="3"/>
  <c r="C589" i="3"/>
  <c r="K588" i="3"/>
  <c r="L588" i="3" s="1" a="1"/>
  <c r="P587" i="3"/>
  <c r="L587" i="3"/>
  <c r="Q587" i="3"/>
  <c r="O587" i="3"/>
  <c r="N587" i="3"/>
  <c r="M587" i="3"/>
  <c r="E587" i="3" s="1"/>
  <c r="F587" i="3" s="1"/>
  <c r="H587" i="3" s="1"/>
  <c r="S587" i="3" s="1"/>
  <c r="T587" i="3" s="1" a="1"/>
  <c r="U587" i="3" l="1"/>
  <c r="X587" i="3"/>
  <c r="Y587" i="3"/>
  <c r="W587" i="3"/>
  <c r="T587" i="3"/>
  <c r="V587" i="3"/>
  <c r="I587" i="3" s="1"/>
  <c r="M588" i="3"/>
  <c r="N588" i="3"/>
  <c r="O588" i="3"/>
  <c r="Q588" i="3"/>
  <c r="P588" i="3"/>
  <c r="L588" i="3"/>
  <c r="D589" i="3"/>
  <c r="G587" i="3"/>
  <c r="E588" i="3" l="1"/>
  <c r="F588" i="3" s="1"/>
  <c r="H588" i="3" s="1"/>
  <c r="S588" i="3" s="1"/>
  <c r="T588" i="3" s="1" a="1"/>
  <c r="Y588" i="3" s="1"/>
  <c r="K589" i="3"/>
  <c r="L589" i="3" s="1" a="1"/>
  <c r="C590" i="3"/>
  <c r="V588" i="3" l="1"/>
  <c r="X588" i="3"/>
  <c r="T588" i="3"/>
  <c r="W588" i="3"/>
  <c r="U588" i="3"/>
  <c r="I588" i="3" s="1"/>
  <c r="G588" i="3"/>
  <c r="D590" i="3"/>
  <c r="O589" i="3"/>
  <c r="L589" i="3"/>
  <c r="M589" i="3"/>
  <c r="P589" i="3"/>
  <c r="N589" i="3"/>
  <c r="Q589" i="3"/>
  <c r="E589" i="3" l="1"/>
  <c r="F589" i="3" s="1"/>
  <c r="H589" i="3" s="1"/>
  <c r="S589" i="3" s="1"/>
  <c r="T589" i="3" s="1" a="1"/>
  <c r="T589" i="3" s="1"/>
  <c r="C591" i="3"/>
  <c r="K590" i="3"/>
  <c r="L590" i="3" s="1" a="1"/>
  <c r="U589" i="3" l="1"/>
  <c r="G589" i="3"/>
  <c r="Y589" i="3"/>
  <c r="X589" i="3"/>
  <c r="V589" i="3"/>
  <c r="I589" i="3" s="1"/>
  <c r="W589" i="3"/>
  <c r="N590" i="3"/>
  <c r="M590" i="3"/>
  <c r="Q590" i="3"/>
  <c r="L590" i="3"/>
  <c r="P590" i="3"/>
  <c r="O590" i="3"/>
  <c r="D591" i="3"/>
  <c r="E590" i="3" l="1"/>
  <c r="F590" i="3" s="1"/>
  <c r="G590" i="3" s="1"/>
  <c r="C592" i="3"/>
  <c r="K591" i="3"/>
  <c r="L591" i="3" s="1" a="1"/>
  <c r="H590" i="3"/>
  <c r="S590" i="3" s="1"/>
  <c r="T590" i="3" s="1" a="1"/>
  <c r="U590" i="3" l="1"/>
  <c r="Y590" i="3"/>
  <c r="T590" i="3"/>
  <c r="W590" i="3"/>
  <c r="V590" i="3"/>
  <c r="I590" i="3" s="1"/>
  <c r="X590" i="3"/>
  <c r="O591" i="3"/>
  <c r="M591" i="3"/>
  <c r="P591" i="3"/>
  <c r="L591" i="3"/>
  <c r="Q591" i="3"/>
  <c r="N591" i="3"/>
  <c r="D592" i="3"/>
  <c r="E591" i="3" l="1"/>
  <c r="F591" i="3" s="1"/>
  <c r="H591" i="3" s="1"/>
  <c r="S591" i="3" s="1"/>
  <c r="T591" i="3" s="1" a="1"/>
  <c r="V591" i="3" s="1"/>
  <c r="K592" i="3"/>
  <c r="L592" i="3" s="1" a="1"/>
  <c r="C593" i="3"/>
  <c r="G591" i="3" l="1"/>
  <c r="T591" i="3"/>
  <c r="Y591" i="3"/>
  <c r="X591" i="3"/>
  <c r="U591" i="3"/>
  <c r="I591" i="3" s="1"/>
  <c r="W591" i="3"/>
  <c r="D593" i="3"/>
  <c r="O592" i="3"/>
  <c r="P592" i="3"/>
  <c r="L592" i="3"/>
  <c r="N592" i="3"/>
  <c r="M592" i="3"/>
  <c r="Q592" i="3"/>
  <c r="E592" i="3" l="1"/>
  <c r="F592" i="3" s="1"/>
  <c r="H592" i="3" s="1"/>
  <c r="S592" i="3" s="1"/>
  <c r="T592" i="3" s="1" a="1"/>
  <c r="X592" i="3" s="1"/>
  <c r="K593" i="3"/>
  <c r="L593" i="3" s="1" a="1"/>
  <c r="C594" i="3"/>
  <c r="G592" i="3" l="1"/>
  <c r="Y592" i="3"/>
  <c r="U592" i="3"/>
  <c r="W592" i="3"/>
  <c r="I592" i="3" s="1"/>
  <c r="V592" i="3"/>
  <c r="T592" i="3"/>
  <c r="D594" i="3"/>
  <c r="N593" i="3"/>
  <c r="Q593" i="3"/>
  <c r="L593" i="3"/>
  <c r="O593" i="3"/>
  <c r="P593" i="3"/>
  <c r="M593" i="3"/>
  <c r="E593" i="3" s="1"/>
  <c r="F593" i="3" s="1"/>
  <c r="H593" i="3" s="1"/>
  <c r="S593" i="3" s="1"/>
  <c r="T593" i="3" s="1" a="1"/>
  <c r="V593" i="3" l="1"/>
  <c r="W593" i="3"/>
  <c r="I593" i="3" s="1"/>
  <c r="Y593" i="3"/>
  <c r="U593" i="3"/>
  <c r="X593" i="3"/>
  <c r="T593" i="3"/>
  <c r="C595" i="3"/>
  <c r="K594" i="3"/>
  <c r="L594" i="3" s="1" a="1"/>
  <c r="G593" i="3"/>
  <c r="Q594" i="3" l="1"/>
  <c r="M594" i="3"/>
  <c r="P594" i="3"/>
  <c r="N594" i="3"/>
  <c r="L594" i="3"/>
  <c r="O594" i="3"/>
  <c r="D595" i="3"/>
  <c r="E594" i="3" l="1"/>
  <c r="F594" i="3" s="1"/>
  <c r="H594" i="3" s="1"/>
  <c r="S594" i="3" s="1"/>
  <c r="T594" i="3" s="1" a="1"/>
  <c r="T594" i="3" s="1"/>
  <c r="C596" i="3"/>
  <c r="K595" i="3"/>
  <c r="L595" i="3" s="1" a="1"/>
  <c r="G594" i="3" l="1"/>
  <c r="X594" i="3"/>
  <c r="W594" i="3"/>
  <c r="Y594" i="3"/>
  <c r="U594" i="3"/>
  <c r="I594" i="3" s="1"/>
  <c r="V594" i="3"/>
  <c r="Q595" i="3"/>
  <c r="N595" i="3"/>
  <c r="L595" i="3"/>
  <c r="M595" i="3"/>
  <c r="O595" i="3"/>
  <c r="P595" i="3"/>
  <c r="D596" i="3"/>
  <c r="E595" i="3" l="1"/>
  <c r="F595" i="3" s="1"/>
  <c r="G595" i="3" s="1"/>
  <c r="K596" i="3"/>
  <c r="L596" i="3" s="1" a="1"/>
  <c r="C597" i="3"/>
  <c r="D597" i="3" s="1"/>
  <c r="H595" i="3"/>
  <c r="S595" i="3" s="1"/>
  <c r="T595" i="3" s="1" a="1"/>
  <c r="Y595" i="3" l="1"/>
  <c r="X595" i="3"/>
  <c r="U595" i="3"/>
  <c r="V595" i="3"/>
  <c r="T595" i="3"/>
  <c r="W595" i="3"/>
  <c r="I595" i="3" s="1"/>
  <c r="C598" i="3"/>
  <c r="K597" i="3"/>
  <c r="L597" i="3" s="1" a="1"/>
  <c r="Q596" i="3"/>
  <c r="O596" i="3"/>
  <c r="N596" i="3"/>
  <c r="L596" i="3"/>
  <c r="M596" i="3"/>
  <c r="P596" i="3"/>
  <c r="E596" i="3" l="1"/>
  <c r="F596" i="3" s="1"/>
  <c r="H596" i="3" s="1"/>
  <c r="S596" i="3" s="1"/>
  <c r="T596" i="3" s="1" a="1"/>
  <c r="Y596" i="3" s="1"/>
  <c r="D598" i="3"/>
  <c r="M597" i="3"/>
  <c r="Q597" i="3"/>
  <c r="N597" i="3"/>
  <c r="O597" i="3"/>
  <c r="L597" i="3"/>
  <c r="P597" i="3"/>
  <c r="E597" i="3" l="1"/>
  <c r="F597" i="3" s="1"/>
  <c r="H597" i="3" s="1"/>
  <c r="S597" i="3" s="1"/>
  <c r="T597" i="3" s="1" a="1"/>
  <c r="U597" i="3" s="1"/>
  <c r="G596" i="3"/>
  <c r="W596" i="3"/>
  <c r="X596" i="3"/>
  <c r="T596" i="3"/>
  <c r="U596" i="3"/>
  <c r="V596" i="3"/>
  <c r="I596" i="3" s="1"/>
  <c r="K598" i="3"/>
  <c r="L598" i="3" s="1" a="1"/>
  <c r="C599" i="3"/>
  <c r="D599" i="3" s="1"/>
  <c r="T597" i="3" l="1"/>
  <c r="G597" i="3"/>
  <c r="V597" i="3"/>
  <c r="W597" i="3"/>
  <c r="I597" i="3" s="1"/>
  <c r="Y597" i="3"/>
  <c r="X597" i="3"/>
  <c r="Q598" i="3"/>
  <c r="P598" i="3"/>
  <c r="N598" i="3"/>
  <c r="M598" i="3"/>
  <c r="L598" i="3"/>
  <c r="O598" i="3"/>
  <c r="K599" i="3"/>
  <c r="L599" i="3" s="1" a="1"/>
  <c r="C600" i="3"/>
  <c r="E598" i="3" l="1"/>
  <c r="F598" i="3" s="1"/>
  <c r="G598" i="3" s="1"/>
  <c r="O599" i="3"/>
  <c r="M599" i="3"/>
  <c r="N599" i="3"/>
  <c r="Q599" i="3"/>
  <c r="P599" i="3"/>
  <c r="L599" i="3"/>
  <c r="E599" i="3" s="1"/>
  <c r="D600" i="3"/>
  <c r="H598" i="3"/>
  <c r="S598" i="3" s="1"/>
  <c r="T598" i="3" s="1" a="1"/>
  <c r="F599" i="3" l="1"/>
  <c r="H599" i="3" s="1"/>
  <c r="S599" i="3" s="1"/>
  <c r="T599" i="3" s="1" a="1"/>
  <c r="W599" i="3" s="1"/>
  <c r="Y598" i="3"/>
  <c r="V598" i="3"/>
  <c r="T598" i="3"/>
  <c r="W598" i="3"/>
  <c r="I598" i="3" s="1"/>
  <c r="U598" i="3"/>
  <c r="X598" i="3"/>
  <c r="C601" i="3"/>
  <c r="K600" i="3"/>
  <c r="L600" i="3" s="1" a="1"/>
  <c r="X599" i="3" l="1"/>
  <c r="U599" i="3"/>
  <c r="I599" i="3" s="1"/>
  <c r="V599" i="3"/>
  <c r="Y599" i="3"/>
  <c r="T599" i="3"/>
  <c r="G599" i="3"/>
  <c r="D601" i="3"/>
  <c r="L600" i="3"/>
  <c r="M600" i="3"/>
  <c r="P600" i="3"/>
  <c r="O600" i="3"/>
  <c r="Q600" i="3"/>
  <c r="N600" i="3"/>
  <c r="E600" i="3" l="1"/>
  <c r="F600" i="3" s="1"/>
  <c r="H600" i="3" s="1"/>
  <c r="S600" i="3" s="1"/>
  <c r="T600" i="3" s="1" a="1"/>
  <c r="V600" i="3" s="1"/>
  <c r="C602" i="3"/>
  <c r="K601" i="3"/>
  <c r="L601" i="3" s="1" a="1"/>
  <c r="T600" i="3" l="1"/>
  <c r="Y600" i="3"/>
  <c r="W600" i="3"/>
  <c r="I600" i="3" s="1"/>
  <c r="U600" i="3"/>
  <c r="X600" i="3"/>
  <c r="G600" i="3"/>
  <c r="M601" i="3"/>
  <c r="Q601" i="3"/>
  <c r="N601" i="3"/>
  <c r="P601" i="3"/>
  <c r="L601" i="3"/>
  <c r="O601" i="3"/>
  <c r="D602" i="3"/>
  <c r="E601" i="3" l="1"/>
  <c r="F601" i="3" s="1"/>
  <c r="G601" i="3" s="1"/>
  <c r="K602" i="3"/>
  <c r="L602" i="3" s="1" a="1"/>
  <c r="C603" i="3"/>
  <c r="H601" i="3"/>
  <c r="S601" i="3" s="1"/>
  <c r="T601" i="3" s="1" a="1"/>
  <c r="X601" i="3" l="1"/>
  <c r="W601" i="3"/>
  <c r="T601" i="3"/>
  <c r="Y601" i="3"/>
  <c r="U601" i="3"/>
  <c r="V601" i="3"/>
  <c r="I601" i="3" s="1"/>
  <c r="D603" i="3"/>
  <c r="O602" i="3"/>
  <c r="L602" i="3"/>
  <c r="N602" i="3"/>
  <c r="M602" i="3"/>
  <c r="P602" i="3"/>
  <c r="Q602" i="3"/>
  <c r="E602" i="3" l="1"/>
  <c r="F602" i="3" s="1"/>
  <c r="G602" i="3" s="1"/>
  <c r="K603" i="3"/>
  <c r="L603" i="3" s="1" a="1"/>
  <c r="C604" i="3"/>
  <c r="H602" i="3" l="1"/>
  <c r="S602" i="3" s="1"/>
  <c r="T602" i="3" s="1" a="1"/>
  <c r="U602" i="3" s="1"/>
  <c r="Q603" i="3"/>
  <c r="N603" i="3"/>
  <c r="M603" i="3"/>
  <c r="O603" i="3"/>
  <c r="P603" i="3"/>
  <c r="L603" i="3"/>
  <c r="D604" i="3"/>
  <c r="X602" i="3" l="1"/>
  <c r="T602" i="3"/>
  <c r="W602" i="3"/>
  <c r="I602" i="3" s="1"/>
  <c r="Y602" i="3"/>
  <c r="V602" i="3"/>
  <c r="E603" i="3"/>
  <c r="F603" i="3" s="1"/>
  <c r="G603" i="3" s="1"/>
  <c r="C605" i="3"/>
  <c r="K604" i="3"/>
  <c r="L604" i="3" s="1" a="1"/>
  <c r="H603" i="3" l="1"/>
  <c r="S603" i="3" s="1"/>
  <c r="T603" i="3" s="1" a="1"/>
  <c r="W603" i="3" s="1"/>
  <c r="L604" i="3"/>
  <c r="P604" i="3"/>
  <c r="O604" i="3"/>
  <c r="Q604" i="3"/>
  <c r="M604" i="3"/>
  <c r="N604" i="3"/>
  <c r="D605" i="3"/>
  <c r="E604" i="3" l="1"/>
  <c r="F604" i="3" s="1"/>
  <c r="H604" i="3" s="1"/>
  <c r="S604" i="3" s="1"/>
  <c r="T604" i="3" s="1" a="1"/>
  <c r="X604" i="3" s="1"/>
  <c r="U603" i="3"/>
  <c r="X603" i="3"/>
  <c r="V603" i="3"/>
  <c r="I603" i="3" s="1"/>
  <c r="T603" i="3"/>
  <c r="Y603" i="3"/>
  <c r="K605" i="3"/>
  <c r="L605" i="3" s="1" a="1"/>
  <c r="C606" i="3"/>
  <c r="G604" i="3" l="1"/>
  <c r="Y604" i="3"/>
  <c r="U604" i="3"/>
  <c r="I604" i="3" s="1"/>
  <c r="V604" i="3"/>
  <c r="W604" i="3"/>
  <c r="T604" i="3"/>
  <c r="D606" i="3"/>
  <c r="O605" i="3"/>
  <c r="L605" i="3"/>
  <c r="P605" i="3"/>
  <c r="N605" i="3"/>
  <c r="M605" i="3"/>
  <c r="Q605" i="3"/>
  <c r="E605" i="3" l="1"/>
  <c r="F605" i="3" s="1"/>
  <c r="H605" i="3" s="1"/>
  <c r="S605" i="3" s="1"/>
  <c r="T605" i="3" s="1" a="1"/>
  <c r="U605" i="3" s="1"/>
  <c r="C607" i="3"/>
  <c r="K606" i="3"/>
  <c r="L606" i="3" s="1" a="1"/>
  <c r="G605" i="3" l="1"/>
  <c r="X605" i="3"/>
  <c r="V605" i="3"/>
  <c r="T605" i="3"/>
  <c r="Y605" i="3"/>
  <c r="W605" i="3"/>
  <c r="I605" i="3" s="1"/>
  <c r="N606" i="3"/>
  <c r="Q606" i="3"/>
  <c r="P606" i="3"/>
  <c r="O606" i="3"/>
  <c r="L606" i="3"/>
  <c r="M606" i="3"/>
  <c r="D607" i="3"/>
  <c r="C608" i="3" l="1"/>
  <c r="K607" i="3"/>
  <c r="L607" i="3" s="1" a="1"/>
  <c r="E606" i="3"/>
  <c r="F606" i="3" s="1"/>
  <c r="H606" i="3" l="1"/>
  <c r="S606" i="3" s="1"/>
  <c r="T606" i="3" s="1" a="1"/>
  <c r="G606" i="3"/>
  <c r="M607" i="3"/>
  <c r="L607" i="3"/>
  <c r="P607" i="3"/>
  <c r="O607" i="3"/>
  <c r="Q607" i="3"/>
  <c r="N607" i="3"/>
  <c r="E607" i="3" s="1"/>
  <c r="F607" i="3" s="1"/>
  <c r="H607" i="3" s="1"/>
  <c r="S607" i="3" s="1"/>
  <c r="T607" i="3" s="1" a="1"/>
  <c r="D608" i="3"/>
  <c r="C609" i="3" l="1"/>
  <c r="K608" i="3"/>
  <c r="L608" i="3" s="1" a="1"/>
  <c r="V607" i="3"/>
  <c r="Y607" i="3"/>
  <c r="U607" i="3"/>
  <c r="W607" i="3"/>
  <c r="I607" i="3" s="1"/>
  <c r="X607" i="3"/>
  <c r="T607" i="3"/>
  <c r="G607" i="3"/>
  <c r="X606" i="3"/>
  <c r="T606" i="3"/>
  <c r="Y606" i="3"/>
  <c r="U606" i="3"/>
  <c r="W606" i="3"/>
  <c r="I606" i="3" s="1"/>
  <c r="V606" i="3"/>
  <c r="O608" i="3" l="1"/>
  <c r="M608" i="3"/>
  <c r="L608" i="3"/>
  <c r="Q608" i="3"/>
  <c r="N608" i="3"/>
  <c r="P608" i="3"/>
  <c r="D609" i="3"/>
  <c r="E608" i="3" l="1"/>
  <c r="F608" i="3" s="1"/>
  <c r="H608" i="3" s="1"/>
  <c r="S608" i="3" s="1"/>
  <c r="T608" i="3" s="1" a="1"/>
  <c r="V608" i="3" s="1"/>
  <c r="C610" i="3"/>
  <c r="K609" i="3"/>
  <c r="L609" i="3" s="1" a="1"/>
  <c r="G608" i="3" l="1"/>
  <c r="U608" i="3"/>
  <c r="I608" i="3" s="1"/>
  <c r="T608" i="3"/>
  <c r="W608" i="3"/>
  <c r="X608" i="3"/>
  <c r="Y608" i="3"/>
  <c r="N609" i="3"/>
  <c r="Q609" i="3"/>
  <c r="L609" i="3"/>
  <c r="P609" i="3"/>
  <c r="O609" i="3"/>
  <c r="M609" i="3"/>
  <c r="E609" i="3" s="1"/>
  <c r="F609" i="3" s="1"/>
  <c r="H609" i="3" s="1"/>
  <c r="S609" i="3" s="1"/>
  <c r="T609" i="3" s="1" a="1"/>
  <c r="D610" i="3"/>
  <c r="C611" i="3" l="1"/>
  <c r="K610" i="3"/>
  <c r="L610" i="3" s="1" a="1"/>
  <c r="W609" i="3"/>
  <c r="Y609" i="3"/>
  <c r="V609" i="3"/>
  <c r="X609" i="3"/>
  <c r="U609" i="3"/>
  <c r="I609" i="3" s="1"/>
  <c r="T609" i="3"/>
  <c r="G609" i="3"/>
  <c r="L610" i="3" l="1"/>
  <c r="M610" i="3"/>
  <c r="Q610" i="3"/>
  <c r="P610" i="3"/>
  <c r="N610" i="3"/>
  <c r="O610" i="3"/>
  <c r="D611" i="3"/>
  <c r="E610" i="3" l="1"/>
  <c r="F610" i="3" s="1"/>
  <c r="H610" i="3" s="1"/>
  <c r="S610" i="3" s="1"/>
  <c r="T610" i="3" s="1" a="1"/>
  <c r="Y610" i="3" s="1"/>
  <c r="C612" i="3"/>
  <c r="K611" i="3"/>
  <c r="L611" i="3" s="1" a="1"/>
  <c r="G610" i="3" l="1"/>
  <c r="U610" i="3"/>
  <c r="W610" i="3"/>
  <c r="I610" i="3" s="1"/>
  <c r="V610" i="3"/>
  <c r="T610" i="3"/>
  <c r="X610" i="3"/>
  <c r="N611" i="3"/>
  <c r="L611" i="3"/>
  <c r="M611" i="3"/>
  <c r="Q611" i="3"/>
  <c r="O611" i="3"/>
  <c r="P611" i="3"/>
  <c r="D612" i="3"/>
  <c r="E611" i="3" l="1"/>
  <c r="F611" i="3" s="1"/>
  <c r="H611" i="3" s="1"/>
  <c r="S611" i="3" s="1"/>
  <c r="T611" i="3" s="1" a="1"/>
  <c r="W611" i="3" s="1"/>
  <c r="K612" i="3"/>
  <c r="L612" i="3" s="1" a="1"/>
  <c r="C613" i="3"/>
  <c r="G611" i="3" l="1"/>
  <c r="V611" i="3"/>
  <c r="U611" i="3"/>
  <c r="I611" i="3" s="1"/>
  <c r="Y611" i="3"/>
  <c r="T611" i="3"/>
  <c r="X611" i="3"/>
  <c r="D613" i="3"/>
  <c r="M612" i="3"/>
  <c r="Q612" i="3"/>
  <c r="L612" i="3"/>
  <c r="O612" i="3"/>
  <c r="N612" i="3"/>
  <c r="P612" i="3"/>
  <c r="E612" i="3" s="1"/>
  <c r="F612" i="3" s="1"/>
  <c r="H612" i="3" s="1"/>
  <c r="S612" i="3" s="1"/>
  <c r="T612" i="3" s="1" a="1"/>
  <c r="V612" i="3" l="1"/>
  <c r="I612" i="3" s="1"/>
  <c r="U612" i="3"/>
  <c r="Y612" i="3"/>
  <c r="T612" i="3"/>
  <c r="X612" i="3"/>
  <c r="W612" i="3"/>
  <c r="K613" i="3"/>
  <c r="L613" i="3" s="1" a="1"/>
  <c r="C614" i="3"/>
  <c r="G612" i="3"/>
  <c r="D614" i="3" l="1"/>
  <c r="M613" i="3"/>
  <c r="O613" i="3"/>
  <c r="L613" i="3"/>
  <c r="N613" i="3"/>
  <c r="Q613" i="3"/>
  <c r="P613" i="3"/>
  <c r="E613" i="3" l="1"/>
  <c r="F613" i="3" s="1"/>
  <c r="H613" i="3" s="1"/>
  <c r="S613" i="3" s="1"/>
  <c r="T613" i="3" s="1" a="1"/>
  <c r="T613" i="3" s="1"/>
  <c r="C615" i="3"/>
  <c r="K614" i="3"/>
  <c r="L614" i="3" s="1" a="1"/>
  <c r="G613" i="3" l="1"/>
  <c r="W613" i="3"/>
  <c r="Y613" i="3"/>
  <c r="X613" i="3"/>
  <c r="V613" i="3"/>
  <c r="I613" i="3" s="1"/>
  <c r="U613" i="3"/>
  <c r="L614" i="3"/>
  <c r="Q614" i="3"/>
  <c r="M614" i="3"/>
  <c r="N614" i="3"/>
  <c r="O614" i="3"/>
  <c r="P614" i="3"/>
  <c r="D615" i="3"/>
  <c r="E614" i="3" l="1"/>
  <c r="F614" i="3" s="1"/>
  <c r="G614" i="3" s="1"/>
  <c r="C616" i="3"/>
  <c r="D616" i="3" s="1"/>
  <c r="K615" i="3"/>
  <c r="L615" i="3" s="1" a="1"/>
  <c r="H614" i="3" l="1"/>
  <c r="S614" i="3" s="1"/>
  <c r="T614" i="3" s="1" a="1"/>
  <c r="T614" i="3" s="1"/>
  <c r="O615" i="3"/>
  <c r="Q615" i="3"/>
  <c r="N615" i="3"/>
  <c r="M615" i="3"/>
  <c r="P615" i="3"/>
  <c r="L615" i="3"/>
  <c r="C617" i="3"/>
  <c r="K616" i="3"/>
  <c r="L616" i="3" s="1" a="1"/>
  <c r="U614" i="3" l="1"/>
  <c r="Y614" i="3"/>
  <c r="W614" i="3"/>
  <c r="I614" i="3" s="1"/>
  <c r="V614" i="3"/>
  <c r="X614" i="3"/>
  <c r="E615" i="3"/>
  <c r="F615" i="3" s="1"/>
  <c r="H615" i="3" s="1"/>
  <c r="S615" i="3" s="1"/>
  <c r="T615" i="3" s="1" a="1"/>
  <c r="V615" i="3" s="1"/>
  <c r="O616" i="3"/>
  <c r="L616" i="3"/>
  <c r="P616" i="3"/>
  <c r="Q616" i="3"/>
  <c r="M616" i="3"/>
  <c r="N616" i="3"/>
  <c r="E616" i="3" s="1"/>
  <c r="D617" i="3"/>
  <c r="F616" i="3" l="1"/>
  <c r="H616" i="3" s="1"/>
  <c r="S616" i="3" s="1"/>
  <c r="T616" i="3" s="1" a="1"/>
  <c r="U616" i="3" s="1"/>
  <c r="G615" i="3"/>
  <c r="T615" i="3"/>
  <c r="U615" i="3"/>
  <c r="X615" i="3"/>
  <c r="Y615" i="3"/>
  <c r="W615" i="3"/>
  <c r="I615" i="3" s="1"/>
  <c r="C618" i="3"/>
  <c r="K617" i="3"/>
  <c r="L617" i="3" s="1" a="1"/>
  <c r="X616" i="3" l="1"/>
  <c r="W616" i="3"/>
  <c r="I616" i="3" s="1"/>
  <c r="V616" i="3"/>
  <c r="Y616" i="3"/>
  <c r="T616" i="3"/>
  <c r="G616" i="3"/>
  <c r="D618" i="3"/>
  <c r="M617" i="3"/>
  <c r="L617" i="3"/>
  <c r="Q617" i="3"/>
  <c r="P617" i="3"/>
  <c r="O617" i="3"/>
  <c r="N617" i="3"/>
  <c r="E617" i="3" l="1"/>
  <c r="F617" i="3" s="1"/>
  <c r="H617" i="3" s="1"/>
  <c r="S617" i="3" s="1"/>
  <c r="T617" i="3" s="1" a="1"/>
  <c r="X617" i="3" s="1"/>
  <c r="K618" i="3"/>
  <c r="L618" i="3" s="1" a="1"/>
  <c r="C619" i="3"/>
  <c r="D619" i="3" s="1"/>
  <c r="G617" i="3" l="1"/>
  <c r="U617" i="3"/>
  <c r="I617" i="3" s="1"/>
  <c r="Y617" i="3"/>
  <c r="W617" i="3"/>
  <c r="V617" i="3"/>
  <c r="T617" i="3"/>
  <c r="Q618" i="3"/>
  <c r="L618" i="3"/>
  <c r="P618" i="3"/>
  <c r="M618" i="3"/>
  <c r="N618" i="3"/>
  <c r="O618" i="3"/>
  <c r="C620" i="3"/>
  <c r="D620" i="3" s="1"/>
  <c r="K619" i="3"/>
  <c r="L619" i="3" s="1" a="1"/>
  <c r="E618" i="3" l="1"/>
  <c r="F618" i="3" s="1"/>
  <c r="H618" i="3" s="1"/>
  <c r="S618" i="3" s="1"/>
  <c r="T618" i="3" s="1" a="1"/>
  <c r="T618" i="3" s="1"/>
  <c r="Q619" i="3"/>
  <c r="N619" i="3"/>
  <c r="O619" i="3"/>
  <c r="M619" i="3"/>
  <c r="L619" i="3"/>
  <c r="P619" i="3"/>
  <c r="C621" i="3"/>
  <c r="K620" i="3"/>
  <c r="L620" i="3" s="1" a="1"/>
  <c r="V618" i="3" l="1"/>
  <c r="I618" i="3" s="1"/>
  <c r="X618" i="3"/>
  <c r="Y618" i="3"/>
  <c r="W618" i="3"/>
  <c r="U618" i="3"/>
  <c r="G618" i="3"/>
  <c r="E619" i="3"/>
  <c r="F619" i="3" s="1"/>
  <c r="H619" i="3" s="1"/>
  <c r="S619" i="3" s="1"/>
  <c r="T619" i="3" s="1" a="1"/>
  <c r="T619" i="3" s="1"/>
  <c r="P620" i="3"/>
  <c r="O620" i="3"/>
  <c r="L620" i="3"/>
  <c r="Q620" i="3"/>
  <c r="M620" i="3"/>
  <c r="N620" i="3"/>
  <c r="D621" i="3"/>
  <c r="E620" i="3" l="1"/>
  <c r="F620" i="3" s="1"/>
  <c r="H620" i="3" s="1"/>
  <c r="S620" i="3" s="1"/>
  <c r="T620" i="3" s="1" a="1"/>
  <c r="W620" i="3" s="1"/>
  <c r="G619" i="3"/>
  <c r="X619" i="3"/>
  <c r="Y619" i="3"/>
  <c r="U619" i="3"/>
  <c r="I619" i="3" s="1"/>
  <c r="V619" i="3"/>
  <c r="W619" i="3"/>
  <c r="C622" i="3"/>
  <c r="K621" i="3"/>
  <c r="L621" i="3" s="1" a="1"/>
  <c r="G620" i="3" l="1"/>
  <c r="V620" i="3"/>
  <c r="T620" i="3"/>
  <c r="Y620" i="3"/>
  <c r="X620" i="3"/>
  <c r="U620" i="3"/>
  <c r="I620" i="3" s="1"/>
  <c r="D622" i="3"/>
  <c r="M621" i="3"/>
  <c r="P621" i="3"/>
  <c r="Q621" i="3"/>
  <c r="N621" i="3"/>
  <c r="O621" i="3"/>
  <c r="L621" i="3"/>
  <c r="E621" i="3" l="1"/>
  <c r="F621" i="3" s="1"/>
  <c r="H621" i="3" s="1"/>
  <c r="S621" i="3" s="1"/>
  <c r="T621" i="3" s="1" a="1"/>
  <c r="V621" i="3" s="1"/>
  <c r="K622" i="3"/>
  <c r="L622" i="3" s="1" a="1"/>
  <c r="C623" i="3"/>
  <c r="G621" i="3" l="1"/>
  <c r="T621" i="3"/>
  <c r="U621" i="3"/>
  <c r="Y621" i="3"/>
  <c r="X621" i="3"/>
  <c r="W621" i="3"/>
  <c r="I621" i="3" s="1"/>
  <c r="D623" i="3"/>
  <c r="Q622" i="3"/>
  <c r="O622" i="3"/>
  <c r="M622" i="3"/>
  <c r="P622" i="3"/>
  <c r="N622" i="3"/>
  <c r="L622" i="3"/>
  <c r="E622" i="3" l="1"/>
  <c r="F622" i="3" s="1"/>
  <c r="H622" i="3" s="1"/>
  <c r="S622" i="3" s="1"/>
  <c r="T622" i="3" s="1" a="1"/>
  <c r="W622" i="3" s="1"/>
  <c r="K623" i="3"/>
  <c r="L623" i="3" s="1" a="1"/>
  <c r="C624" i="3"/>
  <c r="G622" i="3" l="1"/>
  <c r="V622" i="3"/>
  <c r="T622" i="3"/>
  <c r="U622" i="3"/>
  <c r="I622" i="3" s="1"/>
  <c r="Y622" i="3"/>
  <c r="X622" i="3"/>
  <c r="D624" i="3"/>
  <c r="Q623" i="3"/>
  <c r="O623" i="3"/>
  <c r="N623" i="3"/>
  <c r="M623" i="3"/>
  <c r="L623" i="3"/>
  <c r="P623" i="3"/>
  <c r="E623" i="3" l="1"/>
  <c r="F623" i="3" s="1"/>
  <c r="H623" i="3" s="1"/>
  <c r="S623" i="3" s="1"/>
  <c r="T623" i="3" s="1" a="1"/>
  <c r="Y623" i="3" s="1"/>
  <c r="C625" i="3"/>
  <c r="K624" i="3"/>
  <c r="L624" i="3" s="1" a="1"/>
  <c r="W623" i="3" l="1"/>
  <c r="X623" i="3"/>
  <c r="T623" i="3"/>
  <c r="U623" i="3"/>
  <c r="I623" i="3" s="1"/>
  <c r="V623" i="3"/>
  <c r="G623" i="3"/>
  <c r="L624" i="3"/>
  <c r="N624" i="3"/>
  <c r="P624" i="3"/>
  <c r="Q624" i="3"/>
  <c r="M624" i="3"/>
  <c r="O624" i="3"/>
  <c r="D625" i="3"/>
  <c r="E624" i="3" l="1"/>
  <c r="F624" i="3" s="1"/>
  <c r="H624" i="3" s="1"/>
  <c r="S624" i="3" s="1"/>
  <c r="T624" i="3" s="1" a="1"/>
  <c r="X624" i="3" s="1"/>
  <c r="K625" i="3"/>
  <c r="L625" i="3" s="1" a="1"/>
  <c r="C626" i="3"/>
  <c r="T624" i="3" l="1"/>
  <c r="W624" i="3"/>
  <c r="Y624" i="3"/>
  <c r="U624" i="3"/>
  <c r="I624" i="3" s="1"/>
  <c r="V624" i="3"/>
  <c r="G624" i="3"/>
  <c r="D626" i="3"/>
  <c r="P625" i="3"/>
  <c r="Q625" i="3"/>
  <c r="L625" i="3"/>
  <c r="M625" i="3"/>
  <c r="N625" i="3"/>
  <c r="O625" i="3"/>
  <c r="E625" i="3" l="1"/>
  <c r="F625" i="3" s="1"/>
  <c r="G625" i="3" s="1"/>
  <c r="K626" i="3"/>
  <c r="L626" i="3" s="1" a="1"/>
  <c r="C627" i="3"/>
  <c r="H625" i="3" l="1"/>
  <c r="S625" i="3" s="1"/>
  <c r="T625" i="3" s="1" a="1"/>
  <c r="V625" i="3" s="1"/>
  <c r="M626" i="3"/>
  <c r="N626" i="3"/>
  <c r="P626" i="3"/>
  <c r="L626" i="3"/>
  <c r="Q626" i="3"/>
  <c r="O626" i="3"/>
  <c r="D627" i="3"/>
  <c r="Y625" i="3" l="1"/>
  <c r="U625" i="3"/>
  <c r="T625" i="3"/>
  <c r="X625" i="3"/>
  <c r="W625" i="3"/>
  <c r="I625" i="3" s="1"/>
  <c r="E626" i="3"/>
  <c r="F626" i="3" s="1"/>
  <c r="G626" i="3" s="1"/>
  <c r="C628" i="3"/>
  <c r="K627" i="3"/>
  <c r="L627" i="3" s="1" a="1"/>
  <c r="H626" i="3" l="1"/>
  <c r="S626" i="3" s="1"/>
  <c r="T626" i="3" s="1" a="1"/>
  <c r="T626" i="3" s="1"/>
  <c r="Q627" i="3"/>
  <c r="L627" i="3"/>
  <c r="N627" i="3"/>
  <c r="P627" i="3"/>
  <c r="M627" i="3"/>
  <c r="O627" i="3"/>
  <c r="D628" i="3"/>
  <c r="E627" i="3" l="1"/>
  <c r="F627" i="3" s="1"/>
  <c r="H627" i="3" s="1"/>
  <c r="S627" i="3" s="1"/>
  <c r="T627" i="3" s="1" a="1"/>
  <c r="Y627" i="3" s="1"/>
  <c r="W626" i="3"/>
  <c r="Y626" i="3"/>
  <c r="X626" i="3"/>
  <c r="U626" i="3"/>
  <c r="I626" i="3" s="1"/>
  <c r="V626" i="3"/>
  <c r="K628" i="3"/>
  <c r="L628" i="3" s="1" a="1"/>
  <c r="C629" i="3"/>
  <c r="D629" i="3" s="1"/>
  <c r="G627" i="3" l="1"/>
  <c r="V627" i="3"/>
  <c r="T627" i="3"/>
  <c r="U627" i="3"/>
  <c r="X627" i="3"/>
  <c r="W627" i="3"/>
  <c r="I627" i="3" s="1"/>
  <c r="M628" i="3"/>
  <c r="L628" i="3"/>
  <c r="Q628" i="3"/>
  <c r="P628" i="3"/>
  <c r="O628" i="3"/>
  <c r="N628" i="3"/>
  <c r="E628" i="3" s="1"/>
  <c r="F628" i="3" s="1"/>
  <c r="H628" i="3" s="1"/>
  <c r="S628" i="3" s="1"/>
  <c r="T628" i="3" s="1" a="1"/>
  <c r="K629" i="3"/>
  <c r="L629" i="3" s="1" a="1"/>
  <c r="C630" i="3"/>
  <c r="G628" i="3" l="1"/>
  <c r="D630" i="3"/>
  <c r="Q629" i="3"/>
  <c r="O629" i="3"/>
  <c r="P629" i="3"/>
  <c r="L629" i="3"/>
  <c r="M629" i="3"/>
  <c r="N629" i="3"/>
  <c r="E629" i="3" s="1"/>
  <c r="F629" i="3" s="1"/>
  <c r="H629" i="3" s="1"/>
  <c r="S629" i="3" s="1"/>
  <c r="T629" i="3" s="1" a="1"/>
  <c r="X628" i="3"/>
  <c r="V628" i="3"/>
  <c r="Y628" i="3"/>
  <c r="U628" i="3"/>
  <c r="T628" i="3"/>
  <c r="W628" i="3"/>
  <c r="I628" i="3" s="1"/>
  <c r="V629" i="3" l="1"/>
  <c r="Y629" i="3"/>
  <c r="U629" i="3"/>
  <c r="T629" i="3"/>
  <c r="W629" i="3"/>
  <c r="I629" i="3" s="1"/>
  <c r="X629" i="3"/>
  <c r="K630" i="3"/>
  <c r="L630" i="3" s="1" a="1"/>
  <c r="C631" i="3"/>
  <c r="G629" i="3"/>
  <c r="D631" i="3" l="1"/>
  <c r="M630" i="3"/>
  <c r="O630" i="3"/>
  <c r="L630" i="3"/>
  <c r="N630" i="3"/>
  <c r="P630" i="3"/>
  <c r="Q630" i="3"/>
  <c r="E630" i="3" l="1"/>
  <c r="F630" i="3" s="1"/>
  <c r="H630" i="3" s="1"/>
  <c r="S630" i="3" s="1"/>
  <c r="T630" i="3" s="1" a="1"/>
  <c r="U630" i="3" s="1"/>
  <c r="C632" i="3"/>
  <c r="K631" i="3"/>
  <c r="L631" i="3" s="1" a="1"/>
  <c r="G630" i="3" l="1"/>
  <c r="T630" i="3"/>
  <c r="Y630" i="3"/>
  <c r="X630" i="3"/>
  <c r="W630" i="3"/>
  <c r="I630" i="3" s="1"/>
  <c r="V630" i="3"/>
  <c r="D632" i="3"/>
  <c r="Q631" i="3"/>
  <c r="N631" i="3"/>
  <c r="M631" i="3"/>
  <c r="L631" i="3"/>
  <c r="P631" i="3"/>
  <c r="O631" i="3"/>
  <c r="E631" i="3" l="1"/>
  <c r="F631" i="3" s="1"/>
  <c r="G631" i="3" s="1"/>
  <c r="C633" i="3"/>
  <c r="K632" i="3"/>
  <c r="L632" i="3" s="1" a="1"/>
  <c r="H631" i="3" l="1"/>
  <c r="S631" i="3" s="1"/>
  <c r="T631" i="3" s="1" a="1"/>
  <c r="X631" i="3" s="1"/>
  <c r="D633" i="3"/>
  <c r="M632" i="3"/>
  <c r="N632" i="3"/>
  <c r="P632" i="3"/>
  <c r="Q632" i="3"/>
  <c r="L632" i="3"/>
  <c r="O632" i="3"/>
  <c r="W631" i="3" l="1"/>
  <c r="I631" i="3" s="1"/>
  <c r="U631" i="3"/>
  <c r="T631" i="3"/>
  <c r="V631" i="3"/>
  <c r="Y631" i="3"/>
  <c r="E632" i="3"/>
  <c r="F632" i="3" s="1"/>
  <c r="H632" i="3" s="1"/>
  <c r="S632" i="3" s="1"/>
  <c r="T632" i="3" s="1" a="1"/>
  <c r="U632" i="3" s="1"/>
  <c r="C634" i="3"/>
  <c r="K633" i="3"/>
  <c r="L633" i="3" s="1" a="1"/>
  <c r="G632" i="3" l="1"/>
  <c r="V632" i="3"/>
  <c r="Y632" i="3"/>
  <c r="T632" i="3"/>
  <c r="W632" i="3"/>
  <c r="X632" i="3"/>
  <c r="I632" i="3" s="1"/>
  <c r="D634" i="3"/>
  <c r="Q633" i="3"/>
  <c r="P633" i="3"/>
  <c r="N633" i="3"/>
  <c r="O633" i="3"/>
  <c r="M633" i="3"/>
  <c r="L633" i="3"/>
  <c r="E633" i="3" l="1"/>
  <c r="F633" i="3" s="1"/>
  <c r="H633" i="3" s="1"/>
  <c r="S633" i="3" s="1"/>
  <c r="T633" i="3" s="1" a="1"/>
  <c r="W633" i="3" s="1"/>
  <c r="C635" i="3"/>
  <c r="K634" i="3"/>
  <c r="L634" i="3" s="1" a="1"/>
  <c r="G633" i="3" l="1"/>
  <c r="U633" i="3"/>
  <c r="I633" i="3" s="1"/>
  <c r="T633" i="3"/>
  <c r="X633" i="3"/>
  <c r="V633" i="3"/>
  <c r="Y633" i="3"/>
  <c r="D635" i="3"/>
  <c r="Q634" i="3"/>
  <c r="M634" i="3"/>
  <c r="P634" i="3"/>
  <c r="L634" i="3"/>
  <c r="N634" i="3"/>
  <c r="O634" i="3"/>
  <c r="E634" i="3" l="1"/>
  <c r="F634" i="3" s="1"/>
  <c r="H634" i="3" s="1"/>
  <c r="S634" i="3" s="1"/>
  <c r="T634" i="3" s="1" a="1"/>
  <c r="V634" i="3" s="1"/>
  <c r="C636" i="3"/>
  <c r="D636" i="3" s="1"/>
  <c r="K635" i="3"/>
  <c r="L635" i="3" s="1" a="1"/>
  <c r="G634" i="3" l="1"/>
  <c r="T634" i="3"/>
  <c r="W634" i="3"/>
  <c r="U634" i="3"/>
  <c r="I634" i="3" s="1"/>
  <c r="Y634" i="3"/>
  <c r="X634" i="3"/>
  <c r="C637" i="3"/>
  <c r="D637" i="3" s="1"/>
  <c r="K636" i="3"/>
  <c r="L636" i="3" s="1" a="1"/>
  <c r="Q635" i="3"/>
  <c r="M635" i="3"/>
  <c r="L635" i="3"/>
  <c r="O635" i="3"/>
  <c r="N635" i="3"/>
  <c r="P635" i="3"/>
  <c r="E635" i="3" l="1"/>
  <c r="F635" i="3" s="1"/>
  <c r="H635" i="3" s="1"/>
  <c r="S635" i="3" s="1"/>
  <c r="T635" i="3" s="1" a="1"/>
  <c r="V635" i="3" s="1"/>
  <c r="M636" i="3"/>
  <c r="O636" i="3"/>
  <c r="L636" i="3"/>
  <c r="N636" i="3"/>
  <c r="Q636" i="3"/>
  <c r="P636" i="3"/>
  <c r="K637" i="3"/>
  <c r="L637" i="3" s="1" a="1"/>
  <c r="C638" i="3"/>
  <c r="E636" i="3" l="1"/>
  <c r="F636" i="3" s="1"/>
  <c r="H636" i="3" s="1"/>
  <c r="S636" i="3" s="1"/>
  <c r="T636" i="3" s="1" a="1"/>
  <c r="X636" i="3" s="1"/>
  <c r="W635" i="3"/>
  <c r="I635" i="3" s="1"/>
  <c r="X635" i="3"/>
  <c r="T635" i="3"/>
  <c r="U635" i="3"/>
  <c r="Y635" i="3"/>
  <c r="G635" i="3"/>
  <c r="D638" i="3"/>
  <c r="M637" i="3"/>
  <c r="L637" i="3"/>
  <c r="O637" i="3"/>
  <c r="P637" i="3"/>
  <c r="N637" i="3"/>
  <c r="Q637" i="3"/>
  <c r="E637" i="3" l="1"/>
  <c r="F637" i="3" s="1"/>
  <c r="H637" i="3" s="1"/>
  <c r="S637" i="3" s="1"/>
  <c r="T637" i="3" s="1" a="1"/>
  <c r="Y637" i="3" s="1"/>
  <c r="G636" i="3"/>
  <c r="U636" i="3"/>
  <c r="W636" i="3"/>
  <c r="I636" i="3" s="1"/>
  <c r="T636" i="3"/>
  <c r="V636" i="3"/>
  <c r="Y636" i="3"/>
  <c r="C639" i="3"/>
  <c r="D639" i="3" s="1"/>
  <c r="K638" i="3"/>
  <c r="L638" i="3" s="1" a="1"/>
  <c r="W637" i="3" l="1"/>
  <c r="U637" i="3"/>
  <c r="I637" i="3" s="1"/>
  <c r="T637" i="3"/>
  <c r="V637" i="3"/>
  <c r="X637" i="3"/>
  <c r="G637" i="3"/>
  <c r="Q638" i="3"/>
  <c r="M638" i="3"/>
  <c r="N638" i="3"/>
  <c r="L638" i="3"/>
  <c r="O638" i="3"/>
  <c r="P638" i="3"/>
  <c r="C640" i="3"/>
  <c r="K639" i="3"/>
  <c r="L639" i="3" s="1" a="1"/>
  <c r="E638" i="3" l="1"/>
  <c r="F638" i="3" s="1"/>
  <c r="G638" i="3" s="1"/>
  <c r="O639" i="3"/>
  <c r="Q639" i="3"/>
  <c r="L639" i="3"/>
  <c r="M639" i="3"/>
  <c r="P639" i="3"/>
  <c r="N639" i="3"/>
  <c r="E639" i="3" s="1"/>
  <c r="D640" i="3"/>
  <c r="H638" i="3" l="1"/>
  <c r="S638" i="3" s="1"/>
  <c r="T638" i="3" s="1" a="1"/>
  <c r="Y638" i="3" s="1"/>
  <c r="F639" i="3"/>
  <c r="H639" i="3" s="1"/>
  <c r="S639" i="3" s="1"/>
  <c r="T639" i="3" s="1" a="1"/>
  <c r="V639" i="3" s="1"/>
  <c r="C641" i="3"/>
  <c r="K640" i="3"/>
  <c r="L640" i="3" s="1" a="1"/>
  <c r="U638" i="3" l="1"/>
  <c r="V638" i="3"/>
  <c r="T638" i="3"/>
  <c r="W638" i="3"/>
  <c r="X638" i="3"/>
  <c r="W639" i="3"/>
  <c r="I639" i="3" s="1"/>
  <c r="X639" i="3"/>
  <c r="Y639" i="3"/>
  <c r="U639" i="3"/>
  <c r="T639" i="3"/>
  <c r="G639" i="3"/>
  <c r="O640" i="3"/>
  <c r="N640" i="3"/>
  <c r="Q640" i="3"/>
  <c r="M640" i="3"/>
  <c r="P640" i="3"/>
  <c r="L640" i="3"/>
  <c r="D641" i="3"/>
  <c r="I638" i="3" l="1"/>
  <c r="E640" i="3"/>
  <c r="F640" i="3" s="1"/>
  <c r="G640" i="3" s="1"/>
  <c r="C642" i="3"/>
  <c r="K641" i="3"/>
  <c r="L641" i="3" s="1" a="1"/>
  <c r="H640" i="3" l="1"/>
  <c r="S640" i="3" s="1"/>
  <c r="T640" i="3" s="1" a="1"/>
  <c r="V640" i="3" s="1"/>
  <c r="P641" i="3"/>
  <c r="M641" i="3"/>
  <c r="N641" i="3"/>
  <c r="L641" i="3"/>
  <c r="Q641" i="3"/>
  <c r="O641" i="3"/>
  <c r="D642" i="3"/>
  <c r="E641" i="3" l="1"/>
  <c r="F641" i="3" s="1"/>
  <c r="H641" i="3" s="1"/>
  <c r="S641" i="3" s="1"/>
  <c r="T641" i="3" s="1" a="1"/>
  <c r="V641" i="3" s="1"/>
  <c r="Y640" i="3"/>
  <c r="T640" i="3"/>
  <c r="W640" i="3"/>
  <c r="U640" i="3"/>
  <c r="I640" i="3" s="1"/>
  <c r="X640" i="3"/>
  <c r="C643" i="3"/>
  <c r="K642" i="3"/>
  <c r="L642" i="3" s="1" a="1"/>
  <c r="G641" i="3" l="1"/>
  <c r="T641" i="3"/>
  <c r="X641" i="3"/>
  <c r="U641" i="3"/>
  <c r="I641" i="3" s="1"/>
  <c r="Y641" i="3"/>
  <c r="W641" i="3"/>
  <c r="L642" i="3"/>
  <c r="O642" i="3"/>
  <c r="M642" i="3"/>
  <c r="Q642" i="3"/>
  <c r="N642" i="3"/>
  <c r="P642" i="3"/>
  <c r="D643" i="3"/>
  <c r="E642" i="3" l="1"/>
  <c r="F642" i="3" s="1"/>
  <c r="H642" i="3" s="1"/>
  <c r="S642" i="3" s="1"/>
  <c r="T642" i="3" s="1" a="1"/>
  <c r="U642" i="3" s="1"/>
  <c r="K643" i="3"/>
  <c r="L643" i="3" s="1" a="1"/>
  <c r="C644" i="3"/>
  <c r="G642" i="3" l="1"/>
  <c r="W642" i="3"/>
  <c r="I642" i="3" s="1"/>
  <c r="X642" i="3"/>
  <c r="V642" i="3"/>
  <c r="T642" i="3"/>
  <c r="Y642" i="3"/>
  <c r="D644" i="3"/>
  <c r="M643" i="3"/>
  <c r="O643" i="3"/>
  <c r="P643" i="3"/>
  <c r="N643" i="3"/>
  <c r="Q643" i="3"/>
  <c r="L643" i="3"/>
  <c r="E643" i="3" l="1"/>
  <c r="F643" i="3" s="1"/>
  <c r="H643" i="3" s="1"/>
  <c r="S643" i="3" s="1"/>
  <c r="T643" i="3" s="1" a="1"/>
  <c r="V643" i="3" s="1"/>
  <c r="K644" i="3"/>
  <c r="L644" i="3" s="1" a="1"/>
  <c r="C645" i="3"/>
  <c r="G643" i="3" l="1"/>
  <c r="T643" i="3"/>
  <c r="X643" i="3"/>
  <c r="U643" i="3"/>
  <c r="Y643" i="3"/>
  <c r="W643" i="3"/>
  <c r="I643" i="3" s="1"/>
  <c r="D645" i="3"/>
  <c r="M644" i="3"/>
  <c r="Q644" i="3"/>
  <c r="O644" i="3"/>
  <c r="N644" i="3"/>
  <c r="L644" i="3"/>
  <c r="P644" i="3"/>
  <c r="E644" i="3" l="1"/>
  <c r="F644" i="3" s="1"/>
  <c r="G644" i="3" s="1"/>
  <c r="K645" i="3"/>
  <c r="L645" i="3" s="1" a="1"/>
  <c r="C646" i="3"/>
  <c r="H644" i="3" l="1"/>
  <c r="S644" i="3" s="1"/>
  <c r="T644" i="3" s="1" a="1"/>
  <c r="T644" i="3" s="1"/>
  <c r="D646" i="3"/>
  <c r="O645" i="3"/>
  <c r="P645" i="3"/>
  <c r="Q645" i="3"/>
  <c r="N645" i="3"/>
  <c r="M645" i="3"/>
  <c r="L645" i="3"/>
  <c r="E645" i="3" l="1"/>
  <c r="F645" i="3" s="1"/>
  <c r="G645" i="3" s="1"/>
  <c r="X644" i="3"/>
  <c r="V644" i="3"/>
  <c r="I644" i="3" s="1"/>
  <c r="W644" i="3"/>
  <c r="Y644" i="3"/>
  <c r="U644" i="3"/>
  <c r="C647" i="3"/>
  <c r="K646" i="3"/>
  <c r="L646" i="3" s="1" a="1"/>
  <c r="H645" i="3" l="1"/>
  <c r="S645" i="3" s="1"/>
  <c r="T645" i="3" s="1" a="1"/>
  <c r="Y645" i="3" s="1"/>
  <c r="N646" i="3"/>
  <c r="L646" i="3"/>
  <c r="O646" i="3"/>
  <c r="M646" i="3"/>
  <c r="Q646" i="3"/>
  <c r="P646" i="3"/>
  <c r="D647" i="3"/>
  <c r="W645" i="3" l="1"/>
  <c r="I645" i="3" s="1"/>
  <c r="T645" i="3"/>
  <c r="V645" i="3"/>
  <c r="U645" i="3"/>
  <c r="X645" i="3"/>
  <c r="E646" i="3"/>
  <c r="F646" i="3" s="1"/>
  <c r="K647" i="3"/>
  <c r="L647" i="3" s="1" a="1"/>
  <c r="C648" i="3"/>
  <c r="D648" i="3" s="1"/>
  <c r="H646" i="3" l="1"/>
  <c r="S646" i="3" s="1"/>
  <c r="T646" i="3" s="1" a="1"/>
  <c r="G646" i="3"/>
  <c r="K648" i="3"/>
  <c r="L648" i="3" s="1" a="1"/>
  <c r="C649" i="3"/>
  <c r="D649" i="3" s="1"/>
  <c r="Q647" i="3"/>
  <c r="N647" i="3"/>
  <c r="L647" i="3"/>
  <c r="P647" i="3"/>
  <c r="O647" i="3"/>
  <c r="M647" i="3"/>
  <c r="E647" i="3" s="1"/>
  <c r="F647" i="3" s="1"/>
  <c r="T646" i="3" l="1"/>
  <c r="V646" i="3"/>
  <c r="W646" i="3"/>
  <c r="I646" i="3" s="1"/>
  <c r="X646" i="3"/>
  <c r="U646" i="3"/>
  <c r="Y646" i="3"/>
  <c r="G647" i="3"/>
  <c r="H647" i="3"/>
  <c r="S647" i="3" s="1"/>
  <c r="T647" i="3" s="1" a="1"/>
  <c r="K649" i="3"/>
  <c r="L649" i="3" s="1" a="1"/>
  <c r="C650" i="3"/>
  <c r="M648" i="3"/>
  <c r="P648" i="3"/>
  <c r="Q648" i="3"/>
  <c r="O648" i="3"/>
  <c r="L648" i="3"/>
  <c r="N648" i="3"/>
  <c r="E648" i="3" s="1"/>
  <c r="F648" i="3" s="1"/>
  <c r="H648" i="3" s="1"/>
  <c r="S648" i="3" s="1"/>
  <c r="T648" i="3" s="1" a="1"/>
  <c r="D650" i="3" l="1"/>
  <c r="U648" i="3"/>
  <c r="V648" i="3"/>
  <c r="T648" i="3"/>
  <c r="W648" i="3"/>
  <c r="Y648" i="3"/>
  <c r="X648" i="3"/>
  <c r="Y647" i="3"/>
  <c r="V647" i="3"/>
  <c r="U647" i="3"/>
  <c r="W647" i="3"/>
  <c r="I647" i="3" s="1"/>
  <c r="X647" i="3"/>
  <c r="T647" i="3"/>
  <c r="P649" i="3"/>
  <c r="Q649" i="3"/>
  <c r="L649" i="3"/>
  <c r="N649" i="3"/>
  <c r="M649" i="3"/>
  <c r="O649" i="3"/>
  <c r="G648" i="3"/>
  <c r="I648" i="3" l="1"/>
  <c r="E649" i="3"/>
  <c r="F649" i="3" s="1"/>
  <c r="H649" i="3" s="1"/>
  <c r="S649" i="3" s="1"/>
  <c r="T649" i="3" s="1" a="1"/>
  <c r="C651" i="3"/>
  <c r="K650" i="3"/>
  <c r="L650" i="3" s="1" a="1"/>
  <c r="D651" i="3" l="1"/>
  <c r="O650" i="3"/>
  <c r="Q650" i="3"/>
  <c r="N650" i="3"/>
  <c r="L650" i="3"/>
  <c r="P650" i="3"/>
  <c r="M650" i="3"/>
  <c r="E650" i="3" s="1"/>
  <c r="F650" i="3" s="1"/>
  <c r="H650" i="3" s="1"/>
  <c r="S650" i="3" s="1"/>
  <c r="T650" i="3" s="1" a="1"/>
  <c r="W649" i="3"/>
  <c r="X649" i="3"/>
  <c r="U649" i="3"/>
  <c r="V649" i="3"/>
  <c r="I649" i="3" s="1"/>
  <c r="Y649" i="3"/>
  <c r="T649" i="3"/>
  <c r="G649" i="3"/>
  <c r="G650" i="3" l="1"/>
  <c r="U650" i="3"/>
  <c r="W650" i="3"/>
  <c r="X650" i="3"/>
  <c r="T650" i="3"/>
  <c r="V650" i="3"/>
  <c r="I650" i="3" s="1"/>
  <c r="Y650" i="3"/>
  <c r="K651" i="3"/>
  <c r="L651" i="3" s="1" a="1"/>
  <c r="C652" i="3"/>
  <c r="D652" i="3" l="1"/>
  <c r="N651" i="3"/>
  <c r="Q651" i="3"/>
  <c r="P651" i="3"/>
  <c r="O651" i="3"/>
  <c r="M651" i="3"/>
  <c r="L651" i="3"/>
  <c r="E651" i="3" l="1"/>
  <c r="F651" i="3" s="1"/>
  <c r="G651" i="3" s="1"/>
  <c r="K652" i="3"/>
  <c r="L652" i="3" s="1" a="1"/>
  <c r="C653" i="3"/>
  <c r="H651" i="3" l="1"/>
  <c r="S651" i="3" s="1"/>
  <c r="T651" i="3" s="1" a="1"/>
  <c r="X651" i="3" s="1"/>
  <c r="D653" i="3"/>
  <c r="O652" i="3"/>
  <c r="M652" i="3"/>
  <c r="P652" i="3"/>
  <c r="N652" i="3"/>
  <c r="L652" i="3"/>
  <c r="Q652" i="3"/>
  <c r="Y651" i="3" l="1"/>
  <c r="T651" i="3"/>
  <c r="U651" i="3"/>
  <c r="W651" i="3"/>
  <c r="I651" i="3" s="1"/>
  <c r="V651" i="3"/>
  <c r="E652" i="3"/>
  <c r="F652" i="3" s="1"/>
  <c r="H652" i="3" s="1"/>
  <c r="S652" i="3" s="1"/>
  <c r="T652" i="3" s="1" a="1"/>
  <c r="X652" i="3" s="1"/>
  <c r="K653" i="3"/>
  <c r="L653" i="3" s="1" a="1"/>
  <c r="C654" i="3"/>
  <c r="Y652" i="3" l="1"/>
  <c r="T652" i="3"/>
  <c r="V652" i="3"/>
  <c r="W652" i="3"/>
  <c r="I652" i="3" s="1"/>
  <c r="U652" i="3"/>
  <c r="G652" i="3"/>
  <c r="D654" i="3"/>
  <c r="O653" i="3"/>
  <c r="N653" i="3"/>
  <c r="M653" i="3"/>
  <c r="P653" i="3"/>
  <c r="L653" i="3"/>
  <c r="Q653" i="3"/>
  <c r="E653" i="3" l="1"/>
  <c r="F653" i="3" s="1"/>
  <c r="H653" i="3" s="1"/>
  <c r="S653" i="3" s="1"/>
  <c r="T653" i="3" s="1" a="1"/>
  <c r="U653" i="3" s="1"/>
  <c r="K654" i="3"/>
  <c r="L654" i="3" s="1" a="1"/>
  <c r="C655" i="3"/>
  <c r="T653" i="3" l="1"/>
  <c r="W653" i="3"/>
  <c r="I653" i="3" s="1"/>
  <c r="Y653" i="3"/>
  <c r="V653" i="3"/>
  <c r="X653" i="3"/>
  <c r="G653" i="3"/>
  <c r="O654" i="3"/>
  <c r="L654" i="3"/>
  <c r="M654" i="3"/>
  <c r="P654" i="3"/>
  <c r="Q654" i="3"/>
  <c r="N654" i="3"/>
  <c r="D655" i="3"/>
  <c r="E654" i="3" l="1"/>
  <c r="F654" i="3" s="1"/>
  <c r="H654" i="3" s="1"/>
  <c r="S654" i="3" s="1"/>
  <c r="T654" i="3" s="1" a="1"/>
  <c r="Y654" i="3" s="1"/>
  <c r="K655" i="3"/>
  <c r="L655" i="3" s="1" a="1"/>
  <c r="C656" i="3"/>
  <c r="U654" i="3" l="1"/>
  <c r="X654" i="3"/>
  <c r="W654" i="3"/>
  <c r="I654" i="3" s="1"/>
  <c r="V654" i="3"/>
  <c r="T654" i="3"/>
  <c r="G654" i="3"/>
  <c r="M655" i="3"/>
  <c r="Q655" i="3"/>
  <c r="L655" i="3"/>
  <c r="P655" i="3"/>
  <c r="N655" i="3"/>
  <c r="O655" i="3"/>
  <c r="D656" i="3"/>
  <c r="E655" i="3" l="1"/>
  <c r="F655" i="3" s="1"/>
  <c r="H655" i="3" s="1"/>
  <c r="S655" i="3" s="1"/>
  <c r="T655" i="3" s="1" a="1"/>
  <c r="U655" i="3" s="1"/>
  <c r="K656" i="3"/>
  <c r="L656" i="3" s="1" a="1"/>
  <c r="C657" i="3"/>
  <c r="I655" i="3" l="1"/>
  <c r="X655" i="3"/>
  <c r="Y655" i="3"/>
  <c r="V655" i="3"/>
  <c r="T655" i="3"/>
  <c r="W655" i="3"/>
  <c r="G655" i="3"/>
  <c r="D657" i="3"/>
  <c r="N656" i="3"/>
  <c r="M656" i="3"/>
  <c r="P656" i="3"/>
  <c r="O656" i="3"/>
  <c r="Q656" i="3"/>
  <c r="L656" i="3"/>
  <c r="E656" i="3" l="1"/>
  <c r="F656" i="3" s="1"/>
  <c r="G656" i="3" s="1"/>
  <c r="C658" i="3"/>
  <c r="K657" i="3"/>
  <c r="L657" i="3" s="1" a="1"/>
  <c r="H656" i="3" l="1"/>
  <c r="S656" i="3" s="1"/>
  <c r="T656" i="3" s="1" a="1"/>
  <c r="T656" i="3" s="1"/>
  <c r="D658" i="3"/>
  <c r="Q657" i="3"/>
  <c r="O657" i="3"/>
  <c r="N657" i="3"/>
  <c r="M657" i="3"/>
  <c r="L657" i="3"/>
  <c r="P657" i="3"/>
  <c r="X656" i="3" l="1"/>
  <c r="Y656" i="3"/>
  <c r="U656" i="3"/>
  <c r="I656" i="3" s="1"/>
  <c r="V656" i="3"/>
  <c r="W656" i="3"/>
  <c r="E657" i="3"/>
  <c r="F657" i="3" s="1"/>
  <c r="H657" i="3" s="1"/>
  <c r="S657" i="3" s="1"/>
  <c r="T657" i="3" s="1" a="1"/>
  <c r="V657" i="3" s="1"/>
  <c r="K658" i="3"/>
  <c r="L658" i="3" s="1" a="1"/>
  <c r="C659" i="3"/>
  <c r="W657" i="3" l="1"/>
  <c r="G657" i="3"/>
  <c r="U657" i="3"/>
  <c r="I657" i="3" s="1"/>
  <c r="X657" i="3"/>
  <c r="Y657" i="3"/>
  <c r="T657" i="3"/>
  <c r="O658" i="3"/>
  <c r="N658" i="3"/>
  <c r="L658" i="3"/>
  <c r="Q658" i="3"/>
  <c r="P658" i="3"/>
  <c r="M658" i="3"/>
  <c r="E658" i="3" s="1"/>
  <c r="F658" i="3" s="1"/>
  <c r="D659" i="3"/>
  <c r="G658" i="3" l="1"/>
  <c r="H658" i="3"/>
  <c r="S658" i="3" s="1"/>
  <c r="T658" i="3" s="1" a="1"/>
  <c r="C660" i="3"/>
  <c r="K659" i="3"/>
  <c r="L659" i="3" s="1" a="1"/>
  <c r="O659" i="3" l="1"/>
  <c r="Q659" i="3"/>
  <c r="M659" i="3"/>
  <c r="N659" i="3"/>
  <c r="P659" i="3"/>
  <c r="L659" i="3"/>
  <c r="X658" i="3"/>
  <c r="T658" i="3"/>
  <c r="U658" i="3"/>
  <c r="I658" i="3" s="1"/>
  <c r="Y658" i="3"/>
  <c r="V658" i="3"/>
  <c r="W658" i="3"/>
  <c r="D660" i="3"/>
  <c r="E659" i="3" l="1"/>
  <c r="F659" i="3" s="1"/>
  <c r="H659" i="3" s="1"/>
  <c r="S659" i="3" s="1"/>
  <c r="T659" i="3" s="1" a="1"/>
  <c r="U659" i="3" s="1"/>
  <c r="K660" i="3"/>
  <c r="L660" i="3" s="1" a="1"/>
  <c r="C661" i="3"/>
  <c r="W659" i="3" l="1"/>
  <c r="I659" i="3" s="1"/>
  <c r="T659" i="3"/>
  <c r="V659" i="3"/>
  <c r="X659" i="3"/>
  <c r="Y659" i="3"/>
  <c r="G659" i="3"/>
  <c r="D661" i="3"/>
  <c r="L660" i="3"/>
  <c r="M660" i="3"/>
  <c r="Q660" i="3"/>
  <c r="O660" i="3"/>
  <c r="N660" i="3"/>
  <c r="P660" i="3"/>
  <c r="E660" i="3" l="1"/>
  <c r="F660" i="3" s="1"/>
  <c r="H660" i="3" s="1"/>
  <c r="S660" i="3" s="1"/>
  <c r="T660" i="3" s="1" a="1"/>
  <c r="T660" i="3" s="1"/>
  <c r="C662" i="3"/>
  <c r="K661" i="3"/>
  <c r="L661" i="3" s="1" a="1"/>
  <c r="G660" i="3" l="1"/>
  <c r="W660" i="3"/>
  <c r="Y660" i="3"/>
  <c r="V660" i="3"/>
  <c r="U660" i="3"/>
  <c r="I660" i="3" s="1"/>
  <c r="X660" i="3"/>
  <c r="L661" i="3"/>
  <c r="P661" i="3"/>
  <c r="O661" i="3"/>
  <c r="Q661" i="3"/>
  <c r="N661" i="3"/>
  <c r="M661" i="3"/>
  <c r="E661" i="3" s="1"/>
  <c r="F661" i="3" s="1"/>
  <c r="D662" i="3"/>
  <c r="C663" i="3" l="1"/>
  <c r="K662" i="3"/>
  <c r="L662" i="3" s="1" a="1"/>
  <c r="G661" i="3"/>
  <c r="H661" i="3"/>
  <c r="S661" i="3" s="1"/>
  <c r="T661" i="3" s="1" a="1"/>
  <c r="T661" i="3" l="1"/>
  <c r="W661" i="3"/>
  <c r="I661" i="3" s="1"/>
  <c r="Y661" i="3"/>
  <c r="U661" i="3"/>
  <c r="V661" i="3"/>
  <c r="X661" i="3"/>
  <c r="P662" i="3"/>
  <c r="O662" i="3"/>
  <c r="M662" i="3"/>
  <c r="Q662" i="3"/>
  <c r="N662" i="3"/>
  <c r="L662" i="3"/>
  <c r="D663" i="3"/>
  <c r="E662" i="3" l="1"/>
  <c r="F662" i="3" s="1"/>
  <c r="H662" i="3" s="1"/>
  <c r="S662" i="3" s="1"/>
  <c r="T662" i="3" s="1" a="1"/>
  <c r="T662" i="3" s="1"/>
  <c r="K663" i="3"/>
  <c r="L663" i="3" s="1" a="1"/>
  <c r="C664" i="3"/>
  <c r="G662" i="3" l="1"/>
  <c r="Y662" i="3"/>
  <c r="W662" i="3"/>
  <c r="X662" i="3"/>
  <c r="U662" i="3"/>
  <c r="I662" i="3" s="1"/>
  <c r="V662" i="3"/>
  <c r="D664" i="3"/>
  <c r="N663" i="3"/>
  <c r="M663" i="3"/>
  <c r="Q663" i="3"/>
  <c r="P663" i="3"/>
  <c r="L663" i="3"/>
  <c r="O663" i="3"/>
  <c r="E663" i="3" l="1"/>
  <c r="F663" i="3" s="1"/>
  <c r="H663" i="3" s="1"/>
  <c r="S663" i="3" s="1"/>
  <c r="T663" i="3" s="1" a="1"/>
  <c r="W663" i="3" s="1"/>
  <c r="C665" i="3"/>
  <c r="K664" i="3"/>
  <c r="L664" i="3" s="1" a="1"/>
  <c r="G663" i="3" l="1"/>
  <c r="T663" i="3"/>
  <c r="Y663" i="3"/>
  <c r="U663" i="3"/>
  <c r="V663" i="3"/>
  <c r="I663" i="3" s="1"/>
  <c r="X663" i="3"/>
  <c r="M664" i="3"/>
  <c r="L664" i="3"/>
  <c r="N664" i="3"/>
  <c r="Q664" i="3"/>
  <c r="O664" i="3"/>
  <c r="P664" i="3"/>
  <c r="D665" i="3"/>
  <c r="E664" i="3" l="1"/>
  <c r="F664" i="3" s="1"/>
  <c r="H664" i="3" s="1"/>
  <c r="S664" i="3" s="1"/>
  <c r="T664" i="3" s="1" a="1"/>
  <c r="Y664" i="3" s="1"/>
  <c r="K665" i="3"/>
  <c r="L665" i="3" s="1" a="1"/>
  <c r="C666" i="3"/>
  <c r="G664" i="3" l="1"/>
  <c r="U664" i="3"/>
  <c r="V664" i="3"/>
  <c r="X664" i="3"/>
  <c r="T664" i="3"/>
  <c r="W664" i="3"/>
  <c r="I664" i="3" s="1"/>
  <c r="D666" i="3"/>
  <c r="Q665" i="3"/>
  <c r="P665" i="3"/>
  <c r="N665" i="3"/>
  <c r="O665" i="3"/>
  <c r="M665" i="3"/>
  <c r="L665" i="3"/>
  <c r="E665" i="3" l="1"/>
  <c r="F665" i="3" s="1"/>
  <c r="H665" i="3" s="1"/>
  <c r="S665" i="3" s="1"/>
  <c r="T665" i="3" s="1" a="1"/>
  <c r="Y665" i="3" s="1"/>
  <c r="K666" i="3"/>
  <c r="L666" i="3" s="1" a="1"/>
  <c r="C667" i="3"/>
  <c r="G665" i="3" l="1"/>
  <c r="T665" i="3"/>
  <c r="V665" i="3"/>
  <c r="W665" i="3"/>
  <c r="X665" i="3"/>
  <c r="U665" i="3"/>
  <c r="I665" i="3" s="1"/>
  <c r="D667" i="3"/>
  <c r="Q666" i="3"/>
  <c r="L666" i="3"/>
  <c r="N666" i="3"/>
  <c r="O666" i="3"/>
  <c r="M666" i="3"/>
  <c r="P666" i="3"/>
  <c r="E666" i="3" l="1"/>
  <c r="F666" i="3" s="1"/>
  <c r="H666" i="3" s="1"/>
  <c r="S666" i="3" s="1"/>
  <c r="T666" i="3" s="1" a="1"/>
  <c r="V666" i="3" s="1"/>
  <c r="K667" i="3"/>
  <c r="L667" i="3" s="1" a="1"/>
  <c r="C668" i="3"/>
  <c r="D668" i="3" s="1"/>
  <c r="G666" i="3" l="1"/>
  <c r="T666" i="3"/>
  <c r="W666" i="3"/>
  <c r="X666" i="3"/>
  <c r="Y666" i="3"/>
  <c r="U666" i="3"/>
  <c r="I666" i="3" s="1"/>
  <c r="C669" i="3"/>
  <c r="K668" i="3"/>
  <c r="L668" i="3" s="1" a="1"/>
  <c r="M667" i="3"/>
  <c r="N667" i="3"/>
  <c r="P667" i="3"/>
  <c r="O667" i="3"/>
  <c r="Q667" i="3"/>
  <c r="L667" i="3"/>
  <c r="E667" i="3" l="1"/>
  <c r="F667" i="3" s="1"/>
  <c r="H667" i="3" s="1"/>
  <c r="S667" i="3" s="1"/>
  <c r="T667" i="3" s="1" a="1"/>
  <c r="W667" i="3" s="1"/>
  <c r="D669" i="3"/>
  <c r="P668" i="3"/>
  <c r="O668" i="3"/>
  <c r="N668" i="3"/>
  <c r="L668" i="3"/>
  <c r="M668" i="3"/>
  <c r="Q668" i="3"/>
  <c r="E668" i="3" l="1"/>
  <c r="F668" i="3" s="1"/>
  <c r="G667" i="3"/>
  <c r="Y667" i="3"/>
  <c r="V667" i="3"/>
  <c r="T667" i="3"/>
  <c r="U667" i="3"/>
  <c r="I667" i="3" s="1"/>
  <c r="X667" i="3"/>
  <c r="C670" i="3"/>
  <c r="K669" i="3"/>
  <c r="L669" i="3" s="1" a="1"/>
  <c r="H668" i="3" l="1"/>
  <c r="S668" i="3" s="1"/>
  <c r="T668" i="3" s="1" a="1"/>
  <c r="W668" i="3" s="1"/>
  <c r="G668" i="3"/>
  <c r="D670" i="3"/>
  <c r="P669" i="3"/>
  <c r="O669" i="3"/>
  <c r="Q669" i="3"/>
  <c r="N669" i="3"/>
  <c r="L669" i="3"/>
  <c r="M669" i="3"/>
  <c r="E669" i="3" s="1"/>
  <c r="F669" i="3" s="1"/>
  <c r="H669" i="3" s="1"/>
  <c r="S669" i="3" s="1"/>
  <c r="T669" i="3" s="1" a="1"/>
  <c r="X668" i="3" l="1"/>
  <c r="T668" i="3"/>
  <c r="U668" i="3"/>
  <c r="V668" i="3"/>
  <c r="I668" i="3" s="1"/>
  <c r="Y668" i="3"/>
  <c r="X669" i="3"/>
  <c r="U669" i="3"/>
  <c r="W669" i="3"/>
  <c r="I669" i="3" s="1"/>
  <c r="T669" i="3"/>
  <c r="V669" i="3"/>
  <c r="Y669" i="3"/>
  <c r="K670" i="3"/>
  <c r="L670" i="3" s="1" a="1"/>
  <c r="C671" i="3"/>
  <c r="G669" i="3"/>
  <c r="D671" i="3" l="1"/>
  <c r="N670" i="3"/>
  <c r="P670" i="3"/>
  <c r="Q670" i="3"/>
  <c r="L670" i="3"/>
  <c r="O670" i="3"/>
  <c r="M670" i="3"/>
  <c r="E670" i="3" s="1"/>
  <c r="F670" i="3" s="1"/>
  <c r="H670" i="3" s="1"/>
  <c r="S670" i="3" s="1"/>
  <c r="T670" i="3" s="1" a="1"/>
  <c r="Y670" i="3" l="1"/>
  <c r="V670" i="3"/>
  <c r="U670" i="3"/>
  <c r="I670" i="3" s="1"/>
  <c r="X670" i="3"/>
  <c r="T670" i="3"/>
  <c r="W670" i="3"/>
  <c r="K671" i="3"/>
  <c r="L671" i="3" s="1" a="1"/>
  <c r="C672" i="3"/>
  <c r="G670" i="3"/>
  <c r="Q671" i="3" l="1"/>
  <c r="N671" i="3"/>
  <c r="M671" i="3"/>
  <c r="O671" i="3"/>
  <c r="P671" i="3"/>
  <c r="L671" i="3"/>
  <c r="D672" i="3"/>
  <c r="E671" i="3" l="1"/>
  <c r="F671" i="3" s="1"/>
  <c r="H671" i="3" s="1"/>
  <c r="S671" i="3" s="1"/>
  <c r="T671" i="3" s="1" a="1"/>
  <c r="W671" i="3" s="1"/>
  <c r="C673" i="3"/>
  <c r="K672" i="3"/>
  <c r="L672" i="3" s="1" a="1"/>
  <c r="G671" i="3" l="1"/>
  <c r="T671" i="3"/>
  <c r="Y671" i="3"/>
  <c r="V671" i="3"/>
  <c r="I671" i="3" s="1"/>
  <c r="U671" i="3"/>
  <c r="X671" i="3"/>
  <c r="N672" i="3"/>
  <c r="M672" i="3"/>
  <c r="Q672" i="3"/>
  <c r="P672" i="3"/>
  <c r="O672" i="3"/>
  <c r="L672" i="3"/>
  <c r="D673" i="3"/>
  <c r="E672" i="3" l="1"/>
  <c r="F672" i="3" s="1"/>
  <c r="H672" i="3" s="1"/>
  <c r="S672" i="3" s="1"/>
  <c r="T672" i="3" s="1" a="1"/>
  <c r="T672" i="3" s="1"/>
  <c r="K673" i="3"/>
  <c r="L673" i="3" s="1" a="1"/>
  <c r="C674" i="3"/>
  <c r="G672" i="3" l="1"/>
  <c r="W672" i="3"/>
  <c r="V672" i="3"/>
  <c r="X672" i="3"/>
  <c r="Y672" i="3"/>
  <c r="U672" i="3"/>
  <c r="I672" i="3" s="1"/>
  <c r="D674" i="3"/>
  <c r="M673" i="3"/>
  <c r="P673" i="3"/>
  <c r="N673" i="3"/>
  <c r="Q673" i="3"/>
  <c r="O673" i="3"/>
  <c r="L673" i="3"/>
  <c r="E673" i="3" l="1"/>
  <c r="F673" i="3" s="1"/>
  <c r="H673" i="3" s="1"/>
  <c r="S673" i="3" s="1"/>
  <c r="T673" i="3" s="1" a="1"/>
  <c r="X673" i="3" s="1"/>
  <c r="C675" i="3"/>
  <c r="K674" i="3"/>
  <c r="L674" i="3" s="1" a="1"/>
  <c r="G673" i="3" l="1"/>
  <c r="U673" i="3"/>
  <c r="I673" i="3" s="1"/>
  <c r="T673" i="3"/>
  <c r="Y673" i="3"/>
  <c r="V673" i="3"/>
  <c r="W673" i="3"/>
  <c r="P674" i="3"/>
  <c r="O674" i="3"/>
  <c r="N674" i="3"/>
  <c r="L674" i="3"/>
  <c r="Q674" i="3"/>
  <c r="M674" i="3"/>
  <c r="E674" i="3" s="1"/>
  <c r="F674" i="3" s="1"/>
  <c r="H674" i="3" s="1"/>
  <c r="S674" i="3" s="1"/>
  <c r="T674" i="3" s="1" a="1"/>
  <c r="D675" i="3"/>
  <c r="T674" i="3" l="1"/>
  <c r="V674" i="3"/>
  <c r="I674" i="3" s="1"/>
  <c r="Y674" i="3"/>
  <c r="X674" i="3"/>
  <c r="W674" i="3"/>
  <c r="U674" i="3"/>
  <c r="K675" i="3"/>
  <c r="L675" i="3" s="1" a="1"/>
  <c r="C676" i="3"/>
  <c r="G674" i="3"/>
  <c r="D676" i="3" l="1"/>
  <c r="N675" i="3"/>
  <c r="P675" i="3"/>
  <c r="O675" i="3"/>
  <c r="Q675" i="3"/>
  <c r="L675" i="3"/>
  <c r="M675" i="3"/>
  <c r="E675" i="3" l="1"/>
  <c r="F675" i="3" s="1"/>
  <c r="H675" i="3" s="1"/>
  <c r="S675" i="3" s="1"/>
  <c r="T675" i="3" s="1" a="1"/>
  <c r="Y675" i="3" s="1"/>
  <c r="C677" i="3"/>
  <c r="K676" i="3"/>
  <c r="L676" i="3" s="1" a="1"/>
  <c r="G675" i="3" l="1"/>
  <c r="W675" i="3"/>
  <c r="I675" i="3" s="1"/>
  <c r="U675" i="3"/>
  <c r="X675" i="3"/>
  <c r="T675" i="3"/>
  <c r="V675" i="3"/>
  <c r="L676" i="3"/>
  <c r="O676" i="3"/>
  <c r="M676" i="3"/>
  <c r="P676" i="3"/>
  <c r="Q676" i="3"/>
  <c r="N676" i="3"/>
  <c r="D677" i="3"/>
  <c r="E676" i="3" l="1"/>
  <c r="F676" i="3" s="1"/>
  <c r="H676" i="3" s="1"/>
  <c r="S676" i="3" s="1"/>
  <c r="T676" i="3" s="1" a="1"/>
  <c r="V676" i="3" s="1"/>
  <c r="K677" i="3"/>
  <c r="L677" i="3" s="1" a="1"/>
  <c r="C678" i="3"/>
  <c r="G676" i="3" l="1"/>
  <c r="X676" i="3"/>
  <c r="Y676" i="3"/>
  <c r="W676" i="3"/>
  <c r="I676" i="3" s="1"/>
  <c r="U676" i="3"/>
  <c r="T676" i="3"/>
  <c r="D678" i="3"/>
  <c r="Q677" i="3"/>
  <c r="P677" i="3"/>
  <c r="N677" i="3"/>
  <c r="L677" i="3"/>
  <c r="O677" i="3"/>
  <c r="M677" i="3"/>
  <c r="E677" i="3" s="1"/>
  <c r="F677" i="3" s="1"/>
  <c r="H677" i="3" s="1"/>
  <c r="S677" i="3" s="1"/>
  <c r="T677" i="3" s="1" a="1"/>
  <c r="T677" i="3" l="1"/>
  <c r="Y677" i="3"/>
  <c r="X677" i="3"/>
  <c r="V677" i="3"/>
  <c r="W677" i="3"/>
  <c r="I677" i="3" s="1"/>
  <c r="U677" i="3"/>
  <c r="C679" i="3"/>
  <c r="D679" i="3" s="1"/>
  <c r="K678" i="3"/>
  <c r="L678" i="3" s="1" a="1"/>
  <c r="G677" i="3"/>
  <c r="Q678" i="3" l="1"/>
  <c r="M678" i="3"/>
  <c r="P678" i="3"/>
  <c r="O678" i="3"/>
  <c r="L678" i="3"/>
  <c r="N678" i="3"/>
  <c r="K679" i="3"/>
  <c r="L679" i="3" s="1" a="1"/>
  <c r="C680" i="3"/>
  <c r="E678" i="3" l="1"/>
  <c r="F678" i="3" s="1"/>
  <c r="H678" i="3" s="1"/>
  <c r="S678" i="3" s="1"/>
  <c r="T678" i="3" s="1" a="1"/>
  <c r="W678" i="3" s="1"/>
  <c r="D680" i="3"/>
  <c r="L679" i="3"/>
  <c r="N679" i="3"/>
  <c r="O679" i="3"/>
  <c r="Q679" i="3"/>
  <c r="P679" i="3"/>
  <c r="M679" i="3"/>
  <c r="G678" i="3" l="1"/>
  <c r="Y678" i="3"/>
  <c r="T678" i="3"/>
  <c r="U678" i="3"/>
  <c r="I678" i="3" s="1"/>
  <c r="X678" i="3"/>
  <c r="V678" i="3"/>
  <c r="E679" i="3"/>
  <c r="F679" i="3" s="1"/>
  <c r="H679" i="3" s="1"/>
  <c r="S679" i="3" s="1"/>
  <c r="T679" i="3" s="1" a="1"/>
  <c r="K680" i="3"/>
  <c r="L680" i="3" s="1" a="1"/>
  <c r="C681" i="3"/>
  <c r="N680" i="3" l="1"/>
  <c r="P680" i="3"/>
  <c r="O680" i="3"/>
  <c r="M680" i="3"/>
  <c r="L680" i="3"/>
  <c r="Q680" i="3"/>
  <c r="D681" i="3"/>
  <c r="G679" i="3"/>
  <c r="Y679" i="3"/>
  <c r="U679" i="3"/>
  <c r="X679" i="3"/>
  <c r="T679" i="3"/>
  <c r="W679" i="3"/>
  <c r="I679" i="3" s="1"/>
  <c r="V679" i="3"/>
  <c r="E680" i="3" l="1"/>
  <c r="F680" i="3" s="1"/>
  <c r="H680" i="3" s="1"/>
  <c r="S680" i="3" s="1"/>
  <c r="T680" i="3" s="1" a="1"/>
  <c r="Y680" i="3" s="1"/>
  <c r="C682" i="3"/>
  <c r="D682" i="3" s="1"/>
  <c r="K681" i="3"/>
  <c r="L681" i="3" s="1" a="1"/>
  <c r="V680" i="3" l="1"/>
  <c r="U680" i="3"/>
  <c r="I680" i="3" s="1"/>
  <c r="W680" i="3"/>
  <c r="X680" i="3"/>
  <c r="T680" i="3"/>
  <c r="G680" i="3"/>
  <c r="K682" i="3"/>
  <c r="L682" i="3" s="1" a="1"/>
  <c r="C683" i="3"/>
  <c r="P681" i="3"/>
  <c r="L681" i="3"/>
  <c r="O681" i="3"/>
  <c r="M681" i="3"/>
  <c r="N681" i="3"/>
  <c r="Q681" i="3"/>
  <c r="E681" i="3" l="1"/>
  <c r="F681" i="3" s="1"/>
  <c r="H681" i="3" s="1"/>
  <c r="S681" i="3" s="1"/>
  <c r="T681" i="3" s="1" a="1"/>
  <c r="Y681" i="3" s="1"/>
  <c r="D683" i="3"/>
  <c r="Q682" i="3"/>
  <c r="O682" i="3"/>
  <c r="P682" i="3"/>
  <c r="M682" i="3"/>
  <c r="L682" i="3"/>
  <c r="N682" i="3"/>
  <c r="E682" i="3" l="1"/>
  <c r="F682" i="3" s="1"/>
  <c r="W681" i="3"/>
  <c r="U681" i="3"/>
  <c r="T681" i="3"/>
  <c r="V681" i="3"/>
  <c r="I681" i="3" s="1"/>
  <c r="X681" i="3"/>
  <c r="G681" i="3"/>
  <c r="C684" i="3"/>
  <c r="K683" i="3"/>
  <c r="L683" i="3" s="1" a="1"/>
  <c r="H682" i="3" l="1"/>
  <c r="S682" i="3" s="1"/>
  <c r="T682" i="3" s="1" a="1"/>
  <c r="X682" i="3" s="1"/>
  <c r="G682" i="3"/>
  <c r="P683" i="3"/>
  <c r="Q683" i="3"/>
  <c r="L683" i="3"/>
  <c r="O683" i="3"/>
  <c r="N683" i="3"/>
  <c r="M683" i="3"/>
  <c r="E683" i="3" s="1"/>
  <c r="F683" i="3" s="1"/>
  <c r="H683" i="3" s="1"/>
  <c r="S683" i="3" s="1"/>
  <c r="T683" i="3" s="1" a="1"/>
  <c r="D684" i="3"/>
  <c r="Y682" i="3" l="1"/>
  <c r="U682" i="3"/>
  <c r="V682" i="3"/>
  <c r="I682" i="3" s="1"/>
  <c r="W682" i="3"/>
  <c r="T682" i="3"/>
  <c r="K684" i="3"/>
  <c r="L684" i="3" s="1" a="1"/>
  <c r="C685" i="3"/>
  <c r="Y683" i="3"/>
  <c r="U683" i="3"/>
  <c r="W683" i="3"/>
  <c r="I683" i="3" s="1"/>
  <c r="T683" i="3"/>
  <c r="X683" i="3"/>
  <c r="V683" i="3"/>
  <c r="G683" i="3"/>
  <c r="D685" i="3" l="1"/>
  <c r="O684" i="3"/>
  <c r="L684" i="3"/>
  <c r="P684" i="3"/>
  <c r="M684" i="3"/>
  <c r="Q684" i="3"/>
  <c r="N684" i="3"/>
  <c r="E684" i="3" s="1"/>
  <c r="F684" i="3" s="1"/>
  <c r="H684" i="3" s="1"/>
  <c r="S684" i="3" s="1"/>
  <c r="T684" i="3" s="1" a="1"/>
  <c r="K685" i="3" l="1"/>
  <c r="L685" i="3" s="1" a="1"/>
  <c r="C686" i="3"/>
  <c r="T684" i="3"/>
  <c r="W684" i="3"/>
  <c r="X684" i="3"/>
  <c r="U684" i="3"/>
  <c r="I684" i="3" s="1"/>
  <c r="V684" i="3"/>
  <c r="Y684" i="3"/>
  <c r="G684" i="3"/>
  <c r="D686" i="3" l="1"/>
  <c r="Q685" i="3"/>
  <c r="P685" i="3"/>
  <c r="N685" i="3"/>
  <c r="L685" i="3"/>
  <c r="O685" i="3"/>
  <c r="M685" i="3"/>
  <c r="E685" i="3" l="1"/>
  <c r="F685" i="3" s="1"/>
  <c r="H685" i="3" s="1"/>
  <c r="S685" i="3" s="1"/>
  <c r="T685" i="3" s="1" a="1"/>
  <c r="W685" i="3" s="1"/>
  <c r="K686" i="3"/>
  <c r="L686" i="3" s="1" a="1"/>
  <c r="C687" i="3"/>
  <c r="G685" i="3" l="1"/>
  <c r="Y685" i="3"/>
  <c r="T685" i="3"/>
  <c r="U685" i="3"/>
  <c r="I685" i="3" s="1"/>
  <c r="V685" i="3"/>
  <c r="X685" i="3"/>
  <c r="D687" i="3"/>
  <c r="N686" i="3"/>
  <c r="M686" i="3"/>
  <c r="P686" i="3"/>
  <c r="L686" i="3"/>
  <c r="O686" i="3"/>
  <c r="Q686" i="3"/>
  <c r="E686" i="3" l="1"/>
  <c r="F686" i="3" s="1"/>
  <c r="H686" i="3" s="1"/>
  <c r="S686" i="3" s="1"/>
  <c r="T686" i="3" s="1" a="1"/>
  <c r="V686" i="3" s="1"/>
  <c r="C688" i="3"/>
  <c r="K687" i="3"/>
  <c r="L687" i="3" s="1" a="1"/>
  <c r="G686" i="3" l="1"/>
  <c r="T686" i="3"/>
  <c r="Y686" i="3"/>
  <c r="X686" i="3"/>
  <c r="W686" i="3"/>
  <c r="I686" i="3" s="1"/>
  <c r="U686" i="3"/>
  <c r="M687" i="3"/>
  <c r="L687" i="3"/>
  <c r="Q687" i="3"/>
  <c r="N687" i="3"/>
  <c r="P687" i="3"/>
  <c r="O687" i="3"/>
  <c r="D688" i="3"/>
  <c r="E687" i="3" l="1"/>
  <c r="F687" i="3" s="1"/>
  <c r="G687" i="3" s="1"/>
  <c r="K688" i="3"/>
  <c r="L688" i="3" s="1" a="1"/>
  <c r="C689" i="3"/>
  <c r="H687" i="3" l="1"/>
  <c r="S687" i="3" s="1"/>
  <c r="T687" i="3" s="1" a="1"/>
  <c r="Y687" i="3" s="1"/>
  <c r="D689" i="3"/>
  <c r="L688" i="3"/>
  <c r="Q688" i="3"/>
  <c r="P688" i="3"/>
  <c r="M688" i="3"/>
  <c r="N688" i="3"/>
  <c r="O688" i="3"/>
  <c r="E688" i="3" l="1"/>
  <c r="F688" i="3" s="1"/>
  <c r="H688" i="3" s="1"/>
  <c r="S688" i="3" s="1"/>
  <c r="T688" i="3" s="1" a="1"/>
  <c r="V688" i="3" s="1"/>
  <c r="V687" i="3"/>
  <c r="W687" i="3"/>
  <c r="I687" i="3" s="1"/>
  <c r="U687" i="3"/>
  <c r="X687" i="3"/>
  <c r="T687" i="3"/>
  <c r="C690" i="3"/>
  <c r="K689" i="3"/>
  <c r="L689" i="3" s="1" a="1"/>
  <c r="G688" i="3" l="1"/>
  <c r="W688" i="3"/>
  <c r="Y688" i="3"/>
  <c r="T688" i="3"/>
  <c r="U688" i="3"/>
  <c r="I688" i="3" s="1"/>
  <c r="X688" i="3"/>
  <c r="N689" i="3"/>
  <c r="O689" i="3"/>
  <c r="M689" i="3"/>
  <c r="L689" i="3"/>
  <c r="Q689" i="3"/>
  <c r="P689" i="3"/>
  <c r="D690" i="3"/>
  <c r="E689" i="3" l="1"/>
  <c r="F689" i="3" s="1"/>
  <c r="H689" i="3" s="1"/>
  <c r="S689" i="3" s="1"/>
  <c r="T689" i="3" s="1" a="1"/>
  <c r="V689" i="3" s="1"/>
  <c r="K690" i="3"/>
  <c r="L690" i="3" s="1" a="1"/>
  <c r="C691" i="3"/>
  <c r="D691" i="3" s="1"/>
  <c r="G689" i="3" l="1"/>
  <c r="U689" i="3"/>
  <c r="I689" i="3" s="1"/>
  <c r="W689" i="3"/>
  <c r="Y689" i="3"/>
  <c r="X689" i="3"/>
  <c r="T689" i="3"/>
  <c r="C692" i="3"/>
  <c r="D692" i="3" s="1"/>
  <c r="K691" i="3"/>
  <c r="L691" i="3" s="1" a="1"/>
  <c r="P690" i="3"/>
  <c r="M690" i="3"/>
  <c r="L690" i="3"/>
  <c r="Q690" i="3"/>
  <c r="O690" i="3"/>
  <c r="N690" i="3"/>
  <c r="E690" i="3" l="1"/>
  <c r="F690" i="3" s="1"/>
  <c r="G690" i="3" s="1"/>
  <c r="O691" i="3"/>
  <c r="N691" i="3"/>
  <c r="Q691" i="3"/>
  <c r="M691" i="3"/>
  <c r="L691" i="3"/>
  <c r="P691" i="3"/>
  <c r="C693" i="3"/>
  <c r="K692" i="3"/>
  <c r="L692" i="3" s="1" a="1"/>
  <c r="H690" i="3" l="1"/>
  <c r="S690" i="3" s="1"/>
  <c r="T690" i="3" s="1" a="1"/>
  <c r="U690" i="3" s="1"/>
  <c r="E691" i="3"/>
  <c r="F691" i="3" s="1"/>
  <c r="H691" i="3" s="1"/>
  <c r="S691" i="3" s="1"/>
  <c r="T691" i="3" s="1" a="1"/>
  <c r="T691" i="3" s="1"/>
  <c r="L692" i="3"/>
  <c r="M692" i="3"/>
  <c r="P692" i="3"/>
  <c r="O692" i="3"/>
  <c r="Q692" i="3"/>
  <c r="N692" i="3"/>
  <c r="D693" i="3"/>
  <c r="E692" i="3" l="1"/>
  <c r="F692" i="3" s="1"/>
  <c r="H692" i="3" s="1"/>
  <c r="S692" i="3" s="1"/>
  <c r="T692" i="3" s="1" a="1"/>
  <c r="W692" i="3" s="1"/>
  <c r="V690" i="3"/>
  <c r="T690" i="3"/>
  <c r="Y690" i="3"/>
  <c r="W690" i="3"/>
  <c r="I690" i="3" s="1"/>
  <c r="X690" i="3"/>
  <c r="Y691" i="3"/>
  <c r="U691" i="3"/>
  <c r="I691" i="3" s="1"/>
  <c r="V691" i="3"/>
  <c r="G691" i="3"/>
  <c r="W691" i="3"/>
  <c r="X691" i="3"/>
  <c r="C694" i="3"/>
  <c r="K693" i="3"/>
  <c r="L693" i="3" s="1" a="1"/>
  <c r="G692" i="3" l="1"/>
  <c r="T692" i="3"/>
  <c r="V692" i="3"/>
  <c r="I692" i="3" s="1"/>
  <c r="X692" i="3"/>
  <c r="U692" i="3"/>
  <c r="Y692" i="3"/>
  <c r="Q693" i="3"/>
  <c r="N693" i="3"/>
  <c r="O693" i="3"/>
  <c r="P693" i="3"/>
  <c r="M693" i="3"/>
  <c r="L693" i="3"/>
  <c r="D694" i="3"/>
  <c r="E693" i="3" l="1"/>
  <c r="F693" i="3" s="1"/>
  <c r="H693" i="3" s="1"/>
  <c r="S693" i="3" s="1"/>
  <c r="T693" i="3" s="1" a="1"/>
  <c r="W693" i="3" s="1"/>
  <c r="K694" i="3"/>
  <c r="L694" i="3" s="1" a="1"/>
  <c r="C695" i="3"/>
  <c r="G693" i="3" l="1"/>
  <c r="U693" i="3"/>
  <c r="I693" i="3" s="1"/>
  <c r="V693" i="3"/>
  <c r="Y693" i="3"/>
  <c r="X693" i="3"/>
  <c r="T693" i="3"/>
  <c r="D695" i="3"/>
  <c r="P694" i="3"/>
  <c r="N694" i="3"/>
  <c r="L694" i="3"/>
  <c r="M694" i="3"/>
  <c r="Q694" i="3"/>
  <c r="O694" i="3"/>
  <c r="E694" i="3" l="1"/>
  <c r="F694" i="3" s="1"/>
  <c r="H694" i="3" s="1"/>
  <c r="S694" i="3" s="1"/>
  <c r="T694" i="3" s="1" a="1"/>
  <c r="X694" i="3" s="1"/>
  <c r="C696" i="3"/>
  <c r="D696" i="3" s="1"/>
  <c r="K695" i="3"/>
  <c r="L695" i="3" s="1" a="1"/>
  <c r="G694" i="3" l="1"/>
  <c r="Y694" i="3"/>
  <c r="V694" i="3"/>
  <c r="U694" i="3"/>
  <c r="I694" i="3" s="1"/>
  <c r="T694" i="3"/>
  <c r="W694" i="3"/>
  <c r="M695" i="3"/>
  <c r="Q695" i="3"/>
  <c r="N695" i="3"/>
  <c r="P695" i="3"/>
  <c r="O695" i="3"/>
  <c r="L695" i="3"/>
  <c r="K696" i="3"/>
  <c r="L696" i="3" s="1" a="1"/>
  <c r="C697" i="3"/>
  <c r="D697" i="3" s="1"/>
  <c r="E695" i="3" l="1"/>
  <c r="F695" i="3" s="1"/>
  <c r="G695" i="3" s="1"/>
  <c r="K697" i="3"/>
  <c r="L697" i="3" s="1" a="1"/>
  <c r="C698" i="3"/>
  <c r="M696" i="3"/>
  <c r="P696" i="3"/>
  <c r="O696" i="3"/>
  <c r="N696" i="3"/>
  <c r="L696" i="3"/>
  <c r="Q696" i="3"/>
  <c r="H695" i="3"/>
  <c r="S695" i="3" s="1"/>
  <c r="T695" i="3" s="1" a="1"/>
  <c r="E696" i="3" l="1"/>
  <c r="F696" i="3" s="1"/>
  <c r="H696" i="3" s="1"/>
  <c r="S696" i="3" s="1"/>
  <c r="T696" i="3" s="1" a="1"/>
  <c r="W696" i="3" s="1"/>
  <c r="T695" i="3"/>
  <c r="W695" i="3"/>
  <c r="I695" i="3" s="1"/>
  <c r="V695" i="3"/>
  <c r="Y695" i="3"/>
  <c r="U695" i="3"/>
  <c r="X695" i="3"/>
  <c r="D698" i="3"/>
  <c r="L697" i="3"/>
  <c r="M697" i="3"/>
  <c r="P697" i="3"/>
  <c r="Q697" i="3"/>
  <c r="N697" i="3"/>
  <c r="O697" i="3"/>
  <c r="G696" i="3" l="1"/>
  <c r="T696" i="3"/>
  <c r="U696" i="3"/>
  <c r="Y696" i="3"/>
  <c r="X696" i="3"/>
  <c r="V696" i="3"/>
  <c r="I696" i="3" s="1"/>
  <c r="E697" i="3"/>
  <c r="F697" i="3" s="1"/>
  <c r="H697" i="3" s="1"/>
  <c r="S697" i="3" s="1"/>
  <c r="T697" i="3" s="1" a="1"/>
  <c r="X697" i="3" s="1"/>
  <c r="K698" i="3"/>
  <c r="L698" i="3" s="1" a="1"/>
  <c r="C699" i="3"/>
  <c r="U697" i="3" l="1"/>
  <c r="I697" i="3" s="1"/>
  <c r="Y697" i="3"/>
  <c r="V697" i="3"/>
  <c r="T697" i="3"/>
  <c r="W697" i="3"/>
  <c r="G697" i="3"/>
  <c r="D699" i="3"/>
  <c r="L698" i="3"/>
  <c r="Q698" i="3"/>
  <c r="O698" i="3"/>
  <c r="N698" i="3"/>
  <c r="M698" i="3"/>
  <c r="P698" i="3"/>
  <c r="E698" i="3" l="1"/>
  <c r="F698" i="3" s="1"/>
  <c r="H698" i="3" s="1"/>
  <c r="S698" i="3" s="1"/>
  <c r="T698" i="3" s="1" a="1"/>
  <c r="T698" i="3" s="1"/>
  <c r="K699" i="3"/>
  <c r="L699" i="3" s="1" a="1"/>
  <c r="C700" i="3"/>
  <c r="G698" i="3" l="1"/>
  <c r="Y698" i="3"/>
  <c r="U698" i="3"/>
  <c r="I698" i="3" s="1"/>
  <c r="W698" i="3"/>
  <c r="V698" i="3"/>
  <c r="X698" i="3"/>
  <c r="D700" i="3"/>
  <c r="P699" i="3"/>
  <c r="M699" i="3"/>
  <c r="O699" i="3"/>
  <c r="L699" i="3"/>
  <c r="N699" i="3"/>
  <c r="Q699" i="3"/>
  <c r="E699" i="3" l="1"/>
  <c r="F699" i="3" s="1"/>
  <c r="H699" i="3" s="1"/>
  <c r="S699" i="3" s="1"/>
  <c r="T699" i="3" s="1" a="1"/>
  <c r="V699" i="3" s="1"/>
  <c r="C701" i="3"/>
  <c r="K700" i="3"/>
  <c r="L700" i="3" s="1" a="1"/>
  <c r="G699" i="3" l="1"/>
  <c r="U699" i="3"/>
  <c r="I699" i="3" s="1"/>
  <c r="Y699" i="3"/>
  <c r="T699" i="3"/>
  <c r="W699" i="3"/>
  <c r="X699" i="3"/>
  <c r="L700" i="3"/>
  <c r="Q700" i="3"/>
  <c r="P700" i="3"/>
  <c r="N700" i="3"/>
  <c r="O700" i="3"/>
  <c r="M700" i="3"/>
  <c r="E700" i="3" s="1"/>
  <c r="F700" i="3" s="1"/>
  <c r="H700" i="3" s="1"/>
  <c r="S700" i="3" s="1"/>
  <c r="T700" i="3" s="1" a="1"/>
  <c r="D701" i="3"/>
  <c r="C702" i="3" l="1"/>
  <c r="K701" i="3"/>
  <c r="L701" i="3" s="1" a="1"/>
  <c r="T700" i="3"/>
  <c r="V700" i="3"/>
  <c r="I700" i="3" s="1"/>
  <c r="U700" i="3"/>
  <c r="Y700" i="3"/>
  <c r="W700" i="3"/>
  <c r="X700" i="3"/>
  <c r="G700" i="3"/>
  <c r="O701" i="3" l="1"/>
  <c r="P701" i="3"/>
  <c r="Q701" i="3"/>
  <c r="N701" i="3"/>
  <c r="M701" i="3"/>
  <c r="L701" i="3"/>
  <c r="D702" i="3"/>
  <c r="E701" i="3" l="1"/>
  <c r="F701" i="3" s="1"/>
  <c r="G701" i="3" s="1"/>
  <c r="C703" i="3"/>
  <c r="K702" i="3"/>
  <c r="L702" i="3" s="1" a="1"/>
  <c r="H701" i="3" l="1"/>
  <c r="S701" i="3" s="1"/>
  <c r="T701" i="3" s="1" a="1"/>
  <c r="W701" i="3" s="1"/>
  <c r="L702" i="3"/>
  <c r="N702" i="3"/>
  <c r="M702" i="3"/>
  <c r="P702" i="3"/>
  <c r="O702" i="3"/>
  <c r="Q702" i="3"/>
  <c r="D703" i="3"/>
  <c r="X701" i="3" l="1"/>
  <c r="T701" i="3"/>
  <c r="V701" i="3"/>
  <c r="Y701" i="3"/>
  <c r="U701" i="3"/>
  <c r="I701" i="3" s="1"/>
  <c r="E702" i="3"/>
  <c r="F702" i="3" s="1"/>
  <c r="H702" i="3" s="1"/>
  <c r="S702" i="3" s="1"/>
  <c r="T702" i="3" s="1" a="1"/>
  <c r="Y702" i="3" s="1"/>
  <c r="K703" i="3"/>
  <c r="L703" i="3" s="1" a="1"/>
  <c r="C704" i="3"/>
  <c r="G702" i="3" l="1"/>
  <c r="V702" i="3"/>
  <c r="U702" i="3"/>
  <c r="I702" i="3" s="1"/>
  <c r="T702" i="3"/>
  <c r="W702" i="3"/>
  <c r="X702" i="3"/>
  <c r="D704" i="3"/>
  <c r="Q703" i="3"/>
  <c r="M703" i="3"/>
  <c r="O703" i="3"/>
  <c r="L703" i="3"/>
  <c r="P703" i="3"/>
  <c r="N703" i="3"/>
  <c r="E703" i="3" l="1"/>
  <c r="F703" i="3" s="1"/>
  <c r="H703" i="3" s="1"/>
  <c r="S703" i="3" s="1"/>
  <c r="T703" i="3" s="1" a="1"/>
  <c r="U703" i="3" s="1"/>
  <c r="K704" i="3"/>
  <c r="L704" i="3" s="1" a="1"/>
  <c r="C705" i="3"/>
  <c r="G703" i="3" l="1"/>
  <c r="V703" i="3"/>
  <c r="Y703" i="3"/>
  <c r="X703" i="3"/>
  <c r="W703" i="3"/>
  <c r="I703" i="3" s="1"/>
  <c r="T703" i="3"/>
  <c r="D705" i="3"/>
  <c r="P704" i="3"/>
  <c r="Q704" i="3"/>
  <c r="O704" i="3"/>
  <c r="N704" i="3"/>
  <c r="M704" i="3"/>
  <c r="L704" i="3"/>
  <c r="E704" i="3" l="1"/>
  <c r="F704" i="3" s="1"/>
  <c r="H704" i="3" s="1"/>
  <c r="S704" i="3" s="1"/>
  <c r="T704" i="3" s="1" a="1"/>
  <c r="U704" i="3" s="1"/>
  <c r="C706" i="3"/>
  <c r="K705" i="3"/>
  <c r="L705" i="3" s="1" a="1"/>
  <c r="G704" i="3" l="1"/>
  <c r="Y704" i="3"/>
  <c r="W704" i="3"/>
  <c r="V704" i="3"/>
  <c r="I704" i="3" s="1"/>
  <c r="X704" i="3"/>
  <c r="T704" i="3"/>
  <c r="P705" i="3"/>
  <c r="O705" i="3"/>
  <c r="N705" i="3"/>
  <c r="L705" i="3"/>
  <c r="M705" i="3"/>
  <c r="Q705" i="3"/>
  <c r="D706" i="3"/>
  <c r="E705" i="3" l="1"/>
  <c r="F705" i="3" s="1"/>
  <c r="H705" i="3" s="1"/>
  <c r="S705" i="3" s="1"/>
  <c r="T705" i="3" s="1" a="1"/>
  <c r="U705" i="3" s="1"/>
  <c r="C707" i="3"/>
  <c r="K706" i="3"/>
  <c r="L706" i="3" s="1" a="1"/>
  <c r="G705" i="3" l="1"/>
  <c r="X705" i="3"/>
  <c r="Y705" i="3"/>
  <c r="T705" i="3"/>
  <c r="V705" i="3"/>
  <c r="I705" i="3" s="1"/>
  <c r="W705" i="3"/>
  <c r="N706" i="3"/>
  <c r="P706" i="3"/>
  <c r="L706" i="3"/>
  <c r="Q706" i="3"/>
  <c r="M706" i="3"/>
  <c r="O706" i="3"/>
  <c r="D707" i="3"/>
  <c r="E706" i="3" l="1"/>
  <c r="F706" i="3" s="1"/>
  <c r="H706" i="3" s="1"/>
  <c r="S706" i="3" s="1"/>
  <c r="T706" i="3" s="1" a="1"/>
  <c r="Y706" i="3" s="1"/>
  <c r="C708" i="3"/>
  <c r="K707" i="3"/>
  <c r="L707" i="3" s="1" a="1"/>
  <c r="G706" i="3" l="1"/>
  <c r="T706" i="3"/>
  <c r="X706" i="3"/>
  <c r="W706" i="3"/>
  <c r="U706" i="3"/>
  <c r="I706" i="3" s="1"/>
  <c r="V706" i="3"/>
  <c r="P707" i="3"/>
  <c r="Q707" i="3"/>
  <c r="N707" i="3"/>
  <c r="L707" i="3"/>
  <c r="O707" i="3"/>
  <c r="M707" i="3"/>
  <c r="D708" i="3"/>
  <c r="E707" i="3" l="1"/>
  <c r="F707" i="3" s="1"/>
  <c r="H707" i="3" s="1"/>
  <c r="S707" i="3" s="1"/>
  <c r="T707" i="3" s="1" a="1"/>
  <c r="T707" i="3" s="1"/>
  <c r="C709" i="3"/>
  <c r="K708" i="3"/>
  <c r="L708" i="3" s="1" a="1"/>
  <c r="G707" i="3" l="1"/>
  <c r="U707" i="3"/>
  <c r="I707" i="3" s="1"/>
  <c r="W707" i="3"/>
  <c r="Y707" i="3"/>
  <c r="X707" i="3"/>
  <c r="V707" i="3"/>
  <c r="L708" i="3"/>
  <c r="P708" i="3"/>
  <c r="N708" i="3"/>
  <c r="Q708" i="3"/>
  <c r="M708" i="3"/>
  <c r="O708" i="3"/>
  <c r="D709" i="3"/>
  <c r="E708" i="3" l="1"/>
  <c r="F708" i="3" s="1"/>
  <c r="H708" i="3" s="1"/>
  <c r="S708" i="3" s="1"/>
  <c r="T708" i="3" s="1" a="1"/>
  <c r="T708" i="3" s="1"/>
  <c r="K709" i="3"/>
  <c r="L709" i="3" s="1" a="1"/>
  <c r="C710" i="3"/>
  <c r="D710" i="3" s="1"/>
  <c r="G708" i="3" l="1"/>
  <c r="U708" i="3"/>
  <c r="X708" i="3"/>
  <c r="Y708" i="3"/>
  <c r="W708" i="3"/>
  <c r="V708" i="3"/>
  <c r="I708" i="3" s="1"/>
  <c r="C711" i="3"/>
  <c r="K710" i="3"/>
  <c r="L710" i="3" s="1" a="1"/>
  <c r="O709" i="3"/>
  <c r="Q709" i="3"/>
  <c r="N709" i="3"/>
  <c r="P709" i="3"/>
  <c r="L709" i="3"/>
  <c r="M709" i="3"/>
  <c r="E709" i="3" s="1"/>
  <c r="F709" i="3" s="1"/>
  <c r="H709" i="3" s="1"/>
  <c r="S709" i="3" s="1"/>
  <c r="T709" i="3" s="1" a="1"/>
  <c r="U709" i="3" l="1"/>
  <c r="W709" i="3"/>
  <c r="Y709" i="3"/>
  <c r="V709" i="3"/>
  <c r="I709" i="3" s="1"/>
  <c r="X709" i="3"/>
  <c r="T709" i="3"/>
  <c r="D711" i="3"/>
  <c r="M710" i="3"/>
  <c r="P710" i="3"/>
  <c r="L710" i="3"/>
  <c r="O710" i="3"/>
  <c r="Q710" i="3"/>
  <c r="N710" i="3"/>
  <c r="G709" i="3"/>
  <c r="E710" i="3" l="1"/>
  <c r="F710" i="3" s="1"/>
  <c r="H710" i="3" s="1"/>
  <c r="S710" i="3" s="1"/>
  <c r="T710" i="3" s="1" a="1"/>
  <c r="Y710" i="3" s="1"/>
  <c r="C712" i="3"/>
  <c r="K711" i="3"/>
  <c r="L711" i="3" s="1" a="1"/>
  <c r="X710" i="3" l="1"/>
  <c r="V710" i="3"/>
  <c r="U710" i="3"/>
  <c r="W710" i="3"/>
  <c r="I710" i="3" s="1"/>
  <c r="T710" i="3"/>
  <c r="G710" i="3"/>
  <c r="Q711" i="3"/>
  <c r="O711" i="3"/>
  <c r="N711" i="3"/>
  <c r="L711" i="3"/>
  <c r="P711" i="3"/>
  <c r="M711" i="3"/>
  <c r="E711" i="3" s="1"/>
  <c r="F711" i="3" s="1"/>
  <c r="D712" i="3"/>
  <c r="K712" i="3" l="1"/>
  <c r="L712" i="3" s="1" a="1"/>
  <c r="C713" i="3"/>
  <c r="G711" i="3"/>
  <c r="H711" i="3"/>
  <c r="S711" i="3" s="1"/>
  <c r="T711" i="3" s="1" a="1"/>
  <c r="T711" i="3" l="1"/>
  <c r="Y711" i="3"/>
  <c r="U711" i="3"/>
  <c r="W711" i="3"/>
  <c r="I711" i="3" s="1"/>
  <c r="X711" i="3"/>
  <c r="V711" i="3"/>
  <c r="D713" i="3"/>
  <c r="Q712" i="3"/>
  <c r="M712" i="3"/>
  <c r="L712" i="3"/>
  <c r="P712" i="3"/>
  <c r="O712" i="3"/>
  <c r="N712" i="3"/>
  <c r="E712" i="3" l="1"/>
  <c r="F712" i="3" s="1"/>
  <c r="H712" i="3" s="1"/>
  <c r="S712" i="3" s="1"/>
  <c r="T712" i="3" s="1" a="1"/>
  <c r="V712" i="3" s="1"/>
  <c r="K713" i="3"/>
  <c r="L713" i="3" s="1" a="1"/>
  <c r="C714" i="3"/>
  <c r="D714" i="3" s="1"/>
  <c r="G712" i="3" l="1"/>
  <c r="W712" i="3"/>
  <c r="X712" i="3"/>
  <c r="Y712" i="3"/>
  <c r="U712" i="3"/>
  <c r="I712" i="3" s="1"/>
  <c r="T712" i="3"/>
  <c r="K714" i="3"/>
  <c r="L714" i="3" s="1" a="1"/>
  <c r="C715" i="3"/>
  <c r="P713" i="3"/>
  <c r="N713" i="3"/>
  <c r="O713" i="3"/>
  <c r="M713" i="3"/>
  <c r="Q713" i="3"/>
  <c r="L713" i="3"/>
  <c r="E713" i="3" l="1"/>
  <c r="F713" i="3" s="1"/>
  <c r="H713" i="3" s="1"/>
  <c r="S713" i="3" s="1"/>
  <c r="T713" i="3" s="1" a="1"/>
  <c r="W713" i="3" s="1"/>
  <c r="L714" i="3"/>
  <c r="P714" i="3"/>
  <c r="Q714" i="3"/>
  <c r="N714" i="3"/>
  <c r="M714" i="3"/>
  <c r="O714" i="3"/>
  <c r="D715" i="3"/>
  <c r="E714" i="3" l="1"/>
  <c r="F714" i="3" s="1"/>
  <c r="H714" i="3" s="1"/>
  <c r="S714" i="3" s="1"/>
  <c r="T714" i="3" s="1" a="1"/>
  <c r="V714" i="3" s="1"/>
  <c r="G713" i="3"/>
  <c r="Y713" i="3"/>
  <c r="U713" i="3"/>
  <c r="I713" i="3" s="1"/>
  <c r="T713" i="3"/>
  <c r="X713" i="3"/>
  <c r="V713" i="3"/>
  <c r="C716" i="3"/>
  <c r="K715" i="3"/>
  <c r="L715" i="3" s="1" a="1"/>
  <c r="G714" i="3" l="1"/>
  <c r="W714" i="3"/>
  <c r="T714" i="3"/>
  <c r="Y714" i="3"/>
  <c r="U714" i="3"/>
  <c r="I714" i="3" s="1"/>
  <c r="X714" i="3"/>
  <c r="O715" i="3"/>
  <c r="P715" i="3"/>
  <c r="Q715" i="3"/>
  <c r="M715" i="3"/>
  <c r="N715" i="3"/>
  <c r="L715" i="3"/>
  <c r="D716" i="3"/>
  <c r="E715" i="3" l="1"/>
  <c r="F715" i="3" s="1"/>
  <c r="H715" i="3" s="1"/>
  <c r="S715" i="3" s="1"/>
  <c r="T715" i="3" s="1" a="1"/>
  <c r="X715" i="3" s="1"/>
  <c r="C717" i="3"/>
  <c r="K716" i="3"/>
  <c r="L716" i="3" s="1" a="1"/>
  <c r="U715" i="3" l="1"/>
  <c r="Y715" i="3"/>
  <c r="T715" i="3"/>
  <c r="V715" i="3"/>
  <c r="I715" i="3" s="1"/>
  <c r="W715" i="3"/>
  <c r="G715" i="3"/>
  <c r="D717" i="3"/>
  <c r="O716" i="3"/>
  <c r="M716" i="3"/>
  <c r="P716" i="3"/>
  <c r="L716" i="3"/>
  <c r="N716" i="3"/>
  <c r="Q716" i="3"/>
  <c r="E716" i="3" l="1"/>
  <c r="F716" i="3" s="1"/>
  <c r="H716" i="3" s="1"/>
  <c r="S716" i="3" s="1"/>
  <c r="T716" i="3" s="1" a="1"/>
  <c r="Y716" i="3" s="1"/>
  <c r="K717" i="3"/>
  <c r="L717" i="3" s="1" a="1"/>
  <c r="C718" i="3"/>
  <c r="D718" i="3" s="1"/>
  <c r="U716" i="3" l="1"/>
  <c r="G716" i="3"/>
  <c r="W716" i="3"/>
  <c r="I716" i="3" s="1"/>
  <c r="T716" i="3"/>
  <c r="X716" i="3"/>
  <c r="V716" i="3"/>
  <c r="N717" i="3"/>
  <c r="L717" i="3"/>
  <c r="Q717" i="3"/>
  <c r="P717" i="3"/>
  <c r="M717" i="3"/>
  <c r="O717" i="3"/>
  <c r="K718" i="3"/>
  <c r="L718" i="3" s="1" a="1"/>
  <c r="C719" i="3"/>
  <c r="E717" i="3" l="1"/>
  <c r="F717" i="3" s="1"/>
  <c r="H717" i="3" s="1"/>
  <c r="S717" i="3" s="1"/>
  <c r="T717" i="3" s="1" a="1"/>
  <c r="Y717" i="3" s="1"/>
  <c r="D719" i="3"/>
  <c r="M718" i="3"/>
  <c r="O718" i="3"/>
  <c r="N718" i="3"/>
  <c r="Q718" i="3"/>
  <c r="P718" i="3"/>
  <c r="L718" i="3"/>
  <c r="V717" i="3" l="1"/>
  <c r="U717" i="3"/>
  <c r="W717" i="3"/>
  <c r="I717" i="3" s="1"/>
  <c r="X717" i="3"/>
  <c r="T717" i="3"/>
  <c r="G717" i="3"/>
  <c r="E718" i="3"/>
  <c r="F718" i="3" s="1"/>
  <c r="H718" i="3" s="1"/>
  <c r="S718" i="3" s="1"/>
  <c r="T718" i="3" s="1" a="1"/>
  <c r="V718" i="3" s="1"/>
  <c r="K719" i="3"/>
  <c r="L719" i="3" s="1" a="1"/>
  <c r="C720" i="3"/>
  <c r="G718" i="3" l="1"/>
  <c r="T718" i="3"/>
  <c r="X718" i="3"/>
  <c r="W718" i="3"/>
  <c r="Y718" i="3"/>
  <c r="U718" i="3"/>
  <c r="I718" i="3" s="1"/>
  <c r="D720" i="3"/>
  <c r="Q719" i="3"/>
  <c r="O719" i="3"/>
  <c r="L719" i="3"/>
  <c r="P719" i="3"/>
  <c r="M719" i="3"/>
  <c r="N719" i="3"/>
  <c r="E719" i="3" l="1"/>
  <c r="F719" i="3" s="1"/>
  <c r="H719" i="3" s="1"/>
  <c r="S719" i="3" s="1"/>
  <c r="T719" i="3" s="1" a="1"/>
  <c r="Y719" i="3" s="1"/>
  <c r="C721" i="3"/>
  <c r="K720" i="3"/>
  <c r="L720" i="3" s="1" a="1"/>
  <c r="G719" i="3" l="1"/>
  <c r="T719" i="3"/>
  <c r="U719" i="3"/>
  <c r="I719" i="3" s="1"/>
  <c r="V719" i="3"/>
  <c r="W719" i="3"/>
  <c r="X719" i="3"/>
  <c r="O720" i="3"/>
  <c r="P720" i="3"/>
  <c r="L720" i="3"/>
  <c r="N720" i="3"/>
  <c r="M720" i="3"/>
  <c r="Q720" i="3"/>
  <c r="D721" i="3"/>
  <c r="E720" i="3" l="1"/>
  <c r="F720" i="3" s="1"/>
  <c r="H720" i="3" s="1"/>
  <c r="S720" i="3" s="1"/>
  <c r="T720" i="3" s="1" a="1"/>
  <c r="V720" i="3" s="1"/>
  <c r="C722" i="3"/>
  <c r="D722" i="3" s="1"/>
  <c r="K721" i="3"/>
  <c r="L721" i="3" s="1" a="1"/>
  <c r="G720" i="3" l="1"/>
  <c r="T720" i="3"/>
  <c r="X720" i="3"/>
  <c r="Y720" i="3"/>
  <c r="U720" i="3"/>
  <c r="I720" i="3" s="1"/>
  <c r="W720" i="3"/>
  <c r="N721" i="3"/>
  <c r="M721" i="3"/>
  <c r="L721" i="3"/>
  <c r="O721" i="3"/>
  <c r="P721" i="3"/>
  <c r="Q721" i="3"/>
  <c r="K722" i="3"/>
  <c r="L722" i="3" s="1" a="1"/>
  <c r="C723" i="3"/>
  <c r="E721" i="3" l="1"/>
  <c r="F721" i="3" s="1"/>
  <c r="H721" i="3" s="1"/>
  <c r="S721" i="3" s="1"/>
  <c r="T721" i="3" s="1" a="1"/>
  <c r="W721" i="3" s="1"/>
  <c r="D723" i="3"/>
  <c r="Q722" i="3"/>
  <c r="O722" i="3"/>
  <c r="P722" i="3"/>
  <c r="N722" i="3"/>
  <c r="M722" i="3"/>
  <c r="L722" i="3"/>
  <c r="E722" i="3" l="1"/>
  <c r="F722" i="3" s="1"/>
  <c r="H722" i="3" s="1"/>
  <c r="S722" i="3" s="1"/>
  <c r="T722" i="3" s="1" a="1"/>
  <c r="T722" i="3" s="1"/>
  <c r="G721" i="3"/>
  <c r="Y721" i="3"/>
  <c r="T721" i="3"/>
  <c r="U721" i="3"/>
  <c r="I721" i="3" s="1"/>
  <c r="V721" i="3"/>
  <c r="X721" i="3"/>
  <c r="C724" i="3"/>
  <c r="D724" i="3" s="1"/>
  <c r="K723" i="3"/>
  <c r="L723" i="3" s="1" a="1"/>
  <c r="G722" i="3" l="1"/>
  <c r="W722" i="3"/>
  <c r="Y722" i="3"/>
  <c r="V722" i="3"/>
  <c r="X722" i="3"/>
  <c r="U722" i="3"/>
  <c r="I722" i="3" s="1"/>
  <c r="L723" i="3"/>
  <c r="O723" i="3"/>
  <c r="N723" i="3"/>
  <c r="P723" i="3"/>
  <c r="Q723" i="3"/>
  <c r="M723" i="3"/>
  <c r="E723" i="3" s="1"/>
  <c r="F723" i="3" s="1"/>
  <c r="H723" i="3" s="1"/>
  <c r="S723" i="3" s="1"/>
  <c r="T723" i="3" s="1" a="1"/>
  <c r="K724" i="3"/>
  <c r="L724" i="3" s="1" a="1"/>
  <c r="C725" i="3"/>
  <c r="Q724" i="3" l="1"/>
  <c r="P724" i="3"/>
  <c r="N724" i="3"/>
  <c r="M724" i="3"/>
  <c r="L724" i="3"/>
  <c r="O724" i="3"/>
  <c r="D725" i="3"/>
  <c r="G723" i="3"/>
  <c r="W723" i="3"/>
  <c r="U723" i="3"/>
  <c r="Y723" i="3"/>
  <c r="T723" i="3"/>
  <c r="X723" i="3"/>
  <c r="V723" i="3"/>
  <c r="I723" i="3" s="1"/>
  <c r="E724" i="3" l="1"/>
  <c r="F724" i="3" s="1"/>
  <c r="H724" i="3" s="1"/>
  <c r="S724" i="3" s="1"/>
  <c r="T724" i="3" s="1" a="1"/>
  <c r="V724" i="3" s="1"/>
  <c r="C726" i="3"/>
  <c r="K725" i="3"/>
  <c r="L725" i="3" s="1" a="1"/>
  <c r="T724" i="3" l="1"/>
  <c r="Y724" i="3"/>
  <c r="W724" i="3"/>
  <c r="X724" i="3"/>
  <c r="U724" i="3"/>
  <c r="I724" i="3" s="1"/>
  <c r="G724" i="3"/>
  <c r="P725" i="3"/>
  <c r="M725" i="3"/>
  <c r="Q725" i="3"/>
  <c r="O725" i="3"/>
  <c r="N725" i="3"/>
  <c r="L725" i="3"/>
  <c r="D726" i="3"/>
  <c r="E725" i="3" l="1"/>
  <c r="F725" i="3" s="1"/>
  <c r="G725" i="3" s="1"/>
  <c r="C727" i="3"/>
  <c r="K726" i="3"/>
  <c r="L726" i="3" s="1" a="1"/>
  <c r="H725" i="3" l="1"/>
  <c r="S725" i="3" s="1"/>
  <c r="T725" i="3" s="1" a="1"/>
  <c r="T725" i="3" s="1"/>
  <c r="P726" i="3"/>
  <c r="O726" i="3"/>
  <c r="M726" i="3"/>
  <c r="N726" i="3"/>
  <c r="Q726" i="3"/>
  <c r="L726" i="3"/>
  <c r="D727" i="3"/>
  <c r="V725" i="3" l="1"/>
  <c r="W725" i="3"/>
  <c r="I725" i="3" s="1"/>
  <c r="U725" i="3"/>
  <c r="X725" i="3"/>
  <c r="Y725" i="3"/>
  <c r="E726" i="3"/>
  <c r="F726" i="3" s="1"/>
  <c r="H726" i="3" s="1"/>
  <c r="S726" i="3" s="1"/>
  <c r="T726" i="3" s="1" a="1"/>
  <c r="U726" i="3" s="1"/>
  <c r="K727" i="3"/>
  <c r="L727" i="3" s="1" a="1"/>
  <c r="C728" i="3"/>
  <c r="V726" i="3" l="1"/>
  <c r="I726" i="3" s="1"/>
  <c r="T726" i="3"/>
  <c r="X726" i="3"/>
  <c r="W726" i="3"/>
  <c r="Y726" i="3"/>
  <c r="G726" i="3"/>
  <c r="D728" i="3"/>
  <c r="M727" i="3"/>
  <c r="L727" i="3"/>
  <c r="P727" i="3"/>
  <c r="Q727" i="3"/>
  <c r="O727" i="3"/>
  <c r="N727" i="3"/>
  <c r="E727" i="3" l="1"/>
  <c r="F727" i="3" s="1"/>
  <c r="H727" i="3" s="1"/>
  <c r="S727" i="3" s="1"/>
  <c r="T727" i="3" s="1" a="1"/>
  <c r="W727" i="3" s="1"/>
  <c r="C729" i="3"/>
  <c r="K728" i="3"/>
  <c r="L728" i="3" s="1" a="1"/>
  <c r="G727" i="3" l="1"/>
  <c r="U727" i="3"/>
  <c r="I727" i="3" s="1"/>
  <c r="T727" i="3"/>
  <c r="V727" i="3"/>
  <c r="Y727" i="3"/>
  <c r="X727" i="3"/>
  <c r="P728" i="3"/>
  <c r="O728" i="3"/>
  <c r="M728" i="3"/>
  <c r="Q728" i="3"/>
  <c r="L728" i="3"/>
  <c r="N728" i="3"/>
  <c r="D729" i="3"/>
  <c r="E728" i="3" l="1"/>
  <c r="F728" i="3" s="1"/>
  <c r="G728" i="3" s="1"/>
  <c r="K729" i="3"/>
  <c r="L729" i="3" s="1" a="1"/>
  <c r="C730" i="3"/>
  <c r="H728" i="3"/>
  <c r="S728" i="3" s="1"/>
  <c r="T728" i="3" s="1" a="1"/>
  <c r="W728" i="3" l="1"/>
  <c r="T728" i="3"/>
  <c r="X728" i="3"/>
  <c r="Y728" i="3"/>
  <c r="U728" i="3"/>
  <c r="V728" i="3"/>
  <c r="I728" i="3" s="1"/>
  <c r="D730" i="3"/>
  <c r="N729" i="3"/>
  <c r="O729" i="3"/>
  <c r="L729" i="3"/>
  <c r="M729" i="3"/>
  <c r="Q729" i="3"/>
  <c r="P729" i="3"/>
  <c r="E729" i="3" l="1"/>
  <c r="F729" i="3" s="1"/>
  <c r="H729" i="3" s="1"/>
  <c r="S729" i="3" s="1"/>
  <c r="T729" i="3" s="1" a="1"/>
  <c r="V729" i="3" s="1"/>
  <c r="K730" i="3"/>
  <c r="L730" i="3" s="1" a="1"/>
  <c r="C731" i="3"/>
  <c r="G729" i="3" l="1"/>
  <c r="T729" i="3"/>
  <c r="X729" i="3"/>
  <c r="Y729" i="3"/>
  <c r="W729" i="3"/>
  <c r="U729" i="3"/>
  <c r="I729" i="3" s="1"/>
  <c r="L730" i="3"/>
  <c r="O730" i="3"/>
  <c r="N730" i="3"/>
  <c r="P730" i="3"/>
  <c r="M730" i="3"/>
  <c r="Q730" i="3"/>
  <c r="D731" i="3"/>
  <c r="E730" i="3" l="1"/>
  <c r="F730" i="3" s="1"/>
  <c r="G730" i="3" s="1"/>
  <c r="C732" i="3"/>
  <c r="K731" i="3"/>
  <c r="L731" i="3" s="1" a="1"/>
  <c r="H730" i="3"/>
  <c r="S730" i="3" s="1"/>
  <c r="T730" i="3" s="1" a="1"/>
  <c r="Y730" i="3" l="1"/>
  <c r="W730" i="3"/>
  <c r="I730" i="3" s="1"/>
  <c r="T730" i="3"/>
  <c r="X730" i="3"/>
  <c r="U730" i="3"/>
  <c r="V730" i="3"/>
  <c r="N731" i="3"/>
  <c r="O731" i="3"/>
  <c r="Q731" i="3"/>
  <c r="P731" i="3"/>
  <c r="M731" i="3"/>
  <c r="L731" i="3"/>
  <c r="D732" i="3"/>
  <c r="E731" i="3" l="1"/>
  <c r="F731" i="3" s="1"/>
  <c r="H731" i="3" s="1"/>
  <c r="S731" i="3" s="1"/>
  <c r="T731" i="3" s="1" a="1"/>
  <c r="W731" i="3" s="1"/>
  <c r="K732" i="3"/>
  <c r="L732" i="3" s="1" a="1"/>
  <c r="C733" i="3"/>
  <c r="G731" i="3" l="1"/>
  <c r="V731" i="3"/>
  <c r="U731" i="3"/>
  <c r="I731" i="3" s="1"/>
  <c r="T731" i="3"/>
  <c r="Y731" i="3"/>
  <c r="X731" i="3"/>
  <c r="D733" i="3"/>
  <c r="P732" i="3"/>
  <c r="Q732" i="3"/>
  <c r="M732" i="3"/>
  <c r="N732" i="3"/>
  <c r="L732" i="3"/>
  <c r="O732" i="3"/>
  <c r="E732" i="3" l="1"/>
  <c r="F732" i="3" s="1"/>
  <c r="H732" i="3" s="1"/>
  <c r="S732" i="3" s="1"/>
  <c r="T732" i="3" s="1" a="1"/>
  <c r="T732" i="3" s="1"/>
  <c r="C734" i="3"/>
  <c r="K733" i="3"/>
  <c r="L733" i="3" s="1" a="1"/>
  <c r="G732" i="3" l="1"/>
  <c r="W732" i="3"/>
  <c r="I732" i="3" s="1"/>
  <c r="Y732" i="3"/>
  <c r="X732" i="3"/>
  <c r="U732" i="3"/>
  <c r="V732" i="3"/>
  <c r="O733" i="3"/>
  <c r="M733" i="3"/>
  <c r="L733" i="3"/>
  <c r="Q733" i="3"/>
  <c r="N733" i="3"/>
  <c r="P733" i="3"/>
  <c r="D734" i="3"/>
  <c r="E733" i="3" l="1"/>
  <c r="F733" i="3" s="1"/>
  <c r="H733" i="3" s="1"/>
  <c r="S733" i="3" s="1"/>
  <c r="T733" i="3" s="1" a="1"/>
  <c r="W733" i="3" s="1"/>
  <c r="C735" i="3"/>
  <c r="D735" i="3" s="1"/>
  <c r="K734" i="3"/>
  <c r="L734" i="3" s="1" a="1"/>
  <c r="G733" i="3" l="1"/>
  <c r="T733" i="3"/>
  <c r="X733" i="3"/>
  <c r="V733" i="3"/>
  <c r="I733" i="3" s="1"/>
  <c r="Y733" i="3"/>
  <c r="U733" i="3"/>
  <c r="Q734" i="3"/>
  <c r="O734" i="3"/>
  <c r="L734" i="3"/>
  <c r="N734" i="3"/>
  <c r="M734" i="3"/>
  <c r="P734" i="3"/>
  <c r="K735" i="3"/>
  <c r="L735" i="3" s="1" a="1"/>
  <c r="C736" i="3"/>
  <c r="E734" i="3" l="1"/>
  <c r="F734" i="3" s="1"/>
  <c r="H734" i="3" s="1"/>
  <c r="S734" i="3" s="1"/>
  <c r="T734" i="3" s="1" a="1"/>
  <c r="Y734" i="3" s="1"/>
  <c r="D736" i="3"/>
  <c r="M735" i="3"/>
  <c r="Q735" i="3"/>
  <c r="N735" i="3"/>
  <c r="P735" i="3"/>
  <c r="O735" i="3"/>
  <c r="L735" i="3"/>
  <c r="G734" i="3" l="1"/>
  <c r="U734" i="3"/>
  <c r="I734" i="3" s="1"/>
  <c r="V734" i="3"/>
  <c r="X734" i="3"/>
  <c r="W734" i="3"/>
  <c r="T734" i="3"/>
  <c r="E735" i="3"/>
  <c r="F735" i="3" s="1"/>
  <c r="H735" i="3" s="1"/>
  <c r="S735" i="3" s="1"/>
  <c r="T735" i="3" s="1" a="1"/>
  <c r="U735" i="3" s="1"/>
  <c r="C737" i="3"/>
  <c r="D737" i="3" s="1"/>
  <c r="K736" i="3"/>
  <c r="L736" i="3" s="1" a="1"/>
  <c r="W735" i="3" l="1"/>
  <c r="X735" i="3"/>
  <c r="V735" i="3"/>
  <c r="T735" i="3"/>
  <c r="Y735" i="3"/>
  <c r="I735" i="3" s="1"/>
  <c r="G735" i="3"/>
  <c r="N736" i="3"/>
  <c r="L736" i="3"/>
  <c r="Q736" i="3"/>
  <c r="O736" i="3"/>
  <c r="M736" i="3"/>
  <c r="P736" i="3"/>
  <c r="K737" i="3"/>
  <c r="L737" i="3" s="1" a="1"/>
  <c r="C738" i="3"/>
  <c r="D738" i="3" s="1"/>
  <c r="E736" i="3" l="1"/>
  <c r="F736" i="3" s="1"/>
  <c r="H736" i="3" s="1"/>
  <c r="S736" i="3" s="1"/>
  <c r="T736" i="3" s="1" a="1"/>
  <c r="Y736" i="3" s="1"/>
  <c r="K738" i="3"/>
  <c r="L738" i="3" s="1" a="1"/>
  <c r="C739" i="3"/>
  <c r="D739" i="3" s="1"/>
  <c r="O737" i="3"/>
  <c r="Q737" i="3"/>
  <c r="M737" i="3"/>
  <c r="P737" i="3"/>
  <c r="N737" i="3"/>
  <c r="L737" i="3"/>
  <c r="E737" i="3" l="1"/>
  <c r="F737" i="3" s="1"/>
  <c r="H737" i="3" s="1"/>
  <c r="S737" i="3" s="1"/>
  <c r="T737" i="3" s="1" a="1"/>
  <c r="T737" i="3" s="1"/>
  <c r="W736" i="3"/>
  <c r="U736" i="3"/>
  <c r="V736" i="3"/>
  <c r="I736" i="3" s="1"/>
  <c r="T736" i="3"/>
  <c r="X736" i="3"/>
  <c r="G736" i="3"/>
  <c r="C740" i="3"/>
  <c r="D740" i="3" s="1"/>
  <c r="K740" i="3" s="1"/>
  <c r="L740" i="3" s="1" a="1"/>
  <c r="K739" i="3"/>
  <c r="L739" i="3" s="1" a="1"/>
  <c r="Q738" i="3"/>
  <c r="O738" i="3"/>
  <c r="M738" i="3"/>
  <c r="L738" i="3"/>
  <c r="P738" i="3"/>
  <c r="N738" i="3"/>
  <c r="E738" i="3" s="1"/>
  <c r="F738" i="3" l="1"/>
  <c r="H738" i="3" s="1"/>
  <c r="S738" i="3" s="1"/>
  <c r="T738" i="3" s="1" a="1"/>
  <c r="X738" i="3" s="1"/>
  <c r="G737" i="3"/>
  <c r="Y737" i="3"/>
  <c r="V737" i="3"/>
  <c r="U737" i="3"/>
  <c r="I737" i="3" s="1"/>
  <c r="X737" i="3"/>
  <c r="W737" i="3"/>
  <c r="Q739" i="3"/>
  <c r="L739" i="3"/>
  <c r="P739" i="3"/>
  <c r="N739" i="3"/>
  <c r="M739" i="3"/>
  <c r="O739" i="3"/>
  <c r="C741" i="3"/>
  <c r="D741" i="3" s="1"/>
  <c r="L740" i="3"/>
  <c r="Q740" i="3"/>
  <c r="M740" i="3"/>
  <c r="N740" i="3"/>
  <c r="O740" i="3"/>
  <c r="P740" i="3"/>
  <c r="G738" i="3" l="1"/>
  <c r="T738" i="3"/>
  <c r="Y738" i="3"/>
  <c r="W738" i="3"/>
  <c r="I738" i="3" s="1"/>
  <c r="V738" i="3"/>
  <c r="U738" i="3"/>
  <c r="E739" i="3"/>
  <c r="F739" i="3" s="1"/>
  <c r="H739" i="3" s="1"/>
  <c r="S739" i="3" s="1"/>
  <c r="T739" i="3" s="1" a="1"/>
  <c r="V739" i="3" s="1"/>
  <c r="C742" i="3"/>
  <c r="D742" i="3" s="1"/>
  <c r="K741" i="3"/>
  <c r="L741" i="3" s="1" a="1"/>
  <c r="E740" i="3"/>
  <c r="F740" i="3" l="1"/>
  <c r="U739" i="3"/>
  <c r="I739" i="3" s="1"/>
  <c r="Y739" i="3"/>
  <c r="W739" i="3"/>
  <c r="T739" i="3"/>
  <c r="X739" i="3"/>
  <c r="G739" i="3"/>
  <c r="H740" i="3"/>
  <c r="S740" i="3" s="1"/>
  <c r="T740" i="3" s="1" a="1"/>
  <c r="M741" i="3"/>
  <c r="N741" i="3"/>
  <c r="Q741" i="3"/>
  <c r="O741" i="3"/>
  <c r="L741" i="3"/>
  <c r="P741" i="3"/>
  <c r="K742" i="3"/>
  <c r="L742" i="3" s="1" a="1"/>
  <c r="C743" i="3"/>
  <c r="G740" i="3" l="1"/>
  <c r="E741" i="3"/>
  <c r="F741" i="3" s="1"/>
  <c r="H741" i="3" s="1"/>
  <c r="S741" i="3" s="1"/>
  <c r="T741" i="3" s="1" a="1"/>
  <c r="W741" i="3" s="1"/>
  <c r="D743" i="3"/>
  <c r="Q742" i="3"/>
  <c r="P742" i="3"/>
  <c r="M742" i="3"/>
  <c r="O742" i="3"/>
  <c r="L742" i="3"/>
  <c r="N742" i="3"/>
  <c r="V740" i="3"/>
  <c r="Y740" i="3"/>
  <c r="T740" i="3"/>
  <c r="X740" i="3"/>
  <c r="U740" i="3"/>
  <c r="W740" i="3"/>
  <c r="I740" i="3" s="1"/>
  <c r="G741" i="3" l="1"/>
  <c r="T741" i="3"/>
  <c r="X741" i="3"/>
  <c r="V741" i="3"/>
  <c r="I741" i="3" s="1"/>
  <c r="U741" i="3"/>
  <c r="Y741" i="3"/>
  <c r="E742" i="3"/>
  <c r="F742" i="3" s="1"/>
  <c r="H742" i="3" s="1"/>
  <c r="S742" i="3" s="1"/>
  <c r="T742" i="3" s="1" a="1"/>
  <c r="T742" i="3" s="1"/>
  <c r="C744" i="3"/>
  <c r="K743" i="3"/>
  <c r="L743" i="3" s="1" a="1"/>
  <c r="G742" i="3" l="1"/>
  <c r="W742" i="3"/>
  <c r="Y742" i="3"/>
  <c r="V742" i="3"/>
  <c r="X742" i="3"/>
  <c r="U742" i="3"/>
  <c r="I742" i="3" s="1"/>
  <c r="D744" i="3"/>
  <c r="P743" i="3"/>
  <c r="O743" i="3"/>
  <c r="M743" i="3"/>
  <c r="Q743" i="3"/>
  <c r="N743" i="3"/>
  <c r="L743" i="3"/>
  <c r="E743" i="3" l="1"/>
  <c r="F743" i="3" s="1"/>
  <c r="H743" i="3" s="1"/>
  <c r="S743" i="3" s="1"/>
  <c r="T743" i="3" s="1" a="1"/>
  <c r="V743" i="3" s="1"/>
  <c r="C745" i="3"/>
  <c r="K744" i="3"/>
  <c r="L744" i="3" s="1" a="1"/>
  <c r="Y743" i="3" l="1"/>
  <c r="U743" i="3"/>
  <c r="I743" i="3" s="1"/>
  <c r="W743" i="3"/>
  <c r="X743" i="3"/>
  <c r="T743" i="3"/>
  <c r="G743" i="3"/>
  <c r="Q744" i="3"/>
  <c r="N744" i="3"/>
  <c r="L744" i="3"/>
  <c r="M744" i="3"/>
  <c r="O744" i="3"/>
  <c r="P744" i="3"/>
  <c r="D745" i="3"/>
  <c r="E744" i="3" l="1"/>
  <c r="F744" i="3" s="1"/>
  <c r="H744" i="3" s="1"/>
  <c r="S744" i="3" s="1"/>
  <c r="T744" i="3" s="1" a="1"/>
  <c r="U744" i="3" s="1"/>
  <c r="K745" i="3"/>
  <c r="L745" i="3" s="1" a="1"/>
  <c r="C746" i="3"/>
  <c r="V744" i="3" l="1"/>
  <c r="I744" i="3" s="1"/>
  <c r="X744" i="3"/>
  <c r="Y744" i="3"/>
  <c r="W744" i="3"/>
  <c r="T744" i="3"/>
  <c r="G744" i="3"/>
  <c r="D746" i="3"/>
  <c r="Q745" i="3"/>
  <c r="N745" i="3"/>
  <c r="P745" i="3"/>
  <c r="O745" i="3"/>
  <c r="M745" i="3"/>
  <c r="L745" i="3"/>
  <c r="E745" i="3" s="1"/>
  <c r="F745" i="3" s="1"/>
  <c r="H745" i="3" s="1"/>
  <c r="S745" i="3" s="1"/>
  <c r="T745" i="3" s="1" a="1"/>
  <c r="G745" i="3" l="1"/>
  <c r="U745" i="3"/>
  <c r="T745" i="3"/>
  <c r="Y745" i="3"/>
  <c r="W745" i="3"/>
  <c r="V745" i="3"/>
  <c r="I745" i="3" s="1"/>
  <c r="X745" i="3"/>
  <c r="K746" i="3"/>
  <c r="L746" i="3" s="1" a="1"/>
  <c r="C747" i="3"/>
  <c r="D747" i="3" l="1"/>
  <c r="Q746" i="3"/>
  <c r="P746" i="3"/>
  <c r="M746" i="3"/>
  <c r="N746" i="3"/>
  <c r="L746" i="3"/>
  <c r="O746" i="3"/>
  <c r="E746" i="3" l="1"/>
  <c r="F746" i="3" s="1"/>
  <c r="H746" i="3" s="1"/>
  <c r="S746" i="3" s="1"/>
  <c r="T746" i="3" s="1" a="1"/>
  <c r="U746" i="3" s="1"/>
  <c r="C748" i="3"/>
  <c r="D748" i="3" s="1"/>
  <c r="K747" i="3"/>
  <c r="L747" i="3" s="1" a="1"/>
  <c r="G746" i="3" l="1"/>
  <c r="W746" i="3"/>
  <c r="I746" i="3" s="1"/>
  <c r="V746" i="3"/>
  <c r="X746" i="3"/>
  <c r="Y746" i="3"/>
  <c r="T746" i="3"/>
  <c r="C749" i="3"/>
  <c r="K748" i="3"/>
  <c r="L748" i="3" s="1" a="1"/>
  <c r="O747" i="3"/>
  <c r="M747" i="3"/>
  <c r="P747" i="3"/>
  <c r="Q747" i="3"/>
  <c r="N747" i="3"/>
  <c r="L747" i="3"/>
  <c r="E747" i="3" l="1"/>
  <c r="F747" i="3" s="1"/>
  <c r="H747" i="3" s="1"/>
  <c r="S747" i="3" s="1"/>
  <c r="T747" i="3" s="1" a="1"/>
  <c r="U747" i="3" s="1"/>
  <c r="P748" i="3"/>
  <c r="L748" i="3"/>
  <c r="M748" i="3"/>
  <c r="Q748" i="3"/>
  <c r="O748" i="3"/>
  <c r="N748" i="3"/>
  <c r="D749" i="3"/>
  <c r="E748" i="3" l="1"/>
  <c r="F748" i="3" s="1"/>
  <c r="X747" i="3"/>
  <c r="T747" i="3"/>
  <c r="Y747" i="3"/>
  <c r="V747" i="3"/>
  <c r="I747" i="3" s="1"/>
  <c r="W747" i="3"/>
  <c r="G747" i="3"/>
  <c r="K749" i="3"/>
  <c r="L749" i="3" s="1" a="1"/>
  <c r="C750" i="3"/>
  <c r="D750" i="3" s="1"/>
  <c r="H748" i="3" l="1"/>
  <c r="S748" i="3" s="1"/>
  <c r="T748" i="3" s="1" a="1"/>
  <c r="X748" i="3" s="1"/>
  <c r="G748" i="3"/>
  <c r="K750" i="3"/>
  <c r="L750" i="3" s="1" a="1"/>
  <c r="C751" i="3"/>
  <c r="Q749" i="3"/>
  <c r="O749" i="3"/>
  <c r="N749" i="3"/>
  <c r="L749" i="3"/>
  <c r="M749" i="3"/>
  <c r="P749" i="3"/>
  <c r="Y748" i="3" l="1"/>
  <c r="V748" i="3"/>
  <c r="I748" i="3" s="1"/>
  <c r="W748" i="3"/>
  <c r="U748" i="3"/>
  <c r="T748" i="3"/>
  <c r="E749" i="3"/>
  <c r="F749" i="3" s="1"/>
  <c r="H749" i="3" s="1"/>
  <c r="S749" i="3" s="1"/>
  <c r="T749" i="3" s="1" a="1"/>
  <c r="X749" i="3" s="1"/>
  <c r="O750" i="3"/>
  <c r="Q750" i="3"/>
  <c r="N750" i="3"/>
  <c r="P750" i="3"/>
  <c r="M750" i="3"/>
  <c r="L750" i="3"/>
  <c r="E750" i="3" s="1"/>
  <c r="D751" i="3"/>
  <c r="F750" i="3" l="1"/>
  <c r="H750" i="3" s="1"/>
  <c r="S750" i="3" s="1"/>
  <c r="T750" i="3" s="1" a="1"/>
  <c r="V750" i="3" s="1"/>
  <c r="G749" i="3"/>
  <c r="U749" i="3"/>
  <c r="V749" i="3"/>
  <c r="W749" i="3"/>
  <c r="I749" i="3" s="1"/>
  <c r="Y749" i="3"/>
  <c r="T749" i="3"/>
  <c r="K751" i="3"/>
  <c r="L751" i="3" s="1" a="1"/>
  <c r="C752" i="3"/>
  <c r="G750" i="3" l="1"/>
  <c r="X750" i="3"/>
  <c r="Y750" i="3"/>
  <c r="U750" i="3"/>
  <c r="T750" i="3"/>
  <c r="W750" i="3"/>
  <c r="D752" i="3"/>
  <c r="Q751" i="3"/>
  <c r="P751" i="3"/>
  <c r="O751" i="3"/>
  <c r="L751" i="3"/>
  <c r="N751" i="3"/>
  <c r="M751" i="3"/>
  <c r="I750" i="3" l="1"/>
  <c r="E751" i="3"/>
  <c r="F751" i="3" s="1"/>
  <c r="H751" i="3" s="1"/>
  <c r="S751" i="3" s="1"/>
  <c r="T751" i="3" s="1" a="1"/>
  <c r="U751" i="3" s="1"/>
  <c r="C753" i="3"/>
  <c r="K752" i="3"/>
  <c r="L752" i="3" s="1" a="1"/>
  <c r="G751" i="3" l="1"/>
  <c r="W751" i="3"/>
  <c r="I751" i="3" s="1"/>
  <c r="V751" i="3"/>
  <c r="Y751" i="3"/>
  <c r="X751" i="3"/>
  <c r="T751" i="3"/>
  <c r="D753" i="3"/>
  <c r="N752" i="3"/>
  <c r="M752" i="3"/>
  <c r="L752" i="3"/>
  <c r="P752" i="3"/>
  <c r="O752" i="3"/>
  <c r="Q752" i="3"/>
  <c r="E752" i="3" l="1"/>
  <c r="F752" i="3" s="1"/>
  <c r="H752" i="3" s="1"/>
  <c r="S752" i="3" s="1"/>
  <c r="T752" i="3" s="1" a="1"/>
  <c r="Y752" i="3" s="1"/>
  <c r="K753" i="3"/>
  <c r="L753" i="3" s="1" a="1"/>
  <c r="C754" i="3"/>
  <c r="G752" i="3" l="1"/>
  <c r="X752" i="3"/>
  <c r="V752" i="3"/>
  <c r="T752" i="3"/>
  <c r="U752" i="3"/>
  <c r="I752" i="3" s="1"/>
  <c r="W752" i="3"/>
  <c r="D754" i="3"/>
  <c r="L753" i="3"/>
  <c r="P753" i="3"/>
  <c r="M753" i="3"/>
  <c r="O753" i="3"/>
  <c r="Q753" i="3"/>
  <c r="N753" i="3"/>
  <c r="E753" i="3" s="1"/>
  <c r="F753" i="3" s="1"/>
  <c r="H753" i="3" s="1"/>
  <c r="S753" i="3" s="1"/>
  <c r="T753" i="3" s="1" a="1"/>
  <c r="V753" i="3" l="1"/>
  <c r="W753" i="3"/>
  <c r="I753" i="3" s="1"/>
  <c r="U753" i="3"/>
  <c r="Y753" i="3"/>
  <c r="T753" i="3"/>
  <c r="X753" i="3"/>
  <c r="G753" i="3"/>
  <c r="C755" i="3"/>
  <c r="K754" i="3"/>
  <c r="L754" i="3" s="1" a="1"/>
  <c r="D755" i="3" l="1"/>
  <c r="O754" i="3"/>
  <c r="Q754" i="3"/>
  <c r="M754" i="3"/>
  <c r="L754" i="3"/>
  <c r="N754" i="3"/>
  <c r="P754" i="3"/>
  <c r="E754" i="3" l="1"/>
  <c r="F754" i="3" s="1"/>
  <c r="H754" i="3" s="1"/>
  <c r="S754" i="3" s="1"/>
  <c r="T754" i="3" s="1" a="1"/>
  <c r="V754" i="3" s="1"/>
  <c r="K755" i="3"/>
  <c r="L755" i="3" s="1" a="1"/>
  <c r="C756" i="3"/>
  <c r="T754" i="3" l="1"/>
  <c r="G754" i="3"/>
  <c r="Y754" i="3"/>
  <c r="X754" i="3"/>
  <c r="W754" i="3"/>
  <c r="U754" i="3"/>
  <c r="I754" i="3" s="1"/>
  <c r="N755" i="3"/>
  <c r="Q755" i="3"/>
  <c r="M755" i="3"/>
  <c r="O755" i="3"/>
  <c r="P755" i="3"/>
  <c r="L755" i="3"/>
  <c r="D756" i="3"/>
  <c r="E755" i="3" l="1"/>
  <c r="F755" i="3" s="1"/>
  <c r="H755" i="3" s="1"/>
  <c r="S755" i="3" s="1"/>
  <c r="T755" i="3" s="1" a="1"/>
  <c r="X755" i="3" s="1"/>
  <c r="C757" i="3"/>
  <c r="D757" i="3" s="1"/>
  <c r="K756" i="3"/>
  <c r="L756" i="3" s="1" a="1"/>
  <c r="U755" i="3" l="1"/>
  <c r="V755" i="3"/>
  <c r="W755" i="3"/>
  <c r="I755" i="3" s="1"/>
  <c r="Y755" i="3"/>
  <c r="T755" i="3"/>
  <c r="G755" i="3"/>
  <c r="O756" i="3"/>
  <c r="Q756" i="3"/>
  <c r="M756" i="3"/>
  <c r="P756" i="3"/>
  <c r="L756" i="3"/>
  <c r="N756" i="3"/>
  <c r="E756" i="3" s="1"/>
  <c r="F756" i="3" s="1"/>
  <c r="K757" i="3"/>
  <c r="L757" i="3" s="1" a="1"/>
  <c r="C758" i="3"/>
  <c r="D758" i="3" l="1"/>
  <c r="N757" i="3"/>
  <c r="L757" i="3"/>
  <c r="P757" i="3"/>
  <c r="M757" i="3"/>
  <c r="Q757" i="3"/>
  <c r="O757" i="3"/>
  <c r="G756" i="3"/>
  <c r="H756" i="3"/>
  <c r="S756" i="3" s="1"/>
  <c r="T756" i="3" s="1" a="1"/>
  <c r="E757" i="3" l="1"/>
  <c r="F757" i="3" s="1"/>
  <c r="H757" i="3" s="1"/>
  <c r="S757" i="3" s="1"/>
  <c r="T757" i="3" s="1" a="1"/>
  <c r="U757" i="3" s="1"/>
  <c r="T756" i="3"/>
  <c r="V756" i="3"/>
  <c r="Y756" i="3"/>
  <c r="X756" i="3"/>
  <c r="U756" i="3"/>
  <c r="I756" i="3" s="1"/>
  <c r="W756" i="3"/>
  <c r="C759" i="3"/>
  <c r="K758" i="3"/>
  <c r="L758" i="3" s="1" a="1"/>
  <c r="I757" i="3" l="1"/>
  <c r="T757" i="3"/>
  <c r="V757" i="3"/>
  <c r="X757" i="3"/>
  <c r="Y757" i="3"/>
  <c r="W757" i="3"/>
  <c r="G757" i="3"/>
  <c r="D759" i="3"/>
  <c r="L758" i="3"/>
  <c r="P758" i="3"/>
  <c r="M758" i="3"/>
  <c r="N758" i="3"/>
  <c r="O758" i="3"/>
  <c r="Q758" i="3"/>
  <c r="E758" i="3" l="1"/>
  <c r="F758" i="3" s="1"/>
  <c r="H758" i="3" s="1"/>
  <c r="S758" i="3" s="1"/>
  <c r="T758" i="3" s="1" a="1"/>
  <c r="Y758" i="3" s="1"/>
  <c r="K759" i="3"/>
  <c r="L759" i="3" s="1" a="1"/>
  <c r="C760" i="3"/>
  <c r="V758" i="3" l="1"/>
  <c r="W758" i="3"/>
  <c r="I758" i="3" s="1"/>
  <c r="X758" i="3"/>
  <c r="T758" i="3"/>
  <c r="U758" i="3"/>
  <c r="G758" i="3"/>
  <c r="D760" i="3"/>
  <c r="M759" i="3"/>
  <c r="L759" i="3"/>
  <c r="Q759" i="3"/>
  <c r="N759" i="3"/>
  <c r="P759" i="3"/>
  <c r="O759" i="3"/>
  <c r="E759" i="3" l="1"/>
  <c r="F759" i="3" s="1"/>
  <c r="G759" i="3" s="1"/>
  <c r="C761" i="3"/>
  <c r="K760" i="3"/>
  <c r="L760" i="3" s="1" a="1"/>
  <c r="H759" i="3" l="1"/>
  <c r="S759" i="3" s="1"/>
  <c r="T759" i="3" s="1" a="1"/>
  <c r="V759" i="3" s="1"/>
  <c r="D761" i="3"/>
  <c r="N760" i="3"/>
  <c r="O760" i="3"/>
  <c r="M760" i="3"/>
  <c r="Q760" i="3"/>
  <c r="L760" i="3"/>
  <c r="P760" i="3"/>
  <c r="E760" i="3" l="1"/>
  <c r="F760" i="3" s="1"/>
  <c r="H760" i="3" s="1"/>
  <c r="S760" i="3" s="1"/>
  <c r="T760" i="3" s="1" a="1"/>
  <c r="Y760" i="3" s="1"/>
  <c r="W759" i="3"/>
  <c r="I759" i="3" s="1"/>
  <c r="T759" i="3"/>
  <c r="Y759" i="3"/>
  <c r="U759" i="3"/>
  <c r="X759" i="3"/>
  <c r="C762" i="3"/>
  <c r="K761" i="3"/>
  <c r="L761" i="3" s="1" a="1"/>
  <c r="G760" i="3" l="1"/>
  <c r="U760" i="3"/>
  <c r="T760" i="3"/>
  <c r="V760" i="3"/>
  <c r="X760" i="3"/>
  <c r="W760" i="3"/>
  <c r="I760" i="3" s="1"/>
  <c r="O761" i="3"/>
  <c r="N761" i="3"/>
  <c r="M761" i="3"/>
  <c r="P761" i="3"/>
  <c r="Q761" i="3"/>
  <c r="L761" i="3"/>
  <c r="D762" i="3"/>
  <c r="E761" i="3" l="1"/>
  <c r="F761" i="3" s="1"/>
  <c r="H761" i="3" s="1"/>
  <c r="S761" i="3" s="1"/>
  <c r="T761" i="3" s="1" a="1"/>
  <c r="W761" i="3" s="1"/>
  <c r="K762" i="3"/>
  <c r="L762" i="3" s="1" a="1"/>
  <c r="C763" i="3"/>
  <c r="X761" i="3" l="1"/>
  <c r="V761" i="3"/>
  <c r="I761" i="3" s="1"/>
  <c r="T761" i="3"/>
  <c r="U761" i="3"/>
  <c r="Y761" i="3"/>
  <c r="G761" i="3"/>
  <c r="D763" i="3"/>
  <c r="M762" i="3"/>
  <c r="P762" i="3"/>
  <c r="O762" i="3"/>
  <c r="L762" i="3"/>
  <c r="Q762" i="3"/>
  <c r="N762" i="3"/>
  <c r="E762" i="3" s="1"/>
  <c r="F762" i="3" s="1"/>
  <c r="H762" i="3" s="1"/>
  <c r="S762" i="3" s="1"/>
  <c r="T762" i="3" s="1" a="1"/>
  <c r="G762" i="3" l="1"/>
  <c r="W762" i="3"/>
  <c r="T762" i="3"/>
  <c r="V762" i="3"/>
  <c r="Y762" i="3"/>
  <c r="U762" i="3"/>
  <c r="I762" i="3" s="1"/>
  <c r="X762" i="3"/>
  <c r="C764" i="3"/>
  <c r="K763" i="3"/>
  <c r="L763" i="3" s="1" a="1"/>
  <c r="N763" i="3" l="1"/>
  <c r="M763" i="3"/>
  <c r="O763" i="3"/>
  <c r="L763" i="3"/>
  <c r="Q763" i="3"/>
  <c r="P763" i="3"/>
  <c r="D764" i="3"/>
  <c r="E763" i="3" l="1"/>
  <c r="F763" i="3" s="1"/>
  <c r="H763" i="3" s="1"/>
  <c r="S763" i="3" s="1"/>
  <c r="T763" i="3" s="1" a="1"/>
  <c r="Y763" i="3" s="1"/>
  <c r="K764" i="3"/>
  <c r="L764" i="3" s="1" a="1"/>
  <c r="C765" i="3"/>
  <c r="V763" i="3" l="1"/>
  <c r="U763" i="3"/>
  <c r="W763" i="3"/>
  <c r="T763" i="3"/>
  <c r="X763" i="3"/>
  <c r="G763" i="3"/>
  <c r="D765" i="3"/>
  <c r="M764" i="3"/>
  <c r="N764" i="3"/>
  <c r="L764" i="3"/>
  <c r="O764" i="3"/>
  <c r="Q764" i="3"/>
  <c r="P764" i="3"/>
  <c r="I763" i="3" l="1"/>
  <c r="E764" i="3"/>
  <c r="F764" i="3" s="1"/>
  <c r="H764" i="3" s="1"/>
  <c r="S764" i="3" s="1"/>
  <c r="T764" i="3" s="1" a="1"/>
  <c r="X764" i="3" s="1"/>
  <c r="K765" i="3"/>
  <c r="L765" i="3" s="1" a="1"/>
  <c r="C766" i="3"/>
  <c r="G764" i="3" l="1"/>
  <c r="W764" i="3"/>
  <c r="U764" i="3"/>
  <c r="I764" i="3" s="1"/>
  <c r="V764" i="3"/>
  <c r="T764" i="3"/>
  <c r="Y764" i="3"/>
  <c r="Q765" i="3"/>
  <c r="L765" i="3"/>
  <c r="O765" i="3"/>
  <c r="N765" i="3"/>
  <c r="M765" i="3"/>
  <c r="P765" i="3"/>
  <c r="D766" i="3"/>
  <c r="E765" i="3" l="1"/>
  <c r="F765" i="3" s="1"/>
  <c r="H765" i="3" s="1"/>
  <c r="S765" i="3" s="1"/>
  <c r="T765" i="3" s="1" a="1"/>
  <c r="T765" i="3" s="1"/>
  <c r="K766" i="3"/>
  <c r="L766" i="3" s="1" a="1"/>
  <c r="C767" i="3"/>
  <c r="D767" i="3" s="1"/>
  <c r="U765" i="3" l="1"/>
  <c r="V765" i="3"/>
  <c r="W765" i="3"/>
  <c r="X765" i="3"/>
  <c r="Y765" i="3"/>
  <c r="G765" i="3"/>
  <c r="O766" i="3"/>
  <c r="N766" i="3"/>
  <c r="Q766" i="3"/>
  <c r="P766" i="3"/>
  <c r="L766" i="3"/>
  <c r="M766" i="3"/>
  <c r="K767" i="3"/>
  <c r="L767" i="3" s="1" a="1"/>
  <c r="C768" i="3"/>
  <c r="I765" i="3" l="1"/>
  <c r="E766" i="3"/>
  <c r="F766" i="3" s="1"/>
  <c r="H766" i="3" s="1"/>
  <c r="S766" i="3" s="1"/>
  <c r="T766" i="3" s="1" a="1"/>
  <c r="T766" i="3" s="1"/>
  <c r="D768" i="3"/>
  <c r="N767" i="3"/>
  <c r="M767" i="3"/>
  <c r="O767" i="3"/>
  <c r="L767" i="3"/>
  <c r="Q767" i="3"/>
  <c r="P767" i="3"/>
  <c r="Y766" i="3" l="1"/>
  <c r="X766" i="3"/>
  <c r="U766" i="3"/>
  <c r="V766" i="3"/>
  <c r="W766" i="3"/>
  <c r="I766" i="3" s="1"/>
  <c r="E767" i="3"/>
  <c r="F767" i="3" s="1"/>
  <c r="H767" i="3" s="1"/>
  <c r="S767" i="3" s="1"/>
  <c r="T767" i="3" s="1" a="1"/>
  <c r="V767" i="3" s="1"/>
  <c r="G766" i="3"/>
  <c r="K768" i="3"/>
  <c r="L768" i="3" s="1" a="1"/>
  <c r="C769" i="3"/>
  <c r="G767" i="3" l="1"/>
  <c r="T767" i="3"/>
  <c r="X767" i="3"/>
  <c r="I767" i="3" s="1"/>
  <c r="U767" i="3"/>
  <c r="Y767" i="3"/>
  <c r="W767" i="3"/>
  <c r="D769" i="3"/>
  <c r="N768" i="3"/>
  <c r="L768" i="3"/>
  <c r="O768" i="3"/>
  <c r="Q768" i="3"/>
  <c r="M768" i="3"/>
  <c r="P768" i="3"/>
  <c r="E768" i="3" l="1"/>
  <c r="F768" i="3" s="1"/>
  <c r="H768" i="3" s="1"/>
  <c r="S768" i="3" s="1"/>
  <c r="T768" i="3" s="1" a="1"/>
  <c r="T768" i="3" s="1"/>
  <c r="K769" i="3"/>
  <c r="L769" i="3" s="1" a="1"/>
  <c r="C770" i="3"/>
  <c r="G768" i="3" l="1"/>
  <c r="V768" i="3"/>
  <c r="W768" i="3"/>
  <c r="X768" i="3"/>
  <c r="U768" i="3"/>
  <c r="I768" i="3" s="1"/>
  <c r="Y768" i="3"/>
  <c r="L769" i="3"/>
  <c r="N769" i="3"/>
  <c r="P769" i="3"/>
  <c r="Q769" i="3"/>
  <c r="O769" i="3"/>
  <c r="M769" i="3"/>
  <c r="D770" i="3"/>
  <c r="E769" i="3" l="1"/>
  <c r="F769" i="3" s="1"/>
  <c r="G769" i="3" s="1"/>
  <c r="C771" i="3"/>
  <c r="K770" i="3"/>
  <c r="L770" i="3" s="1" a="1"/>
  <c r="H769" i="3" l="1"/>
  <c r="S769" i="3" s="1"/>
  <c r="T769" i="3" s="1" a="1"/>
  <c r="T769" i="3" s="1"/>
  <c r="M770" i="3"/>
  <c r="P770" i="3"/>
  <c r="O770" i="3"/>
  <c r="Q770" i="3"/>
  <c r="N770" i="3"/>
  <c r="L770" i="3"/>
  <c r="D771" i="3"/>
  <c r="E770" i="3" l="1"/>
  <c r="F770" i="3" s="1"/>
  <c r="H770" i="3" s="1"/>
  <c r="S770" i="3" s="1"/>
  <c r="T770" i="3" s="1" a="1"/>
  <c r="U770" i="3" s="1"/>
  <c r="U769" i="3"/>
  <c r="W769" i="3"/>
  <c r="I769" i="3" s="1"/>
  <c r="X769" i="3"/>
  <c r="V769" i="3"/>
  <c r="Y769" i="3"/>
  <c r="K771" i="3"/>
  <c r="L771" i="3" s="1" a="1"/>
  <c r="C772" i="3"/>
  <c r="G770" i="3" l="1"/>
  <c r="I770" i="3"/>
  <c r="X770" i="3"/>
  <c r="V770" i="3"/>
  <c r="W770" i="3"/>
  <c r="Y770" i="3"/>
  <c r="T770" i="3"/>
  <c r="D772" i="3"/>
  <c r="O771" i="3"/>
  <c r="N771" i="3"/>
  <c r="M771" i="3"/>
  <c r="Q771" i="3"/>
  <c r="L771" i="3"/>
  <c r="P771" i="3"/>
  <c r="E771" i="3" l="1"/>
  <c r="F771" i="3" s="1"/>
  <c r="H771" i="3" s="1"/>
  <c r="S771" i="3" s="1"/>
  <c r="T771" i="3" s="1" a="1"/>
  <c r="Y771" i="3" s="1"/>
  <c r="K772" i="3"/>
  <c r="L772" i="3" s="1" a="1"/>
  <c r="C773" i="3"/>
  <c r="G771" i="3" l="1"/>
  <c r="X771" i="3"/>
  <c r="U771" i="3"/>
  <c r="T771" i="3"/>
  <c r="W771" i="3"/>
  <c r="I771" i="3" s="1"/>
  <c r="V771" i="3"/>
  <c r="D773" i="3"/>
  <c r="L772" i="3"/>
  <c r="M772" i="3"/>
  <c r="O772" i="3"/>
  <c r="N772" i="3"/>
  <c r="Q772" i="3"/>
  <c r="P772" i="3"/>
  <c r="E772" i="3" l="1"/>
  <c r="F772" i="3" s="1"/>
  <c r="H772" i="3" s="1"/>
  <c r="S772" i="3" s="1"/>
  <c r="T772" i="3" s="1" a="1"/>
  <c r="X772" i="3" s="1"/>
  <c r="K773" i="3"/>
  <c r="L773" i="3" s="1" a="1"/>
  <c r="C774" i="3"/>
  <c r="G772" i="3" l="1"/>
  <c r="V772" i="3"/>
  <c r="I772" i="3" s="1"/>
  <c r="T772" i="3"/>
  <c r="W772" i="3"/>
  <c r="U772" i="3"/>
  <c r="Y772" i="3"/>
  <c r="D774" i="3"/>
  <c r="O773" i="3"/>
  <c r="P773" i="3"/>
  <c r="N773" i="3"/>
  <c r="M773" i="3"/>
  <c r="L773" i="3"/>
  <c r="Q773" i="3"/>
  <c r="E773" i="3" l="1"/>
  <c r="F773" i="3" s="1"/>
  <c r="G773" i="3" s="1"/>
  <c r="K774" i="3"/>
  <c r="L774" i="3" s="1" a="1"/>
  <c r="C775" i="3"/>
  <c r="H773" i="3" l="1"/>
  <c r="S773" i="3" s="1"/>
  <c r="T773" i="3" s="1" a="1"/>
  <c r="V773" i="3" s="1"/>
  <c r="D775" i="3"/>
  <c r="P774" i="3"/>
  <c r="L774" i="3"/>
  <c r="O774" i="3"/>
  <c r="Q774" i="3"/>
  <c r="N774" i="3"/>
  <c r="M774" i="3"/>
  <c r="T773" i="3" l="1"/>
  <c r="U773" i="3"/>
  <c r="W773" i="3"/>
  <c r="I773" i="3" s="1"/>
  <c r="Y773" i="3"/>
  <c r="X773" i="3"/>
  <c r="E774" i="3"/>
  <c r="F774" i="3" s="1"/>
  <c r="G774" i="3" s="1"/>
  <c r="K775" i="3"/>
  <c r="L775" i="3" s="1" a="1"/>
  <c r="C776" i="3"/>
  <c r="H774" i="3" l="1"/>
  <c r="S774" i="3" s="1"/>
  <c r="T774" i="3" s="1" a="1"/>
  <c r="X774" i="3" s="1"/>
  <c r="D776" i="3"/>
  <c r="O775" i="3"/>
  <c r="P775" i="3"/>
  <c r="Q775" i="3"/>
  <c r="M775" i="3"/>
  <c r="L775" i="3"/>
  <c r="N775" i="3"/>
  <c r="E775" i="3" s="1"/>
  <c r="F775" i="3" s="1"/>
  <c r="H775" i="3" s="1"/>
  <c r="S775" i="3" s="1"/>
  <c r="T775" i="3" s="1" a="1"/>
  <c r="W774" i="3" l="1"/>
  <c r="I774" i="3" s="1"/>
  <c r="V774" i="3"/>
  <c r="U774" i="3"/>
  <c r="Y774" i="3"/>
  <c r="T774" i="3"/>
  <c r="G775" i="3"/>
  <c r="T775" i="3"/>
  <c r="V775" i="3"/>
  <c r="X775" i="3"/>
  <c r="U775" i="3"/>
  <c r="Y775" i="3"/>
  <c r="W775" i="3"/>
  <c r="I775" i="3" s="1"/>
  <c r="K776" i="3"/>
  <c r="L776" i="3" s="1" a="1"/>
  <c r="C777" i="3"/>
  <c r="D777" i="3" l="1"/>
  <c r="P776" i="3"/>
  <c r="L776" i="3"/>
  <c r="O776" i="3"/>
  <c r="N776" i="3"/>
  <c r="M776" i="3"/>
  <c r="Q776" i="3"/>
  <c r="E776" i="3" l="1"/>
  <c r="F776" i="3" s="1"/>
  <c r="G776" i="3" s="1"/>
  <c r="C778" i="3"/>
  <c r="K777" i="3"/>
  <c r="L777" i="3" s="1" a="1"/>
  <c r="H776" i="3" l="1"/>
  <c r="S776" i="3" s="1"/>
  <c r="T776" i="3" s="1" a="1"/>
  <c r="T776" i="3" s="1"/>
  <c r="P777" i="3"/>
  <c r="M777" i="3"/>
  <c r="Q777" i="3"/>
  <c r="L777" i="3"/>
  <c r="N777" i="3"/>
  <c r="O777" i="3"/>
  <c r="D778" i="3"/>
  <c r="E777" i="3" l="1"/>
  <c r="F777" i="3" s="1"/>
  <c r="H777" i="3" s="1"/>
  <c r="S777" i="3" s="1"/>
  <c r="T777" i="3" s="1" a="1"/>
  <c r="T777" i="3" s="1"/>
  <c r="Y776" i="3"/>
  <c r="U776" i="3"/>
  <c r="I776" i="3" s="1"/>
  <c r="X776" i="3"/>
  <c r="W776" i="3"/>
  <c r="V776" i="3"/>
  <c r="C779" i="3"/>
  <c r="K778" i="3"/>
  <c r="L778" i="3" s="1" a="1"/>
  <c r="Y777" i="3" l="1"/>
  <c r="X777" i="3"/>
  <c r="U777" i="3"/>
  <c r="W777" i="3"/>
  <c r="I777" i="3" s="1"/>
  <c r="V777" i="3"/>
  <c r="G777" i="3"/>
  <c r="D779" i="3"/>
  <c r="P778" i="3"/>
  <c r="Q778" i="3"/>
  <c r="L778" i="3"/>
  <c r="M778" i="3"/>
  <c r="N778" i="3"/>
  <c r="O778" i="3"/>
  <c r="E778" i="3" l="1"/>
  <c r="F778" i="3" s="1"/>
  <c r="H778" i="3" s="1"/>
  <c r="S778" i="3" s="1"/>
  <c r="T778" i="3" s="1" a="1"/>
  <c r="W778" i="3" s="1"/>
  <c r="K779" i="3"/>
  <c r="L779" i="3" s="1" a="1"/>
  <c r="C780" i="3"/>
  <c r="I778" i="3" l="1"/>
  <c r="T778" i="3"/>
  <c r="U778" i="3"/>
  <c r="V778" i="3"/>
  <c r="X778" i="3"/>
  <c r="Y778" i="3"/>
  <c r="G778" i="3"/>
  <c r="D780" i="3"/>
  <c r="M779" i="3"/>
  <c r="N779" i="3"/>
  <c r="L779" i="3"/>
  <c r="O779" i="3"/>
  <c r="Q779" i="3"/>
  <c r="P779" i="3"/>
  <c r="E779" i="3" l="1"/>
  <c r="F779" i="3" s="1"/>
  <c r="G779" i="3" s="1"/>
  <c r="K780" i="3"/>
  <c r="L780" i="3" s="1" a="1"/>
  <c r="C781" i="3"/>
  <c r="H779" i="3" l="1"/>
  <c r="S779" i="3" s="1"/>
  <c r="T779" i="3" s="1" a="1"/>
  <c r="T779" i="3" s="1"/>
  <c r="D781" i="3"/>
  <c r="Q780" i="3"/>
  <c r="O780" i="3"/>
  <c r="P780" i="3"/>
  <c r="N780" i="3"/>
  <c r="L780" i="3"/>
  <c r="M780" i="3"/>
  <c r="E780" i="3" l="1"/>
  <c r="F780" i="3" s="1"/>
  <c r="H780" i="3" s="1"/>
  <c r="S780" i="3" s="1"/>
  <c r="T780" i="3" s="1" a="1"/>
  <c r="X780" i="3" s="1"/>
  <c r="V779" i="3"/>
  <c r="X779" i="3"/>
  <c r="W779" i="3"/>
  <c r="I779" i="3" s="1"/>
  <c r="Y779" i="3"/>
  <c r="U779" i="3"/>
  <c r="C782" i="3"/>
  <c r="D782" i="3" s="1"/>
  <c r="K781" i="3"/>
  <c r="L781" i="3" s="1" a="1"/>
  <c r="G780" i="3" l="1"/>
  <c r="U780" i="3"/>
  <c r="V780" i="3"/>
  <c r="I780" i="3" s="1"/>
  <c r="Y780" i="3"/>
  <c r="W780" i="3"/>
  <c r="T780" i="3"/>
  <c r="K782" i="3"/>
  <c r="L782" i="3" s="1" a="1"/>
  <c r="C783" i="3"/>
  <c r="M781" i="3"/>
  <c r="N781" i="3"/>
  <c r="O781" i="3"/>
  <c r="L781" i="3"/>
  <c r="Q781" i="3"/>
  <c r="P781" i="3"/>
  <c r="E781" i="3" l="1"/>
  <c r="F781" i="3" s="1"/>
  <c r="H781" i="3" s="1"/>
  <c r="S781" i="3" s="1"/>
  <c r="T781" i="3" s="1" a="1"/>
  <c r="U781" i="3" s="1"/>
  <c r="D783" i="3"/>
  <c r="M782" i="3"/>
  <c r="Q782" i="3"/>
  <c r="N782" i="3"/>
  <c r="P782" i="3"/>
  <c r="L782" i="3"/>
  <c r="O782" i="3"/>
  <c r="E782" i="3" l="1"/>
  <c r="F782" i="3" s="1"/>
  <c r="H782" i="3" s="1"/>
  <c r="S782" i="3" s="1"/>
  <c r="T782" i="3" s="1" a="1"/>
  <c r="U782" i="3" s="1"/>
  <c r="Y781" i="3"/>
  <c r="T781" i="3"/>
  <c r="V781" i="3"/>
  <c r="I781" i="3" s="1"/>
  <c r="W781" i="3"/>
  <c r="X781" i="3"/>
  <c r="G781" i="3"/>
  <c r="K783" i="3"/>
  <c r="L783" i="3" s="1" a="1"/>
  <c r="C784" i="3"/>
  <c r="G782" i="3" l="1"/>
  <c r="V782" i="3"/>
  <c r="X782" i="3"/>
  <c r="T782" i="3"/>
  <c r="Y782" i="3"/>
  <c r="W782" i="3"/>
  <c r="I782" i="3" s="1"/>
  <c r="D784" i="3"/>
  <c r="P783" i="3"/>
  <c r="Q783" i="3"/>
  <c r="M783" i="3"/>
  <c r="L783" i="3"/>
  <c r="N783" i="3"/>
  <c r="O783" i="3"/>
  <c r="E783" i="3" l="1"/>
  <c r="F783" i="3" s="1"/>
  <c r="H783" i="3" s="1"/>
  <c r="S783" i="3" s="1"/>
  <c r="T783" i="3" s="1" a="1"/>
  <c r="U783" i="3" s="1"/>
  <c r="K784" i="3"/>
  <c r="L784" i="3" s="1" a="1"/>
  <c r="C785" i="3"/>
  <c r="G783" i="3" l="1"/>
  <c r="X783" i="3"/>
  <c r="V783" i="3"/>
  <c r="I783" i="3" s="1"/>
  <c r="T783" i="3"/>
  <c r="Y783" i="3"/>
  <c r="W783" i="3"/>
  <c r="D785" i="3"/>
  <c r="Q784" i="3"/>
  <c r="N784" i="3"/>
  <c r="L784" i="3"/>
  <c r="M784" i="3"/>
  <c r="O784" i="3"/>
  <c r="P784" i="3"/>
  <c r="E784" i="3" l="1"/>
  <c r="F784" i="3" s="1"/>
  <c r="H784" i="3" s="1"/>
  <c r="S784" i="3" s="1"/>
  <c r="T784" i="3" s="1" a="1"/>
  <c r="U784" i="3" s="1"/>
  <c r="C786" i="3"/>
  <c r="K785" i="3"/>
  <c r="L785" i="3" s="1" a="1"/>
  <c r="G784" i="3" l="1"/>
  <c r="X784" i="3"/>
  <c r="W784" i="3"/>
  <c r="V784" i="3"/>
  <c r="I784" i="3" s="1"/>
  <c r="Y784" i="3"/>
  <c r="T784" i="3"/>
  <c r="D786" i="3"/>
  <c r="N785" i="3"/>
  <c r="M785" i="3"/>
  <c r="Q785" i="3"/>
  <c r="L785" i="3"/>
  <c r="O785" i="3"/>
  <c r="P785" i="3"/>
  <c r="E785" i="3" l="1"/>
  <c r="F785" i="3" s="1"/>
  <c r="H785" i="3" s="1"/>
  <c r="S785" i="3" s="1"/>
  <c r="T785" i="3" s="1" a="1"/>
  <c r="T785" i="3" s="1"/>
  <c r="K786" i="3"/>
  <c r="L786" i="3" s="1" a="1"/>
  <c r="C787" i="3"/>
  <c r="U785" i="3" l="1"/>
  <c r="W785" i="3"/>
  <c r="I785" i="3" s="1"/>
  <c r="V785" i="3"/>
  <c r="X785" i="3"/>
  <c r="Y785" i="3"/>
  <c r="G785" i="3"/>
  <c r="O786" i="3"/>
  <c r="Q786" i="3"/>
  <c r="M786" i="3"/>
  <c r="L786" i="3"/>
  <c r="P786" i="3"/>
  <c r="N786" i="3"/>
  <c r="D787" i="3"/>
  <c r="K787" i="3" l="1"/>
  <c r="L787" i="3" s="1" a="1"/>
  <c r="C788" i="3"/>
  <c r="D788" i="3" s="1"/>
  <c r="E786" i="3"/>
  <c r="F786" i="3" s="1"/>
  <c r="H786" i="3" l="1"/>
  <c r="S786" i="3" s="1"/>
  <c r="T786" i="3" s="1" a="1"/>
  <c r="G786" i="3"/>
  <c r="K788" i="3"/>
  <c r="L788" i="3" s="1" a="1"/>
  <c r="C789" i="3"/>
  <c r="P787" i="3"/>
  <c r="N787" i="3"/>
  <c r="L787" i="3"/>
  <c r="M787" i="3"/>
  <c r="O787" i="3"/>
  <c r="Q787" i="3"/>
  <c r="E787" i="3" l="1"/>
  <c r="F787" i="3" s="1"/>
  <c r="G787" i="3" s="1"/>
  <c r="O788" i="3"/>
  <c r="M788" i="3"/>
  <c r="Q788" i="3"/>
  <c r="N788" i="3"/>
  <c r="L788" i="3"/>
  <c r="P788" i="3"/>
  <c r="D789" i="3"/>
  <c r="V786" i="3"/>
  <c r="Y786" i="3"/>
  <c r="W786" i="3"/>
  <c r="I786" i="3" s="1"/>
  <c r="U786" i="3"/>
  <c r="X786" i="3"/>
  <c r="T786" i="3"/>
  <c r="H787" i="3" l="1"/>
  <c r="S787" i="3" s="1"/>
  <c r="T787" i="3" s="1" a="1"/>
  <c r="Y787" i="3" s="1"/>
  <c r="E788" i="3"/>
  <c r="F788" i="3" s="1"/>
  <c r="H788" i="3" s="1"/>
  <c r="S788" i="3" s="1"/>
  <c r="T788" i="3" s="1" a="1"/>
  <c r="U788" i="3" s="1"/>
  <c r="C790" i="3"/>
  <c r="K789" i="3"/>
  <c r="L789" i="3" s="1" a="1"/>
  <c r="G788" i="3" l="1"/>
  <c r="X787" i="3"/>
  <c r="T787" i="3"/>
  <c r="U787" i="3"/>
  <c r="V787" i="3"/>
  <c r="W787" i="3"/>
  <c r="I787" i="3" s="1"/>
  <c r="X788" i="3"/>
  <c r="W788" i="3"/>
  <c r="Y788" i="3"/>
  <c r="T788" i="3"/>
  <c r="V788" i="3"/>
  <c r="I788" i="3" s="1"/>
  <c r="L789" i="3"/>
  <c r="O789" i="3"/>
  <c r="M789" i="3"/>
  <c r="N789" i="3"/>
  <c r="Q789" i="3"/>
  <c r="P789" i="3"/>
  <c r="D790" i="3"/>
  <c r="E789" i="3" l="1"/>
  <c r="F789" i="3" s="1"/>
  <c r="H789" i="3" s="1"/>
  <c r="S789" i="3" s="1"/>
  <c r="T789" i="3" s="1" a="1"/>
  <c r="W789" i="3" s="1"/>
  <c r="K790" i="3"/>
  <c r="L790" i="3" s="1" a="1"/>
  <c r="C791" i="3"/>
  <c r="T789" i="3" l="1"/>
  <c r="Y789" i="3"/>
  <c r="U789" i="3"/>
  <c r="I789" i="3" s="1"/>
  <c r="V789" i="3"/>
  <c r="X789" i="3"/>
  <c r="G789" i="3"/>
  <c r="Q790" i="3"/>
  <c r="P790" i="3"/>
  <c r="N790" i="3"/>
  <c r="M790" i="3"/>
  <c r="O790" i="3"/>
  <c r="L790" i="3"/>
  <c r="D791" i="3"/>
  <c r="E790" i="3" l="1"/>
  <c r="F790" i="3" s="1"/>
  <c r="G790" i="3" s="1"/>
  <c r="C792" i="3"/>
  <c r="K791" i="3"/>
  <c r="L791" i="3" s="1" a="1"/>
  <c r="H790" i="3" l="1"/>
  <c r="S790" i="3" s="1"/>
  <c r="T790" i="3" s="1" a="1"/>
  <c r="V790" i="3" s="1"/>
  <c r="N791" i="3"/>
  <c r="Q791" i="3"/>
  <c r="P791" i="3"/>
  <c r="L791" i="3"/>
  <c r="M791" i="3"/>
  <c r="O791" i="3"/>
  <c r="D792" i="3"/>
  <c r="Y790" i="3" l="1"/>
  <c r="T790" i="3"/>
  <c r="U790" i="3"/>
  <c r="I790" i="3" s="1"/>
  <c r="W790" i="3"/>
  <c r="X790" i="3"/>
  <c r="E791" i="3"/>
  <c r="F791" i="3" s="1"/>
  <c r="H791" i="3" s="1"/>
  <c r="S791" i="3" s="1"/>
  <c r="T791" i="3" s="1" a="1"/>
  <c r="T791" i="3" s="1"/>
  <c r="K792" i="3"/>
  <c r="L792" i="3" s="1" a="1"/>
  <c r="C793" i="3"/>
  <c r="G791" i="3" l="1"/>
  <c r="X791" i="3"/>
  <c r="V791" i="3"/>
  <c r="Y791" i="3"/>
  <c r="U791" i="3"/>
  <c r="W791" i="3"/>
  <c r="I791" i="3" s="1"/>
  <c r="D793" i="3"/>
  <c r="O792" i="3"/>
  <c r="P792" i="3"/>
  <c r="L792" i="3"/>
  <c r="N792" i="3"/>
  <c r="Q792" i="3"/>
  <c r="M792" i="3"/>
  <c r="E792" i="3" l="1"/>
  <c r="F792" i="3" s="1"/>
  <c r="H792" i="3" s="1"/>
  <c r="S792" i="3" s="1"/>
  <c r="T792" i="3" s="1" a="1"/>
  <c r="T792" i="3" s="1"/>
  <c r="C794" i="3"/>
  <c r="K793" i="3"/>
  <c r="L793" i="3" s="1" a="1"/>
  <c r="G792" i="3" l="1"/>
  <c r="V792" i="3"/>
  <c r="Y792" i="3"/>
  <c r="X792" i="3"/>
  <c r="U792" i="3"/>
  <c r="W792" i="3"/>
  <c r="I792" i="3" s="1"/>
  <c r="N793" i="3"/>
  <c r="O793" i="3"/>
  <c r="L793" i="3"/>
  <c r="M793" i="3"/>
  <c r="Q793" i="3"/>
  <c r="P793" i="3"/>
  <c r="D794" i="3"/>
  <c r="E793" i="3" l="1"/>
  <c r="F793" i="3" s="1"/>
  <c r="H793" i="3" s="1"/>
  <c r="S793" i="3" s="1"/>
  <c r="T793" i="3" s="1" a="1"/>
  <c r="W793" i="3" s="1"/>
  <c r="C795" i="3"/>
  <c r="K794" i="3"/>
  <c r="L794" i="3" s="1" a="1"/>
  <c r="G793" i="3" l="1"/>
  <c r="U793" i="3"/>
  <c r="Y793" i="3"/>
  <c r="V793" i="3"/>
  <c r="I793" i="3" s="1"/>
  <c r="T793" i="3"/>
  <c r="X793" i="3"/>
  <c r="N794" i="3"/>
  <c r="P794" i="3"/>
  <c r="L794" i="3"/>
  <c r="Q794" i="3"/>
  <c r="O794" i="3"/>
  <c r="M794" i="3"/>
  <c r="D795" i="3"/>
  <c r="E794" i="3" l="1"/>
  <c r="F794" i="3" s="1"/>
  <c r="H794" i="3" s="1"/>
  <c r="S794" i="3" s="1"/>
  <c r="T794" i="3" s="1" a="1"/>
  <c r="Y794" i="3" s="1"/>
  <c r="C796" i="3"/>
  <c r="K795" i="3"/>
  <c r="L795" i="3" s="1" a="1"/>
  <c r="G794" i="3" l="1"/>
  <c r="W794" i="3"/>
  <c r="I794" i="3" s="1"/>
  <c r="X794" i="3"/>
  <c r="T794" i="3"/>
  <c r="U794" i="3"/>
  <c r="V794" i="3"/>
  <c r="L795" i="3"/>
  <c r="P795" i="3"/>
  <c r="N795" i="3"/>
  <c r="O795" i="3"/>
  <c r="Q795" i="3"/>
  <c r="M795" i="3"/>
  <c r="D796" i="3"/>
  <c r="E795" i="3" l="1"/>
  <c r="F795" i="3" s="1"/>
  <c r="G795" i="3" s="1"/>
  <c r="C797" i="3"/>
  <c r="D797" i="3" s="1"/>
  <c r="K796" i="3"/>
  <c r="L796" i="3" s="1" a="1"/>
  <c r="H795" i="3" l="1"/>
  <c r="S795" i="3" s="1"/>
  <c r="T795" i="3" s="1" a="1"/>
  <c r="T795" i="3" s="1"/>
  <c r="M796" i="3"/>
  <c r="P796" i="3"/>
  <c r="N796" i="3"/>
  <c r="L796" i="3"/>
  <c r="Q796" i="3"/>
  <c r="O796" i="3"/>
  <c r="K797" i="3"/>
  <c r="L797" i="3" s="1" a="1"/>
  <c r="C798" i="3"/>
  <c r="Y795" i="3" l="1"/>
  <c r="V795" i="3"/>
  <c r="W795" i="3"/>
  <c r="I795" i="3" s="1"/>
  <c r="U795" i="3"/>
  <c r="X795" i="3"/>
  <c r="E796" i="3"/>
  <c r="F796" i="3" s="1"/>
  <c r="G796" i="3" s="1"/>
  <c r="Q797" i="3"/>
  <c r="L797" i="3"/>
  <c r="P797" i="3"/>
  <c r="N797" i="3"/>
  <c r="M797" i="3"/>
  <c r="O797" i="3"/>
  <c r="D798" i="3"/>
  <c r="H796" i="3" l="1"/>
  <c r="S796" i="3" s="1"/>
  <c r="T796" i="3" s="1" a="1"/>
  <c r="V796" i="3" s="1"/>
  <c r="K798" i="3"/>
  <c r="L798" i="3" s="1" a="1"/>
  <c r="C799" i="3"/>
  <c r="E797" i="3"/>
  <c r="F797" i="3" s="1"/>
  <c r="H797" i="3" s="1"/>
  <c r="S797" i="3" s="1"/>
  <c r="T797" i="3" s="1" a="1"/>
  <c r="T796" i="3" l="1"/>
  <c r="W796" i="3"/>
  <c r="I796" i="3" s="1"/>
  <c r="Y796" i="3"/>
  <c r="U796" i="3"/>
  <c r="X796" i="3"/>
  <c r="X797" i="3"/>
  <c r="U797" i="3"/>
  <c r="V797" i="3"/>
  <c r="I797" i="3" s="1"/>
  <c r="W797" i="3"/>
  <c r="T797" i="3"/>
  <c r="Y797" i="3"/>
  <c r="G797" i="3"/>
  <c r="D799" i="3"/>
  <c r="O798" i="3"/>
  <c r="N798" i="3"/>
  <c r="L798" i="3"/>
  <c r="M798" i="3"/>
  <c r="P798" i="3"/>
  <c r="Q798" i="3"/>
  <c r="E798" i="3" l="1"/>
  <c r="F798" i="3" s="1"/>
  <c r="H798" i="3" s="1"/>
  <c r="S798" i="3" s="1"/>
  <c r="T798" i="3" s="1" a="1"/>
  <c r="Y798" i="3" s="1"/>
  <c r="C800" i="3"/>
  <c r="K799" i="3"/>
  <c r="L799" i="3" s="1" a="1"/>
  <c r="G798" i="3" l="1"/>
  <c r="X798" i="3"/>
  <c r="W798" i="3"/>
  <c r="U798" i="3"/>
  <c r="V798" i="3"/>
  <c r="I798" i="3" s="1"/>
  <c r="T798" i="3"/>
  <c r="P799" i="3"/>
  <c r="L799" i="3"/>
  <c r="O799" i="3"/>
  <c r="Q799" i="3"/>
  <c r="M799" i="3"/>
  <c r="N799" i="3"/>
  <c r="E799" i="3" s="1"/>
  <c r="F799" i="3" s="1"/>
  <c r="H799" i="3" s="1"/>
  <c r="S799" i="3" s="1"/>
  <c r="T799" i="3" s="1" a="1"/>
  <c r="D800" i="3"/>
  <c r="K800" i="3" l="1"/>
  <c r="L800" i="3" s="1" a="1"/>
  <c r="C801" i="3"/>
  <c r="G799" i="3"/>
  <c r="W799" i="3"/>
  <c r="U799" i="3"/>
  <c r="I799" i="3" s="1"/>
  <c r="Y799" i="3"/>
  <c r="V799" i="3"/>
  <c r="X799" i="3"/>
  <c r="T799" i="3"/>
  <c r="D801" i="3" l="1"/>
  <c r="M800" i="3"/>
  <c r="L800" i="3"/>
  <c r="P800" i="3"/>
  <c r="Q800" i="3"/>
  <c r="O800" i="3"/>
  <c r="N800" i="3"/>
  <c r="E800" i="3" s="1"/>
  <c r="F800" i="3" s="1"/>
  <c r="G800" i="3" l="1"/>
  <c r="H800" i="3"/>
  <c r="S800" i="3" s="1"/>
  <c r="T800" i="3" s="1" a="1"/>
  <c r="K801" i="3"/>
  <c r="L801" i="3" s="1" a="1"/>
  <c r="C802" i="3"/>
  <c r="D802" i="3" l="1"/>
  <c r="X800" i="3"/>
  <c r="U800" i="3"/>
  <c r="Y800" i="3"/>
  <c r="T800" i="3"/>
  <c r="V800" i="3"/>
  <c r="W800" i="3"/>
  <c r="I800" i="3" s="1"/>
  <c r="P801" i="3"/>
  <c r="N801" i="3"/>
  <c r="L801" i="3"/>
  <c r="Q801" i="3"/>
  <c r="M801" i="3"/>
  <c r="O801" i="3"/>
  <c r="E801" i="3" l="1"/>
  <c r="F801" i="3" s="1"/>
  <c r="G801" i="3" s="1"/>
  <c r="K802" i="3"/>
  <c r="L802" i="3" s="1" a="1"/>
  <c r="C803" i="3"/>
  <c r="H801" i="3" l="1"/>
  <c r="S801" i="3" s="1"/>
  <c r="T801" i="3" s="1" a="1"/>
  <c r="W801" i="3" s="1"/>
  <c r="D803" i="3"/>
  <c r="L802" i="3"/>
  <c r="N802" i="3"/>
  <c r="P802" i="3"/>
  <c r="Q802" i="3"/>
  <c r="M802" i="3"/>
  <c r="O802" i="3"/>
  <c r="I801" i="3" l="1"/>
  <c r="U801" i="3"/>
  <c r="X801" i="3"/>
  <c r="V801" i="3"/>
  <c r="T801" i="3"/>
  <c r="Y801" i="3"/>
  <c r="E802" i="3"/>
  <c r="F802" i="3" s="1"/>
  <c r="G802" i="3" s="1"/>
  <c r="K803" i="3"/>
  <c r="L803" i="3" s="1" a="1"/>
  <c r="C804" i="3"/>
  <c r="H802" i="3" l="1"/>
  <c r="S802" i="3" s="1"/>
  <c r="T802" i="3" s="1" a="1"/>
  <c r="X802" i="3" s="1"/>
  <c r="N803" i="3"/>
  <c r="Q803" i="3"/>
  <c r="O803" i="3"/>
  <c r="M803" i="3"/>
  <c r="L803" i="3"/>
  <c r="P803" i="3"/>
  <c r="D804" i="3"/>
  <c r="V802" i="3" l="1"/>
  <c r="Y802" i="3"/>
  <c r="W802" i="3"/>
  <c r="I802" i="3" s="1"/>
  <c r="U802" i="3"/>
  <c r="T802" i="3"/>
  <c r="E803" i="3"/>
  <c r="F803" i="3" s="1"/>
  <c r="K804" i="3"/>
  <c r="L804" i="3" s="1" a="1"/>
  <c r="C805" i="3"/>
  <c r="D805" i="3" s="1"/>
  <c r="H803" i="3" l="1"/>
  <c r="S803" i="3" s="1"/>
  <c r="T803" i="3" s="1" a="1"/>
  <c r="G803" i="3"/>
  <c r="P804" i="3"/>
  <c r="N804" i="3"/>
  <c r="L804" i="3"/>
  <c r="O804" i="3"/>
  <c r="M804" i="3"/>
  <c r="Q804" i="3"/>
  <c r="K805" i="3"/>
  <c r="L805" i="3" s="1" a="1"/>
  <c r="C806" i="3"/>
  <c r="E804" i="3" l="1"/>
  <c r="F804" i="3" s="1"/>
  <c r="G804" i="3" s="1"/>
  <c r="W803" i="3"/>
  <c r="I803" i="3" s="1"/>
  <c r="Y803" i="3"/>
  <c r="X803" i="3"/>
  <c r="U803" i="3"/>
  <c r="V803" i="3"/>
  <c r="T803" i="3"/>
  <c r="Q805" i="3"/>
  <c r="M805" i="3"/>
  <c r="O805" i="3"/>
  <c r="N805" i="3"/>
  <c r="P805" i="3"/>
  <c r="L805" i="3"/>
  <c r="E805" i="3" s="1"/>
  <c r="D806" i="3"/>
  <c r="H804" i="3"/>
  <c r="S804" i="3" s="1"/>
  <c r="T804" i="3" s="1" a="1"/>
  <c r="F805" i="3" l="1"/>
  <c r="H805" i="3" s="1"/>
  <c r="S805" i="3" s="1"/>
  <c r="T805" i="3" s="1" a="1"/>
  <c r="X805" i="3" s="1"/>
  <c r="T804" i="3"/>
  <c r="W804" i="3"/>
  <c r="U804" i="3"/>
  <c r="I804" i="3" s="1"/>
  <c r="V804" i="3"/>
  <c r="Y804" i="3"/>
  <c r="X804" i="3"/>
  <c r="K806" i="3"/>
  <c r="L806" i="3" s="1" a="1"/>
  <c r="C807" i="3"/>
  <c r="G805" i="3" l="1"/>
  <c r="Y805" i="3"/>
  <c r="W805" i="3"/>
  <c r="I805" i="3" s="1"/>
  <c r="U805" i="3"/>
  <c r="V805" i="3"/>
  <c r="T805" i="3"/>
  <c r="L806" i="3"/>
  <c r="P806" i="3"/>
  <c r="N806" i="3"/>
  <c r="O806" i="3"/>
  <c r="M806" i="3"/>
  <c r="Q806" i="3"/>
  <c r="D807" i="3"/>
  <c r="E806" i="3" l="1"/>
  <c r="F806" i="3" s="1"/>
  <c r="H806" i="3" s="1"/>
  <c r="S806" i="3" s="1"/>
  <c r="T806" i="3" s="1" a="1"/>
  <c r="X806" i="3" s="1"/>
  <c r="C808" i="3"/>
  <c r="K807" i="3"/>
  <c r="L807" i="3" s="1" a="1"/>
  <c r="T806" i="3" l="1"/>
  <c r="Y806" i="3"/>
  <c r="W806" i="3"/>
  <c r="V806" i="3"/>
  <c r="U806" i="3"/>
  <c r="I806" i="3" s="1"/>
  <c r="G806" i="3"/>
  <c r="Q807" i="3"/>
  <c r="N807" i="3"/>
  <c r="P807" i="3"/>
  <c r="L807" i="3"/>
  <c r="M807" i="3"/>
  <c r="O807" i="3"/>
  <c r="D808" i="3"/>
  <c r="E807" i="3" l="1"/>
  <c r="F807" i="3" s="1"/>
  <c r="H807" i="3" s="1"/>
  <c r="S807" i="3" s="1"/>
  <c r="T807" i="3" s="1" a="1"/>
  <c r="W807" i="3" s="1"/>
  <c r="K808" i="3"/>
  <c r="L808" i="3" s="1" a="1"/>
  <c r="C809" i="3"/>
  <c r="G807" i="3" l="1"/>
  <c r="T807" i="3"/>
  <c r="V807" i="3"/>
  <c r="I807" i="3" s="1"/>
  <c r="Y807" i="3"/>
  <c r="X807" i="3"/>
  <c r="U807" i="3"/>
  <c r="D809" i="3"/>
  <c r="M808" i="3"/>
  <c r="Q808" i="3"/>
  <c r="P808" i="3"/>
  <c r="O808" i="3"/>
  <c r="L808" i="3"/>
  <c r="N808" i="3"/>
  <c r="E808" i="3" s="1"/>
  <c r="F808" i="3" s="1"/>
  <c r="H808" i="3" s="1"/>
  <c r="S808" i="3" s="1"/>
  <c r="T808" i="3" s="1" a="1"/>
  <c r="T808" i="3" l="1"/>
  <c r="U808" i="3"/>
  <c r="X808" i="3"/>
  <c r="Y808" i="3"/>
  <c r="V808" i="3"/>
  <c r="W808" i="3"/>
  <c r="I808" i="3" s="1"/>
  <c r="C810" i="3"/>
  <c r="K809" i="3"/>
  <c r="L809" i="3" s="1" a="1"/>
  <c r="G808" i="3"/>
  <c r="Q809" i="3" l="1"/>
  <c r="O809" i="3"/>
  <c r="M809" i="3"/>
  <c r="L809" i="3"/>
  <c r="P809" i="3"/>
  <c r="N809" i="3"/>
  <c r="E809" i="3" s="1"/>
  <c r="F809" i="3" s="1"/>
  <c r="H809" i="3" s="1"/>
  <c r="S809" i="3" s="1"/>
  <c r="T809" i="3" s="1" a="1"/>
  <c r="D810" i="3"/>
  <c r="C811" i="3" l="1"/>
  <c r="K810" i="3"/>
  <c r="L810" i="3" s="1" a="1"/>
  <c r="Y809" i="3"/>
  <c r="W809" i="3"/>
  <c r="X809" i="3"/>
  <c r="V809" i="3"/>
  <c r="T809" i="3"/>
  <c r="U809" i="3"/>
  <c r="I809" i="3" s="1"/>
  <c r="G809" i="3"/>
  <c r="P810" i="3" l="1"/>
  <c r="O810" i="3"/>
  <c r="M810" i="3"/>
  <c r="L810" i="3"/>
  <c r="Q810" i="3"/>
  <c r="N810" i="3"/>
  <c r="D811" i="3"/>
  <c r="E810" i="3" l="1"/>
  <c r="F810" i="3" s="1"/>
  <c r="H810" i="3" s="1"/>
  <c r="S810" i="3" s="1"/>
  <c r="T810" i="3" s="1" a="1"/>
  <c r="X810" i="3" s="1"/>
  <c r="C812" i="3"/>
  <c r="K811" i="3"/>
  <c r="L811" i="3" s="1" a="1"/>
  <c r="G810" i="3" l="1"/>
  <c r="W810" i="3"/>
  <c r="I810" i="3" s="1"/>
  <c r="V810" i="3"/>
  <c r="T810" i="3"/>
  <c r="U810" i="3"/>
  <c r="Y810" i="3"/>
  <c r="Q811" i="3"/>
  <c r="N811" i="3"/>
  <c r="O811" i="3"/>
  <c r="P811" i="3"/>
  <c r="L811" i="3"/>
  <c r="M811" i="3"/>
  <c r="D812" i="3"/>
  <c r="E811" i="3" l="1"/>
  <c r="F811" i="3" s="1"/>
  <c r="H811" i="3" s="1"/>
  <c r="S811" i="3" s="1"/>
  <c r="T811" i="3" s="1" a="1"/>
  <c r="V811" i="3" s="1"/>
  <c r="C813" i="3"/>
  <c r="K812" i="3"/>
  <c r="L812" i="3" s="1" a="1"/>
  <c r="G811" i="3" l="1"/>
  <c r="T811" i="3"/>
  <c r="Y811" i="3"/>
  <c r="W811" i="3"/>
  <c r="I811" i="3" s="1"/>
  <c r="X811" i="3"/>
  <c r="U811" i="3"/>
  <c r="O812" i="3"/>
  <c r="Q812" i="3"/>
  <c r="P812" i="3"/>
  <c r="M812" i="3"/>
  <c r="N812" i="3"/>
  <c r="L812" i="3"/>
  <c r="D813" i="3"/>
  <c r="E812" i="3" l="1"/>
  <c r="F812" i="3" s="1"/>
  <c r="G812" i="3" s="1"/>
  <c r="K813" i="3"/>
  <c r="L813" i="3" s="1" a="1"/>
  <c r="C814" i="3"/>
  <c r="H812" i="3" l="1"/>
  <c r="S812" i="3" s="1"/>
  <c r="T812" i="3" s="1" a="1"/>
  <c r="V812" i="3" s="1"/>
  <c r="D814" i="3"/>
  <c r="O813" i="3"/>
  <c r="Q813" i="3"/>
  <c r="P813" i="3"/>
  <c r="M813" i="3"/>
  <c r="L813" i="3"/>
  <c r="N813" i="3"/>
  <c r="E813" i="3" s="1"/>
  <c r="F813" i="3" s="1"/>
  <c r="H813" i="3" s="1"/>
  <c r="S813" i="3" s="1"/>
  <c r="T813" i="3" s="1" a="1"/>
  <c r="X812" i="3" l="1"/>
  <c r="T812" i="3"/>
  <c r="U812" i="3"/>
  <c r="I812" i="3" s="1"/>
  <c r="W812" i="3"/>
  <c r="Y812" i="3"/>
  <c r="X813" i="3"/>
  <c r="Y813" i="3"/>
  <c r="T813" i="3"/>
  <c r="U813" i="3"/>
  <c r="W813" i="3"/>
  <c r="I813" i="3" s="1"/>
  <c r="V813" i="3"/>
  <c r="C815" i="3"/>
  <c r="K814" i="3"/>
  <c r="L814" i="3" s="1" a="1"/>
  <c r="G813" i="3"/>
  <c r="Q814" i="3" l="1"/>
  <c r="N814" i="3"/>
  <c r="M814" i="3"/>
  <c r="L814" i="3"/>
  <c r="O814" i="3"/>
  <c r="P814" i="3"/>
  <c r="D815" i="3"/>
  <c r="E814" i="3" l="1"/>
  <c r="F814" i="3" s="1"/>
  <c r="H814" i="3" s="1"/>
  <c r="S814" i="3" s="1"/>
  <c r="T814" i="3" s="1" a="1"/>
  <c r="Y814" i="3" s="1"/>
  <c r="K815" i="3"/>
  <c r="L815" i="3" s="1" a="1"/>
  <c r="C816" i="3"/>
  <c r="G814" i="3" l="1"/>
  <c r="V814" i="3"/>
  <c r="T814" i="3"/>
  <c r="U814" i="3"/>
  <c r="X814" i="3"/>
  <c r="W814" i="3"/>
  <c r="M815" i="3"/>
  <c r="L815" i="3"/>
  <c r="P815" i="3"/>
  <c r="N815" i="3"/>
  <c r="E815" i="3" s="1"/>
  <c r="F815" i="3" s="1"/>
  <c r="H815" i="3" s="1"/>
  <c r="S815" i="3" s="1"/>
  <c r="T815" i="3" s="1" a="1"/>
  <c r="O815" i="3"/>
  <c r="Q815" i="3"/>
  <c r="D816" i="3"/>
  <c r="I814" i="3" l="1"/>
  <c r="K816" i="3"/>
  <c r="L816" i="3" s="1" a="1"/>
  <c r="C817" i="3"/>
  <c r="V815" i="3"/>
  <c r="X815" i="3"/>
  <c r="T815" i="3"/>
  <c r="W815" i="3"/>
  <c r="Y815" i="3"/>
  <c r="U815" i="3"/>
  <c r="I815" i="3" s="1"/>
  <c r="G815" i="3"/>
  <c r="D817" i="3" l="1"/>
  <c r="P816" i="3"/>
  <c r="L816" i="3"/>
  <c r="N816" i="3"/>
  <c r="Q816" i="3"/>
  <c r="M816" i="3"/>
  <c r="O816" i="3"/>
  <c r="E816" i="3" l="1"/>
  <c r="F816" i="3" s="1"/>
  <c r="G816" i="3" s="1"/>
  <c r="C818" i="3"/>
  <c r="K817" i="3"/>
  <c r="L817" i="3" s="1" a="1"/>
  <c r="H816" i="3" l="1"/>
  <c r="S816" i="3" s="1"/>
  <c r="T816" i="3" s="1" a="1"/>
  <c r="U816" i="3" s="1"/>
  <c r="L817" i="3"/>
  <c r="N817" i="3"/>
  <c r="P817" i="3"/>
  <c r="Q817" i="3"/>
  <c r="O817" i="3"/>
  <c r="M817" i="3"/>
  <c r="D818" i="3"/>
  <c r="Y816" i="3" l="1"/>
  <c r="T816" i="3"/>
  <c r="V816" i="3"/>
  <c r="W816" i="3"/>
  <c r="I816" i="3" s="1"/>
  <c r="X816" i="3"/>
  <c r="E817" i="3"/>
  <c r="F817" i="3" s="1"/>
  <c r="H817" i="3" s="1"/>
  <c r="S817" i="3" s="1"/>
  <c r="T817" i="3" s="1" a="1"/>
  <c r="V817" i="3" s="1"/>
  <c r="C819" i="3"/>
  <c r="K818" i="3"/>
  <c r="L818" i="3" s="1" a="1"/>
  <c r="X817" i="3" l="1"/>
  <c r="T817" i="3"/>
  <c r="U817" i="3"/>
  <c r="W817" i="3"/>
  <c r="I817" i="3" s="1"/>
  <c r="Y817" i="3"/>
  <c r="G817" i="3"/>
  <c r="D819" i="3"/>
  <c r="L818" i="3"/>
  <c r="P818" i="3"/>
  <c r="O818" i="3"/>
  <c r="Q818" i="3"/>
  <c r="N818" i="3"/>
  <c r="M818" i="3"/>
  <c r="E818" i="3" l="1"/>
  <c r="F818" i="3" s="1"/>
  <c r="H818" i="3" s="1"/>
  <c r="S818" i="3" s="1"/>
  <c r="T818" i="3" s="1" a="1"/>
  <c r="K819" i="3"/>
  <c r="L819" i="3" s="1" a="1"/>
  <c r="C820" i="3"/>
  <c r="G818" i="3" l="1"/>
  <c r="P819" i="3"/>
  <c r="L819" i="3"/>
  <c r="O819" i="3"/>
  <c r="M819" i="3"/>
  <c r="N819" i="3"/>
  <c r="Q819" i="3"/>
  <c r="D820" i="3"/>
  <c r="T818" i="3"/>
  <c r="V818" i="3"/>
  <c r="X818" i="3"/>
  <c r="U818" i="3"/>
  <c r="I818" i="3" s="1"/>
  <c r="Y818" i="3"/>
  <c r="W818" i="3"/>
  <c r="E819" i="3" l="1"/>
  <c r="F819" i="3" s="1"/>
  <c r="H819" i="3" s="1"/>
  <c r="S819" i="3" s="1"/>
  <c r="T819" i="3" s="1" a="1"/>
  <c r="V819" i="3" s="1"/>
  <c r="C821" i="3"/>
  <c r="K820" i="3"/>
  <c r="L820" i="3" s="1" a="1"/>
  <c r="X819" i="3" l="1"/>
  <c r="Y819" i="3"/>
  <c r="W819" i="3"/>
  <c r="T819" i="3"/>
  <c r="U819" i="3"/>
  <c r="I819" i="3" s="1"/>
  <c r="G819" i="3"/>
  <c r="P820" i="3"/>
  <c r="O820" i="3"/>
  <c r="Q820" i="3"/>
  <c r="N820" i="3"/>
  <c r="L820" i="3"/>
  <c r="M820" i="3"/>
  <c r="D821" i="3"/>
  <c r="E820" i="3" l="1"/>
  <c r="F820" i="3" s="1"/>
  <c r="H820" i="3" s="1"/>
  <c r="S820" i="3" s="1"/>
  <c r="T820" i="3" s="1" a="1"/>
  <c r="U820" i="3" s="1"/>
  <c r="K821" i="3"/>
  <c r="L821" i="3" s="1" a="1"/>
  <c r="C822" i="3"/>
  <c r="X820" i="3" l="1"/>
  <c r="V820" i="3"/>
  <c r="I820" i="3" s="1"/>
  <c r="W820" i="3"/>
  <c r="Y820" i="3"/>
  <c r="T820" i="3"/>
  <c r="G820" i="3"/>
  <c r="D822" i="3"/>
  <c r="Q821" i="3"/>
  <c r="P821" i="3"/>
  <c r="O821" i="3"/>
  <c r="N821" i="3"/>
  <c r="M821" i="3"/>
  <c r="L821" i="3"/>
  <c r="E821" i="3" l="1"/>
  <c r="F821" i="3" s="1"/>
  <c r="H821" i="3" s="1"/>
  <c r="S821" i="3" s="1"/>
  <c r="T821" i="3" s="1" a="1"/>
  <c r="V821" i="3" s="1"/>
  <c r="K822" i="3"/>
  <c r="L822" i="3" s="1" a="1"/>
  <c r="C823" i="3"/>
  <c r="G821" i="3" l="1"/>
  <c r="X821" i="3"/>
  <c r="U821" i="3"/>
  <c r="T821" i="3"/>
  <c r="Y821" i="3"/>
  <c r="W821" i="3"/>
  <c r="I821" i="3" s="1"/>
  <c r="D823" i="3"/>
  <c r="O822" i="3"/>
  <c r="L822" i="3"/>
  <c r="M822" i="3"/>
  <c r="P822" i="3"/>
  <c r="N822" i="3"/>
  <c r="Q822" i="3"/>
  <c r="E822" i="3" l="1"/>
  <c r="F822" i="3" s="1"/>
  <c r="H822" i="3" s="1"/>
  <c r="S822" i="3" s="1"/>
  <c r="T822" i="3" s="1" a="1"/>
  <c r="V822" i="3" s="1"/>
  <c r="K823" i="3"/>
  <c r="L823" i="3" s="1" a="1"/>
  <c r="C824" i="3"/>
  <c r="U822" i="3" l="1"/>
  <c r="I822" i="3" s="1"/>
  <c r="W822" i="3"/>
  <c r="X822" i="3"/>
  <c r="Y822" i="3"/>
  <c r="T822" i="3"/>
  <c r="G822" i="3"/>
  <c r="D824" i="3"/>
  <c r="L823" i="3"/>
  <c r="N823" i="3"/>
  <c r="O823" i="3"/>
  <c r="P823" i="3"/>
  <c r="Q823" i="3"/>
  <c r="M823" i="3"/>
  <c r="E823" i="3" l="1"/>
  <c r="F823" i="3" s="1"/>
  <c r="H823" i="3" s="1"/>
  <c r="S823" i="3" s="1"/>
  <c r="T823" i="3" s="1" a="1"/>
  <c r="Y823" i="3" s="1"/>
  <c r="C825" i="3"/>
  <c r="K824" i="3"/>
  <c r="L824" i="3" s="1" a="1"/>
  <c r="U823" i="3" l="1"/>
  <c r="G823" i="3"/>
  <c r="X823" i="3"/>
  <c r="V823" i="3"/>
  <c r="T823" i="3"/>
  <c r="W823" i="3"/>
  <c r="I823" i="3" s="1"/>
  <c r="D825" i="3"/>
  <c r="Q824" i="3"/>
  <c r="O824" i="3"/>
  <c r="M824" i="3"/>
  <c r="P824" i="3"/>
  <c r="L824" i="3"/>
  <c r="N824" i="3"/>
  <c r="E824" i="3" s="1"/>
  <c r="F824" i="3" s="1"/>
  <c r="G824" i="3" l="1"/>
  <c r="H824" i="3"/>
  <c r="S824" i="3" s="1"/>
  <c r="T824" i="3" s="1" a="1"/>
  <c r="K825" i="3"/>
  <c r="L825" i="3" s="1" a="1"/>
  <c r="C826" i="3"/>
  <c r="D826" i="3" l="1"/>
  <c r="T824" i="3"/>
  <c r="X824" i="3"/>
  <c r="V824" i="3"/>
  <c r="Y824" i="3"/>
  <c r="U824" i="3"/>
  <c r="W824" i="3"/>
  <c r="I824" i="3" s="1"/>
  <c r="M825" i="3"/>
  <c r="L825" i="3"/>
  <c r="N825" i="3"/>
  <c r="P825" i="3"/>
  <c r="Q825" i="3"/>
  <c r="O825" i="3"/>
  <c r="E825" i="3" l="1"/>
  <c r="F825" i="3" s="1"/>
  <c r="H825" i="3" s="1"/>
  <c r="S825" i="3" s="1"/>
  <c r="T825" i="3" s="1" a="1"/>
  <c r="T825" i="3" s="1"/>
  <c r="C827" i="3"/>
  <c r="K826" i="3"/>
  <c r="L826" i="3" s="1" a="1"/>
  <c r="G825" i="3" l="1"/>
  <c r="U825" i="3"/>
  <c r="I825" i="3" s="1"/>
  <c r="W825" i="3"/>
  <c r="V825" i="3"/>
  <c r="Y825" i="3"/>
  <c r="X825" i="3"/>
  <c r="N826" i="3"/>
  <c r="M826" i="3"/>
  <c r="P826" i="3"/>
  <c r="L826" i="3"/>
  <c r="O826" i="3"/>
  <c r="Q826" i="3"/>
  <c r="D827" i="3"/>
  <c r="E826" i="3" l="1"/>
  <c r="F826" i="3" s="1"/>
  <c r="C828" i="3"/>
  <c r="D828" i="3" s="1"/>
  <c r="K827" i="3"/>
  <c r="L827" i="3" s="1" a="1"/>
  <c r="H826" i="3" l="1"/>
  <c r="S826" i="3" s="1"/>
  <c r="T826" i="3" s="1" a="1"/>
  <c r="G826" i="3"/>
  <c r="K828" i="3"/>
  <c r="L828" i="3" s="1" a="1"/>
  <c r="C829" i="3"/>
  <c r="P827" i="3"/>
  <c r="Q827" i="3"/>
  <c r="O827" i="3"/>
  <c r="N827" i="3"/>
  <c r="M827" i="3"/>
  <c r="L827" i="3"/>
  <c r="E827" i="3" l="1"/>
  <c r="F827" i="3" s="1"/>
  <c r="G827" i="3" s="1"/>
  <c r="X826" i="3"/>
  <c r="U826" i="3"/>
  <c r="I826" i="3" s="1"/>
  <c r="Y826" i="3"/>
  <c r="T826" i="3"/>
  <c r="W826" i="3"/>
  <c r="V826" i="3"/>
  <c r="D829" i="3"/>
  <c r="L828" i="3"/>
  <c r="P828" i="3"/>
  <c r="N828" i="3"/>
  <c r="O828" i="3"/>
  <c r="Q828" i="3"/>
  <c r="M828" i="3"/>
  <c r="E828" i="3" s="1"/>
  <c r="H827" i="3" l="1"/>
  <c r="S827" i="3" s="1"/>
  <c r="T827" i="3" s="1" a="1"/>
  <c r="Y827" i="3" s="1"/>
  <c r="F828" i="3"/>
  <c r="H828" i="3" s="1"/>
  <c r="S828" i="3" s="1"/>
  <c r="T828" i="3" s="1" a="1"/>
  <c r="U828" i="3" s="1"/>
  <c r="C830" i="3"/>
  <c r="K829" i="3"/>
  <c r="L829" i="3" s="1" a="1"/>
  <c r="U827" i="3" l="1"/>
  <c r="I827" i="3" s="1"/>
  <c r="V827" i="3"/>
  <c r="W827" i="3"/>
  <c r="T827" i="3"/>
  <c r="X827" i="3"/>
  <c r="G828" i="3"/>
  <c r="Y828" i="3"/>
  <c r="V828" i="3"/>
  <c r="I828" i="3" s="1"/>
  <c r="T828" i="3"/>
  <c r="W828" i="3"/>
  <c r="X828" i="3"/>
  <c r="Q829" i="3"/>
  <c r="P829" i="3"/>
  <c r="N829" i="3"/>
  <c r="M829" i="3"/>
  <c r="O829" i="3"/>
  <c r="L829" i="3"/>
  <c r="D830" i="3"/>
  <c r="E829" i="3" l="1"/>
  <c r="F829" i="3" s="1"/>
  <c r="H829" i="3" s="1"/>
  <c r="S829" i="3" s="1"/>
  <c r="T829" i="3" s="1" a="1"/>
  <c r="X829" i="3" s="1"/>
  <c r="K830" i="3"/>
  <c r="L830" i="3" s="1" a="1"/>
  <c r="C831" i="3"/>
  <c r="G829" i="3" l="1"/>
  <c r="T829" i="3"/>
  <c r="V829" i="3"/>
  <c r="U829" i="3"/>
  <c r="I829" i="3" s="1"/>
  <c r="W829" i="3"/>
  <c r="Y829" i="3"/>
  <c r="D831" i="3"/>
  <c r="N830" i="3"/>
  <c r="M830" i="3"/>
  <c r="Q830" i="3"/>
  <c r="O830" i="3"/>
  <c r="P830" i="3"/>
  <c r="L830" i="3"/>
  <c r="E830" i="3" l="1"/>
  <c r="F830" i="3" s="1"/>
  <c r="G830" i="3" s="1"/>
  <c r="C832" i="3"/>
  <c r="K831" i="3"/>
  <c r="L831" i="3" s="1" a="1"/>
  <c r="H830" i="3" l="1"/>
  <c r="S830" i="3" s="1"/>
  <c r="T830" i="3" s="1" a="1"/>
  <c r="V830" i="3" s="1"/>
  <c r="N831" i="3"/>
  <c r="O831" i="3"/>
  <c r="L831" i="3"/>
  <c r="Q831" i="3"/>
  <c r="P831" i="3"/>
  <c r="M831" i="3"/>
  <c r="D832" i="3"/>
  <c r="Y830" i="3" l="1"/>
  <c r="T830" i="3"/>
  <c r="X830" i="3"/>
  <c r="U830" i="3"/>
  <c r="I830" i="3" s="1"/>
  <c r="W830" i="3"/>
  <c r="E831" i="3"/>
  <c r="F831" i="3" s="1"/>
  <c r="K832" i="3"/>
  <c r="L832" i="3" s="1" a="1"/>
  <c r="C833" i="3"/>
  <c r="H831" i="3" l="1"/>
  <c r="S831" i="3" s="1"/>
  <c r="T831" i="3" s="1" a="1"/>
  <c r="G831" i="3"/>
  <c r="D833" i="3"/>
  <c r="P832" i="3"/>
  <c r="Q832" i="3"/>
  <c r="L832" i="3"/>
  <c r="M832" i="3"/>
  <c r="O832" i="3"/>
  <c r="N832" i="3"/>
  <c r="E832" i="3" s="1"/>
  <c r="F832" i="3" s="1"/>
  <c r="V831" i="3" l="1"/>
  <c r="W831" i="3"/>
  <c r="T831" i="3"/>
  <c r="Y831" i="3"/>
  <c r="X831" i="3"/>
  <c r="U831" i="3"/>
  <c r="I831" i="3" s="1"/>
  <c r="G832" i="3"/>
  <c r="H832" i="3"/>
  <c r="S832" i="3" s="1"/>
  <c r="T832" i="3" s="1" a="1"/>
  <c r="K833" i="3"/>
  <c r="L833" i="3" s="1" a="1"/>
  <c r="C834" i="3"/>
  <c r="D834" i="3" l="1"/>
  <c r="P833" i="3"/>
  <c r="L833" i="3"/>
  <c r="N833" i="3"/>
  <c r="M833" i="3"/>
  <c r="Q833" i="3"/>
  <c r="O833" i="3"/>
  <c r="T832" i="3"/>
  <c r="Y832" i="3"/>
  <c r="X832" i="3"/>
  <c r="V832" i="3"/>
  <c r="U832" i="3"/>
  <c r="W832" i="3"/>
  <c r="I832" i="3" s="1"/>
  <c r="E833" i="3" l="1"/>
  <c r="F833" i="3" s="1"/>
  <c r="G833" i="3" s="1"/>
  <c r="K834" i="3"/>
  <c r="L834" i="3" s="1" a="1"/>
  <c r="C835" i="3"/>
  <c r="H833" i="3" l="1"/>
  <c r="S833" i="3" s="1"/>
  <c r="T833" i="3" s="1" a="1"/>
  <c r="T833" i="3" s="1"/>
  <c r="D835" i="3"/>
  <c r="L834" i="3"/>
  <c r="N834" i="3"/>
  <c r="P834" i="3"/>
  <c r="O834" i="3"/>
  <c r="M834" i="3"/>
  <c r="Q834" i="3"/>
  <c r="Y833" i="3" l="1"/>
  <c r="V833" i="3"/>
  <c r="X833" i="3"/>
  <c r="I833" i="3" s="1"/>
  <c r="U833" i="3"/>
  <c r="W833" i="3"/>
  <c r="E834" i="3"/>
  <c r="F834" i="3" s="1"/>
  <c r="G834" i="3" s="1"/>
  <c r="K835" i="3"/>
  <c r="L835" i="3" s="1" a="1"/>
  <c r="C836" i="3"/>
  <c r="H834" i="3" l="1"/>
  <c r="S834" i="3" s="1"/>
  <c r="T834" i="3" s="1" a="1"/>
  <c r="Y834" i="3" s="1"/>
  <c r="D836" i="3"/>
  <c r="O835" i="3"/>
  <c r="N835" i="3"/>
  <c r="L835" i="3"/>
  <c r="P835" i="3"/>
  <c r="M835" i="3"/>
  <c r="Q835" i="3"/>
  <c r="U834" i="3" l="1"/>
  <c r="I834" i="3" s="1"/>
  <c r="V834" i="3"/>
  <c r="T834" i="3"/>
  <c r="W834" i="3"/>
  <c r="X834" i="3"/>
  <c r="E835" i="3"/>
  <c r="F835" i="3" s="1"/>
  <c r="H835" i="3" s="1"/>
  <c r="S835" i="3" s="1"/>
  <c r="T835" i="3" s="1" a="1"/>
  <c r="Y835" i="3" s="1"/>
  <c r="K836" i="3"/>
  <c r="L836" i="3" s="1" a="1"/>
  <c r="C837" i="3"/>
  <c r="D837" i="3" s="1"/>
  <c r="G835" i="3" l="1"/>
  <c r="V835" i="3"/>
  <c r="W835" i="3"/>
  <c r="I835" i="3" s="1"/>
  <c r="U835" i="3"/>
  <c r="T835" i="3"/>
  <c r="X835" i="3"/>
  <c r="P836" i="3"/>
  <c r="N836" i="3"/>
  <c r="L836" i="3"/>
  <c r="M836" i="3"/>
  <c r="O836" i="3"/>
  <c r="Q836" i="3"/>
  <c r="K837" i="3"/>
  <c r="L837" i="3" s="1" a="1"/>
  <c r="C838" i="3"/>
  <c r="E836" i="3" l="1"/>
  <c r="F836" i="3" s="1"/>
  <c r="G836" i="3" s="1"/>
  <c r="N837" i="3"/>
  <c r="P837" i="3"/>
  <c r="M837" i="3"/>
  <c r="Q837" i="3"/>
  <c r="L837" i="3"/>
  <c r="O837" i="3"/>
  <c r="D838" i="3"/>
  <c r="E837" i="3" l="1"/>
  <c r="F837" i="3" s="1"/>
  <c r="H837" i="3" s="1"/>
  <c r="S837" i="3" s="1"/>
  <c r="T837" i="3" s="1" a="1"/>
  <c r="U837" i="3" s="1"/>
  <c r="H836" i="3"/>
  <c r="S836" i="3" s="1"/>
  <c r="T836" i="3" s="1" a="1"/>
  <c r="V836" i="3" s="1"/>
  <c r="K838" i="3"/>
  <c r="L838" i="3" s="1" a="1"/>
  <c r="C839" i="3"/>
  <c r="T836" i="3" l="1"/>
  <c r="X836" i="3"/>
  <c r="W836" i="3"/>
  <c r="I836" i="3" s="1"/>
  <c r="Y836" i="3"/>
  <c r="U836" i="3"/>
  <c r="Y837" i="3"/>
  <c r="W837" i="3"/>
  <c r="X837" i="3"/>
  <c r="V837" i="3"/>
  <c r="I837" i="3" s="1"/>
  <c r="T837" i="3"/>
  <c r="G837" i="3"/>
  <c r="D839" i="3"/>
  <c r="M838" i="3"/>
  <c r="N838" i="3"/>
  <c r="O838" i="3"/>
  <c r="Q838" i="3"/>
  <c r="P838" i="3"/>
  <c r="L838" i="3"/>
  <c r="E838" i="3" l="1"/>
  <c r="F838" i="3" s="1"/>
  <c r="G838" i="3" s="1"/>
  <c r="K839" i="3"/>
  <c r="L839" i="3" s="1" a="1"/>
  <c r="C840" i="3"/>
  <c r="H838" i="3" l="1"/>
  <c r="S838" i="3" s="1"/>
  <c r="T838" i="3" s="1" a="1"/>
  <c r="X838" i="3" s="1"/>
  <c r="D840" i="3"/>
  <c r="L839" i="3"/>
  <c r="Q839" i="3"/>
  <c r="P839" i="3"/>
  <c r="M839" i="3"/>
  <c r="N839" i="3"/>
  <c r="O839" i="3"/>
  <c r="E839" i="3" l="1"/>
  <c r="F839" i="3" s="1"/>
  <c r="H839" i="3" s="1"/>
  <c r="S839" i="3" s="1"/>
  <c r="T839" i="3" s="1" a="1"/>
  <c r="Y839" i="3" s="1"/>
  <c r="Y838" i="3"/>
  <c r="V838" i="3"/>
  <c r="U838" i="3"/>
  <c r="W838" i="3"/>
  <c r="I838" i="3" s="1"/>
  <c r="T838" i="3"/>
  <c r="C841" i="3"/>
  <c r="K840" i="3"/>
  <c r="L840" i="3" s="1" a="1"/>
  <c r="G839" i="3" l="1"/>
  <c r="W839" i="3"/>
  <c r="I839" i="3" s="1"/>
  <c r="T839" i="3"/>
  <c r="V839" i="3"/>
  <c r="U839" i="3"/>
  <c r="X839" i="3"/>
  <c r="D841" i="3"/>
  <c r="M840" i="3"/>
  <c r="P840" i="3"/>
  <c r="L840" i="3"/>
  <c r="Q840" i="3"/>
  <c r="N840" i="3"/>
  <c r="O840" i="3"/>
  <c r="E840" i="3" l="1"/>
  <c r="F840" i="3" s="1"/>
  <c r="G840" i="3" s="1"/>
  <c r="C842" i="3"/>
  <c r="K841" i="3"/>
  <c r="L841" i="3" s="1" a="1"/>
  <c r="H840" i="3" l="1"/>
  <c r="S840" i="3" s="1"/>
  <c r="T840" i="3" s="1" a="1"/>
  <c r="X840" i="3" s="1"/>
  <c r="M841" i="3"/>
  <c r="Q841" i="3"/>
  <c r="L841" i="3"/>
  <c r="N841" i="3"/>
  <c r="O841" i="3"/>
  <c r="P841" i="3"/>
  <c r="D842" i="3"/>
  <c r="T840" i="3" l="1"/>
  <c r="W840" i="3"/>
  <c r="I840" i="3" s="1"/>
  <c r="Y840" i="3"/>
  <c r="V840" i="3"/>
  <c r="U840" i="3"/>
  <c r="E841" i="3"/>
  <c r="F841" i="3" s="1"/>
  <c r="C843" i="3"/>
  <c r="K842" i="3"/>
  <c r="L842" i="3" s="1" a="1"/>
  <c r="H841" i="3" l="1"/>
  <c r="S841" i="3" s="1"/>
  <c r="T841" i="3" s="1" a="1"/>
  <c r="G841" i="3"/>
  <c r="L842" i="3"/>
  <c r="P842" i="3"/>
  <c r="N842" i="3"/>
  <c r="M842" i="3"/>
  <c r="Q842" i="3"/>
  <c r="O842" i="3"/>
  <c r="D843" i="3"/>
  <c r="E842" i="3" l="1"/>
  <c r="F842" i="3" s="1"/>
  <c r="G842" i="3" s="1"/>
  <c r="Y841" i="3"/>
  <c r="W841" i="3"/>
  <c r="V841" i="3"/>
  <c r="T841" i="3"/>
  <c r="U841" i="3"/>
  <c r="I841" i="3" s="1"/>
  <c r="X841" i="3"/>
  <c r="K843" i="3"/>
  <c r="L843" i="3" s="1" a="1"/>
  <c r="C844" i="3"/>
  <c r="H842" i="3" l="1"/>
  <c r="S842" i="3" s="1"/>
  <c r="T842" i="3" s="1" a="1"/>
  <c r="T842" i="3" s="1"/>
  <c r="D844" i="3"/>
  <c r="L843" i="3"/>
  <c r="P843" i="3"/>
  <c r="M843" i="3"/>
  <c r="N843" i="3"/>
  <c r="O843" i="3"/>
  <c r="Q843" i="3"/>
  <c r="E843" i="3" l="1"/>
  <c r="F843" i="3" s="1"/>
  <c r="H843" i="3" s="1"/>
  <c r="S843" i="3" s="1"/>
  <c r="T843" i="3" s="1" a="1"/>
  <c r="U843" i="3" s="1"/>
  <c r="W842" i="3"/>
  <c r="V842" i="3"/>
  <c r="X842" i="3"/>
  <c r="U842" i="3"/>
  <c r="I842" i="3" s="1"/>
  <c r="Y842" i="3"/>
  <c r="K844" i="3"/>
  <c r="L844" i="3" s="1" a="1"/>
  <c r="C845" i="3"/>
  <c r="G843" i="3" l="1"/>
  <c r="T843" i="3"/>
  <c r="Y843" i="3"/>
  <c r="W843" i="3"/>
  <c r="V843" i="3"/>
  <c r="I843" i="3" s="1"/>
  <c r="X843" i="3"/>
  <c r="Q844" i="3"/>
  <c r="L844" i="3"/>
  <c r="N844" i="3"/>
  <c r="O844" i="3"/>
  <c r="M844" i="3"/>
  <c r="P844" i="3"/>
  <c r="D845" i="3"/>
  <c r="E844" i="3" l="1"/>
  <c r="F844" i="3" s="1"/>
  <c r="H844" i="3" s="1"/>
  <c r="S844" i="3" s="1"/>
  <c r="T844" i="3" s="1" a="1"/>
  <c r="U844" i="3" s="1"/>
  <c r="K845" i="3"/>
  <c r="L845" i="3" s="1" a="1"/>
  <c r="C846" i="3"/>
  <c r="X844" i="3" l="1"/>
  <c r="Y844" i="3"/>
  <c r="W844" i="3"/>
  <c r="V844" i="3"/>
  <c r="I844" i="3" s="1"/>
  <c r="T844" i="3"/>
  <c r="G844" i="3"/>
  <c r="N845" i="3"/>
  <c r="M845" i="3"/>
  <c r="L845" i="3"/>
  <c r="Q845" i="3"/>
  <c r="O845" i="3"/>
  <c r="P845" i="3"/>
  <c r="D846" i="3"/>
  <c r="E845" i="3" l="1"/>
  <c r="F845" i="3" s="1"/>
  <c r="H845" i="3" s="1"/>
  <c r="S845" i="3" s="1"/>
  <c r="T845" i="3" s="1" a="1"/>
  <c r="T845" i="3" s="1"/>
  <c r="C847" i="3"/>
  <c r="K846" i="3"/>
  <c r="L846" i="3" s="1" a="1"/>
  <c r="U845" i="3" l="1"/>
  <c r="I845" i="3" s="1"/>
  <c r="X845" i="3"/>
  <c r="Y845" i="3"/>
  <c r="V845" i="3"/>
  <c r="W845" i="3"/>
  <c r="G845" i="3"/>
  <c r="O846" i="3"/>
  <c r="Q846" i="3"/>
  <c r="P846" i="3"/>
  <c r="L846" i="3"/>
  <c r="M846" i="3"/>
  <c r="N846" i="3"/>
  <c r="E846" i="3" s="1"/>
  <c r="F846" i="3" s="1"/>
  <c r="D847" i="3"/>
  <c r="C848" i="3" l="1"/>
  <c r="K847" i="3"/>
  <c r="L847" i="3" s="1" a="1"/>
  <c r="H846" i="3"/>
  <c r="S846" i="3" s="1"/>
  <c r="T846" i="3" s="1" a="1"/>
  <c r="G846" i="3"/>
  <c r="T846" i="3" l="1"/>
  <c r="X846" i="3"/>
  <c r="V846" i="3"/>
  <c r="Y846" i="3"/>
  <c r="W846" i="3"/>
  <c r="U846" i="3"/>
  <c r="I846" i="3" s="1"/>
  <c r="P847" i="3"/>
  <c r="Q847" i="3"/>
  <c r="L847" i="3"/>
  <c r="N847" i="3"/>
  <c r="O847" i="3"/>
  <c r="M847" i="3"/>
  <c r="D848" i="3"/>
  <c r="E847" i="3" l="1"/>
  <c r="F847" i="3" s="1"/>
  <c r="H847" i="3" s="1"/>
  <c r="S847" i="3" s="1"/>
  <c r="T847" i="3" s="1" a="1"/>
  <c r="Y847" i="3" s="1"/>
  <c r="K848" i="3"/>
  <c r="L848" i="3" s="1" a="1"/>
  <c r="C849" i="3"/>
  <c r="G847" i="3" l="1"/>
  <c r="V847" i="3"/>
  <c r="X847" i="3"/>
  <c r="W847" i="3"/>
  <c r="U847" i="3"/>
  <c r="I847" i="3" s="1"/>
  <c r="T847" i="3"/>
  <c r="D849" i="3"/>
  <c r="L848" i="3"/>
  <c r="P848" i="3"/>
  <c r="N848" i="3"/>
  <c r="M848" i="3"/>
  <c r="O848" i="3"/>
  <c r="Q848" i="3"/>
  <c r="E848" i="3" l="1"/>
  <c r="F848" i="3" s="1"/>
  <c r="H848" i="3" s="1"/>
  <c r="S848" i="3" s="1"/>
  <c r="T848" i="3" s="1" a="1"/>
  <c r="T848" i="3" s="1"/>
  <c r="K849" i="3"/>
  <c r="L849" i="3" s="1" a="1"/>
  <c r="C850" i="3"/>
  <c r="G848" i="3" l="1"/>
  <c r="U848" i="3"/>
  <c r="I848" i="3" s="1"/>
  <c r="X848" i="3"/>
  <c r="V848" i="3"/>
  <c r="Y848" i="3"/>
  <c r="W848" i="3"/>
  <c r="D850" i="3"/>
  <c r="O849" i="3"/>
  <c r="M849" i="3"/>
  <c r="P849" i="3"/>
  <c r="Q849" i="3"/>
  <c r="L849" i="3"/>
  <c r="N849" i="3"/>
  <c r="E849" i="3" s="1"/>
  <c r="F849" i="3" s="1"/>
  <c r="H849" i="3" s="1"/>
  <c r="S849" i="3" s="1"/>
  <c r="T849" i="3" s="1" a="1"/>
  <c r="C851" i="3" l="1"/>
  <c r="D851" i="3" s="1"/>
  <c r="K850" i="3"/>
  <c r="L850" i="3" s="1" a="1"/>
  <c r="Y849" i="3"/>
  <c r="U849" i="3"/>
  <c r="I849" i="3" s="1"/>
  <c r="T849" i="3"/>
  <c r="W849" i="3"/>
  <c r="X849" i="3"/>
  <c r="V849" i="3"/>
  <c r="G849" i="3"/>
  <c r="L850" i="3" l="1"/>
  <c r="M850" i="3"/>
  <c r="N850" i="3"/>
  <c r="O850" i="3"/>
  <c r="P850" i="3"/>
  <c r="Q850" i="3"/>
  <c r="C852" i="3"/>
  <c r="K851" i="3"/>
  <c r="L851" i="3" s="1" a="1"/>
  <c r="E850" i="3" l="1"/>
  <c r="F850" i="3" s="1"/>
  <c r="H850" i="3" s="1"/>
  <c r="S850" i="3" s="1"/>
  <c r="T850" i="3" s="1" a="1"/>
  <c r="Y850" i="3" s="1"/>
  <c r="P851" i="3"/>
  <c r="N851" i="3"/>
  <c r="M851" i="3"/>
  <c r="Q851" i="3"/>
  <c r="O851" i="3"/>
  <c r="L851" i="3"/>
  <c r="D852" i="3"/>
  <c r="E851" i="3" l="1"/>
  <c r="F851" i="3" s="1"/>
  <c r="H851" i="3" s="1"/>
  <c r="S851" i="3" s="1"/>
  <c r="T851" i="3" s="1" a="1"/>
  <c r="X851" i="3" s="1"/>
  <c r="G850" i="3"/>
  <c r="X850" i="3"/>
  <c r="T850" i="3"/>
  <c r="V850" i="3"/>
  <c r="W850" i="3"/>
  <c r="U850" i="3"/>
  <c r="I850" i="3" s="1"/>
  <c r="K852" i="3"/>
  <c r="L852" i="3" s="1" a="1"/>
  <c r="C853" i="3"/>
  <c r="Y851" i="3" l="1"/>
  <c r="W851" i="3"/>
  <c r="I851" i="3" s="1"/>
  <c r="T851" i="3"/>
  <c r="V851" i="3"/>
  <c r="U851" i="3"/>
  <c r="G851" i="3"/>
  <c r="L852" i="3"/>
  <c r="N852" i="3"/>
  <c r="M852" i="3"/>
  <c r="Q852" i="3"/>
  <c r="P852" i="3"/>
  <c r="O852" i="3"/>
  <c r="D853" i="3"/>
  <c r="E852" i="3" l="1"/>
  <c r="F852" i="3" s="1"/>
  <c r="G852" i="3" s="1"/>
  <c r="K853" i="3"/>
  <c r="L853" i="3" s="1" a="1"/>
  <c r="C854" i="3"/>
  <c r="H852" i="3" l="1"/>
  <c r="S852" i="3" s="1"/>
  <c r="T852" i="3" s="1" a="1"/>
  <c r="Y852" i="3" s="1"/>
  <c r="M853" i="3"/>
  <c r="L853" i="3"/>
  <c r="O853" i="3"/>
  <c r="P853" i="3"/>
  <c r="N853" i="3"/>
  <c r="Q853" i="3"/>
  <c r="D854" i="3"/>
  <c r="E853" i="3" l="1"/>
  <c r="F853" i="3" s="1"/>
  <c r="G853" i="3" s="1"/>
  <c r="V852" i="3"/>
  <c r="T852" i="3"/>
  <c r="U852" i="3"/>
  <c r="W852" i="3"/>
  <c r="X852" i="3"/>
  <c r="C855" i="3"/>
  <c r="K854" i="3"/>
  <c r="L854" i="3" s="1" a="1"/>
  <c r="H853" i="3" l="1"/>
  <c r="S853" i="3" s="1"/>
  <c r="T853" i="3" s="1" a="1"/>
  <c r="U853" i="3" s="1"/>
  <c r="I852" i="3"/>
  <c r="N854" i="3"/>
  <c r="P854" i="3"/>
  <c r="L854" i="3"/>
  <c r="Q854" i="3"/>
  <c r="O854" i="3"/>
  <c r="M854" i="3"/>
  <c r="D855" i="3"/>
  <c r="W853" i="3" l="1"/>
  <c r="T853" i="3"/>
  <c r="V853" i="3"/>
  <c r="I853" i="3" s="1"/>
  <c r="X853" i="3"/>
  <c r="Y853" i="3"/>
  <c r="E854" i="3"/>
  <c r="F854" i="3" s="1"/>
  <c r="K855" i="3"/>
  <c r="L855" i="3" s="1" a="1"/>
  <c r="C856" i="3"/>
  <c r="H854" i="3" l="1"/>
  <c r="S854" i="3" s="1"/>
  <c r="T854" i="3" s="1" a="1"/>
  <c r="G854" i="3"/>
  <c r="Q855" i="3"/>
  <c r="M855" i="3"/>
  <c r="O855" i="3"/>
  <c r="N855" i="3"/>
  <c r="P855" i="3"/>
  <c r="L855" i="3"/>
  <c r="D856" i="3"/>
  <c r="E855" i="3" l="1"/>
  <c r="F855" i="3" s="1"/>
  <c r="G855" i="3" s="1"/>
  <c r="T854" i="3"/>
  <c r="V854" i="3"/>
  <c r="X854" i="3"/>
  <c r="W854" i="3"/>
  <c r="Y854" i="3"/>
  <c r="U854" i="3"/>
  <c r="I854" i="3" s="1"/>
  <c r="C857" i="3"/>
  <c r="K856" i="3"/>
  <c r="L856" i="3" s="1" a="1"/>
  <c r="H855" i="3"/>
  <c r="S855" i="3" s="1"/>
  <c r="T855" i="3" s="1" a="1"/>
  <c r="X855" i="3" l="1"/>
  <c r="W855" i="3"/>
  <c r="I855" i="3" s="1"/>
  <c r="T855" i="3"/>
  <c r="V855" i="3"/>
  <c r="Y855" i="3"/>
  <c r="U855" i="3"/>
  <c r="L856" i="3"/>
  <c r="O856" i="3"/>
  <c r="M856" i="3"/>
  <c r="N856" i="3"/>
  <c r="Q856" i="3"/>
  <c r="P856" i="3"/>
  <c r="D857" i="3"/>
  <c r="E856" i="3" l="1"/>
  <c r="F856" i="3" s="1"/>
  <c r="H856" i="3" s="1"/>
  <c r="S856" i="3" s="1"/>
  <c r="T856" i="3" s="1" a="1"/>
  <c r="Y856" i="3" s="1"/>
  <c r="K857" i="3"/>
  <c r="L857" i="3" s="1" a="1"/>
  <c r="C858" i="3"/>
  <c r="G856" i="3" l="1"/>
  <c r="U856" i="3"/>
  <c r="X856" i="3"/>
  <c r="W856" i="3"/>
  <c r="I856" i="3" s="1"/>
  <c r="V856" i="3"/>
  <c r="T856" i="3"/>
  <c r="D858" i="3"/>
  <c r="N857" i="3"/>
  <c r="M857" i="3"/>
  <c r="L857" i="3"/>
  <c r="P857" i="3"/>
  <c r="O857" i="3"/>
  <c r="Q857" i="3"/>
  <c r="E857" i="3" l="1"/>
  <c r="F857" i="3" s="1"/>
  <c r="H857" i="3" s="1"/>
  <c r="S857" i="3" s="1"/>
  <c r="T857" i="3" s="1" a="1"/>
  <c r="W857" i="3" s="1"/>
  <c r="C859" i="3"/>
  <c r="K858" i="3"/>
  <c r="L858" i="3" s="1" a="1"/>
  <c r="I857" i="3" l="1"/>
  <c r="G857" i="3"/>
  <c r="U857" i="3"/>
  <c r="V857" i="3"/>
  <c r="T857" i="3"/>
  <c r="Y857" i="3"/>
  <c r="X857" i="3"/>
  <c r="O858" i="3"/>
  <c r="M858" i="3"/>
  <c r="Q858" i="3"/>
  <c r="L858" i="3"/>
  <c r="P858" i="3"/>
  <c r="N858" i="3"/>
  <c r="E858" i="3" s="1"/>
  <c r="F858" i="3" s="1"/>
  <c r="H858" i="3" s="1"/>
  <c r="S858" i="3" s="1"/>
  <c r="T858" i="3" s="1" a="1"/>
  <c r="D859" i="3"/>
  <c r="C860" i="3" l="1"/>
  <c r="K859" i="3"/>
  <c r="L859" i="3" s="1" a="1"/>
  <c r="T858" i="3"/>
  <c r="U858" i="3"/>
  <c r="X858" i="3"/>
  <c r="V858" i="3"/>
  <c r="Y858" i="3"/>
  <c r="W858" i="3"/>
  <c r="I858" i="3" s="1"/>
  <c r="G858" i="3"/>
  <c r="N859" i="3" l="1"/>
  <c r="M859" i="3"/>
  <c r="P859" i="3"/>
  <c r="L859" i="3"/>
  <c r="Q859" i="3"/>
  <c r="O859" i="3"/>
  <c r="D860" i="3"/>
  <c r="E859" i="3" l="1"/>
  <c r="F859" i="3" s="1"/>
  <c r="H859" i="3" s="1"/>
  <c r="S859" i="3" s="1"/>
  <c r="T859" i="3" s="1" a="1"/>
  <c r="T859" i="3" s="1"/>
  <c r="K860" i="3"/>
  <c r="L860" i="3" s="1" a="1"/>
  <c r="C861" i="3"/>
  <c r="G859" i="3" l="1"/>
  <c r="W859" i="3"/>
  <c r="I859" i="3" s="1"/>
  <c r="V859" i="3"/>
  <c r="X859" i="3"/>
  <c r="U859" i="3"/>
  <c r="Y859" i="3"/>
  <c r="D861" i="3"/>
  <c r="L860" i="3"/>
  <c r="O860" i="3"/>
  <c r="N860" i="3"/>
  <c r="Q860" i="3"/>
  <c r="M860" i="3"/>
  <c r="P860" i="3"/>
  <c r="E860" i="3" l="1"/>
  <c r="F860" i="3" s="1"/>
  <c r="G860" i="3" s="1"/>
  <c r="C862" i="3"/>
  <c r="K861" i="3"/>
  <c r="L861" i="3" s="1" a="1"/>
  <c r="H860" i="3" l="1"/>
  <c r="S860" i="3" s="1"/>
  <c r="T860" i="3" s="1" a="1"/>
  <c r="W860" i="3" s="1"/>
  <c r="L861" i="3"/>
  <c r="O861" i="3"/>
  <c r="P861" i="3"/>
  <c r="Q861" i="3"/>
  <c r="N861" i="3"/>
  <c r="M861" i="3"/>
  <c r="D862" i="3"/>
  <c r="E861" i="3" l="1"/>
  <c r="F861" i="3" s="1"/>
  <c r="G861" i="3" s="1"/>
  <c r="I860" i="3"/>
  <c r="Y860" i="3"/>
  <c r="T860" i="3"/>
  <c r="X860" i="3"/>
  <c r="U860" i="3"/>
  <c r="V860" i="3"/>
  <c r="K862" i="3"/>
  <c r="L862" i="3" s="1" a="1"/>
  <c r="C863" i="3"/>
  <c r="H861" i="3"/>
  <c r="S861" i="3" s="1"/>
  <c r="T861" i="3" s="1" a="1"/>
  <c r="W861" i="3" l="1"/>
  <c r="I861" i="3" s="1"/>
  <c r="X861" i="3"/>
  <c r="U861" i="3"/>
  <c r="T861" i="3"/>
  <c r="V861" i="3"/>
  <c r="Y861" i="3"/>
  <c r="D863" i="3"/>
  <c r="N862" i="3"/>
  <c r="L862" i="3"/>
  <c r="Q862" i="3"/>
  <c r="P862" i="3"/>
  <c r="O862" i="3"/>
  <c r="M862" i="3"/>
  <c r="E862" i="3" l="1"/>
  <c r="F862" i="3" s="1"/>
  <c r="H862" i="3" s="1"/>
  <c r="S862" i="3" s="1"/>
  <c r="T862" i="3" s="1" a="1"/>
  <c r="W862" i="3" s="1"/>
  <c r="K863" i="3"/>
  <c r="L863" i="3" s="1" a="1"/>
  <c r="C864" i="3"/>
  <c r="G862" i="3" l="1"/>
  <c r="Y862" i="3"/>
  <c r="U862" i="3"/>
  <c r="V862" i="3"/>
  <c r="I862" i="3" s="1"/>
  <c r="T862" i="3"/>
  <c r="X862" i="3"/>
  <c r="D864" i="3"/>
  <c r="O863" i="3"/>
  <c r="M863" i="3"/>
  <c r="L863" i="3"/>
  <c r="P863" i="3"/>
  <c r="N863" i="3"/>
  <c r="Q863" i="3"/>
  <c r="E863" i="3" l="1"/>
  <c r="F863" i="3" s="1"/>
  <c r="G863" i="3" s="1"/>
  <c r="C865" i="3"/>
  <c r="K864" i="3"/>
  <c r="L864" i="3" s="1" a="1"/>
  <c r="H863" i="3" l="1"/>
  <c r="S863" i="3" s="1"/>
  <c r="T863" i="3" s="1" a="1"/>
  <c r="Y863" i="3" s="1"/>
  <c r="N864" i="3"/>
  <c r="Q864" i="3"/>
  <c r="L864" i="3"/>
  <c r="P864" i="3"/>
  <c r="M864" i="3"/>
  <c r="O864" i="3"/>
  <c r="D865" i="3"/>
  <c r="T863" i="3" l="1"/>
  <c r="V863" i="3"/>
  <c r="W863" i="3"/>
  <c r="X863" i="3"/>
  <c r="U863" i="3"/>
  <c r="I863" i="3" s="1"/>
  <c r="E864" i="3"/>
  <c r="F864" i="3" s="1"/>
  <c r="G864" i="3" s="1"/>
  <c r="K865" i="3"/>
  <c r="L865" i="3" s="1" a="1"/>
  <c r="C866" i="3"/>
  <c r="H864" i="3" l="1"/>
  <c r="S864" i="3" s="1"/>
  <c r="T864" i="3" s="1" a="1"/>
  <c r="V864" i="3" s="1"/>
  <c r="D866" i="3"/>
  <c r="M865" i="3"/>
  <c r="O865" i="3"/>
  <c r="L865" i="3"/>
  <c r="N865" i="3"/>
  <c r="P865" i="3"/>
  <c r="Q865" i="3"/>
  <c r="U864" i="3" l="1"/>
  <c r="W864" i="3"/>
  <c r="I864" i="3" s="1"/>
  <c r="T864" i="3"/>
  <c r="X864" i="3"/>
  <c r="Y864" i="3"/>
  <c r="E865" i="3"/>
  <c r="F865" i="3" s="1"/>
  <c r="G865" i="3" s="1"/>
  <c r="K866" i="3"/>
  <c r="L866" i="3" s="1" a="1"/>
  <c r="C867" i="3"/>
  <c r="H865" i="3" l="1"/>
  <c r="S865" i="3" s="1"/>
  <c r="T865" i="3" s="1" a="1"/>
  <c r="Y865" i="3" s="1"/>
  <c r="D867" i="3"/>
  <c r="P866" i="3"/>
  <c r="N866" i="3"/>
  <c r="L866" i="3"/>
  <c r="O866" i="3"/>
  <c r="M866" i="3"/>
  <c r="Q866" i="3"/>
  <c r="E866" i="3" l="1"/>
  <c r="F866" i="3" s="1"/>
  <c r="G866" i="3" s="1"/>
  <c r="W865" i="3"/>
  <c r="X865" i="3"/>
  <c r="V865" i="3"/>
  <c r="U865" i="3"/>
  <c r="T865" i="3"/>
  <c r="K867" i="3"/>
  <c r="L867" i="3" s="1" a="1"/>
  <c r="C868" i="3"/>
  <c r="I865" i="3" l="1"/>
  <c r="H866" i="3"/>
  <c r="S866" i="3" s="1"/>
  <c r="T866" i="3" s="1" a="1"/>
  <c r="X866" i="3" s="1"/>
  <c r="D868" i="3"/>
  <c r="N867" i="3"/>
  <c r="O867" i="3"/>
  <c r="Q867" i="3"/>
  <c r="L867" i="3"/>
  <c r="P867" i="3"/>
  <c r="M867" i="3"/>
  <c r="T866" i="3" l="1"/>
  <c r="V866" i="3"/>
  <c r="U866" i="3"/>
  <c r="I866" i="3" s="1"/>
  <c r="W866" i="3"/>
  <c r="Y866" i="3"/>
  <c r="E867" i="3"/>
  <c r="F867" i="3" s="1"/>
  <c r="H867" i="3" s="1"/>
  <c r="S867" i="3" s="1"/>
  <c r="T867" i="3" s="1" a="1"/>
  <c r="Y867" i="3" s="1"/>
  <c r="C869" i="3"/>
  <c r="K868" i="3"/>
  <c r="L868" i="3" s="1" a="1"/>
  <c r="G867" i="3" l="1"/>
  <c r="X867" i="3"/>
  <c r="W867" i="3"/>
  <c r="I867" i="3" s="1"/>
  <c r="V867" i="3"/>
  <c r="T867" i="3"/>
  <c r="U867" i="3"/>
  <c r="P868" i="3"/>
  <c r="N868" i="3"/>
  <c r="L868" i="3"/>
  <c r="M868" i="3"/>
  <c r="O868" i="3"/>
  <c r="Q868" i="3"/>
  <c r="D869" i="3"/>
  <c r="E868" i="3" l="1"/>
  <c r="F868" i="3" s="1"/>
  <c r="H868" i="3" s="1"/>
  <c r="S868" i="3" s="1"/>
  <c r="T868" i="3" s="1" a="1"/>
  <c r="X868" i="3" s="1"/>
  <c r="C870" i="3"/>
  <c r="D870" i="3" s="1"/>
  <c r="K869" i="3"/>
  <c r="L869" i="3" s="1" a="1"/>
  <c r="G868" i="3" l="1"/>
  <c r="U868" i="3"/>
  <c r="T868" i="3"/>
  <c r="Y868" i="3"/>
  <c r="V868" i="3"/>
  <c r="W868" i="3"/>
  <c r="I868" i="3" s="1"/>
  <c r="L869" i="3"/>
  <c r="N869" i="3"/>
  <c r="O869" i="3"/>
  <c r="P869" i="3"/>
  <c r="M869" i="3"/>
  <c r="Q869" i="3"/>
  <c r="C871" i="3"/>
  <c r="K870" i="3"/>
  <c r="L870" i="3" s="1" a="1"/>
  <c r="E869" i="3" l="1"/>
  <c r="F869" i="3" s="1"/>
  <c r="G869" i="3" s="1"/>
  <c r="Q870" i="3"/>
  <c r="N870" i="3"/>
  <c r="P870" i="3"/>
  <c r="L870" i="3"/>
  <c r="O870" i="3"/>
  <c r="M870" i="3"/>
  <c r="D871" i="3"/>
  <c r="E870" i="3" l="1"/>
  <c r="F870" i="3" s="1"/>
  <c r="H870" i="3" s="1"/>
  <c r="S870" i="3" s="1"/>
  <c r="T870" i="3" s="1" a="1"/>
  <c r="Y870" i="3" s="1"/>
  <c r="H869" i="3"/>
  <c r="S869" i="3" s="1"/>
  <c r="T869" i="3" s="1" a="1"/>
  <c r="T869" i="3" s="1"/>
  <c r="K871" i="3"/>
  <c r="L871" i="3" s="1" a="1"/>
  <c r="C872" i="3"/>
  <c r="W869" i="3" l="1"/>
  <c r="Y869" i="3"/>
  <c r="U869" i="3"/>
  <c r="X869" i="3"/>
  <c r="V869" i="3"/>
  <c r="W870" i="3"/>
  <c r="V870" i="3"/>
  <c r="T870" i="3"/>
  <c r="U870" i="3"/>
  <c r="I870" i="3" s="1"/>
  <c r="X870" i="3"/>
  <c r="G870" i="3"/>
  <c r="D872" i="3"/>
  <c r="Q871" i="3"/>
  <c r="N871" i="3"/>
  <c r="M871" i="3"/>
  <c r="P871" i="3"/>
  <c r="L871" i="3"/>
  <c r="O871" i="3"/>
  <c r="I869" i="3" l="1"/>
  <c r="E871" i="3"/>
  <c r="F871" i="3" s="1"/>
  <c r="H871" i="3" s="1"/>
  <c r="S871" i="3" s="1"/>
  <c r="T871" i="3" s="1" a="1"/>
  <c r="V871" i="3" s="1"/>
  <c r="K872" i="3"/>
  <c r="L872" i="3" s="1" a="1"/>
  <c r="C873" i="3"/>
  <c r="D873" i="3" s="1"/>
  <c r="T871" i="3" l="1"/>
  <c r="W871" i="3"/>
  <c r="X871" i="3"/>
  <c r="U871" i="3"/>
  <c r="I871" i="3" s="1"/>
  <c r="Y871" i="3"/>
  <c r="G871" i="3"/>
  <c r="C874" i="3"/>
  <c r="K873" i="3"/>
  <c r="L873" i="3" s="1" a="1"/>
  <c r="L872" i="3"/>
  <c r="O872" i="3"/>
  <c r="N872" i="3"/>
  <c r="M872" i="3"/>
  <c r="P872" i="3"/>
  <c r="Q872" i="3"/>
  <c r="E872" i="3" l="1"/>
  <c r="F872" i="3" s="1"/>
  <c r="H872" i="3" s="1"/>
  <c r="S872" i="3" s="1"/>
  <c r="T872" i="3" s="1" a="1"/>
  <c r="Y872" i="3" s="1"/>
  <c r="P873" i="3"/>
  <c r="M873" i="3"/>
  <c r="O873" i="3"/>
  <c r="N873" i="3"/>
  <c r="L873" i="3"/>
  <c r="Q873" i="3"/>
  <c r="D874" i="3"/>
  <c r="E873" i="3" l="1"/>
  <c r="F873" i="3" s="1"/>
  <c r="W872" i="3"/>
  <c r="T872" i="3"/>
  <c r="X872" i="3"/>
  <c r="V872" i="3"/>
  <c r="I872" i="3" s="1"/>
  <c r="U872" i="3"/>
  <c r="G872" i="3"/>
  <c r="K874" i="3"/>
  <c r="L874" i="3" s="1" a="1"/>
  <c r="C875" i="3"/>
  <c r="D875" i="3" s="1"/>
  <c r="H873" i="3" l="1"/>
  <c r="S873" i="3" s="1"/>
  <c r="T873" i="3" s="1" a="1"/>
  <c r="W873" i="3" s="1"/>
  <c r="G873" i="3"/>
  <c r="K875" i="3"/>
  <c r="L875" i="3" s="1" a="1"/>
  <c r="C876" i="3"/>
  <c r="O874" i="3"/>
  <c r="P874" i="3"/>
  <c r="N874" i="3"/>
  <c r="Q874" i="3"/>
  <c r="M874" i="3"/>
  <c r="L874" i="3"/>
  <c r="V873" i="3" l="1"/>
  <c r="X873" i="3"/>
  <c r="U873" i="3"/>
  <c r="I873" i="3" s="1"/>
  <c r="Y873" i="3"/>
  <c r="T873" i="3"/>
  <c r="E874" i="3"/>
  <c r="F874" i="3" s="1"/>
  <c r="H874" i="3" s="1"/>
  <c r="S874" i="3" s="1"/>
  <c r="T874" i="3" s="1" a="1"/>
  <c r="U874" i="3" s="1"/>
  <c r="O875" i="3"/>
  <c r="P875" i="3"/>
  <c r="N875" i="3"/>
  <c r="L875" i="3"/>
  <c r="M875" i="3"/>
  <c r="Q875" i="3"/>
  <c r="D876" i="3"/>
  <c r="E875" i="3" l="1"/>
  <c r="F875" i="3" s="1"/>
  <c r="H875" i="3" s="1"/>
  <c r="S875" i="3" s="1"/>
  <c r="T875" i="3" s="1" a="1"/>
  <c r="Y875" i="3" s="1"/>
  <c r="G874" i="3"/>
  <c r="X874" i="3"/>
  <c r="T874" i="3"/>
  <c r="Y874" i="3"/>
  <c r="I874" i="3" s="1"/>
  <c r="W874" i="3"/>
  <c r="V874" i="3"/>
  <c r="K876" i="3"/>
  <c r="L876" i="3" s="1" a="1"/>
  <c r="C877" i="3"/>
  <c r="G875" i="3" l="1"/>
  <c r="T875" i="3"/>
  <c r="X875" i="3"/>
  <c r="U875" i="3"/>
  <c r="I875" i="3" s="1"/>
  <c r="W875" i="3"/>
  <c r="V875" i="3"/>
  <c r="D877" i="3"/>
  <c r="L876" i="3"/>
  <c r="O876" i="3"/>
  <c r="P876" i="3"/>
  <c r="N876" i="3"/>
  <c r="Q876" i="3"/>
  <c r="M876" i="3"/>
  <c r="E876" i="3" l="1"/>
  <c r="F876" i="3" s="1"/>
  <c r="H876" i="3" s="1"/>
  <c r="S876" i="3" s="1"/>
  <c r="T876" i="3" s="1" a="1"/>
  <c r="Y876" i="3" s="1"/>
  <c r="K877" i="3"/>
  <c r="L877" i="3" s="1" a="1"/>
  <c r="C878" i="3"/>
  <c r="G876" i="3" l="1"/>
  <c r="U876" i="3"/>
  <c r="X876" i="3"/>
  <c r="T876" i="3"/>
  <c r="W876" i="3"/>
  <c r="V876" i="3"/>
  <c r="I876" i="3" s="1"/>
  <c r="P877" i="3"/>
  <c r="Q877" i="3"/>
  <c r="L877" i="3"/>
  <c r="M877" i="3"/>
  <c r="N877" i="3"/>
  <c r="O877" i="3"/>
  <c r="D878" i="3"/>
  <c r="E877" i="3" l="1"/>
  <c r="F877" i="3" s="1"/>
  <c r="G877" i="3" s="1"/>
  <c r="C879" i="3"/>
  <c r="K878" i="3"/>
  <c r="L878" i="3" s="1" a="1"/>
  <c r="H877" i="3"/>
  <c r="S877" i="3" s="1"/>
  <c r="T877" i="3" s="1" a="1"/>
  <c r="X877" i="3" l="1"/>
  <c r="Y877" i="3"/>
  <c r="U877" i="3"/>
  <c r="T877" i="3"/>
  <c r="V877" i="3"/>
  <c r="W877" i="3"/>
  <c r="I877" i="3" s="1"/>
  <c r="L878" i="3"/>
  <c r="P878" i="3"/>
  <c r="N878" i="3"/>
  <c r="O878" i="3"/>
  <c r="M878" i="3"/>
  <c r="Q878" i="3"/>
  <c r="D879" i="3"/>
  <c r="E878" i="3" l="1"/>
  <c r="F878" i="3" s="1"/>
  <c r="G878" i="3" s="1"/>
  <c r="C880" i="3"/>
  <c r="K879" i="3"/>
  <c r="L879" i="3" s="1" a="1"/>
  <c r="H878" i="3" l="1"/>
  <c r="S878" i="3" s="1"/>
  <c r="T878" i="3" s="1" a="1"/>
  <c r="X878" i="3" s="1"/>
  <c r="Q879" i="3"/>
  <c r="P879" i="3"/>
  <c r="M879" i="3"/>
  <c r="O879" i="3"/>
  <c r="N879" i="3"/>
  <c r="L879" i="3"/>
  <c r="D880" i="3"/>
  <c r="W878" i="3" l="1"/>
  <c r="I878" i="3" s="1"/>
  <c r="Y878" i="3"/>
  <c r="V878" i="3"/>
  <c r="U878" i="3"/>
  <c r="T878" i="3"/>
  <c r="E879" i="3"/>
  <c r="F879" i="3" s="1"/>
  <c r="G879" i="3" s="1"/>
  <c r="C881" i="3"/>
  <c r="K880" i="3"/>
  <c r="L880" i="3" s="1" a="1"/>
  <c r="H879" i="3" l="1"/>
  <c r="S879" i="3" s="1"/>
  <c r="T879" i="3" s="1" a="1"/>
  <c r="T879" i="3" s="1"/>
  <c r="O880" i="3"/>
  <c r="L880" i="3"/>
  <c r="Q880" i="3"/>
  <c r="N880" i="3"/>
  <c r="M880" i="3"/>
  <c r="P880" i="3"/>
  <c r="D881" i="3"/>
  <c r="U879" i="3" l="1"/>
  <c r="Y879" i="3"/>
  <c r="V879" i="3"/>
  <c r="I879" i="3" s="1"/>
  <c r="W879" i="3"/>
  <c r="X879" i="3"/>
  <c r="E880" i="3"/>
  <c r="F880" i="3" s="1"/>
  <c r="H880" i="3" s="1"/>
  <c r="S880" i="3" s="1"/>
  <c r="T880" i="3" s="1" a="1"/>
  <c r="T880" i="3" s="1"/>
  <c r="K881" i="3"/>
  <c r="L881" i="3" s="1" a="1"/>
  <c r="C882" i="3"/>
  <c r="G880" i="3" l="1"/>
  <c r="Y880" i="3"/>
  <c r="W880" i="3"/>
  <c r="I880" i="3" s="1"/>
  <c r="V880" i="3"/>
  <c r="U880" i="3"/>
  <c r="X880" i="3"/>
  <c r="D882" i="3"/>
  <c r="Q881" i="3"/>
  <c r="P881" i="3"/>
  <c r="O881" i="3"/>
  <c r="M881" i="3"/>
  <c r="N881" i="3"/>
  <c r="L881" i="3"/>
  <c r="E881" i="3" l="1"/>
  <c r="F881" i="3" s="1"/>
  <c r="H881" i="3" s="1"/>
  <c r="S881" i="3" s="1"/>
  <c r="T881" i="3" s="1" a="1"/>
  <c r="T881" i="3" s="1"/>
  <c r="K882" i="3"/>
  <c r="L882" i="3" s="1" a="1"/>
  <c r="C883" i="3"/>
  <c r="V881" i="3" l="1"/>
  <c r="X881" i="3"/>
  <c r="U881" i="3"/>
  <c r="Y881" i="3"/>
  <c r="W881" i="3"/>
  <c r="I881" i="3" s="1"/>
  <c r="G881" i="3"/>
  <c r="L882" i="3"/>
  <c r="O882" i="3"/>
  <c r="P882" i="3"/>
  <c r="N882" i="3"/>
  <c r="M882" i="3"/>
  <c r="Q882" i="3"/>
  <c r="D883" i="3"/>
  <c r="E882" i="3" l="1"/>
  <c r="F882" i="3" s="1"/>
  <c r="G882" i="3" s="1"/>
  <c r="K883" i="3"/>
  <c r="L883" i="3" s="1" a="1"/>
  <c r="C884" i="3"/>
  <c r="H882" i="3"/>
  <c r="S882" i="3" s="1"/>
  <c r="T882" i="3" s="1" a="1"/>
  <c r="W882" i="3" l="1"/>
  <c r="V882" i="3"/>
  <c r="I882" i="3" s="1"/>
  <c r="Y882" i="3"/>
  <c r="T882" i="3"/>
  <c r="X882" i="3"/>
  <c r="U882" i="3"/>
  <c r="D884" i="3"/>
  <c r="N883" i="3"/>
  <c r="Q883" i="3"/>
  <c r="M883" i="3"/>
  <c r="P883" i="3"/>
  <c r="O883" i="3"/>
  <c r="L883" i="3"/>
  <c r="E883" i="3" l="1"/>
  <c r="F883" i="3" s="1"/>
  <c r="G883" i="3" s="1"/>
  <c r="K884" i="3"/>
  <c r="L884" i="3" s="1" a="1"/>
  <c r="C885" i="3"/>
  <c r="H883" i="3" l="1"/>
  <c r="S883" i="3" s="1"/>
  <c r="T883" i="3" s="1" a="1"/>
  <c r="V883" i="3" s="1"/>
  <c r="D885" i="3"/>
  <c r="P884" i="3"/>
  <c r="L884" i="3"/>
  <c r="Q884" i="3"/>
  <c r="M884" i="3"/>
  <c r="O884" i="3"/>
  <c r="N884" i="3"/>
  <c r="E884" i="3" l="1"/>
  <c r="F884" i="3" s="1"/>
  <c r="H884" i="3" s="1"/>
  <c r="S884" i="3" s="1"/>
  <c r="T884" i="3" s="1" a="1"/>
  <c r="W884" i="3" s="1"/>
  <c r="Y883" i="3"/>
  <c r="W883" i="3"/>
  <c r="U883" i="3"/>
  <c r="I883" i="3" s="1"/>
  <c r="X883" i="3"/>
  <c r="T883" i="3"/>
  <c r="K885" i="3"/>
  <c r="L885" i="3" s="1" a="1"/>
  <c r="C886" i="3"/>
  <c r="G884" i="3" l="1"/>
  <c r="U884" i="3"/>
  <c r="I884" i="3" s="1"/>
  <c r="V884" i="3"/>
  <c r="T884" i="3"/>
  <c r="X884" i="3"/>
  <c r="Y884" i="3"/>
  <c r="D886" i="3"/>
  <c r="L885" i="3"/>
  <c r="Q885" i="3"/>
  <c r="N885" i="3"/>
  <c r="O885" i="3"/>
  <c r="P885" i="3"/>
  <c r="M885" i="3"/>
  <c r="E885" i="3" l="1"/>
  <c r="F885" i="3" s="1"/>
  <c r="G885" i="3" s="1"/>
  <c r="C887" i="3"/>
  <c r="K886" i="3"/>
  <c r="L886" i="3" s="1" a="1"/>
  <c r="H885" i="3" l="1"/>
  <c r="S885" i="3" s="1"/>
  <c r="T885" i="3" s="1" a="1"/>
  <c r="U885" i="3" s="1"/>
  <c r="L886" i="3"/>
  <c r="M886" i="3"/>
  <c r="Q886" i="3"/>
  <c r="N886" i="3"/>
  <c r="P886" i="3"/>
  <c r="O886" i="3"/>
  <c r="D887" i="3"/>
  <c r="X885" i="3" l="1"/>
  <c r="T885" i="3"/>
  <c r="V885" i="3"/>
  <c r="Y885" i="3"/>
  <c r="W885" i="3"/>
  <c r="I885" i="3" s="1"/>
  <c r="E886" i="3"/>
  <c r="F886" i="3" s="1"/>
  <c r="K887" i="3"/>
  <c r="L887" i="3" s="1" a="1"/>
  <c r="C888" i="3"/>
  <c r="H886" i="3" l="1"/>
  <c r="S886" i="3" s="1"/>
  <c r="T886" i="3" s="1" a="1"/>
  <c r="G886" i="3"/>
  <c r="L887" i="3"/>
  <c r="Q887" i="3"/>
  <c r="P887" i="3"/>
  <c r="O887" i="3"/>
  <c r="M887" i="3"/>
  <c r="N887" i="3"/>
  <c r="E887" i="3" s="1"/>
  <c r="F887" i="3" s="1"/>
  <c r="D888" i="3"/>
  <c r="Y886" i="3" l="1"/>
  <c r="V886" i="3"/>
  <c r="W886" i="3"/>
  <c r="X886" i="3"/>
  <c r="U886" i="3"/>
  <c r="I886" i="3" s="1"/>
  <c r="T886" i="3"/>
  <c r="K888" i="3"/>
  <c r="L888" i="3" s="1" a="1"/>
  <c r="C889" i="3"/>
  <c r="H887" i="3"/>
  <c r="S887" i="3" s="1"/>
  <c r="T887" i="3" s="1" a="1"/>
  <c r="G887" i="3"/>
  <c r="W887" i="3" l="1"/>
  <c r="V887" i="3"/>
  <c r="U887" i="3"/>
  <c r="I887" i="3" s="1"/>
  <c r="Y887" i="3"/>
  <c r="X887" i="3"/>
  <c r="T887" i="3"/>
  <c r="D889" i="3"/>
  <c r="Q888" i="3"/>
  <c r="O888" i="3"/>
  <c r="P888" i="3"/>
  <c r="L888" i="3"/>
  <c r="M888" i="3"/>
  <c r="N888" i="3"/>
  <c r="E888" i="3" s="1"/>
  <c r="F888" i="3" s="1"/>
  <c r="H888" i="3" s="1"/>
  <c r="S888" i="3" s="1"/>
  <c r="T888" i="3" s="1" a="1"/>
  <c r="Y888" i="3" l="1"/>
  <c r="V888" i="3"/>
  <c r="U888" i="3"/>
  <c r="I888" i="3" s="1"/>
  <c r="X888" i="3"/>
  <c r="W888" i="3"/>
  <c r="T888" i="3"/>
  <c r="K889" i="3"/>
  <c r="L889" i="3" s="1" a="1"/>
  <c r="C890" i="3"/>
  <c r="G888" i="3"/>
  <c r="D890" i="3" l="1"/>
  <c r="Q889" i="3"/>
  <c r="N889" i="3"/>
  <c r="O889" i="3"/>
  <c r="P889" i="3"/>
  <c r="M889" i="3"/>
  <c r="L889" i="3"/>
  <c r="E889" i="3" s="1"/>
  <c r="F889" i="3" s="1"/>
  <c r="H889" i="3" l="1"/>
  <c r="S889" i="3" s="1"/>
  <c r="T889" i="3" s="1" a="1"/>
  <c r="K890" i="3"/>
  <c r="L890" i="3" s="1" a="1"/>
  <c r="C891" i="3"/>
  <c r="G889" i="3"/>
  <c r="D891" i="3" l="1"/>
  <c r="O890" i="3"/>
  <c r="L890" i="3"/>
  <c r="M890" i="3"/>
  <c r="N890" i="3"/>
  <c r="Q890" i="3"/>
  <c r="P890" i="3"/>
  <c r="X889" i="3"/>
  <c r="T889" i="3"/>
  <c r="U889" i="3"/>
  <c r="W889" i="3"/>
  <c r="I889" i="3" s="1"/>
  <c r="Y889" i="3"/>
  <c r="V889" i="3"/>
  <c r="E890" i="3" l="1"/>
  <c r="F890" i="3" s="1"/>
  <c r="G890" i="3" s="1"/>
  <c r="C892" i="3"/>
  <c r="K891" i="3"/>
  <c r="L891" i="3" s="1" a="1"/>
  <c r="H890" i="3" l="1"/>
  <c r="S890" i="3" s="1"/>
  <c r="T890" i="3" s="1" a="1"/>
  <c r="Y890" i="3" s="1"/>
  <c r="M891" i="3"/>
  <c r="O891" i="3"/>
  <c r="L891" i="3"/>
  <c r="Q891" i="3"/>
  <c r="N891" i="3"/>
  <c r="P891" i="3"/>
  <c r="D892" i="3"/>
  <c r="U890" i="3" l="1"/>
  <c r="I890" i="3" s="1"/>
  <c r="T890" i="3"/>
  <c r="W890" i="3"/>
  <c r="X890" i="3"/>
  <c r="V890" i="3"/>
  <c r="E891" i="3"/>
  <c r="F891" i="3" s="1"/>
  <c r="G891" i="3" s="1"/>
  <c r="C893" i="3"/>
  <c r="K892" i="3"/>
  <c r="L892" i="3" s="1" a="1"/>
  <c r="H891" i="3" l="1"/>
  <c r="S891" i="3" s="1"/>
  <c r="T891" i="3" s="1" a="1"/>
  <c r="X891" i="3" s="1"/>
  <c r="M892" i="3"/>
  <c r="O892" i="3"/>
  <c r="Q892" i="3"/>
  <c r="P892" i="3"/>
  <c r="L892" i="3"/>
  <c r="N892" i="3"/>
  <c r="E892" i="3" s="1"/>
  <c r="F892" i="3" s="1"/>
  <c r="D893" i="3"/>
  <c r="U891" i="3" l="1"/>
  <c r="T891" i="3"/>
  <c r="V891" i="3"/>
  <c r="W891" i="3"/>
  <c r="I891" i="3" s="1"/>
  <c r="Y891" i="3"/>
  <c r="C894" i="3"/>
  <c r="K893" i="3"/>
  <c r="L893" i="3" s="1" a="1"/>
  <c r="G892" i="3"/>
  <c r="H892" i="3"/>
  <c r="S892" i="3" s="1"/>
  <c r="T892" i="3" s="1" a="1"/>
  <c r="V892" i="3" l="1"/>
  <c r="W892" i="3"/>
  <c r="I892" i="3" s="1"/>
  <c r="X892" i="3"/>
  <c r="Y892" i="3"/>
  <c r="U892" i="3"/>
  <c r="T892" i="3"/>
  <c r="M893" i="3"/>
  <c r="Q893" i="3"/>
  <c r="L893" i="3"/>
  <c r="N893" i="3"/>
  <c r="O893" i="3"/>
  <c r="P893" i="3"/>
  <c r="D894" i="3"/>
  <c r="E893" i="3" l="1"/>
  <c r="F893" i="3" s="1"/>
  <c r="G893" i="3" s="1"/>
  <c r="K894" i="3"/>
  <c r="L894" i="3" s="1" a="1"/>
  <c r="C895" i="3"/>
  <c r="H893" i="3" l="1"/>
  <c r="S893" i="3" s="1"/>
  <c r="T893" i="3" s="1" a="1"/>
  <c r="Y893" i="3" s="1"/>
  <c r="O894" i="3"/>
  <c r="L894" i="3"/>
  <c r="M894" i="3"/>
  <c r="Q894" i="3"/>
  <c r="N894" i="3"/>
  <c r="P894" i="3"/>
  <c r="D895" i="3"/>
  <c r="W893" i="3" l="1"/>
  <c r="I893" i="3" s="1"/>
  <c r="T893" i="3"/>
  <c r="V893" i="3"/>
  <c r="U893" i="3"/>
  <c r="X893" i="3"/>
  <c r="E894" i="3"/>
  <c r="F894" i="3" s="1"/>
  <c r="H894" i="3" s="1"/>
  <c r="S894" i="3" s="1"/>
  <c r="T894" i="3" s="1" a="1"/>
  <c r="C896" i="3"/>
  <c r="K895" i="3"/>
  <c r="L895" i="3" s="1" a="1"/>
  <c r="G894" i="3" l="1"/>
  <c r="Y894" i="3"/>
  <c r="T894" i="3"/>
  <c r="V894" i="3"/>
  <c r="X894" i="3"/>
  <c r="U894" i="3"/>
  <c r="I894" i="3" s="1"/>
  <c r="W894" i="3"/>
  <c r="Q895" i="3"/>
  <c r="P895" i="3"/>
  <c r="L895" i="3"/>
  <c r="M895" i="3"/>
  <c r="N895" i="3"/>
  <c r="E895" i="3" s="1"/>
  <c r="F895" i="3" s="1"/>
  <c r="H895" i="3" s="1"/>
  <c r="S895" i="3" s="1"/>
  <c r="T895" i="3" s="1" a="1"/>
  <c r="O895" i="3"/>
  <c r="D896" i="3"/>
  <c r="C897" i="3" l="1"/>
  <c r="K896" i="3"/>
  <c r="L896" i="3" s="1" a="1"/>
  <c r="T895" i="3"/>
  <c r="U895" i="3"/>
  <c r="V895" i="3"/>
  <c r="X895" i="3"/>
  <c r="Y895" i="3"/>
  <c r="W895" i="3"/>
  <c r="I895" i="3" s="1"/>
  <c r="G895" i="3"/>
  <c r="L896" i="3" l="1"/>
  <c r="Q896" i="3"/>
  <c r="O896" i="3"/>
  <c r="N896" i="3"/>
  <c r="M896" i="3"/>
  <c r="P896" i="3"/>
  <c r="D897" i="3"/>
  <c r="E896" i="3" l="1"/>
  <c r="F896" i="3" s="1"/>
  <c r="G896" i="3" s="1"/>
  <c r="K897" i="3"/>
  <c r="L897" i="3" s="1" a="1"/>
  <c r="C898" i="3"/>
  <c r="H896" i="3" l="1"/>
  <c r="S896" i="3" s="1"/>
  <c r="T896" i="3" s="1" a="1"/>
  <c r="V896" i="3" s="1"/>
  <c r="D898" i="3"/>
  <c r="Q897" i="3"/>
  <c r="P897" i="3"/>
  <c r="L897" i="3"/>
  <c r="M897" i="3"/>
  <c r="N897" i="3"/>
  <c r="O897" i="3"/>
  <c r="E897" i="3" l="1"/>
  <c r="F897" i="3" s="1"/>
  <c r="G897" i="3" s="1"/>
  <c r="T896" i="3"/>
  <c r="W896" i="3"/>
  <c r="I896" i="3" s="1"/>
  <c r="Y896" i="3"/>
  <c r="U896" i="3"/>
  <c r="X896" i="3"/>
  <c r="H897" i="3"/>
  <c r="S897" i="3" s="1"/>
  <c r="T897" i="3" s="1" a="1"/>
  <c r="K898" i="3"/>
  <c r="L898" i="3" s="1" a="1"/>
  <c r="C899" i="3"/>
  <c r="D899" i="3" l="1"/>
  <c r="P898" i="3"/>
  <c r="N898" i="3"/>
  <c r="Q898" i="3"/>
  <c r="L898" i="3"/>
  <c r="O898" i="3"/>
  <c r="M898" i="3"/>
  <c r="V897" i="3"/>
  <c r="X897" i="3"/>
  <c r="Y897" i="3"/>
  <c r="U897" i="3"/>
  <c r="T897" i="3"/>
  <c r="W897" i="3"/>
  <c r="I897" i="3" s="1"/>
  <c r="E898" i="3" l="1"/>
  <c r="F898" i="3" s="1"/>
  <c r="G898" i="3" s="1"/>
  <c r="C900" i="3"/>
  <c r="K899" i="3"/>
  <c r="L899" i="3" s="1" a="1"/>
  <c r="H898" i="3" l="1"/>
  <c r="S898" i="3" s="1"/>
  <c r="T898" i="3" s="1" a="1"/>
  <c r="V898" i="3" s="1"/>
  <c r="O899" i="3"/>
  <c r="M899" i="3"/>
  <c r="L899" i="3"/>
  <c r="P899" i="3"/>
  <c r="Q899" i="3"/>
  <c r="N899" i="3"/>
  <c r="D900" i="3"/>
  <c r="E899" i="3" l="1"/>
  <c r="F899" i="3" s="1"/>
  <c r="G899" i="3" s="1"/>
  <c r="X898" i="3"/>
  <c r="Y898" i="3"/>
  <c r="T898" i="3"/>
  <c r="W898" i="3"/>
  <c r="U898" i="3"/>
  <c r="I898" i="3" s="1"/>
  <c r="K900" i="3"/>
  <c r="L900" i="3" s="1" a="1"/>
  <c r="C901" i="3"/>
  <c r="H899" i="3"/>
  <c r="S899" i="3" s="1"/>
  <c r="T899" i="3" s="1" a="1"/>
  <c r="V899" i="3" l="1"/>
  <c r="X899" i="3"/>
  <c r="U899" i="3"/>
  <c r="W899" i="3"/>
  <c r="Y899" i="3"/>
  <c r="T899" i="3"/>
  <c r="D901" i="3"/>
  <c r="N900" i="3"/>
  <c r="L900" i="3"/>
  <c r="P900" i="3"/>
  <c r="M900" i="3"/>
  <c r="Q900" i="3"/>
  <c r="O900" i="3"/>
  <c r="I899" i="3" l="1"/>
  <c r="E900" i="3"/>
  <c r="F900" i="3" s="1"/>
  <c r="H900" i="3" s="1"/>
  <c r="S900" i="3" s="1"/>
  <c r="T900" i="3" s="1" a="1"/>
  <c r="W900" i="3" s="1"/>
  <c r="C902" i="3"/>
  <c r="K901" i="3"/>
  <c r="L901" i="3" s="1" a="1"/>
  <c r="G900" i="3" l="1"/>
  <c r="Y900" i="3"/>
  <c r="V900" i="3"/>
  <c r="I900" i="3" s="1"/>
  <c r="X900" i="3"/>
  <c r="U900" i="3"/>
  <c r="T900" i="3"/>
  <c r="M901" i="3"/>
  <c r="P901" i="3"/>
  <c r="L901" i="3"/>
  <c r="N901" i="3"/>
  <c r="Q901" i="3"/>
  <c r="O901" i="3"/>
  <c r="D902" i="3"/>
  <c r="K902" i="3" s="1"/>
  <c r="L902" i="3" s="1" a="1"/>
  <c r="E901" i="3" l="1"/>
  <c r="F901" i="3" s="1"/>
  <c r="H901" i="3" s="1"/>
  <c r="S901" i="3" s="1"/>
  <c r="T901" i="3" s="1" a="1"/>
  <c r="V901" i="3" s="1"/>
  <c r="L902" i="3"/>
  <c r="Q902" i="3"/>
  <c r="M902" i="3"/>
  <c r="N902" i="3"/>
  <c r="P902" i="3"/>
  <c r="O902" i="3"/>
  <c r="G901" i="3" l="1"/>
  <c r="Y901" i="3"/>
  <c r="T901" i="3"/>
  <c r="U901" i="3"/>
  <c r="W901" i="3"/>
  <c r="I901" i="3" s="1"/>
  <c r="X901" i="3"/>
  <c r="E902" i="3"/>
  <c r="F902" i="3" s="1"/>
  <c r="H902" i="3" s="1"/>
  <c r="S902" i="3" s="1"/>
  <c r="T902" i="3" s="1" a="1"/>
  <c r="M9" i="4" l="1"/>
  <c r="L9" i="4"/>
  <c r="G902" i="3"/>
  <c r="K9" i="4"/>
  <c r="W902" i="3"/>
  <c r="X902" i="3"/>
  <c r="T902" i="3"/>
  <c r="Y902" i="3"/>
  <c r="V902" i="3"/>
  <c r="I902" i="3" s="1"/>
  <c r="U902" i="3"/>
  <c r="P10" i="4" l="1"/>
  <c r="R10" i="4"/>
  <c r="Q10" i="4"/>
  <c r="P9" i="4"/>
  <c r="R9" i="4"/>
  <c r="Q9" i="4"/>
</calcChain>
</file>

<file path=xl/sharedStrings.xml><?xml version="1.0" encoding="utf-8"?>
<sst xmlns="http://schemas.openxmlformats.org/spreadsheetml/2006/main" count="75" uniqueCount="60">
  <si>
    <t>dHighCoeffB</t>
  </si>
  <si>
    <t>dLowCoeffB</t>
  </si>
  <si>
    <t>dHighCoeffA</t>
  </si>
  <si>
    <t>dLowCoeffA</t>
  </si>
  <si>
    <t>dHighInterp3</t>
  </si>
  <si>
    <t>dHighInterp2</t>
  </si>
  <si>
    <t>dLowInterp2</t>
  </si>
  <si>
    <t>dHighInterp1</t>
  </si>
  <si>
    <t>dLowInterp1</t>
  </si>
  <si>
    <t>fRev</t>
  </si>
  <si>
    <t>fPower</t>
  </si>
  <si>
    <t>Power</t>
  </si>
  <si>
    <t>RPM</t>
  </si>
  <si>
    <t>Gear</t>
  </si>
  <si>
    <t>Tick</t>
  </si>
  <si>
    <t>Time</t>
  </si>
  <si>
    <t>MaxSpeed</t>
  </si>
  <si>
    <t>Speed</t>
  </si>
  <si>
    <t>RPMNext</t>
  </si>
  <si>
    <t>PowerNext</t>
  </si>
  <si>
    <t>Use</t>
  </si>
  <si>
    <t>Auto Ariel</t>
  </si>
  <si>
    <t>DeSilva</t>
  </si>
  <si>
    <t>Pulse</t>
  </si>
  <si>
    <t>Global</t>
  </si>
  <si>
    <t>Million Plus</t>
  </si>
  <si>
    <t>Mission</t>
  </si>
  <si>
    <t>Zizin</t>
  </si>
  <si>
    <t>Reise Wagon</t>
  </si>
  <si>
    <t>Cheat</t>
  </si>
  <si>
    <t>Shift type</t>
  </si>
  <si>
    <t>Distance</t>
  </si>
  <si>
    <t>Power-&gt;RPM</t>
  </si>
  <si>
    <t>RPM-&gt;Power</t>
  </si>
  <si>
    <t>Normal</t>
  </si>
  <si>
    <t>MaxGear</t>
  </si>
  <si>
    <t>Car set</t>
  </si>
  <si>
    <t>CarSetPower</t>
  </si>
  <si>
    <t>CarSetMult</t>
  </si>
  <si>
    <t>AccelCap</t>
  </si>
  <si>
    <t>Car</t>
  </si>
  <si>
    <t>ET (s)</t>
  </si>
  <si>
    <t>Manual shift points (power units)</t>
  </si>
  <si>
    <t>Zero to</t>
  </si>
  <si>
    <t>60 mph</t>
  </si>
  <si>
    <t>100 mph</t>
  </si>
  <si>
    <t>Vmax</t>
  </si>
  <si>
    <t>Time (s)</t>
  </si>
  <si>
    <t>ACCELERATION</t>
  </si>
  <si>
    <t>DRAG</t>
  </si>
  <si>
    <t>1/8 mi</t>
  </si>
  <si>
    <t>1/4 mi</t>
  </si>
  <si>
    <t>1/2 mi</t>
  </si>
  <si>
    <t>Trap (mph)</t>
  </si>
  <si>
    <t>CONFIGURATION</t>
  </si>
  <si>
    <t>Whiplash Engine Simulator</t>
  </si>
  <si>
    <t>Version 1.0</t>
  </si>
  <si>
    <t>https://github.com/ninjatobob/</t>
  </si>
  <si>
    <t>MAYTE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</si>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</sst>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Font="1" applyFill="1"/>
    <xf numFmtId="164" fontId="0" fillId="2" borderId="0" xfId="0" applyNumberForma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1" fillId="0" borderId="8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0" fillId="3" borderId="2" xfId="0" applyFill="1" applyBorder="1" applyProtection="1">
      <protection locked="0"/>
    </xf>
    <xf numFmtId="0" fontId="0" fillId="3" borderId="13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14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1" fillId="0" borderId="0" xfId="0" applyFont="1" applyAlignment="1"/>
    <xf numFmtId="0" fontId="1" fillId="0" borderId="6" xfId="0" applyFont="1" applyBorder="1"/>
    <xf numFmtId="2" fontId="0" fillId="0" borderId="12" xfId="0" applyNumberFormat="1" applyBorder="1" applyAlignment="1"/>
    <xf numFmtId="0" fontId="1" fillId="0" borderId="0" xfId="0" applyFont="1" applyFill="1" applyBorder="1"/>
    <xf numFmtId="0" fontId="1" fillId="5" borderId="8" xfId="0" applyFont="1" applyFill="1" applyBorder="1"/>
    <xf numFmtId="0" fontId="1" fillId="5" borderId="1" xfId="0" applyFont="1" applyFill="1" applyBorder="1" applyAlignment="1"/>
    <xf numFmtId="0" fontId="1" fillId="5" borderId="9" xfId="0" applyFont="1" applyFill="1" applyBorder="1" applyAlignment="1"/>
    <xf numFmtId="0" fontId="1" fillId="4" borderId="1" xfId="0" applyFont="1" applyFill="1" applyBorder="1"/>
    <xf numFmtId="2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0" fontId="0" fillId="0" borderId="14" xfId="0" applyFont="1" applyBorder="1"/>
    <xf numFmtId="0" fontId="0" fillId="0" borderId="7" xfId="0" applyFont="1" applyBorder="1"/>
    <xf numFmtId="0" fontId="0" fillId="0" borderId="15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6" xfId="0" applyFont="1" applyBorder="1"/>
    <xf numFmtId="0" fontId="3" fillId="0" borderId="0" xfId="1"/>
    <xf numFmtId="0" fontId="0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  <dxfs count="3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344902887139107E-2"/>
          <c:y val="3.4453067055434716E-2"/>
          <c:w val="0.82331666141732296"/>
          <c:h val="0.8405566313472993"/>
        </c:manualLayout>
      </c:layout>
      <c:scatterChart>
        <c:scatterStyle val="lineMarker"/>
        <c:varyColors val="0"/>
        <c:ser>
          <c:idx val="1"/>
          <c:order val="0"/>
          <c:tx>
            <c:strRef>
              <c:f>Sim!$F$1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Sim!$B$2:$B$902</c:f>
              <c:numCache>
                <c:formatCode>0.000</c:formatCode>
                <c:ptCount val="901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  <c:pt idx="37">
                  <c:v>1.0277777777777777</c:v>
                </c:pt>
                <c:pt idx="38">
                  <c:v>1.0555555555555556</c:v>
                </c:pt>
                <c:pt idx="39">
                  <c:v>1.0833333333333333</c:v>
                </c:pt>
                <c:pt idx="40">
                  <c:v>1.1111111111111112</c:v>
                </c:pt>
                <c:pt idx="41">
                  <c:v>1.1388888888888888</c:v>
                </c:pt>
                <c:pt idx="42">
                  <c:v>1.1666666666666667</c:v>
                </c:pt>
                <c:pt idx="43">
                  <c:v>1.1944444444444444</c:v>
                </c:pt>
                <c:pt idx="44">
                  <c:v>1.2222222222222223</c:v>
                </c:pt>
                <c:pt idx="45">
                  <c:v>1.25</c:v>
                </c:pt>
                <c:pt idx="46">
                  <c:v>1.2777777777777777</c:v>
                </c:pt>
                <c:pt idx="47">
                  <c:v>1.3055555555555556</c:v>
                </c:pt>
                <c:pt idx="48">
                  <c:v>1.3333333333333333</c:v>
                </c:pt>
                <c:pt idx="49">
                  <c:v>1.3611111111111112</c:v>
                </c:pt>
                <c:pt idx="50">
                  <c:v>1.3888888888888888</c:v>
                </c:pt>
                <c:pt idx="51">
                  <c:v>1.4166666666666667</c:v>
                </c:pt>
                <c:pt idx="52">
                  <c:v>1.4444444444444444</c:v>
                </c:pt>
                <c:pt idx="53">
                  <c:v>1.4722222222222223</c:v>
                </c:pt>
                <c:pt idx="54">
                  <c:v>1.5</c:v>
                </c:pt>
                <c:pt idx="55">
                  <c:v>1.5277777777777777</c:v>
                </c:pt>
                <c:pt idx="56">
                  <c:v>1.5555555555555556</c:v>
                </c:pt>
                <c:pt idx="57">
                  <c:v>1.5833333333333333</c:v>
                </c:pt>
                <c:pt idx="58">
                  <c:v>1.6111111111111112</c:v>
                </c:pt>
                <c:pt idx="59">
                  <c:v>1.6388888888888888</c:v>
                </c:pt>
                <c:pt idx="60">
                  <c:v>1.6666666666666667</c:v>
                </c:pt>
                <c:pt idx="61">
                  <c:v>1.6944444444444444</c:v>
                </c:pt>
                <c:pt idx="62">
                  <c:v>1.7222222222222223</c:v>
                </c:pt>
                <c:pt idx="63">
                  <c:v>1.75</c:v>
                </c:pt>
                <c:pt idx="64">
                  <c:v>1.7777777777777777</c:v>
                </c:pt>
                <c:pt idx="65">
                  <c:v>1.8055555555555556</c:v>
                </c:pt>
                <c:pt idx="66">
                  <c:v>1.8333333333333333</c:v>
                </c:pt>
                <c:pt idx="67">
                  <c:v>1.8611111111111112</c:v>
                </c:pt>
                <c:pt idx="68">
                  <c:v>1.8888888888888888</c:v>
                </c:pt>
                <c:pt idx="69">
                  <c:v>1.9166666666666667</c:v>
                </c:pt>
                <c:pt idx="70">
                  <c:v>1.9444444444444444</c:v>
                </c:pt>
                <c:pt idx="71">
                  <c:v>1.9722222222222223</c:v>
                </c:pt>
                <c:pt idx="72">
                  <c:v>2</c:v>
                </c:pt>
                <c:pt idx="73">
                  <c:v>2.0277777777777777</c:v>
                </c:pt>
                <c:pt idx="74">
                  <c:v>2.0555555555555554</c:v>
                </c:pt>
                <c:pt idx="75">
                  <c:v>2.0833333333333335</c:v>
                </c:pt>
                <c:pt idx="76">
                  <c:v>2.1111111111111112</c:v>
                </c:pt>
                <c:pt idx="77">
                  <c:v>2.1388888888888888</c:v>
                </c:pt>
                <c:pt idx="78">
                  <c:v>2.1666666666666665</c:v>
                </c:pt>
                <c:pt idx="79">
                  <c:v>2.1944444444444446</c:v>
                </c:pt>
                <c:pt idx="80">
                  <c:v>2.2222222222222223</c:v>
                </c:pt>
                <c:pt idx="81">
                  <c:v>2.25</c:v>
                </c:pt>
                <c:pt idx="82">
                  <c:v>2.2777777777777777</c:v>
                </c:pt>
                <c:pt idx="83">
                  <c:v>2.3055555555555554</c:v>
                </c:pt>
                <c:pt idx="84">
                  <c:v>2.3333333333333335</c:v>
                </c:pt>
                <c:pt idx="85">
                  <c:v>2.3611111111111112</c:v>
                </c:pt>
                <c:pt idx="86">
                  <c:v>2.3888888888888888</c:v>
                </c:pt>
                <c:pt idx="87">
                  <c:v>2.4166666666666665</c:v>
                </c:pt>
                <c:pt idx="88">
                  <c:v>2.4444444444444446</c:v>
                </c:pt>
                <c:pt idx="89">
                  <c:v>2.4722222222222223</c:v>
                </c:pt>
                <c:pt idx="90">
                  <c:v>2.5</c:v>
                </c:pt>
                <c:pt idx="91">
                  <c:v>2.5277777777777777</c:v>
                </c:pt>
                <c:pt idx="92">
                  <c:v>2.5555555555555554</c:v>
                </c:pt>
                <c:pt idx="93">
                  <c:v>2.5833333333333335</c:v>
                </c:pt>
                <c:pt idx="94">
                  <c:v>2.6111111111111112</c:v>
                </c:pt>
                <c:pt idx="95">
                  <c:v>2.6388888888888888</c:v>
                </c:pt>
                <c:pt idx="96">
                  <c:v>2.6666666666666665</c:v>
                </c:pt>
                <c:pt idx="97">
                  <c:v>2.6944444444444446</c:v>
                </c:pt>
                <c:pt idx="98">
                  <c:v>2.7222222222222223</c:v>
                </c:pt>
                <c:pt idx="99">
                  <c:v>2.75</c:v>
                </c:pt>
                <c:pt idx="100">
                  <c:v>2.7777777777777777</c:v>
                </c:pt>
                <c:pt idx="101">
                  <c:v>2.8055555555555554</c:v>
                </c:pt>
                <c:pt idx="102">
                  <c:v>2.8333333333333335</c:v>
                </c:pt>
                <c:pt idx="103">
                  <c:v>2.8611111111111112</c:v>
                </c:pt>
                <c:pt idx="104">
                  <c:v>2.8888888888888888</c:v>
                </c:pt>
                <c:pt idx="105">
                  <c:v>2.9166666666666665</c:v>
                </c:pt>
                <c:pt idx="106">
                  <c:v>2.9444444444444446</c:v>
                </c:pt>
                <c:pt idx="107">
                  <c:v>2.9722222222222223</c:v>
                </c:pt>
                <c:pt idx="108">
                  <c:v>3</c:v>
                </c:pt>
                <c:pt idx="109">
                  <c:v>3.0277777777777777</c:v>
                </c:pt>
                <c:pt idx="110">
                  <c:v>3.0555555555555554</c:v>
                </c:pt>
                <c:pt idx="111">
                  <c:v>3.0833333333333335</c:v>
                </c:pt>
                <c:pt idx="112">
                  <c:v>3.1111111111111112</c:v>
                </c:pt>
                <c:pt idx="113">
                  <c:v>3.1388888888888888</c:v>
                </c:pt>
                <c:pt idx="114">
                  <c:v>3.1666666666666665</c:v>
                </c:pt>
                <c:pt idx="115">
                  <c:v>3.1944444444444446</c:v>
                </c:pt>
                <c:pt idx="116">
                  <c:v>3.2222222222222223</c:v>
                </c:pt>
                <c:pt idx="117">
                  <c:v>3.25</c:v>
                </c:pt>
                <c:pt idx="118">
                  <c:v>3.2777777777777777</c:v>
                </c:pt>
                <c:pt idx="119">
                  <c:v>3.3055555555555554</c:v>
                </c:pt>
                <c:pt idx="120">
                  <c:v>3.3333333333333335</c:v>
                </c:pt>
                <c:pt idx="121">
                  <c:v>3.3611111111111112</c:v>
                </c:pt>
                <c:pt idx="122">
                  <c:v>3.3888888888888888</c:v>
                </c:pt>
                <c:pt idx="123">
                  <c:v>3.4166666666666665</c:v>
                </c:pt>
                <c:pt idx="124">
                  <c:v>3.4444444444444446</c:v>
                </c:pt>
                <c:pt idx="125">
                  <c:v>3.4722222222222223</c:v>
                </c:pt>
                <c:pt idx="126">
                  <c:v>3.5</c:v>
                </c:pt>
                <c:pt idx="127">
                  <c:v>3.5277777777777777</c:v>
                </c:pt>
                <c:pt idx="128">
                  <c:v>3.5555555555555554</c:v>
                </c:pt>
                <c:pt idx="129">
                  <c:v>3.5833333333333335</c:v>
                </c:pt>
                <c:pt idx="130">
                  <c:v>3.6111111111111112</c:v>
                </c:pt>
                <c:pt idx="131">
                  <c:v>3.6388888888888888</c:v>
                </c:pt>
                <c:pt idx="132">
                  <c:v>3.6666666666666665</c:v>
                </c:pt>
                <c:pt idx="133">
                  <c:v>3.6944444444444446</c:v>
                </c:pt>
                <c:pt idx="134">
                  <c:v>3.7222222222222223</c:v>
                </c:pt>
                <c:pt idx="135">
                  <c:v>3.75</c:v>
                </c:pt>
                <c:pt idx="136">
                  <c:v>3.7777777777777777</c:v>
                </c:pt>
                <c:pt idx="137">
                  <c:v>3.8055555555555554</c:v>
                </c:pt>
                <c:pt idx="138">
                  <c:v>3.8333333333333335</c:v>
                </c:pt>
                <c:pt idx="139">
                  <c:v>3.8611111111111112</c:v>
                </c:pt>
                <c:pt idx="140">
                  <c:v>3.8888888888888888</c:v>
                </c:pt>
                <c:pt idx="141">
                  <c:v>3.9166666666666665</c:v>
                </c:pt>
                <c:pt idx="142">
                  <c:v>3.9444444444444446</c:v>
                </c:pt>
                <c:pt idx="143">
                  <c:v>3.9722222222222223</c:v>
                </c:pt>
                <c:pt idx="144">
                  <c:v>4</c:v>
                </c:pt>
                <c:pt idx="145">
                  <c:v>4.0277777777777777</c:v>
                </c:pt>
                <c:pt idx="146">
                  <c:v>4.0555555555555554</c:v>
                </c:pt>
                <c:pt idx="147">
                  <c:v>4.083333333333333</c:v>
                </c:pt>
                <c:pt idx="148">
                  <c:v>4.1111111111111107</c:v>
                </c:pt>
                <c:pt idx="149">
                  <c:v>4.1388888888888893</c:v>
                </c:pt>
                <c:pt idx="150">
                  <c:v>4.166666666666667</c:v>
                </c:pt>
                <c:pt idx="151">
                  <c:v>4.1944444444444446</c:v>
                </c:pt>
                <c:pt idx="152">
                  <c:v>4.2222222222222223</c:v>
                </c:pt>
                <c:pt idx="153">
                  <c:v>4.25</c:v>
                </c:pt>
                <c:pt idx="154">
                  <c:v>4.2777777777777777</c:v>
                </c:pt>
                <c:pt idx="155">
                  <c:v>4.3055555555555554</c:v>
                </c:pt>
                <c:pt idx="156">
                  <c:v>4.333333333333333</c:v>
                </c:pt>
                <c:pt idx="157">
                  <c:v>4.3611111111111107</c:v>
                </c:pt>
                <c:pt idx="158">
                  <c:v>4.3888888888888893</c:v>
                </c:pt>
                <c:pt idx="159">
                  <c:v>4.416666666666667</c:v>
                </c:pt>
                <c:pt idx="160">
                  <c:v>4.4444444444444446</c:v>
                </c:pt>
                <c:pt idx="161">
                  <c:v>4.4722222222222223</c:v>
                </c:pt>
                <c:pt idx="162">
                  <c:v>4.5</c:v>
                </c:pt>
                <c:pt idx="163">
                  <c:v>4.5277777777777777</c:v>
                </c:pt>
                <c:pt idx="164">
                  <c:v>4.5555555555555554</c:v>
                </c:pt>
                <c:pt idx="165">
                  <c:v>4.583333333333333</c:v>
                </c:pt>
                <c:pt idx="166">
                  <c:v>4.6111111111111107</c:v>
                </c:pt>
                <c:pt idx="167">
                  <c:v>4.6388888888888893</c:v>
                </c:pt>
                <c:pt idx="168">
                  <c:v>4.666666666666667</c:v>
                </c:pt>
                <c:pt idx="169">
                  <c:v>4.6944444444444446</c:v>
                </c:pt>
                <c:pt idx="170">
                  <c:v>4.7222222222222223</c:v>
                </c:pt>
                <c:pt idx="171">
                  <c:v>4.75</c:v>
                </c:pt>
                <c:pt idx="172">
                  <c:v>4.7777777777777777</c:v>
                </c:pt>
                <c:pt idx="173">
                  <c:v>4.8055555555555554</c:v>
                </c:pt>
                <c:pt idx="174">
                  <c:v>4.833333333333333</c:v>
                </c:pt>
                <c:pt idx="175">
                  <c:v>4.8611111111111107</c:v>
                </c:pt>
                <c:pt idx="176">
                  <c:v>4.8888888888888893</c:v>
                </c:pt>
                <c:pt idx="177">
                  <c:v>4.916666666666667</c:v>
                </c:pt>
                <c:pt idx="178">
                  <c:v>4.9444444444444446</c:v>
                </c:pt>
                <c:pt idx="179">
                  <c:v>4.9722222222222223</c:v>
                </c:pt>
                <c:pt idx="180">
                  <c:v>5</c:v>
                </c:pt>
                <c:pt idx="181">
                  <c:v>5.0277777777777777</c:v>
                </c:pt>
                <c:pt idx="182">
                  <c:v>5.0555555555555554</c:v>
                </c:pt>
                <c:pt idx="183">
                  <c:v>5.083333333333333</c:v>
                </c:pt>
                <c:pt idx="184">
                  <c:v>5.1111111111111107</c:v>
                </c:pt>
                <c:pt idx="185">
                  <c:v>5.1388888888888893</c:v>
                </c:pt>
                <c:pt idx="186">
                  <c:v>5.166666666666667</c:v>
                </c:pt>
                <c:pt idx="187">
                  <c:v>5.1944444444444446</c:v>
                </c:pt>
                <c:pt idx="188">
                  <c:v>5.2222222222222223</c:v>
                </c:pt>
                <c:pt idx="189">
                  <c:v>5.25</c:v>
                </c:pt>
                <c:pt idx="190">
                  <c:v>5.2777777777777777</c:v>
                </c:pt>
                <c:pt idx="191">
                  <c:v>5.3055555555555554</c:v>
                </c:pt>
                <c:pt idx="192">
                  <c:v>5.333333333333333</c:v>
                </c:pt>
                <c:pt idx="193">
                  <c:v>5.3611111111111107</c:v>
                </c:pt>
                <c:pt idx="194">
                  <c:v>5.3888888888888893</c:v>
                </c:pt>
                <c:pt idx="195">
                  <c:v>5.416666666666667</c:v>
                </c:pt>
                <c:pt idx="196">
                  <c:v>5.4444444444444446</c:v>
                </c:pt>
                <c:pt idx="197">
                  <c:v>5.4722222222222223</c:v>
                </c:pt>
                <c:pt idx="198">
                  <c:v>5.5</c:v>
                </c:pt>
                <c:pt idx="199">
                  <c:v>5.5277777777777777</c:v>
                </c:pt>
                <c:pt idx="200">
                  <c:v>5.5555555555555554</c:v>
                </c:pt>
                <c:pt idx="201">
                  <c:v>5.583333333333333</c:v>
                </c:pt>
                <c:pt idx="202">
                  <c:v>5.6111111111111107</c:v>
                </c:pt>
                <c:pt idx="203">
                  <c:v>5.6388888888888893</c:v>
                </c:pt>
                <c:pt idx="204">
                  <c:v>5.666666666666667</c:v>
                </c:pt>
                <c:pt idx="205">
                  <c:v>5.6944444444444446</c:v>
                </c:pt>
                <c:pt idx="206">
                  <c:v>5.7222222222222223</c:v>
                </c:pt>
                <c:pt idx="207">
                  <c:v>5.75</c:v>
                </c:pt>
                <c:pt idx="208">
                  <c:v>5.7777777777777777</c:v>
                </c:pt>
                <c:pt idx="209">
                  <c:v>5.8055555555555554</c:v>
                </c:pt>
                <c:pt idx="210">
                  <c:v>5.833333333333333</c:v>
                </c:pt>
                <c:pt idx="211">
                  <c:v>5.8611111111111107</c:v>
                </c:pt>
                <c:pt idx="212">
                  <c:v>5.8888888888888893</c:v>
                </c:pt>
                <c:pt idx="213">
                  <c:v>5.916666666666667</c:v>
                </c:pt>
                <c:pt idx="214">
                  <c:v>5.9444444444444446</c:v>
                </c:pt>
                <c:pt idx="215">
                  <c:v>5.9722222222222223</c:v>
                </c:pt>
                <c:pt idx="216">
                  <c:v>6</c:v>
                </c:pt>
                <c:pt idx="217">
                  <c:v>6.0277777777777777</c:v>
                </c:pt>
                <c:pt idx="218">
                  <c:v>6.0555555555555554</c:v>
                </c:pt>
                <c:pt idx="219">
                  <c:v>6.083333333333333</c:v>
                </c:pt>
                <c:pt idx="220">
                  <c:v>6.1111111111111107</c:v>
                </c:pt>
                <c:pt idx="221">
                  <c:v>6.1388888888888893</c:v>
                </c:pt>
                <c:pt idx="222">
                  <c:v>6.166666666666667</c:v>
                </c:pt>
                <c:pt idx="223">
                  <c:v>6.1944444444444446</c:v>
                </c:pt>
                <c:pt idx="224">
                  <c:v>6.2222222222222223</c:v>
                </c:pt>
                <c:pt idx="225">
                  <c:v>6.25</c:v>
                </c:pt>
                <c:pt idx="226">
                  <c:v>6.2777777777777777</c:v>
                </c:pt>
                <c:pt idx="227">
                  <c:v>6.3055555555555554</c:v>
                </c:pt>
                <c:pt idx="228">
                  <c:v>6.333333333333333</c:v>
                </c:pt>
                <c:pt idx="229">
                  <c:v>6.3611111111111107</c:v>
                </c:pt>
                <c:pt idx="230">
                  <c:v>6.3888888888888893</c:v>
                </c:pt>
                <c:pt idx="231">
                  <c:v>6.416666666666667</c:v>
                </c:pt>
                <c:pt idx="232">
                  <c:v>6.4444444444444446</c:v>
                </c:pt>
                <c:pt idx="233">
                  <c:v>6.4722222222222223</c:v>
                </c:pt>
                <c:pt idx="234">
                  <c:v>6.5</c:v>
                </c:pt>
                <c:pt idx="235">
                  <c:v>6.5277777777777777</c:v>
                </c:pt>
                <c:pt idx="236">
                  <c:v>6.5555555555555554</c:v>
                </c:pt>
                <c:pt idx="237">
                  <c:v>6.583333333333333</c:v>
                </c:pt>
                <c:pt idx="238">
                  <c:v>6.6111111111111107</c:v>
                </c:pt>
                <c:pt idx="239">
                  <c:v>6.6388888888888893</c:v>
                </c:pt>
                <c:pt idx="240">
                  <c:v>6.666666666666667</c:v>
                </c:pt>
                <c:pt idx="241">
                  <c:v>6.6944444444444446</c:v>
                </c:pt>
                <c:pt idx="242">
                  <c:v>6.7222222222222223</c:v>
                </c:pt>
                <c:pt idx="243">
                  <c:v>6.75</c:v>
                </c:pt>
                <c:pt idx="244">
                  <c:v>6.7777777777777777</c:v>
                </c:pt>
                <c:pt idx="245">
                  <c:v>6.8055555555555554</c:v>
                </c:pt>
                <c:pt idx="246">
                  <c:v>6.833333333333333</c:v>
                </c:pt>
                <c:pt idx="247">
                  <c:v>6.8611111111111107</c:v>
                </c:pt>
                <c:pt idx="248">
                  <c:v>6.8888888888888893</c:v>
                </c:pt>
                <c:pt idx="249">
                  <c:v>6.916666666666667</c:v>
                </c:pt>
                <c:pt idx="250">
                  <c:v>6.9444444444444446</c:v>
                </c:pt>
                <c:pt idx="251">
                  <c:v>6.9722222222222223</c:v>
                </c:pt>
                <c:pt idx="252">
                  <c:v>7</c:v>
                </c:pt>
                <c:pt idx="253">
                  <c:v>7.0277777777777777</c:v>
                </c:pt>
                <c:pt idx="254">
                  <c:v>7.0555555555555554</c:v>
                </c:pt>
                <c:pt idx="255">
                  <c:v>7.083333333333333</c:v>
                </c:pt>
                <c:pt idx="256">
                  <c:v>7.1111111111111107</c:v>
                </c:pt>
                <c:pt idx="257">
                  <c:v>7.1388888888888893</c:v>
                </c:pt>
                <c:pt idx="258">
                  <c:v>7.166666666666667</c:v>
                </c:pt>
                <c:pt idx="259">
                  <c:v>7.1944444444444446</c:v>
                </c:pt>
                <c:pt idx="260">
                  <c:v>7.2222222222222223</c:v>
                </c:pt>
                <c:pt idx="261">
                  <c:v>7.25</c:v>
                </c:pt>
                <c:pt idx="262">
                  <c:v>7.2777777777777777</c:v>
                </c:pt>
                <c:pt idx="263">
                  <c:v>7.3055555555555554</c:v>
                </c:pt>
                <c:pt idx="264">
                  <c:v>7.333333333333333</c:v>
                </c:pt>
                <c:pt idx="265">
                  <c:v>7.3611111111111107</c:v>
                </c:pt>
                <c:pt idx="266">
                  <c:v>7.3888888888888893</c:v>
                </c:pt>
                <c:pt idx="267">
                  <c:v>7.416666666666667</c:v>
                </c:pt>
                <c:pt idx="268">
                  <c:v>7.4444444444444446</c:v>
                </c:pt>
                <c:pt idx="269">
                  <c:v>7.4722222222222223</c:v>
                </c:pt>
                <c:pt idx="270">
                  <c:v>7.5</c:v>
                </c:pt>
                <c:pt idx="271">
                  <c:v>7.5277777777777777</c:v>
                </c:pt>
                <c:pt idx="272">
                  <c:v>7.5555555555555554</c:v>
                </c:pt>
                <c:pt idx="273">
                  <c:v>7.583333333333333</c:v>
                </c:pt>
                <c:pt idx="274">
                  <c:v>7.6111111111111107</c:v>
                </c:pt>
                <c:pt idx="275">
                  <c:v>7.6388888888888893</c:v>
                </c:pt>
                <c:pt idx="276">
                  <c:v>7.666666666666667</c:v>
                </c:pt>
                <c:pt idx="277">
                  <c:v>7.6944444444444446</c:v>
                </c:pt>
                <c:pt idx="278">
                  <c:v>7.7222222222222223</c:v>
                </c:pt>
                <c:pt idx="279">
                  <c:v>7.75</c:v>
                </c:pt>
                <c:pt idx="280">
                  <c:v>7.7777777777777777</c:v>
                </c:pt>
                <c:pt idx="281">
                  <c:v>7.8055555555555554</c:v>
                </c:pt>
                <c:pt idx="282">
                  <c:v>7.833333333333333</c:v>
                </c:pt>
                <c:pt idx="283">
                  <c:v>7.8611111111111107</c:v>
                </c:pt>
                <c:pt idx="284">
                  <c:v>7.8888888888888893</c:v>
                </c:pt>
                <c:pt idx="285">
                  <c:v>7.916666666666667</c:v>
                </c:pt>
                <c:pt idx="286">
                  <c:v>7.9444444444444446</c:v>
                </c:pt>
                <c:pt idx="287">
                  <c:v>7.9722222222222223</c:v>
                </c:pt>
                <c:pt idx="288">
                  <c:v>8</c:v>
                </c:pt>
                <c:pt idx="289">
                  <c:v>8.0277777777777786</c:v>
                </c:pt>
                <c:pt idx="290">
                  <c:v>8.0555555555555554</c:v>
                </c:pt>
                <c:pt idx="291">
                  <c:v>8.0833333333333339</c:v>
                </c:pt>
                <c:pt idx="292">
                  <c:v>8.1111111111111107</c:v>
                </c:pt>
                <c:pt idx="293">
                  <c:v>8.1388888888888893</c:v>
                </c:pt>
                <c:pt idx="294">
                  <c:v>8.1666666666666661</c:v>
                </c:pt>
                <c:pt idx="295">
                  <c:v>8.1944444444444446</c:v>
                </c:pt>
                <c:pt idx="296">
                  <c:v>8.2222222222222214</c:v>
                </c:pt>
                <c:pt idx="297">
                  <c:v>8.25</c:v>
                </c:pt>
                <c:pt idx="298">
                  <c:v>8.2777777777777786</c:v>
                </c:pt>
                <c:pt idx="299">
                  <c:v>8.3055555555555554</c:v>
                </c:pt>
                <c:pt idx="300">
                  <c:v>8.3333333333333339</c:v>
                </c:pt>
                <c:pt idx="301">
                  <c:v>8.3611111111111107</c:v>
                </c:pt>
                <c:pt idx="302">
                  <c:v>8.3888888888888893</c:v>
                </c:pt>
                <c:pt idx="303">
                  <c:v>8.4166666666666661</c:v>
                </c:pt>
                <c:pt idx="304">
                  <c:v>8.4444444444444446</c:v>
                </c:pt>
                <c:pt idx="305">
                  <c:v>8.4722222222222214</c:v>
                </c:pt>
                <c:pt idx="306">
                  <c:v>8.5</c:v>
                </c:pt>
                <c:pt idx="307">
                  <c:v>8.5277777777777786</c:v>
                </c:pt>
                <c:pt idx="308">
                  <c:v>8.5555555555555554</c:v>
                </c:pt>
                <c:pt idx="309">
                  <c:v>8.5833333333333339</c:v>
                </c:pt>
                <c:pt idx="310">
                  <c:v>8.6111111111111107</c:v>
                </c:pt>
                <c:pt idx="311">
                  <c:v>8.6388888888888893</c:v>
                </c:pt>
                <c:pt idx="312">
                  <c:v>8.6666666666666661</c:v>
                </c:pt>
                <c:pt idx="313">
                  <c:v>8.6944444444444446</c:v>
                </c:pt>
                <c:pt idx="314">
                  <c:v>8.7222222222222214</c:v>
                </c:pt>
                <c:pt idx="315">
                  <c:v>8.75</c:v>
                </c:pt>
                <c:pt idx="316">
                  <c:v>8.7777777777777786</c:v>
                </c:pt>
                <c:pt idx="317">
                  <c:v>8.8055555555555554</c:v>
                </c:pt>
                <c:pt idx="318">
                  <c:v>8.8333333333333339</c:v>
                </c:pt>
                <c:pt idx="319">
                  <c:v>8.8611111111111107</c:v>
                </c:pt>
                <c:pt idx="320">
                  <c:v>8.8888888888888893</c:v>
                </c:pt>
                <c:pt idx="321">
                  <c:v>8.9166666666666661</c:v>
                </c:pt>
                <c:pt idx="322">
                  <c:v>8.9444444444444446</c:v>
                </c:pt>
                <c:pt idx="323">
                  <c:v>8.9722222222222214</c:v>
                </c:pt>
                <c:pt idx="324">
                  <c:v>9</c:v>
                </c:pt>
                <c:pt idx="325">
                  <c:v>9.0277777777777786</c:v>
                </c:pt>
                <c:pt idx="326">
                  <c:v>9.0555555555555554</c:v>
                </c:pt>
                <c:pt idx="327">
                  <c:v>9.0833333333333339</c:v>
                </c:pt>
                <c:pt idx="328">
                  <c:v>9.1111111111111107</c:v>
                </c:pt>
                <c:pt idx="329">
                  <c:v>9.1388888888888893</c:v>
                </c:pt>
                <c:pt idx="330">
                  <c:v>9.1666666666666661</c:v>
                </c:pt>
                <c:pt idx="331">
                  <c:v>9.1944444444444446</c:v>
                </c:pt>
                <c:pt idx="332">
                  <c:v>9.2222222222222214</c:v>
                </c:pt>
                <c:pt idx="333">
                  <c:v>9.25</c:v>
                </c:pt>
                <c:pt idx="334">
                  <c:v>9.2777777777777786</c:v>
                </c:pt>
                <c:pt idx="335">
                  <c:v>9.3055555555555554</c:v>
                </c:pt>
                <c:pt idx="336">
                  <c:v>9.3333333333333339</c:v>
                </c:pt>
                <c:pt idx="337">
                  <c:v>9.3611111111111107</c:v>
                </c:pt>
                <c:pt idx="338">
                  <c:v>9.3888888888888893</c:v>
                </c:pt>
                <c:pt idx="339">
                  <c:v>9.4166666666666661</c:v>
                </c:pt>
                <c:pt idx="340">
                  <c:v>9.4444444444444446</c:v>
                </c:pt>
                <c:pt idx="341">
                  <c:v>9.4722222222222214</c:v>
                </c:pt>
                <c:pt idx="342">
                  <c:v>9.5</c:v>
                </c:pt>
                <c:pt idx="343">
                  <c:v>9.5277777777777786</c:v>
                </c:pt>
                <c:pt idx="344">
                  <c:v>9.5555555555555554</c:v>
                </c:pt>
                <c:pt idx="345">
                  <c:v>9.5833333333333339</c:v>
                </c:pt>
                <c:pt idx="346">
                  <c:v>9.6111111111111107</c:v>
                </c:pt>
                <c:pt idx="347">
                  <c:v>9.6388888888888893</c:v>
                </c:pt>
                <c:pt idx="348">
                  <c:v>9.6666666666666661</c:v>
                </c:pt>
                <c:pt idx="349">
                  <c:v>9.6944444444444446</c:v>
                </c:pt>
                <c:pt idx="350">
                  <c:v>9.7222222222222214</c:v>
                </c:pt>
                <c:pt idx="351">
                  <c:v>9.75</c:v>
                </c:pt>
                <c:pt idx="352">
                  <c:v>9.7777777777777786</c:v>
                </c:pt>
                <c:pt idx="353">
                  <c:v>9.8055555555555554</c:v>
                </c:pt>
                <c:pt idx="354">
                  <c:v>9.8333333333333339</c:v>
                </c:pt>
                <c:pt idx="355">
                  <c:v>9.8611111111111107</c:v>
                </c:pt>
                <c:pt idx="356">
                  <c:v>9.8888888888888893</c:v>
                </c:pt>
                <c:pt idx="357">
                  <c:v>9.9166666666666661</c:v>
                </c:pt>
                <c:pt idx="358">
                  <c:v>9.9444444444444446</c:v>
                </c:pt>
                <c:pt idx="359">
                  <c:v>9.9722222222222214</c:v>
                </c:pt>
                <c:pt idx="360">
                  <c:v>10</c:v>
                </c:pt>
                <c:pt idx="361">
                  <c:v>10.027777777777779</c:v>
                </c:pt>
                <c:pt idx="362">
                  <c:v>10.055555555555555</c:v>
                </c:pt>
                <c:pt idx="363">
                  <c:v>10.083333333333334</c:v>
                </c:pt>
                <c:pt idx="364">
                  <c:v>10.111111111111111</c:v>
                </c:pt>
                <c:pt idx="365">
                  <c:v>10.138888888888889</c:v>
                </c:pt>
                <c:pt idx="366">
                  <c:v>10.166666666666666</c:v>
                </c:pt>
                <c:pt idx="367">
                  <c:v>10.194444444444445</c:v>
                </c:pt>
                <c:pt idx="368">
                  <c:v>10.222222222222221</c:v>
                </c:pt>
                <c:pt idx="369">
                  <c:v>10.25</c:v>
                </c:pt>
                <c:pt idx="370">
                  <c:v>10.277777777777779</c:v>
                </c:pt>
                <c:pt idx="371">
                  <c:v>10.305555555555555</c:v>
                </c:pt>
                <c:pt idx="372">
                  <c:v>10.333333333333334</c:v>
                </c:pt>
                <c:pt idx="373">
                  <c:v>10.361111111111111</c:v>
                </c:pt>
                <c:pt idx="374">
                  <c:v>10.388888888888889</c:v>
                </c:pt>
                <c:pt idx="375">
                  <c:v>10.416666666666666</c:v>
                </c:pt>
                <c:pt idx="376">
                  <c:v>10.444444444444445</c:v>
                </c:pt>
                <c:pt idx="377">
                  <c:v>10.472222222222221</c:v>
                </c:pt>
                <c:pt idx="378">
                  <c:v>10.5</c:v>
                </c:pt>
                <c:pt idx="379">
                  <c:v>10.527777777777779</c:v>
                </c:pt>
                <c:pt idx="380">
                  <c:v>10.555555555555555</c:v>
                </c:pt>
                <c:pt idx="381">
                  <c:v>10.583333333333334</c:v>
                </c:pt>
                <c:pt idx="382">
                  <c:v>10.611111111111111</c:v>
                </c:pt>
                <c:pt idx="383">
                  <c:v>10.638888888888889</c:v>
                </c:pt>
                <c:pt idx="384">
                  <c:v>10.666666666666666</c:v>
                </c:pt>
                <c:pt idx="385">
                  <c:v>10.694444444444445</c:v>
                </c:pt>
                <c:pt idx="386">
                  <c:v>10.722222222222221</c:v>
                </c:pt>
                <c:pt idx="387">
                  <c:v>10.75</c:v>
                </c:pt>
                <c:pt idx="388">
                  <c:v>10.777777777777779</c:v>
                </c:pt>
                <c:pt idx="389">
                  <c:v>10.805555555555555</c:v>
                </c:pt>
                <c:pt idx="390">
                  <c:v>10.833333333333334</c:v>
                </c:pt>
                <c:pt idx="391">
                  <c:v>10.861111111111111</c:v>
                </c:pt>
                <c:pt idx="392">
                  <c:v>10.888888888888889</c:v>
                </c:pt>
                <c:pt idx="393">
                  <c:v>10.916666666666666</c:v>
                </c:pt>
                <c:pt idx="394">
                  <c:v>10.944444444444445</c:v>
                </c:pt>
                <c:pt idx="395">
                  <c:v>10.972222222222221</c:v>
                </c:pt>
                <c:pt idx="396">
                  <c:v>11</c:v>
                </c:pt>
                <c:pt idx="397">
                  <c:v>11.027777777777779</c:v>
                </c:pt>
                <c:pt idx="398">
                  <c:v>11.055555555555555</c:v>
                </c:pt>
                <c:pt idx="399">
                  <c:v>11.083333333333334</c:v>
                </c:pt>
                <c:pt idx="400">
                  <c:v>11.111111111111111</c:v>
                </c:pt>
                <c:pt idx="401">
                  <c:v>11.138888888888889</c:v>
                </c:pt>
                <c:pt idx="402">
                  <c:v>11.166666666666666</c:v>
                </c:pt>
                <c:pt idx="403">
                  <c:v>11.194444444444445</c:v>
                </c:pt>
                <c:pt idx="404">
                  <c:v>11.222222222222221</c:v>
                </c:pt>
                <c:pt idx="405">
                  <c:v>11.25</c:v>
                </c:pt>
                <c:pt idx="406">
                  <c:v>11.277777777777779</c:v>
                </c:pt>
                <c:pt idx="407">
                  <c:v>11.305555555555555</c:v>
                </c:pt>
                <c:pt idx="408">
                  <c:v>11.333333333333334</c:v>
                </c:pt>
                <c:pt idx="409">
                  <c:v>11.361111111111111</c:v>
                </c:pt>
                <c:pt idx="410">
                  <c:v>11.388888888888889</c:v>
                </c:pt>
                <c:pt idx="411">
                  <c:v>11.416666666666666</c:v>
                </c:pt>
                <c:pt idx="412">
                  <c:v>11.444444444444445</c:v>
                </c:pt>
                <c:pt idx="413">
                  <c:v>11.472222222222221</c:v>
                </c:pt>
                <c:pt idx="414">
                  <c:v>11.5</c:v>
                </c:pt>
                <c:pt idx="415">
                  <c:v>11.527777777777779</c:v>
                </c:pt>
                <c:pt idx="416">
                  <c:v>11.555555555555555</c:v>
                </c:pt>
                <c:pt idx="417">
                  <c:v>11.583333333333334</c:v>
                </c:pt>
                <c:pt idx="418">
                  <c:v>11.611111111111111</c:v>
                </c:pt>
                <c:pt idx="419">
                  <c:v>11.638888888888889</c:v>
                </c:pt>
                <c:pt idx="420">
                  <c:v>11.666666666666666</c:v>
                </c:pt>
                <c:pt idx="421">
                  <c:v>11.694444444444445</c:v>
                </c:pt>
                <c:pt idx="422">
                  <c:v>11.722222222222221</c:v>
                </c:pt>
                <c:pt idx="423">
                  <c:v>11.75</c:v>
                </c:pt>
                <c:pt idx="424">
                  <c:v>11.777777777777779</c:v>
                </c:pt>
                <c:pt idx="425">
                  <c:v>11.805555555555555</c:v>
                </c:pt>
                <c:pt idx="426">
                  <c:v>11.833333333333334</c:v>
                </c:pt>
                <c:pt idx="427">
                  <c:v>11.861111111111111</c:v>
                </c:pt>
                <c:pt idx="428">
                  <c:v>11.888888888888889</c:v>
                </c:pt>
                <c:pt idx="429">
                  <c:v>11.916666666666666</c:v>
                </c:pt>
                <c:pt idx="430">
                  <c:v>11.944444444444445</c:v>
                </c:pt>
                <c:pt idx="431">
                  <c:v>11.972222222222221</c:v>
                </c:pt>
                <c:pt idx="432">
                  <c:v>12</c:v>
                </c:pt>
                <c:pt idx="433">
                  <c:v>12.027777777777779</c:v>
                </c:pt>
                <c:pt idx="434">
                  <c:v>12.055555555555555</c:v>
                </c:pt>
                <c:pt idx="435">
                  <c:v>12.083333333333334</c:v>
                </c:pt>
                <c:pt idx="436">
                  <c:v>12.111111111111111</c:v>
                </c:pt>
                <c:pt idx="437">
                  <c:v>12.138888888888889</c:v>
                </c:pt>
                <c:pt idx="438">
                  <c:v>12.166666666666666</c:v>
                </c:pt>
                <c:pt idx="439">
                  <c:v>12.194444444444445</c:v>
                </c:pt>
                <c:pt idx="440">
                  <c:v>12.222222222222221</c:v>
                </c:pt>
                <c:pt idx="441">
                  <c:v>12.25</c:v>
                </c:pt>
                <c:pt idx="442">
                  <c:v>12.277777777777779</c:v>
                </c:pt>
                <c:pt idx="443">
                  <c:v>12.305555555555555</c:v>
                </c:pt>
                <c:pt idx="444">
                  <c:v>12.333333333333334</c:v>
                </c:pt>
                <c:pt idx="445">
                  <c:v>12.361111111111111</c:v>
                </c:pt>
                <c:pt idx="446">
                  <c:v>12.388888888888889</c:v>
                </c:pt>
                <c:pt idx="447">
                  <c:v>12.416666666666666</c:v>
                </c:pt>
                <c:pt idx="448">
                  <c:v>12.444444444444445</c:v>
                </c:pt>
                <c:pt idx="449">
                  <c:v>12.472222222222221</c:v>
                </c:pt>
                <c:pt idx="450">
                  <c:v>12.5</c:v>
                </c:pt>
                <c:pt idx="451">
                  <c:v>12.527777777777779</c:v>
                </c:pt>
                <c:pt idx="452">
                  <c:v>12.555555555555555</c:v>
                </c:pt>
                <c:pt idx="453">
                  <c:v>12.583333333333334</c:v>
                </c:pt>
                <c:pt idx="454">
                  <c:v>12.611111111111111</c:v>
                </c:pt>
                <c:pt idx="455">
                  <c:v>12.638888888888889</c:v>
                </c:pt>
                <c:pt idx="456">
                  <c:v>12.666666666666666</c:v>
                </c:pt>
                <c:pt idx="457">
                  <c:v>12.694444444444445</c:v>
                </c:pt>
                <c:pt idx="458">
                  <c:v>12.722222222222221</c:v>
                </c:pt>
                <c:pt idx="459">
                  <c:v>12.75</c:v>
                </c:pt>
                <c:pt idx="460">
                  <c:v>12.777777777777779</c:v>
                </c:pt>
                <c:pt idx="461">
                  <c:v>12.805555555555555</c:v>
                </c:pt>
                <c:pt idx="462">
                  <c:v>12.833333333333334</c:v>
                </c:pt>
                <c:pt idx="463">
                  <c:v>12.861111111111111</c:v>
                </c:pt>
                <c:pt idx="464">
                  <c:v>12.888888888888889</c:v>
                </c:pt>
                <c:pt idx="465">
                  <c:v>12.916666666666666</c:v>
                </c:pt>
                <c:pt idx="466">
                  <c:v>12.944444444444445</c:v>
                </c:pt>
                <c:pt idx="467">
                  <c:v>12.972222222222221</c:v>
                </c:pt>
                <c:pt idx="468">
                  <c:v>13</c:v>
                </c:pt>
                <c:pt idx="469">
                  <c:v>13.027777777777779</c:v>
                </c:pt>
                <c:pt idx="470">
                  <c:v>13.055555555555555</c:v>
                </c:pt>
                <c:pt idx="471">
                  <c:v>13.083333333333334</c:v>
                </c:pt>
                <c:pt idx="472">
                  <c:v>13.111111111111111</c:v>
                </c:pt>
                <c:pt idx="473">
                  <c:v>13.138888888888889</c:v>
                </c:pt>
                <c:pt idx="474">
                  <c:v>13.166666666666666</c:v>
                </c:pt>
                <c:pt idx="475">
                  <c:v>13.194444444444445</c:v>
                </c:pt>
                <c:pt idx="476">
                  <c:v>13.222222222222221</c:v>
                </c:pt>
                <c:pt idx="477">
                  <c:v>13.25</c:v>
                </c:pt>
                <c:pt idx="478">
                  <c:v>13.277777777777779</c:v>
                </c:pt>
                <c:pt idx="479">
                  <c:v>13.305555555555555</c:v>
                </c:pt>
                <c:pt idx="480">
                  <c:v>13.333333333333334</c:v>
                </c:pt>
                <c:pt idx="481">
                  <c:v>13.361111111111111</c:v>
                </c:pt>
                <c:pt idx="482">
                  <c:v>13.388888888888889</c:v>
                </c:pt>
                <c:pt idx="483">
                  <c:v>13.416666666666666</c:v>
                </c:pt>
                <c:pt idx="484">
                  <c:v>13.444444444444445</c:v>
                </c:pt>
                <c:pt idx="485">
                  <c:v>13.472222222222221</c:v>
                </c:pt>
                <c:pt idx="486">
                  <c:v>13.5</c:v>
                </c:pt>
                <c:pt idx="487">
                  <c:v>13.527777777777779</c:v>
                </c:pt>
                <c:pt idx="488">
                  <c:v>13.555555555555555</c:v>
                </c:pt>
                <c:pt idx="489">
                  <c:v>13.583333333333334</c:v>
                </c:pt>
                <c:pt idx="490">
                  <c:v>13.611111111111111</c:v>
                </c:pt>
                <c:pt idx="491">
                  <c:v>13.638888888888889</c:v>
                </c:pt>
                <c:pt idx="492">
                  <c:v>13.666666666666666</c:v>
                </c:pt>
                <c:pt idx="493">
                  <c:v>13.694444444444445</c:v>
                </c:pt>
                <c:pt idx="494">
                  <c:v>13.722222222222221</c:v>
                </c:pt>
                <c:pt idx="495">
                  <c:v>13.75</c:v>
                </c:pt>
                <c:pt idx="496">
                  <c:v>13.777777777777779</c:v>
                </c:pt>
                <c:pt idx="497">
                  <c:v>13.805555555555555</c:v>
                </c:pt>
                <c:pt idx="498">
                  <c:v>13.833333333333334</c:v>
                </c:pt>
                <c:pt idx="499">
                  <c:v>13.861111111111111</c:v>
                </c:pt>
                <c:pt idx="500">
                  <c:v>13.888888888888889</c:v>
                </c:pt>
                <c:pt idx="501">
                  <c:v>13.916666666666666</c:v>
                </c:pt>
                <c:pt idx="502">
                  <c:v>13.944444444444445</c:v>
                </c:pt>
                <c:pt idx="503">
                  <c:v>13.972222222222221</c:v>
                </c:pt>
                <c:pt idx="504">
                  <c:v>14</c:v>
                </c:pt>
                <c:pt idx="505">
                  <c:v>14.027777777777779</c:v>
                </c:pt>
                <c:pt idx="506">
                  <c:v>14.055555555555555</c:v>
                </c:pt>
                <c:pt idx="507">
                  <c:v>14.083333333333334</c:v>
                </c:pt>
                <c:pt idx="508">
                  <c:v>14.111111111111111</c:v>
                </c:pt>
                <c:pt idx="509">
                  <c:v>14.138888888888889</c:v>
                </c:pt>
                <c:pt idx="510">
                  <c:v>14.166666666666666</c:v>
                </c:pt>
                <c:pt idx="511">
                  <c:v>14.194444444444445</c:v>
                </c:pt>
                <c:pt idx="512">
                  <c:v>14.222222222222221</c:v>
                </c:pt>
                <c:pt idx="513">
                  <c:v>14.25</c:v>
                </c:pt>
                <c:pt idx="514">
                  <c:v>14.277777777777779</c:v>
                </c:pt>
                <c:pt idx="515">
                  <c:v>14.305555555555555</c:v>
                </c:pt>
                <c:pt idx="516">
                  <c:v>14.333333333333334</c:v>
                </c:pt>
                <c:pt idx="517">
                  <c:v>14.361111111111111</c:v>
                </c:pt>
                <c:pt idx="518">
                  <c:v>14.388888888888889</c:v>
                </c:pt>
                <c:pt idx="519">
                  <c:v>14.416666666666666</c:v>
                </c:pt>
                <c:pt idx="520">
                  <c:v>14.444444444444445</c:v>
                </c:pt>
                <c:pt idx="521">
                  <c:v>14.472222222222221</c:v>
                </c:pt>
                <c:pt idx="522">
                  <c:v>14.5</c:v>
                </c:pt>
                <c:pt idx="523">
                  <c:v>14.527777777777779</c:v>
                </c:pt>
                <c:pt idx="524">
                  <c:v>14.555555555555555</c:v>
                </c:pt>
                <c:pt idx="525">
                  <c:v>14.583333333333334</c:v>
                </c:pt>
                <c:pt idx="526">
                  <c:v>14.611111111111111</c:v>
                </c:pt>
                <c:pt idx="527">
                  <c:v>14.638888888888889</c:v>
                </c:pt>
                <c:pt idx="528">
                  <c:v>14.666666666666666</c:v>
                </c:pt>
                <c:pt idx="529">
                  <c:v>14.694444444444445</c:v>
                </c:pt>
                <c:pt idx="530">
                  <c:v>14.722222222222221</c:v>
                </c:pt>
                <c:pt idx="531">
                  <c:v>14.75</c:v>
                </c:pt>
                <c:pt idx="532">
                  <c:v>14.777777777777779</c:v>
                </c:pt>
                <c:pt idx="533">
                  <c:v>14.805555555555555</c:v>
                </c:pt>
                <c:pt idx="534">
                  <c:v>14.833333333333334</c:v>
                </c:pt>
                <c:pt idx="535">
                  <c:v>14.861111111111111</c:v>
                </c:pt>
                <c:pt idx="536">
                  <c:v>14.888888888888889</c:v>
                </c:pt>
                <c:pt idx="537">
                  <c:v>14.916666666666666</c:v>
                </c:pt>
                <c:pt idx="538">
                  <c:v>14.944444444444445</c:v>
                </c:pt>
                <c:pt idx="539">
                  <c:v>14.972222222222221</c:v>
                </c:pt>
                <c:pt idx="540">
                  <c:v>15</c:v>
                </c:pt>
                <c:pt idx="541">
                  <c:v>15.027777777777779</c:v>
                </c:pt>
                <c:pt idx="542">
                  <c:v>15.055555555555555</c:v>
                </c:pt>
                <c:pt idx="543">
                  <c:v>15.083333333333334</c:v>
                </c:pt>
                <c:pt idx="544">
                  <c:v>15.111111111111111</c:v>
                </c:pt>
                <c:pt idx="545">
                  <c:v>15.138888888888889</c:v>
                </c:pt>
                <c:pt idx="546">
                  <c:v>15.166666666666666</c:v>
                </c:pt>
                <c:pt idx="547">
                  <c:v>15.194444444444445</c:v>
                </c:pt>
                <c:pt idx="548">
                  <c:v>15.222222222222221</c:v>
                </c:pt>
                <c:pt idx="549">
                  <c:v>15.25</c:v>
                </c:pt>
                <c:pt idx="550">
                  <c:v>15.277777777777779</c:v>
                </c:pt>
                <c:pt idx="551">
                  <c:v>15.305555555555555</c:v>
                </c:pt>
                <c:pt idx="552">
                  <c:v>15.333333333333334</c:v>
                </c:pt>
                <c:pt idx="553">
                  <c:v>15.361111111111111</c:v>
                </c:pt>
                <c:pt idx="554">
                  <c:v>15.388888888888889</c:v>
                </c:pt>
                <c:pt idx="555">
                  <c:v>15.416666666666666</c:v>
                </c:pt>
                <c:pt idx="556">
                  <c:v>15.444444444444445</c:v>
                </c:pt>
                <c:pt idx="557">
                  <c:v>15.472222222222221</c:v>
                </c:pt>
                <c:pt idx="558">
                  <c:v>15.5</c:v>
                </c:pt>
                <c:pt idx="559">
                  <c:v>15.527777777777779</c:v>
                </c:pt>
                <c:pt idx="560">
                  <c:v>15.555555555555555</c:v>
                </c:pt>
                <c:pt idx="561">
                  <c:v>15.583333333333334</c:v>
                </c:pt>
                <c:pt idx="562">
                  <c:v>15.611111111111111</c:v>
                </c:pt>
                <c:pt idx="563">
                  <c:v>15.638888888888889</c:v>
                </c:pt>
                <c:pt idx="564">
                  <c:v>15.666666666666666</c:v>
                </c:pt>
                <c:pt idx="565">
                  <c:v>15.694444444444445</c:v>
                </c:pt>
                <c:pt idx="566">
                  <c:v>15.722222222222221</c:v>
                </c:pt>
                <c:pt idx="567">
                  <c:v>15.75</c:v>
                </c:pt>
                <c:pt idx="568">
                  <c:v>15.777777777777779</c:v>
                </c:pt>
                <c:pt idx="569">
                  <c:v>15.805555555555555</c:v>
                </c:pt>
                <c:pt idx="570">
                  <c:v>15.833333333333334</c:v>
                </c:pt>
                <c:pt idx="571">
                  <c:v>15.861111111111111</c:v>
                </c:pt>
                <c:pt idx="572">
                  <c:v>15.888888888888889</c:v>
                </c:pt>
                <c:pt idx="573">
                  <c:v>15.916666666666666</c:v>
                </c:pt>
                <c:pt idx="574">
                  <c:v>15.944444444444445</c:v>
                </c:pt>
                <c:pt idx="575">
                  <c:v>15.972222222222221</c:v>
                </c:pt>
                <c:pt idx="576">
                  <c:v>16</c:v>
                </c:pt>
                <c:pt idx="577">
                  <c:v>16.027777777777779</c:v>
                </c:pt>
                <c:pt idx="578">
                  <c:v>16.055555555555557</c:v>
                </c:pt>
                <c:pt idx="579">
                  <c:v>16.083333333333332</c:v>
                </c:pt>
                <c:pt idx="580">
                  <c:v>16.111111111111111</c:v>
                </c:pt>
                <c:pt idx="581">
                  <c:v>16.138888888888889</c:v>
                </c:pt>
                <c:pt idx="582">
                  <c:v>16.166666666666668</c:v>
                </c:pt>
                <c:pt idx="583">
                  <c:v>16.194444444444443</c:v>
                </c:pt>
                <c:pt idx="584">
                  <c:v>16.222222222222221</c:v>
                </c:pt>
                <c:pt idx="585">
                  <c:v>16.25</c:v>
                </c:pt>
                <c:pt idx="586">
                  <c:v>16.277777777777779</c:v>
                </c:pt>
                <c:pt idx="587">
                  <c:v>16.305555555555557</c:v>
                </c:pt>
                <c:pt idx="588">
                  <c:v>16.333333333333332</c:v>
                </c:pt>
                <c:pt idx="589">
                  <c:v>16.361111111111111</c:v>
                </c:pt>
                <c:pt idx="590">
                  <c:v>16.388888888888889</c:v>
                </c:pt>
                <c:pt idx="591">
                  <c:v>16.416666666666668</c:v>
                </c:pt>
                <c:pt idx="592">
                  <c:v>16.444444444444443</c:v>
                </c:pt>
                <c:pt idx="593">
                  <c:v>16.472222222222221</c:v>
                </c:pt>
                <c:pt idx="594">
                  <c:v>16.5</c:v>
                </c:pt>
                <c:pt idx="595">
                  <c:v>16.527777777777779</c:v>
                </c:pt>
                <c:pt idx="596">
                  <c:v>16.555555555555557</c:v>
                </c:pt>
                <c:pt idx="597">
                  <c:v>16.583333333333332</c:v>
                </c:pt>
                <c:pt idx="598">
                  <c:v>16.611111111111111</c:v>
                </c:pt>
                <c:pt idx="599">
                  <c:v>16.638888888888889</c:v>
                </c:pt>
                <c:pt idx="600">
                  <c:v>16.666666666666668</c:v>
                </c:pt>
                <c:pt idx="601">
                  <c:v>16.694444444444443</c:v>
                </c:pt>
                <c:pt idx="602">
                  <c:v>16.722222222222221</c:v>
                </c:pt>
                <c:pt idx="603">
                  <c:v>16.75</c:v>
                </c:pt>
                <c:pt idx="604">
                  <c:v>16.777777777777779</c:v>
                </c:pt>
                <c:pt idx="605">
                  <c:v>16.805555555555557</c:v>
                </c:pt>
                <c:pt idx="606">
                  <c:v>16.833333333333332</c:v>
                </c:pt>
                <c:pt idx="607">
                  <c:v>16.861111111111111</c:v>
                </c:pt>
                <c:pt idx="608">
                  <c:v>16.888888888888889</c:v>
                </c:pt>
                <c:pt idx="609">
                  <c:v>16.916666666666668</c:v>
                </c:pt>
                <c:pt idx="610">
                  <c:v>16.944444444444443</c:v>
                </c:pt>
                <c:pt idx="611">
                  <c:v>16.972222222222221</c:v>
                </c:pt>
                <c:pt idx="612">
                  <c:v>17</c:v>
                </c:pt>
                <c:pt idx="613">
                  <c:v>17.027777777777779</c:v>
                </c:pt>
                <c:pt idx="614">
                  <c:v>17.055555555555557</c:v>
                </c:pt>
                <c:pt idx="615">
                  <c:v>17.083333333333332</c:v>
                </c:pt>
                <c:pt idx="616">
                  <c:v>17.111111111111111</c:v>
                </c:pt>
                <c:pt idx="617">
                  <c:v>17.138888888888889</c:v>
                </c:pt>
                <c:pt idx="618">
                  <c:v>17.166666666666668</c:v>
                </c:pt>
                <c:pt idx="619">
                  <c:v>17.194444444444443</c:v>
                </c:pt>
                <c:pt idx="620">
                  <c:v>17.222222222222221</c:v>
                </c:pt>
                <c:pt idx="621">
                  <c:v>17.25</c:v>
                </c:pt>
                <c:pt idx="622">
                  <c:v>17.277777777777779</c:v>
                </c:pt>
                <c:pt idx="623">
                  <c:v>17.305555555555557</c:v>
                </c:pt>
                <c:pt idx="624">
                  <c:v>17.333333333333332</c:v>
                </c:pt>
                <c:pt idx="625">
                  <c:v>17.361111111111111</c:v>
                </c:pt>
                <c:pt idx="626">
                  <c:v>17.388888888888889</c:v>
                </c:pt>
                <c:pt idx="627">
                  <c:v>17.416666666666668</c:v>
                </c:pt>
                <c:pt idx="628">
                  <c:v>17.444444444444443</c:v>
                </c:pt>
                <c:pt idx="629">
                  <c:v>17.472222222222221</c:v>
                </c:pt>
                <c:pt idx="630">
                  <c:v>17.5</c:v>
                </c:pt>
                <c:pt idx="631">
                  <c:v>17.527777777777779</c:v>
                </c:pt>
                <c:pt idx="632">
                  <c:v>17.555555555555557</c:v>
                </c:pt>
                <c:pt idx="633">
                  <c:v>17.583333333333332</c:v>
                </c:pt>
                <c:pt idx="634">
                  <c:v>17.611111111111111</c:v>
                </c:pt>
                <c:pt idx="635">
                  <c:v>17.638888888888889</c:v>
                </c:pt>
                <c:pt idx="636">
                  <c:v>17.666666666666668</c:v>
                </c:pt>
                <c:pt idx="637">
                  <c:v>17.694444444444443</c:v>
                </c:pt>
                <c:pt idx="638">
                  <c:v>17.722222222222221</c:v>
                </c:pt>
                <c:pt idx="639">
                  <c:v>17.75</c:v>
                </c:pt>
                <c:pt idx="640">
                  <c:v>17.777777777777779</c:v>
                </c:pt>
                <c:pt idx="641">
                  <c:v>17.805555555555557</c:v>
                </c:pt>
                <c:pt idx="642">
                  <c:v>17.833333333333332</c:v>
                </c:pt>
                <c:pt idx="643">
                  <c:v>17.861111111111111</c:v>
                </c:pt>
                <c:pt idx="644">
                  <c:v>17.888888888888889</c:v>
                </c:pt>
                <c:pt idx="645">
                  <c:v>17.916666666666668</c:v>
                </c:pt>
                <c:pt idx="646">
                  <c:v>17.944444444444443</c:v>
                </c:pt>
                <c:pt idx="647">
                  <c:v>17.972222222222221</c:v>
                </c:pt>
                <c:pt idx="648">
                  <c:v>18</c:v>
                </c:pt>
                <c:pt idx="649">
                  <c:v>18.027777777777779</c:v>
                </c:pt>
                <c:pt idx="650">
                  <c:v>18.055555555555557</c:v>
                </c:pt>
                <c:pt idx="651">
                  <c:v>18.083333333333332</c:v>
                </c:pt>
                <c:pt idx="652">
                  <c:v>18.111111111111111</c:v>
                </c:pt>
                <c:pt idx="653">
                  <c:v>18.138888888888889</c:v>
                </c:pt>
                <c:pt idx="654">
                  <c:v>18.166666666666668</c:v>
                </c:pt>
                <c:pt idx="655">
                  <c:v>18.194444444444443</c:v>
                </c:pt>
                <c:pt idx="656">
                  <c:v>18.222222222222221</c:v>
                </c:pt>
                <c:pt idx="657">
                  <c:v>18.25</c:v>
                </c:pt>
                <c:pt idx="658">
                  <c:v>18.277777777777779</c:v>
                </c:pt>
                <c:pt idx="659">
                  <c:v>18.305555555555557</c:v>
                </c:pt>
                <c:pt idx="660">
                  <c:v>18.333333333333332</c:v>
                </c:pt>
                <c:pt idx="661">
                  <c:v>18.361111111111111</c:v>
                </c:pt>
                <c:pt idx="662">
                  <c:v>18.388888888888889</c:v>
                </c:pt>
                <c:pt idx="663">
                  <c:v>18.416666666666668</c:v>
                </c:pt>
                <c:pt idx="664">
                  <c:v>18.444444444444443</c:v>
                </c:pt>
                <c:pt idx="665">
                  <c:v>18.472222222222221</c:v>
                </c:pt>
                <c:pt idx="666">
                  <c:v>18.5</c:v>
                </c:pt>
                <c:pt idx="667">
                  <c:v>18.527777777777779</c:v>
                </c:pt>
                <c:pt idx="668">
                  <c:v>18.555555555555557</c:v>
                </c:pt>
                <c:pt idx="669">
                  <c:v>18.583333333333332</c:v>
                </c:pt>
                <c:pt idx="670">
                  <c:v>18.611111111111111</c:v>
                </c:pt>
                <c:pt idx="671">
                  <c:v>18.638888888888889</c:v>
                </c:pt>
                <c:pt idx="672">
                  <c:v>18.666666666666668</c:v>
                </c:pt>
                <c:pt idx="673">
                  <c:v>18.694444444444443</c:v>
                </c:pt>
                <c:pt idx="674">
                  <c:v>18.722222222222221</c:v>
                </c:pt>
                <c:pt idx="675">
                  <c:v>18.75</c:v>
                </c:pt>
                <c:pt idx="676">
                  <c:v>18.777777777777779</c:v>
                </c:pt>
                <c:pt idx="677">
                  <c:v>18.805555555555557</c:v>
                </c:pt>
                <c:pt idx="678">
                  <c:v>18.833333333333332</c:v>
                </c:pt>
                <c:pt idx="679">
                  <c:v>18.861111111111111</c:v>
                </c:pt>
                <c:pt idx="680">
                  <c:v>18.888888888888889</c:v>
                </c:pt>
                <c:pt idx="681">
                  <c:v>18.916666666666668</c:v>
                </c:pt>
                <c:pt idx="682">
                  <c:v>18.944444444444443</c:v>
                </c:pt>
                <c:pt idx="683">
                  <c:v>18.972222222222221</c:v>
                </c:pt>
                <c:pt idx="684">
                  <c:v>19</c:v>
                </c:pt>
                <c:pt idx="685">
                  <c:v>19.027777777777779</c:v>
                </c:pt>
                <c:pt idx="686">
                  <c:v>19.055555555555557</c:v>
                </c:pt>
                <c:pt idx="687">
                  <c:v>19.083333333333332</c:v>
                </c:pt>
                <c:pt idx="688">
                  <c:v>19.111111111111111</c:v>
                </c:pt>
                <c:pt idx="689">
                  <c:v>19.138888888888889</c:v>
                </c:pt>
                <c:pt idx="690">
                  <c:v>19.166666666666668</c:v>
                </c:pt>
                <c:pt idx="691">
                  <c:v>19.194444444444443</c:v>
                </c:pt>
                <c:pt idx="692">
                  <c:v>19.222222222222221</c:v>
                </c:pt>
                <c:pt idx="693">
                  <c:v>19.25</c:v>
                </c:pt>
                <c:pt idx="694">
                  <c:v>19.277777777777779</c:v>
                </c:pt>
                <c:pt idx="695">
                  <c:v>19.305555555555557</c:v>
                </c:pt>
                <c:pt idx="696">
                  <c:v>19.333333333333332</c:v>
                </c:pt>
                <c:pt idx="697">
                  <c:v>19.361111111111111</c:v>
                </c:pt>
                <c:pt idx="698">
                  <c:v>19.388888888888889</c:v>
                </c:pt>
                <c:pt idx="699">
                  <c:v>19.416666666666668</c:v>
                </c:pt>
                <c:pt idx="700">
                  <c:v>19.444444444444443</c:v>
                </c:pt>
                <c:pt idx="701">
                  <c:v>19.472222222222221</c:v>
                </c:pt>
                <c:pt idx="702">
                  <c:v>19.5</c:v>
                </c:pt>
                <c:pt idx="703">
                  <c:v>19.527777777777779</c:v>
                </c:pt>
                <c:pt idx="704">
                  <c:v>19.555555555555557</c:v>
                </c:pt>
                <c:pt idx="705">
                  <c:v>19.583333333333332</c:v>
                </c:pt>
                <c:pt idx="706">
                  <c:v>19.611111111111111</c:v>
                </c:pt>
                <c:pt idx="707">
                  <c:v>19.638888888888889</c:v>
                </c:pt>
                <c:pt idx="708">
                  <c:v>19.666666666666668</c:v>
                </c:pt>
                <c:pt idx="709">
                  <c:v>19.694444444444443</c:v>
                </c:pt>
                <c:pt idx="710">
                  <c:v>19.722222222222221</c:v>
                </c:pt>
                <c:pt idx="711">
                  <c:v>19.75</c:v>
                </c:pt>
                <c:pt idx="712">
                  <c:v>19.777777777777779</c:v>
                </c:pt>
                <c:pt idx="713">
                  <c:v>19.805555555555557</c:v>
                </c:pt>
                <c:pt idx="714">
                  <c:v>19.833333333333332</c:v>
                </c:pt>
                <c:pt idx="715">
                  <c:v>19.861111111111111</c:v>
                </c:pt>
                <c:pt idx="716">
                  <c:v>19.888888888888889</c:v>
                </c:pt>
                <c:pt idx="717">
                  <c:v>19.916666666666668</c:v>
                </c:pt>
                <c:pt idx="718">
                  <c:v>19.944444444444443</c:v>
                </c:pt>
                <c:pt idx="719">
                  <c:v>19.972222222222221</c:v>
                </c:pt>
                <c:pt idx="720">
                  <c:v>20</c:v>
                </c:pt>
                <c:pt idx="721">
                  <c:v>20.027777777777779</c:v>
                </c:pt>
                <c:pt idx="722">
                  <c:v>20.055555555555557</c:v>
                </c:pt>
                <c:pt idx="723">
                  <c:v>20.083333333333332</c:v>
                </c:pt>
                <c:pt idx="724">
                  <c:v>20.111111111111111</c:v>
                </c:pt>
                <c:pt idx="725">
                  <c:v>20.138888888888889</c:v>
                </c:pt>
                <c:pt idx="726">
                  <c:v>20.166666666666668</c:v>
                </c:pt>
                <c:pt idx="727">
                  <c:v>20.194444444444443</c:v>
                </c:pt>
                <c:pt idx="728">
                  <c:v>20.222222222222221</c:v>
                </c:pt>
                <c:pt idx="729">
                  <c:v>20.25</c:v>
                </c:pt>
                <c:pt idx="730">
                  <c:v>20.277777777777779</c:v>
                </c:pt>
                <c:pt idx="731">
                  <c:v>20.305555555555557</c:v>
                </c:pt>
                <c:pt idx="732">
                  <c:v>20.333333333333332</c:v>
                </c:pt>
                <c:pt idx="733">
                  <c:v>20.361111111111111</c:v>
                </c:pt>
                <c:pt idx="734">
                  <c:v>20.388888888888889</c:v>
                </c:pt>
                <c:pt idx="735">
                  <c:v>20.416666666666668</c:v>
                </c:pt>
                <c:pt idx="736">
                  <c:v>20.444444444444443</c:v>
                </c:pt>
                <c:pt idx="737">
                  <c:v>20.472222222222221</c:v>
                </c:pt>
                <c:pt idx="738">
                  <c:v>20.5</c:v>
                </c:pt>
                <c:pt idx="739">
                  <c:v>20.527777777777779</c:v>
                </c:pt>
                <c:pt idx="740">
                  <c:v>20.555555555555557</c:v>
                </c:pt>
                <c:pt idx="741">
                  <c:v>20.583333333333332</c:v>
                </c:pt>
                <c:pt idx="742">
                  <c:v>20.611111111111111</c:v>
                </c:pt>
                <c:pt idx="743">
                  <c:v>20.638888888888889</c:v>
                </c:pt>
                <c:pt idx="744">
                  <c:v>20.666666666666668</c:v>
                </c:pt>
                <c:pt idx="745">
                  <c:v>20.694444444444443</c:v>
                </c:pt>
                <c:pt idx="746">
                  <c:v>20.722222222222221</c:v>
                </c:pt>
                <c:pt idx="747">
                  <c:v>20.75</c:v>
                </c:pt>
                <c:pt idx="748">
                  <c:v>20.777777777777779</c:v>
                </c:pt>
                <c:pt idx="749">
                  <c:v>20.805555555555557</c:v>
                </c:pt>
                <c:pt idx="750">
                  <c:v>20.833333333333332</c:v>
                </c:pt>
                <c:pt idx="751">
                  <c:v>20.861111111111111</c:v>
                </c:pt>
                <c:pt idx="752">
                  <c:v>20.888888888888889</c:v>
                </c:pt>
                <c:pt idx="753">
                  <c:v>20.916666666666668</c:v>
                </c:pt>
                <c:pt idx="754">
                  <c:v>20.944444444444443</c:v>
                </c:pt>
                <c:pt idx="755">
                  <c:v>20.972222222222221</c:v>
                </c:pt>
                <c:pt idx="756">
                  <c:v>21</c:v>
                </c:pt>
                <c:pt idx="757">
                  <c:v>21.027777777777779</c:v>
                </c:pt>
                <c:pt idx="758">
                  <c:v>21.055555555555557</c:v>
                </c:pt>
                <c:pt idx="759">
                  <c:v>21.083333333333332</c:v>
                </c:pt>
                <c:pt idx="760">
                  <c:v>21.111111111111111</c:v>
                </c:pt>
                <c:pt idx="761">
                  <c:v>21.138888888888889</c:v>
                </c:pt>
                <c:pt idx="762">
                  <c:v>21.166666666666668</c:v>
                </c:pt>
                <c:pt idx="763">
                  <c:v>21.194444444444443</c:v>
                </c:pt>
                <c:pt idx="764">
                  <c:v>21.222222222222221</c:v>
                </c:pt>
                <c:pt idx="765">
                  <c:v>21.25</c:v>
                </c:pt>
                <c:pt idx="766">
                  <c:v>21.277777777777779</c:v>
                </c:pt>
                <c:pt idx="767">
                  <c:v>21.305555555555557</c:v>
                </c:pt>
                <c:pt idx="768">
                  <c:v>21.333333333333332</c:v>
                </c:pt>
                <c:pt idx="769">
                  <c:v>21.361111111111111</c:v>
                </c:pt>
                <c:pt idx="770">
                  <c:v>21.388888888888889</c:v>
                </c:pt>
                <c:pt idx="771">
                  <c:v>21.416666666666668</c:v>
                </c:pt>
                <c:pt idx="772">
                  <c:v>21.444444444444443</c:v>
                </c:pt>
                <c:pt idx="773">
                  <c:v>21.472222222222221</c:v>
                </c:pt>
                <c:pt idx="774">
                  <c:v>21.5</c:v>
                </c:pt>
                <c:pt idx="775">
                  <c:v>21.527777777777779</c:v>
                </c:pt>
                <c:pt idx="776">
                  <c:v>21.555555555555557</c:v>
                </c:pt>
                <c:pt idx="777">
                  <c:v>21.583333333333332</c:v>
                </c:pt>
                <c:pt idx="778">
                  <c:v>21.611111111111111</c:v>
                </c:pt>
                <c:pt idx="779">
                  <c:v>21.638888888888889</c:v>
                </c:pt>
                <c:pt idx="780">
                  <c:v>21.666666666666668</c:v>
                </c:pt>
                <c:pt idx="781">
                  <c:v>21.694444444444443</c:v>
                </c:pt>
                <c:pt idx="782">
                  <c:v>21.722222222222221</c:v>
                </c:pt>
                <c:pt idx="783">
                  <c:v>21.75</c:v>
                </c:pt>
                <c:pt idx="784">
                  <c:v>21.777777777777779</c:v>
                </c:pt>
                <c:pt idx="785">
                  <c:v>21.805555555555557</c:v>
                </c:pt>
                <c:pt idx="786">
                  <c:v>21.833333333333332</c:v>
                </c:pt>
                <c:pt idx="787">
                  <c:v>21.861111111111111</c:v>
                </c:pt>
                <c:pt idx="788">
                  <c:v>21.888888888888889</c:v>
                </c:pt>
                <c:pt idx="789">
                  <c:v>21.916666666666668</c:v>
                </c:pt>
                <c:pt idx="790">
                  <c:v>21.944444444444443</c:v>
                </c:pt>
                <c:pt idx="791">
                  <c:v>21.972222222222221</c:v>
                </c:pt>
                <c:pt idx="792">
                  <c:v>22</c:v>
                </c:pt>
                <c:pt idx="793">
                  <c:v>22.027777777777779</c:v>
                </c:pt>
                <c:pt idx="794">
                  <c:v>22.055555555555557</c:v>
                </c:pt>
                <c:pt idx="795">
                  <c:v>22.083333333333332</c:v>
                </c:pt>
                <c:pt idx="796">
                  <c:v>22.111111111111111</c:v>
                </c:pt>
                <c:pt idx="797">
                  <c:v>22.138888888888889</c:v>
                </c:pt>
                <c:pt idx="798">
                  <c:v>22.166666666666668</c:v>
                </c:pt>
                <c:pt idx="799">
                  <c:v>22.194444444444443</c:v>
                </c:pt>
                <c:pt idx="800">
                  <c:v>22.222222222222221</c:v>
                </c:pt>
                <c:pt idx="801">
                  <c:v>22.25</c:v>
                </c:pt>
                <c:pt idx="802">
                  <c:v>22.277777777777779</c:v>
                </c:pt>
                <c:pt idx="803">
                  <c:v>22.305555555555557</c:v>
                </c:pt>
                <c:pt idx="804">
                  <c:v>22.333333333333332</c:v>
                </c:pt>
                <c:pt idx="805">
                  <c:v>22.361111111111111</c:v>
                </c:pt>
                <c:pt idx="806">
                  <c:v>22.388888888888889</c:v>
                </c:pt>
                <c:pt idx="807">
                  <c:v>22.416666666666668</c:v>
                </c:pt>
                <c:pt idx="808">
                  <c:v>22.444444444444443</c:v>
                </c:pt>
                <c:pt idx="809">
                  <c:v>22.472222222222221</c:v>
                </c:pt>
                <c:pt idx="810">
                  <c:v>22.5</c:v>
                </c:pt>
                <c:pt idx="811">
                  <c:v>22.527777777777779</c:v>
                </c:pt>
                <c:pt idx="812">
                  <c:v>22.555555555555557</c:v>
                </c:pt>
                <c:pt idx="813">
                  <c:v>22.583333333333332</c:v>
                </c:pt>
                <c:pt idx="814">
                  <c:v>22.611111111111111</c:v>
                </c:pt>
                <c:pt idx="815">
                  <c:v>22.638888888888889</c:v>
                </c:pt>
                <c:pt idx="816">
                  <c:v>22.666666666666668</c:v>
                </c:pt>
                <c:pt idx="817">
                  <c:v>22.694444444444443</c:v>
                </c:pt>
                <c:pt idx="818">
                  <c:v>22.722222222222221</c:v>
                </c:pt>
                <c:pt idx="819">
                  <c:v>22.75</c:v>
                </c:pt>
                <c:pt idx="820">
                  <c:v>22.777777777777779</c:v>
                </c:pt>
                <c:pt idx="821">
                  <c:v>22.805555555555557</c:v>
                </c:pt>
                <c:pt idx="822">
                  <c:v>22.833333333333332</c:v>
                </c:pt>
                <c:pt idx="823">
                  <c:v>22.861111111111111</c:v>
                </c:pt>
                <c:pt idx="824">
                  <c:v>22.888888888888889</c:v>
                </c:pt>
                <c:pt idx="825">
                  <c:v>22.916666666666668</c:v>
                </c:pt>
                <c:pt idx="826">
                  <c:v>22.944444444444443</c:v>
                </c:pt>
                <c:pt idx="827">
                  <c:v>22.972222222222221</c:v>
                </c:pt>
                <c:pt idx="828">
                  <c:v>23</c:v>
                </c:pt>
                <c:pt idx="829">
                  <c:v>23.027777777777779</c:v>
                </c:pt>
                <c:pt idx="830">
                  <c:v>23.055555555555557</c:v>
                </c:pt>
                <c:pt idx="831">
                  <c:v>23.083333333333332</c:v>
                </c:pt>
                <c:pt idx="832">
                  <c:v>23.111111111111111</c:v>
                </c:pt>
                <c:pt idx="833">
                  <c:v>23.138888888888889</c:v>
                </c:pt>
                <c:pt idx="834">
                  <c:v>23.166666666666668</c:v>
                </c:pt>
                <c:pt idx="835">
                  <c:v>23.194444444444443</c:v>
                </c:pt>
                <c:pt idx="836">
                  <c:v>23.222222222222221</c:v>
                </c:pt>
                <c:pt idx="837">
                  <c:v>23.25</c:v>
                </c:pt>
                <c:pt idx="838">
                  <c:v>23.277777777777779</c:v>
                </c:pt>
                <c:pt idx="839">
                  <c:v>23.305555555555557</c:v>
                </c:pt>
                <c:pt idx="840">
                  <c:v>23.333333333333332</c:v>
                </c:pt>
                <c:pt idx="841">
                  <c:v>23.361111111111111</c:v>
                </c:pt>
                <c:pt idx="842">
                  <c:v>23.388888888888889</c:v>
                </c:pt>
                <c:pt idx="843">
                  <c:v>23.416666666666668</c:v>
                </c:pt>
                <c:pt idx="844">
                  <c:v>23.444444444444443</c:v>
                </c:pt>
                <c:pt idx="845">
                  <c:v>23.472222222222221</c:v>
                </c:pt>
                <c:pt idx="846">
                  <c:v>23.5</c:v>
                </c:pt>
                <c:pt idx="847">
                  <c:v>23.527777777777779</c:v>
                </c:pt>
                <c:pt idx="848">
                  <c:v>23.555555555555557</c:v>
                </c:pt>
                <c:pt idx="849">
                  <c:v>23.583333333333332</c:v>
                </c:pt>
                <c:pt idx="850">
                  <c:v>23.611111111111111</c:v>
                </c:pt>
                <c:pt idx="851">
                  <c:v>23.638888888888889</c:v>
                </c:pt>
                <c:pt idx="852">
                  <c:v>23.666666666666668</c:v>
                </c:pt>
                <c:pt idx="853">
                  <c:v>23.694444444444443</c:v>
                </c:pt>
                <c:pt idx="854">
                  <c:v>23.722222222222221</c:v>
                </c:pt>
                <c:pt idx="855">
                  <c:v>23.75</c:v>
                </c:pt>
                <c:pt idx="856">
                  <c:v>23.777777777777779</c:v>
                </c:pt>
                <c:pt idx="857">
                  <c:v>23.805555555555557</c:v>
                </c:pt>
                <c:pt idx="858">
                  <c:v>23.833333333333332</c:v>
                </c:pt>
                <c:pt idx="859">
                  <c:v>23.861111111111111</c:v>
                </c:pt>
                <c:pt idx="860">
                  <c:v>23.888888888888889</c:v>
                </c:pt>
                <c:pt idx="861">
                  <c:v>23.916666666666668</c:v>
                </c:pt>
                <c:pt idx="862">
                  <c:v>23.944444444444443</c:v>
                </c:pt>
                <c:pt idx="863">
                  <c:v>23.972222222222221</c:v>
                </c:pt>
                <c:pt idx="864">
                  <c:v>24</c:v>
                </c:pt>
                <c:pt idx="865">
                  <c:v>24.027777777777779</c:v>
                </c:pt>
                <c:pt idx="866">
                  <c:v>24.055555555555557</c:v>
                </c:pt>
                <c:pt idx="867">
                  <c:v>24.083333333333332</c:v>
                </c:pt>
                <c:pt idx="868">
                  <c:v>24.111111111111111</c:v>
                </c:pt>
                <c:pt idx="869">
                  <c:v>24.138888888888889</c:v>
                </c:pt>
                <c:pt idx="870">
                  <c:v>24.166666666666668</c:v>
                </c:pt>
                <c:pt idx="871">
                  <c:v>24.194444444444443</c:v>
                </c:pt>
                <c:pt idx="872">
                  <c:v>24.222222222222221</c:v>
                </c:pt>
                <c:pt idx="873">
                  <c:v>24.25</c:v>
                </c:pt>
                <c:pt idx="874">
                  <c:v>24.277777777777779</c:v>
                </c:pt>
                <c:pt idx="875">
                  <c:v>24.305555555555557</c:v>
                </c:pt>
                <c:pt idx="876">
                  <c:v>24.333333333333332</c:v>
                </c:pt>
                <c:pt idx="877">
                  <c:v>24.361111111111111</c:v>
                </c:pt>
                <c:pt idx="878">
                  <c:v>24.388888888888889</c:v>
                </c:pt>
                <c:pt idx="879">
                  <c:v>24.416666666666668</c:v>
                </c:pt>
                <c:pt idx="880">
                  <c:v>24.444444444444443</c:v>
                </c:pt>
                <c:pt idx="881">
                  <c:v>24.472222222222221</c:v>
                </c:pt>
                <c:pt idx="882">
                  <c:v>24.5</c:v>
                </c:pt>
                <c:pt idx="883">
                  <c:v>24.527777777777779</c:v>
                </c:pt>
                <c:pt idx="884">
                  <c:v>24.555555555555557</c:v>
                </c:pt>
                <c:pt idx="885">
                  <c:v>24.583333333333332</c:v>
                </c:pt>
                <c:pt idx="886">
                  <c:v>24.611111111111111</c:v>
                </c:pt>
                <c:pt idx="887">
                  <c:v>24.638888888888889</c:v>
                </c:pt>
                <c:pt idx="888">
                  <c:v>24.666666666666668</c:v>
                </c:pt>
                <c:pt idx="889">
                  <c:v>24.694444444444443</c:v>
                </c:pt>
                <c:pt idx="890">
                  <c:v>24.722222222222221</c:v>
                </c:pt>
                <c:pt idx="891">
                  <c:v>24.75</c:v>
                </c:pt>
                <c:pt idx="892">
                  <c:v>24.777777777777779</c:v>
                </c:pt>
                <c:pt idx="893">
                  <c:v>24.805555555555557</c:v>
                </c:pt>
                <c:pt idx="894">
                  <c:v>24.833333333333332</c:v>
                </c:pt>
                <c:pt idx="895">
                  <c:v>24.861111111111111</c:v>
                </c:pt>
                <c:pt idx="896">
                  <c:v>24.888888888888889</c:v>
                </c:pt>
                <c:pt idx="897">
                  <c:v>24.916666666666668</c:v>
                </c:pt>
                <c:pt idx="898">
                  <c:v>24.944444444444443</c:v>
                </c:pt>
                <c:pt idx="899">
                  <c:v>24.972222222222221</c:v>
                </c:pt>
                <c:pt idx="900">
                  <c:v>25</c:v>
                </c:pt>
              </c:numCache>
            </c:numRef>
          </c:xVal>
          <c:yVal>
            <c:numRef>
              <c:f>Sim!$F$2:$F$902</c:f>
              <c:numCache>
                <c:formatCode>0.0000</c:formatCode>
                <c:ptCount val="901"/>
                <c:pt idx="0">
                  <c:v>0</c:v>
                </c:pt>
                <c:pt idx="1">
                  <c:v>0.49448366465764126</c:v>
                </c:pt>
                <c:pt idx="2">
                  <c:v>1.0184872283820074</c:v>
                </c:pt>
                <c:pt idx="3">
                  <c:v>1.5720106911730942</c:v>
                </c:pt>
                <c:pt idx="4">
                  <c:v>2.1550540530309088</c:v>
                </c:pt>
                <c:pt idx="5">
                  <c:v>2.7676173139554487</c:v>
                </c:pt>
                <c:pt idx="6">
                  <c:v>3.4097004739467063</c:v>
                </c:pt>
                <c:pt idx="7">
                  <c:v>4.0813035330046947</c:v>
                </c:pt>
                <c:pt idx="8">
                  <c:v>4.7824264911294021</c:v>
                </c:pt>
                <c:pt idx="9">
                  <c:v>5.5130693483208333</c:v>
                </c:pt>
                <c:pt idx="10">
                  <c:v>6.2732321045789954</c:v>
                </c:pt>
                <c:pt idx="11">
                  <c:v>7.0629147599038706</c:v>
                </c:pt>
                <c:pt idx="12">
                  <c:v>7.8821173142954786</c:v>
                </c:pt>
                <c:pt idx="13">
                  <c:v>8.7308397677538103</c:v>
                </c:pt>
                <c:pt idx="14">
                  <c:v>9.6090821202788597</c:v>
                </c:pt>
                <c:pt idx="15">
                  <c:v>10.51684437187064</c:v>
                </c:pt>
                <c:pt idx="16">
                  <c:v>11.454126522529137</c:v>
                </c:pt>
                <c:pt idx="17">
                  <c:v>12.420928572254363</c:v>
                </c:pt>
                <c:pt idx="18">
                  <c:v>13.417250521046311</c:v>
                </c:pt>
                <c:pt idx="19">
                  <c:v>14.443092368904981</c:v>
                </c:pt>
                <c:pt idx="20">
                  <c:v>15.498454115830388</c:v>
                </c:pt>
                <c:pt idx="21">
                  <c:v>16.5833357618225</c:v>
                </c:pt>
                <c:pt idx="22">
                  <c:v>17.697737306881351</c:v>
                </c:pt>
                <c:pt idx="23">
                  <c:v>18.841658751006914</c:v>
                </c:pt>
                <c:pt idx="24">
                  <c:v>20.015100094199202</c:v>
                </c:pt>
                <c:pt idx="25">
                  <c:v>21.218061336458227</c:v>
                </c:pt>
                <c:pt idx="26">
                  <c:v>22.450542477783966</c:v>
                </c:pt>
                <c:pt idx="27">
                  <c:v>23.712543518176432</c:v>
                </c:pt>
                <c:pt idx="28">
                  <c:v>25.004064457635621</c:v>
                </c:pt>
                <c:pt idx="29">
                  <c:v>26.325105296161531</c:v>
                </c:pt>
                <c:pt idx="30">
                  <c:v>27.675666033754165</c:v>
                </c:pt>
                <c:pt idx="31">
                  <c:v>29.05574667041353</c:v>
                </c:pt>
                <c:pt idx="32">
                  <c:v>30.465347206139612</c:v>
                </c:pt>
                <c:pt idx="33">
                  <c:v>31.904467640932417</c:v>
                </c:pt>
                <c:pt idx="34">
                  <c:v>33.373107974791957</c:v>
                </c:pt>
                <c:pt idx="35">
                  <c:v>34.871268207718202</c:v>
                </c:pt>
                <c:pt idx="36">
                  <c:v>36.39894833971119</c:v>
                </c:pt>
                <c:pt idx="37">
                  <c:v>37.956148370770897</c:v>
                </c:pt>
                <c:pt idx="38">
                  <c:v>39.542868300897318</c:v>
                </c:pt>
                <c:pt idx="39">
                  <c:v>41.159108130090473</c:v>
                </c:pt>
                <c:pt idx="40">
                  <c:v>42.804867858350349</c:v>
                </c:pt>
                <c:pt idx="41">
                  <c:v>44.480147485676952</c:v>
                </c:pt>
                <c:pt idx="42">
                  <c:v>46.184947012070275</c:v>
                </c:pt>
                <c:pt idx="43">
                  <c:v>47.919266437530325</c:v>
                </c:pt>
                <c:pt idx="44">
                  <c:v>49.683105762057096</c:v>
                </c:pt>
                <c:pt idx="45">
                  <c:v>51.476464985650587</c:v>
                </c:pt>
                <c:pt idx="46">
                  <c:v>53.442384855418631</c:v>
                </c:pt>
                <c:pt idx="47">
                  <c:v>55.442384855418631</c:v>
                </c:pt>
                <c:pt idx="48">
                  <c:v>57.442384855418631</c:v>
                </c:pt>
                <c:pt idx="49">
                  <c:v>59.442384855418631</c:v>
                </c:pt>
                <c:pt idx="50">
                  <c:v>61.442384855418631</c:v>
                </c:pt>
                <c:pt idx="51">
                  <c:v>63.442384855418631</c:v>
                </c:pt>
                <c:pt idx="52">
                  <c:v>65.442384855418624</c:v>
                </c:pt>
                <c:pt idx="53">
                  <c:v>67.442384855418624</c:v>
                </c:pt>
                <c:pt idx="54">
                  <c:v>69.442384855418624</c:v>
                </c:pt>
                <c:pt idx="55">
                  <c:v>71.442384855418624</c:v>
                </c:pt>
                <c:pt idx="56">
                  <c:v>73.442384855418624</c:v>
                </c:pt>
                <c:pt idx="57">
                  <c:v>75.442384855418624</c:v>
                </c:pt>
                <c:pt idx="58">
                  <c:v>77.442384855418624</c:v>
                </c:pt>
                <c:pt idx="59">
                  <c:v>79.442384855418624</c:v>
                </c:pt>
                <c:pt idx="60">
                  <c:v>81.183982854113651</c:v>
                </c:pt>
                <c:pt idx="61">
                  <c:v>82.768956954925272</c:v>
                </c:pt>
                <c:pt idx="62">
                  <c:v>84.301055240619434</c:v>
                </c:pt>
                <c:pt idx="63">
                  <c:v>85.780277711196135</c:v>
                </c:pt>
                <c:pt idx="64">
                  <c:v>87.206624366655376</c:v>
                </c:pt>
                <c:pt idx="65">
                  <c:v>88.580095206997186</c:v>
                </c:pt>
                <c:pt idx="66">
                  <c:v>89.900690232221507</c:v>
                </c:pt>
                <c:pt idx="67">
                  <c:v>91.168409442328425</c:v>
                </c:pt>
                <c:pt idx="68">
                  <c:v>92.383252837317883</c:v>
                </c:pt>
                <c:pt idx="69">
                  <c:v>93.545220417189853</c:v>
                </c:pt>
                <c:pt idx="70">
                  <c:v>94.654312181944391</c:v>
                </c:pt>
                <c:pt idx="71">
                  <c:v>95.710528131581484</c:v>
                </c:pt>
                <c:pt idx="72">
                  <c:v>96.713868266101102</c:v>
                </c:pt>
                <c:pt idx="73">
                  <c:v>97.664332585503288</c:v>
                </c:pt>
                <c:pt idx="74">
                  <c:v>98.561921089788001</c:v>
                </c:pt>
                <c:pt idx="75">
                  <c:v>99.406633778955268</c:v>
                </c:pt>
                <c:pt idx="76">
                  <c:v>100.1984706530051</c:v>
                </c:pt>
                <c:pt idx="77">
                  <c:v>100.93743171193746</c:v>
                </c:pt>
                <c:pt idx="78">
                  <c:v>101.62351695575239</c:v>
                </c:pt>
                <c:pt idx="79">
                  <c:v>102.25672638444983</c:v>
                </c:pt>
                <c:pt idx="80">
                  <c:v>102.25672638444968</c:v>
                </c:pt>
                <c:pt idx="81">
                  <c:v>103.59371002567545</c:v>
                </c:pt>
                <c:pt idx="82">
                  <c:v>104.91395945110308</c:v>
                </c:pt>
                <c:pt idx="83">
                  <c:v>106.21747466073256</c:v>
                </c:pt>
                <c:pt idx="84">
                  <c:v>107.50425565456391</c:v>
                </c:pt>
                <c:pt idx="85">
                  <c:v>108.77430243259712</c:v>
                </c:pt>
                <c:pt idx="86">
                  <c:v>110.02761499483223</c:v>
                </c:pt>
                <c:pt idx="87">
                  <c:v>111.26419334126919</c:v>
                </c:pt>
                <c:pt idx="88">
                  <c:v>112.48403747190802</c:v>
                </c:pt>
                <c:pt idx="89">
                  <c:v>113.68714738674873</c:v>
                </c:pt>
                <c:pt idx="90">
                  <c:v>114.87352308579128</c:v>
                </c:pt>
                <c:pt idx="91">
                  <c:v>116.04316456903574</c:v>
                </c:pt>
                <c:pt idx="92">
                  <c:v>117.19607183648205</c:v>
                </c:pt>
                <c:pt idx="93">
                  <c:v>118.33224488813021</c:v>
                </c:pt>
                <c:pt idx="94">
                  <c:v>119.45168372398024</c:v>
                </c:pt>
                <c:pt idx="95">
                  <c:v>120.55438834403218</c:v>
                </c:pt>
                <c:pt idx="96">
                  <c:v>121.64035874828595</c:v>
                </c:pt>
                <c:pt idx="97">
                  <c:v>122.70959493674161</c:v>
                </c:pt>
                <c:pt idx="98">
                  <c:v>123.76209690939911</c:v>
                </c:pt>
                <c:pt idx="99">
                  <c:v>124.79786466625848</c:v>
                </c:pt>
                <c:pt idx="100">
                  <c:v>125.81689820731972</c:v>
                </c:pt>
                <c:pt idx="101">
                  <c:v>126.81919753258283</c:v>
                </c:pt>
                <c:pt idx="102">
                  <c:v>127.80476264204783</c:v>
                </c:pt>
                <c:pt idx="103">
                  <c:v>128.7735935357147</c:v>
                </c:pt>
                <c:pt idx="104">
                  <c:v>129.72569021358339</c:v>
                </c:pt>
                <c:pt idx="105">
                  <c:v>130.66105267565402</c:v>
                </c:pt>
                <c:pt idx="106">
                  <c:v>131.57968092192647</c:v>
                </c:pt>
                <c:pt idx="107">
                  <c:v>132.48157495240082</c:v>
                </c:pt>
                <c:pt idx="108">
                  <c:v>133.36673476707699</c:v>
                </c:pt>
                <c:pt idx="109">
                  <c:v>134.23516036595507</c:v>
                </c:pt>
                <c:pt idx="110">
                  <c:v>135.08685174903499</c:v>
                </c:pt>
                <c:pt idx="111">
                  <c:v>135.92180891631679</c:v>
                </c:pt>
                <c:pt idx="112">
                  <c:v>136.74003186780047</c:v>
                </c:pt>
                <c:pt idx="113">
                  <c:v>137.54152060348596</c:v>
                </c:pt>
                <c:pt idx="114">
                  <c:v>137.54152060348616</c:v>
                </c:pt>
                <c:pt idx="115">
                  <c:v>139.14760779739944</c:v>
                </c:pt>
                <c:pt idx="116">
                  <c:v>140.74063247938915</c:v>
                </c:pt>
                <c:pt idx="117">
                  <c:v>142.32059464945527</c:v>
                </c:pt>
                <c:pt idx="118">
                  <c:v>143.88749430759773</c:v>
                </c:pt>
                <c:pt idx="119">
                  <c:v>145.44133145381662</c:v>
                </c:pt>
                <c:pt idx="120">
                  <c:v>146.98210608811189</c:v>
                </c:pt>
                <c:pt idx="121">
                  <c:v>148.50981821048356</c:v>
                </c:pt>
                <c:pt idx="122">
                  <c:v>150.02446782093162</c:v>
                </c:pt>
                <c:pt idx="123">
                  <c:v>151.52605491945607</c:v>
                </c:pt>
                <c:pt idx="124">
                  <c:v>153.01457950605692</c:v>
                </c:pt>
                <c:pt idx="125">
                  <c:v>154.49004158073419</c:v>
                </c:pt>
                <c:pt idx="126">
                  <c:v>155.95244114348776</c:v>
                </c:pt>
                <c:pt idx="127">
                  <c:v>157.40177819431779</c:v>
                </c:pt>
                <c:pt idx="128">
                  <c:v>158.83805273322417</c:v>
                </c:pt>
                <c:pt idx="129">
                  <c:v>160.26126476020698</c:v>
                </c:pt>
                <c:pt idx="130">
                  <c:v>161.67141427526619</c:v>
                </c:pt>
                <c:pt idx="131">
                  <c:v>163.06850127840178</c:v>
                </c:pt>
                <c:pt idx="132">
                  <c:v>164.45252576961371</c:v>
                </c:pt>
                <c:pt idx="133">
                  <c:v>165.82348774890212</c:v>
                </c:pt>
                <c:pt idx="134">
                  <c:v>167.18138721626693</c:v>
                </c:pt>
                <c:pt idx="135">
                  <c:v>168.52622417170807</c:v>
                </c:pt>
                <c:pt idx="136">
                  <c:v>169.85799861522563</c:v>
                </c:pt>
                <c:pt idx="137">
                  <c:v>171.17671054681955</c:v>
                </c:pt>
                <c:pt idx="138">
                  <c:v>172.48235996648989</c:v>
                </c:pt>
                <c:pt idx="139">
                  <c:v>173.7749468742366</c:v>
                </c:pt>
                <c:pt idx="140">
                  <c:v>175.05447127005974</c:v>
                </c:pt>
                <c:pt idx="141">
                  <c:v>176.32093315395926</c:v>
                </c:pt>
                <c:pt idx="142">
                  <c:v>177.5743325259352</c:v>
                </c:pt>
                <c:pt idx="143">
                  <c:v>178.81466938598749</c:v>
                </c:pt>
                <c:pt idx="144">
                  <c:v>180.04194373411613</c:v>
                </c:pt>
                <c:pt idx="145">
                  <c:v>181.25615557032123</c:v>
                </c:pt>
                <c:pt idx="146">
                  <c:v>182.45730489460271</c:v>
                </c:pt>
                <c:pt idx="147">
                  <c:v>183.64539170696057</c:v>
                </c:pt>
                <c:pt idx="148">
                  <c:v>184.82041600739484</c:v>
                </c:pt>
                <c:pt idx="149">
                  <c:v>185.98237779590551</c:v>
                </c:pt>
                <c:pt idx="150">
                  <c:v>187.13127707249254</c:v>
                </c:pt>
                <c:pt idx="151">
                  <c:v>188.26711383715596</c:v>
                </c:pt>
                <c:pt idx="152">
                  <c:v>189.38988808989581</c:v>
                </c:pt>
                <c:pt idx="153">
                  <c:v>190.49959983071207</c:v>
                </c:pt>
                <c:pt idx="154">
                  <c:v>191.59624905960462</c:v>
                </c:pt>
                <c:pt idx="155">
                  <c:v>192.67983577657361</c:v>
                </c:pt>
                <c:pt idx="156">
                  <c:v>193.75035998161903</c:v>
                </c:pt>
                <c:pt idx="157">
                  <c:v>194.80782167474081</c:v>
                </c:pt>
                <c:pt idx="158">
                  <c:v>195.85222085593898</c:v>
                </c:pt>
                <c:pt idx="159">
                  <c:v>196.8835575252136</c:v>
                </c:pt>
                <c:pt idx="160">
                  <c:v>197.90183168256456</c:v>
                </c:pt>
                <c:pt idx="161">
                  <c:v>198.90704332799194</c:v>
                </c:pt>
                <c:pt idx="162">
                  <c:v>199.89919246149566</c:v>
                </c:pt>
                <c:pt idx="163">
                  <c:v>200.87827908307582</c:v>
                </c:pt>
                <c:pt idx="164">
                  <c:v>201.84430319273235</c:v>
                </c:pt>
                <c:pt idx="165">
                  <c:v>202.79726479046528</c:v>
                </c:pt>
                <c:pt idx="166">
                  <c:v>203.73716387627462</c:v>
                </c:pt>
                <c:pt idx="167">
                  <c:v>204.66400045016036</c:v>
                </c:pt>
                <c:pt idx="168">
                  <c:v>205.57777451212243</c:v>
                </c:pt>
                <c:pt idx="169">
                  <c:v>206.47848606216095</c:v>
                </c:pt>
                <c:pt idx="170">
                  <c:v>207.36613510027587</c:v>
                </c:pt>
                <c:pt idx="171">
                  <c:v>208.24072162646712</c:v>
                </c:pt>
                <c:pt idx="172">
                  <c:v>209.10224564073479</c:v>
                </c:pt>
                <c:pt idx="173">
                  <c:v>209.95070714307883</c:v>
                </c:pt>
                <c:pt idx="174">
                  <c:v>210.78610613349932</c:v>
                </c:pt>
                <c:pt idx="175">
                  <c:v>211.60844261199617</c:v>
                </c:pt>
                <c:pt idx="176">
                  <c:v>212.41771657856941</c:v>
                </c:pt>
                <c:pt idx="177">
                  <c:v>213.21392803321908</c:v>
                </c:pt>
                <c:pt idx="178">
                  <c:v>213.99707697594511</c:v>
                </c:pt>
                <c:pt idx="179">
                  <c:v>213.99707697594539</c:v>
                </c:pt>
                <c:pt idx="180">
                  <c:v>215.54246817513197</c:v>
                </c:pt>
                <c:pt idx="181">
                  <c:v>217.07842515713992</c:v>
                </c:pt>
                <c:pt idx="182">
                  <c:v>218.60494792196914</c:v>
                </c:pt>
                <c:pt idx="183">
                  <c:v>220.12203646961973</c:v>
                </c:pt>
                <c:pt idx="184">
                  <c:v>221.62969080009165</c:v>
                </c:pt>
                <c:pt idx="185">
                  <c:v>223.12791091338494</c:v>
                </c:pt>
                <c:pt idx="186">
                  <c:v>224.61669680949953</c:v>
                </c:pt>
                <c:pt idx="187">
                  <c:v>226.09604848843543</c:v>
                </c:pt>
                <c:pt idx="188">
                  <c:v>227.56596595019266</c:v>
                </c:pt>
                <c:pt idx="189">
                  <c:v>229.02644919477123</c:v>
                </c:pt>
                <c:pt idx="190">
                  <c:v>230.47749822217114</c:v>
                </c:pt>
                <c:pt idx="191">
                  <c:v>231.9191130323924</c:v>
                </c:pt>
                <c:pt idx="192">
                  <c:v>233.35129362543498</c:v>
                </c:pt>
                <c:pt idx="193">
                  <c:v>234.77404000129889</c:v>
                </c:pt>
                <c:pt idx="194">
                  <c:v>236.18735215998407</c:v>
                </c:pt>
                <c:pt idx="195">
                  <c:v>237.59123010149068</c:v>
                </c:pt>
                <c:pt idx="196">
                  <c:v>238.98567382581859</c:v>
                </c:pt>
                <c:pt idx="197">
                  <c:v>240.37068333296784</c:v>
                </c:pt>
                <c:pt idx="198">
                  <c:v>241.74625862293837</c:v>
                </c:pt>
                <c:pt idx="199">
                  <c:v>243.11239969573029</c:v>
                </c:pt>
                <c:pt idx="200">
                  <c:v>244.46910655134349</c:v>
                </c:pt>
                <c:pt idx="201">
                  <c:v>245.81637918977802</c:v>
                </c:pt>
                <c:pt idx="202">
                  <c:v>247.15421761103394</c:v>
                </c:pt>
                <c:pt idx="203">
                  <c:v>248.48262181511112</c:v>
                </c:pt>
                <c:pt idx="204">
                  <c:v>249.80159180200977</c:v>
                </c:pt>
                <c:pt idx="205">
                  <c:v>251.11112757172961</c:v>
                </c:pt>
                <c:pt idx="206">
                  <c:v>252.41122912427082</c:v>
                </c:pt>
                <c:pt idx="207">
                  <c:v>253.70189645963336</c:v>
                </c:pt>
                <c:pt idx="208">
                  <c:v>254.98312957781718</c:v>
                </c:pt>
                <c:pt idx="209">
                  <c:v>256.25492847882248</c:v>
                </c:pt>
                <c:pt idx="210">
                  <c:v>257.51729316264908</c:v>
                </c:pt>
                <c:pt idx="211">
                  <c:v>258.77022362929688</c:v>
                </c:pt>
                <c:pt idx="212">
                  <c:v>260.01371987876604</c:v>
                </c:pt>
                <c:pt idx="213">
                  <c:v>261.24778191105662</c:v>
                </c:pt>
                <c:pt idx="214">
                  <c:v>262.47240972616845</c:v>
                </c:pt>
                <c:pt idx="215">
                  <c:v>263.6876033241017</c:v>
                </c:pt>
                <c:pt idx="216">
                  <c:v>264.8933627048562</c:v>
                </c:pt>
                <c:pt idx="217">
                  <c:v>266.08968786843207</c:v>
                </c:pt>
                <c:pt idx="218">
                  <c:v>267.27657881482929</c:v>
                </c:pt>
                <c:pt idx="219">
                  <c:v>268.45403554404771</c:v>
                </c:pt>
                <c:pt idx="220">
                  <c:v>269.62205805608767</c:v>
                </c:pt>
                <c:pt idx="221">
                  <c:v>270.78064635094887</c:v>
                </c:pt>
                <c:pt idx="222">
                  <c:v>271.92980042863138</c:v>
                </c:pt>
                <c:pt idx="223">
                  <c:v>273.06952028913526</c:v>
                </c:pt>
                <c:pt idx="224">
                  <c:v>274.19980593246038</c:v>
                </c:pt>
                <c:pt idx="225">
                  <c:v>275.32065735860698</c:v>
                </c:pt>
                <c:pt idx="226">
                  <c:v>276.43207456757483</c:v>
                </c:pt>
                <c:pt idx="227">
                  <c:v>277.53405755936393</c:v>
                </c:pt>
                <c:pt idx="228">
                  <c:v>278.62660633397451</c:v>
                </c:pt>
                <c:pt idx="229">
                  <c:v>279.70972089140633</c:v>
                </c:pt>
                <c:pt idx="230">
                  <c:v>280.78340123165947</c:v>
                </c:pt>
                <c:pt idx="231">
                  <c:v>281.84764735473397</c:v>
                </c:pt>
                <c:pt idx="232">
                  <c:v>282.90245926062988</c:v>
                </c:pt>
                <c:pt idx="233">
                  <c:v>283.94783694934699</c:v>
                </c:pt>
                <c:pt idx="234">
                  <c:v>284.98378042088552</c:v>
                </c:pt>
                <c:pt idx="235">
                  <c:v>286.01028967524536</c:v>
                </c:pt>
                <c:pt idx="236">
                  <c:v>287.02736471242656</c:v>
                </c:pt>
                <c:pt idx="237">
                  <c:v>288.03500553242907</c:v>
                </c:pt>
                <c:pt idx="238">
                  <c:v>289.03321213525282</c:v>
                </c:pt>
                <c:pt idx="239">
                  <c:v>290.021984520898</c:v>
                </c:pt>
                <c:pt idx="240">
                  <c:v>291.00132268936443</c:v>
                </c:pt>
                <c:pt idx="241">
                  <c:v>291.97122664065228</c:v>
                </c:pt>
                <c:pt idx="242">
                  <c:v>292.93169637476149</c:v>
                </c:pt>
                <c:pt idx="243">
                  <c:v>293.882731891692</c:v>
                </c:pt>
                <c:pt idx="244">
                  <c:v>294.82433319144383</c:v>
                </c:pt>
                <c:pt idx="245">
                  <c:v>295.7565002740169</c:v>
                </c:pt>
                <c:pt idx="246">
                  <c:v>296.67923313941134</c:v>
                </c:pt>
                <c:pt idx="247">
                  <c:v>297.59253178762725</c:v>
                </c:pt>
                <c:pt idx="248">
                  <c:v>298.49639621866436</c:v>
                </c:pt>
                <c:pt idx="249">
                  <c:v>299.39082643252283</c:v>
                </c:pt>
                <c:pt idx="250">
                  <c:v>300.27582242920261</c:v>
                </c:pt>
                <c:pt idx="251">
                  <c:v>301.15138420870375</c:v>
                </c:pt>
                <c:pt idx="252">
                  <c:v>302.01751177102625</c:v>
                </c:pt>
                <c:pt idx="253">
                  <c:v>302.87420511617</c:v>
                </c:pt>
                <c:pt idx="254">
                  <c:v>303.72146424413523</c:v>
                </c:pt>
                <c:pt idx="255">
                  <c:v>304.5592891549216</c:v>
                </c:pt>
                <c:pt idx="256">
                  <c:v>305.38767984852939</c:v>
                </c:pt>
                <c:pt idx="257">
                  <c:v>306.20663632495859</c:v>
                </c:pt>
                <c:pt idx="258">
                  <c:v>307.01615858420905</c:v>
                </c:pt>
                <c:pt idx="259">
                  <c:v>307.81624662628082</c:v>
                </c:pt>
                <c:pt idx="260">
                  <c:v>308.60690045117389</c:v>
                </c:pt>
                <c:pt idx="261">
                  <c:v>309.38812005888843</c:v>
                </c:pt>
                <c:pt idx="262">
                  <c:v>310.15990544942417</c:v>
                </c:pt>
                <c:pt idx="263">
                  <c:v>310.92225662278133</c:v>
                </c:pt>
                <c:pt idx="264">
                  <c:v>311.6751735789598</c:v>
                </c:pt>
                <c:pt idx="265">
                  <c:v>311.6751735789594</c:v>
                </c:pt>
                <c:pt idx="266">
                  <c:v>312.99746455066639</c:v>
                </c:pt>
                <c:pt idx="267">
                  <c:v>314.31295845409454</c:v>
                </c:pt>
                <c:pt idx="268">
                  <c:v>315.62165528924419</c:v>
                </c:pt>
                <c:pt idx="269">
                  <c:v>316.92355505611516</c:v>
                </c:pt>
                <c:pt idx="270">
                  <c:v>318.21865775470746</c:v>
                </c:pt>
                <c:pt idx="271">
                  <c:v>319.50696338502104</c:v>
                </c:pt>
                <c:pt idx="272">
                  <c:v>320.78847194705594</c:v>
                </c:pt>
                <c:pt idx="273">
                  <c:v>322.06318344081228</c:v>
                </c:pt>
                <c:pt idx="274">
                  <c:v>323.33109786628995</c:v>
                </c:pt>
                <c:pt idx="275">
                  <c:v>324.59221522348889</c:v>
                </c:pt>
                <c:pt idx="276">
                  <c:v>325.84653551240922</c:v>
                </c:pt>
                <c:pt idx="277">
                  <c:v>327.09405873305093</c:v>
                </c:pt>
                <c:pt idx="278">
                  <c:v>328.33478488541385</c:v>
                </c:pt>
                <c:pt idx="279">
                  <c:v>329.56871396949811</c:v>
                </c:pt>
                <c:pt idx="280">
                  <c:v>330.7958459853038</c:v>
                </c:pt>
                <c:pt idx="281">
                  <c:v>332.01618093283076</c:v>
                </c:pt>
                <c:pt idx="282">
                  <c:v>333.229718812079</c:v>
                </c:pt>
                <c:pt idx="283">
                  <c:v>334.43645962304873</c:v>
                </c:pt>
                <c:pt idx="284">
                  <c:v>335.63640336573974</c:v>
                </c:pt>
                <c:pt idx="285">
                  <c:v>336.82955004015207</c:v>
                </c:pt>
                <c:pt idx="286">
                  <c:v>338.01589964628579</c:v>
                </c:pt>
                <c:pt idx="287">
                  <c:v>339.19545218414072</c:v>
                </c:pt>
                <c:pt idx="288">
                  <c:v>340.36820765371715</c:v>
                </c:pt>
                <c:pt idx="289">
                  <c:v>341.53416605501474</c:v>
                </c:pt>
                <c:pt idx="290">
                  <c:v>342.69332738803377</c:v>
                </c:pt>
                <c:pt idx="291">
                  <c:v>343.84569165277418</c:v>
                </c:pt>
                <c:pt idx="292">
                  <c:v>344.99125884923581</c:v>
                </c:pt>
                <c:pt idx="293">
                  <c:v>346.13002897741887</c:v>
                </c:pt>
                <c:pt idx="294">
                  <c:v>347.26200203732321</c:v>
                </c:pt>
                <c:pt idx="295">
                  <c:v>348.38717802894894</c:v>
                </c:pt>
                <c:pt idx="296">
                  <c:v>349.50555695229593</c:v>
                </c:pt>
                <c:pt idx="297">
                  <c:v>350.61713880736437</c:v>
                </c:pt>
                <c:pt idx="298">
                  <c:v>351.72192359415402</c:v>
                </c:pt>
                <c:pt idx="299">
                  <c:v>352.81991131266511</c:v>
                </c:pt>
                <c:pt idx="300">
                  <c:v>353.91110196289742</c:v>
                </c:pt>
                <c:pt idx="301">
                  <c:v>354.99549554485122</c:v>
                </c:pt>
                <c:pt idx="302">
                  <c:v>356.07309205852624</c:v>
                </c:pt>
                <c:pt idx="303">
                  <c:v>357.14389150392265</c:v>
                </c:pt>
                <c:pt idx="304">
                  <c:v>358.20789388104043</c:v>
                </c:pt>
                <c:pt idx="305">
                  <c:v>359.26509918987949</c:v>
                </c:pt>
                <c:pt idx="306">
                  <c:v>360.31550743043988</c:v>
                </c:pt>
                <c:pt idx="307">
                  <c:v>361.35911860272165</c:v>
                </c:pt>
                <c:pt idx="308">
                  <c:v>362.39593270672475</c:v>
                </c:pt>
                <c:pt idx="309">
                  <c:v>363.42594974244912</c:v>
                </c:pt>
                <c:pt idx="310">
                  <c:v>364.44916970989482</c:v>
                </c:pt>
                <c:pt idx="311">
                  <c:v>365.46559260906196</c:v>
                </c:pt>
                <c:pt idx="312">
                  <c:v>366.47521843995037</c:v>
                </c:pt>
                <c:pt idx="313">
                  <c:v>367.47804720256016</c:v>
                </c:pt>
                <c:pt idx="314">
                  <c:v>368.47407889689129</c:v>
                </c:pt>
                <c:pt idx="315">
                  <c:v>369.46331352294368</c:v>
                </c:pt>
                <c:pt idx="316">
                  <c:v>370.44575108071751</c:v>
                </c:pt>
                <c:pt idx="317">
                  <c:v>371.42139157021262</c:v>
                </c:pt>
                <c:pt idx="318">
                  <c:v>372.39023499142905</c:v>
                </c:pt>
                <c:pt idx="319">
                  <c:v>373.35228134436682</c:v>
                </c:pt>
                <c:pt idx="320">
                  <c:v>374.30753062902596</c:v>
                </c:pt>
                <c:pt idx="321">
                  <c:v>375.25598284540638</c:v>
                </c:pt>
                <c:pt idx="322">
                  <c:v>376.19763799350818</c:v>
                </c:pt>
                <c:pt idx="323">
                  <c:v>377.13249607333131</c:v>
                </c:pt>
                <c:pt idx="324">
                  <c:v>378.06055708487577</c:v>
                </c:pt>
                <c:pt idx="325">
                  <c:v>378.98182102814155</c:v>
                </c:pt>
                <c:pt idx="326">
                  <c:v>379.89628790312872</c:v>
                </c:pt>
                <c:pt idx="327">
                  <c:v>380.80395770983722</c:v>
                </c:pt>
                <c:pt idx="328">
                  <c:v>381.70483044826699</c:v>
                </c:pt>
                <c:pt idx="329">
                  <c:v>382.59890611841826</c:v>
                </c:pt>
                <c:pt idx="330">
                  <c:v>383.48618472029062</c:v>
                </c:pt>
                <c:pt idx="331">
                  <c:v>384.36666625388449</c:v>
                </c:pt>
                <c:pt idx="332">
                  <c:v>385.24035071919968</c:v>
                </c:pt>
                <c:pt idx="333">
                  <c:v>386.1072381162362</c:v>
                </c:pt>
                <c:pt idx="334">
                  <c:v>386.967328444994</c:v>
                </c:pt>
                <c:pt idx="335">
                  <c:v>387.82062170547323</c:v>
                </c:pt>
                <c:pt idx="336">
                  <c:v>388.66711789767373</c:v>
                </c:pt>
                <c:pt idx="337">
                  <c:v>389.50681702159557</c:v>
                </c:pt>
                <c:pt idx="338">
                  <c:v>390.33971907723873</c:v>
                </c:pt>
                <c:pt idx="339">
                  <c:v>391.16582406460327</c:v>
                </c:pt>
                <c:pt idx="340">
                  <c:v>391.98513198368909</c:v>
                </c:pt>
                <c:pt idx="341">
                  <c:v>392.79764283449629</c:v>
                </c:pt>
                <c:pt idx="342">
                  <c:v>393.60335661702482</c:v>
                </c:pt>
                <c:pt idx="343">
                  <c:v>394.40227333127467</c:v>
                </c:pt>
                <c:pt idx="344">
                  <c:v>394.40227333127388</c:v>
                </c:pt>
                <c:pt idx="345">
                  <c:v>395.61286999593932</c:v>
                </c:pt>
                <c:pt idx="346">
                  <c:v>396.81971167813043</c:v>
                </c:pt>
                <c:pt idx="347">
                  <c:v>398.02279837784687</c:v>
                </c:pt>
                <c:pt idx="348">
                  <c:v>399.22213009508886</c:v>
                </c:pt>
                <c:pt idx="349">
                  <c:v>400.41770682985629</c:v>
                </c:pt>
                <c:pt idx="350">
                  <c:v>401.60952858214921</c:v>
                </c:pt>
                <c:pt idx="351">
                  <c:v>402.79759535196752</c:v>
                </c:pt>
                <c:pt idx="352">
                  <c:v>403.98190713931126</c:v>
                </c:pt>
                <c:pt idx="353">
                  <c:v>405.16246394418056</c:v>
                </c:pt>
                <c:pt idx="354">
                  <c:v>406.33926576657529</c:v>
                </c:pt>
                <c:pt idx="355">
                  <c:v>407.51231260649553</c:v>
                </c:pt>
                <c:pt idx="356">
                  <c:v>408.68160446394114</c:v>
                </c:pt>
                <c:pt idx="357">
                  <c:v>409.84714133891231</c:v>
                </c:pt>
                <c:pt idx="358">
                  <c:v>411.00892323140874</c:v>
                </c:pt>
                <c:pt idx="359">
                  <c:v>412.1669501414309</c:v>
                </c:pt>
                <c:pt idx="360">
                  <c:v>413.32122206897844</c:v>
                </c:pt>
                <c:pt idx="361">
                  <c:v>414.47173901405131</c:v>
                </c:pt>
                <c:pt idx="362">
                  <c:v>415.61850097664978</c:v>
                </c:pt>
                <c:pt idx="363">
                  <c:v>416.76150795677376</c:v>
                </c:pt>
                <c:pt idx="364">
                  <c:v>417.90075995442311</c:v>
                </c:pt>
                <c:pt idx="365">
                  <c:v>419.03625696959796</c:v>
                </c:pt>
                <c:pt idx="366">
                  <c:v>420.16799900229825</c:v>
                </c:pt>
                <c:pt idx="367">
                  <c:v>421.29598605252403</c:v>
                </c:pt>
                <c:pt idx="368">
                  <c:v>422.42021812027531</c:v>
                </c:pt>
                <c:pt idx="369">
                  <c:v>423.54069520555191</c:v>
                </c:pt>
                <c:pt idx="370">
                  <c:v>424.65741730835413</c:v>
                </c:pt>
                <c:pt idx="371">
                  <c:v>425.77038442868172</c:v>
                </c:pt>
                <c:pt idx="372">
                  <c:v>426.87959656653481</c:v>
                </c:pt>
                <c:pt idx="373">
                  <c:v>427.9850537219134</c:v>
                </c:pt>
                <c:pt idx="374">
                  <c:v>429.08675589481737</c:v>
                </c:pt>
                <c:pt idx="375">
                  <c:v>430.18470308524684</c:v>
                </c:pt>
                <c:pt idx="376">
                  <c:v>431.2788952932018</c:v>
                </c:pt>
                <c:pt idx="377">
                  <c:v>432.36933251868226</c:v>
                </c:pt>
                <c:pt idx="378">
                  <c:v>433.45601476168815</c:v>
                </c:pt>
                <c:pt idx="379">
                  <c:v>434.53894202221943</c:v>
                </c:pt>
                <c:pt idx="380">
                  <c:v>435.61811430027632</c:v>
                </c:pt>
                <c:pt idx="381">
                  <c:v>436.69353159585859</c:v>
                </c:pt>
                <c:pt idx="382">
                  <c:v>437.76519390896624</c:v>
                </c:pt>
                <c:pt idx="383">
                  <c:v>438.8331012395995</c:v>
                </c:pt>
                <c:pt idx="384">
                  <c:v>439.89725358775814</c:v>
                </c:pt>
                <c:pt idx="385">
                  <c:v>440.95765095344228</c:v>
                </c:pt>
                <c:pt idx="386">
                  <c:v>442.01429333665186</c:v>
                </c:pt>
                <c:pt idx="387">
                  <c:v>443.06718073738682</c:v>
                </c:pt>
                <c:pt idx="388">
                  <c:v>444.11631315564739</c:v>
                </c:pt>
                <c:pt idx="389">
                  <c:v>445.1616905914334</c:v>
                </c:pt>
                <c:pt idx="390">
                  <c:v>446.20331304474496</c:v>
                </c:pt>
                <c:pt idx="391">
                  <c:v>447.24118051558185</c:v>
                </c:pt>
                <c:pt idx="392">
                  <c:v>448.27529300394417</c:v>
                </c:pt>
                <c:pt idx="393">
                  <c:v>449.30565050983205</c:v>
                </c:pt>
                <c:pt idx="394">
                  <c:v>450.33225303324542</c:v>
                </c:pt>
                <c:pt idx="395">
                  <c:v>451.35510057418406</c:v>
                </c:pt>
                <c:pt idx="396">
                  <c:v>452.37419313264832</c:v>
                </c:pt>
                <c:pt idx="397">
                  <c:v>453.38953070863806</c:v>
                </c:pt>
                <c:pt idx="398">
                  <c:v>454.40111330215314</c:v>
                </c:pt>
                <c:pt idx="399">
                  <c:v>455.40894091319387</c:v>
                </c:pt>
                <c:pt idx="400">
                  <c:v>456.41301354175988</c:v>
                </c:pt>
                <c:pt idx="401">
                  <c:v>457.41333118785144</c:v>
                </c:pt>
                <c:pt idx="402">
                  <c:v>458.4098938514685</c:v>
                </c:pt>
                <c:pt idx="403">
                  <c:v>459.4027015326111</c:v>
                </c:pt>
                <c:pt idx="404">
                  <c:v>460.39175423127904</c:v>
                </c:pt>
                <c:pt idx="405">
                  <c:v>461.37705194747235</c:v>
                </c:pt>
                <c:pt idx="406">
                  <c:v>462.35859468119133</c:v>
                </c:pt>
                <c:pt idx="407">
                  <c:v>463.3363824324357</c:v>
                </c:pt>
                <c:pt idx="408">
                  <c:v>464.31041520120544</c:v>
                </c:pt>
                <c:pt idx="409">
                  <c:v>465.28069298750069</c:v>
                </c:pt>
                <c:pt idx="410">
                  <c:v>466.24721579132137</c:v>
                </c:pt>
                <c:pt idx="411">
                  <c:v>467.20998361266766</c:v>
                </c:pt>
                <c:pt idx="412">
                  <c:v>468.16899645153933</c:v>
                </c:pt>
                <c:pt idx="413">
                  <c:v>469.12425430793638</c:v>
                </c:pt>
                <c:pt idx="414">
                  <c:v>470.07575718185899</c:v>
                </c:pt>
                <c:pt idx="415">
                  <c:v>471.02350507330709</c:v>
                </c:pt>
                <c:pt idx="416">
                  <c:v>471.96749798228069</c:v>
                </c:pt>
                <c:pt idx="417">
                  <c:v>472.90773590877973</c:v>
                </c:pt>
                <c:pt idx="418">
                  <c:v>473.84421885280409</c:v>
                </c:pt>
                <c:pt idx="419">
                  <c:v>474.77694681435406</c:v>
                </c:pt>
                <c:pt idx="420">
                  <c:v>475.70591979342947</c:v>
                </c:pt>
                <c:pt idx="421">
                  <c:v>476.63113779003027</c:v>
                </c:pt>
                <c:pt idx="422">
                  <c:v>477.55260080415655</c:v>
                </c:pt>
                <c:pt idx="423">
                  <c:v>478.47030883580834</c:v>
                </c:pt>
                <c:pt idx="424">
                  <c:v>479.38426188498556</c:v>
                </c:pt>
                <c:pt idx="425">
                  <c:v>480.29445995168834</c:v>
                </c:pt>
                <c:pt idx="426">
                  <c:v>481.20090303591644</c:v>
                </c:pt>
                <c:pt idx="427">
                  <c:v>482.10359113767009</c:v>
                </c:pt>
                <c:pt idx="428">
                  <c:v>483.00252425694924</c:v>
                </c:pt>
                <c:pt idx="429">
                  <c:v>483.89770239375383</c:v>
                </c:pt>
                <c:pt idx="430">
                  <c:v>484.78912554808397</c:v>
                </c:pt>
                <c:pt idx="431">
                  <c:v>485.67679371993933</c:v>
                </c:pt>
                <c:pt idx="432">
                  <c:v>486.56070690932029</c:v>
                </c:pt>
                <c:pt idx="433">
                  <c:v>487.44086511622675</c:v>
                </c:pt>
                <c:pt idx="434">
                  <c:v>488.31726834065859</c:v>
                </c:pt>
                <c:pt idx="435">
                  <c:v>489.18991658261598</c:v>
                </c:pt>
                <c:pt idx="436">
                  <c:v>490.0588098420987</c:v>
                </c:pt>
                <c:pt idx="437">
                  <c:v>490.92394811910702</c:v>
                </c:pt>
                <c:pt idx="438">
                  <c:v>491.78533141364085</c:v>
                </c:pt>
                <c:pt idx="439">
                  <c:v>492.6429597257</c:v>
                </c:pt>
                <c:pt idx="440">
                  <c:v>493.4968330552847</c:v>
                </c:pt>
                <c:pt idx="441">
                  <c:v>494.34695140239484</c:v>
                </c:pt>
                <c:pt idx="442">
                  <c:v>495.19331476703042</c:v>
                </c:pt>
                <c:pt idx="443">
                  <c:v>496.03592314919155</c:v>
                </c:pt>
                <c:pt idx="444">
                  <c:v>496.87477654887806</c:v>
                </c:pt>
                <c:pt idx="445">
                  <c:v>497.70987496609001</c:v>
                </c:pt>
                <c:pt idx="446">
                  <c:v>498.54121840082752</c:v>
                </c:pt>
                <c:pt idx="447">
                  <c:v>499.3688068530904</c:v>
                </c:pt>
                <c:pt idx="448">
                  <c:v>500.19264032287884</c:v>
                </c:pt>
                <c:pt idx="449">
                  <c:v>501.01271881019261</c:v>
                </c:pt>
                <c:pt idx="450">
                  <c:v>501.82904231503198</c:v>
                </c:pt>
                <c:pt idx="451">
                  <c:v>502.6416108373968</c:v>
                </c:pt>
                <c:pt idx="452">
                  <c:v>503.45042437728705</c:v>
                </c:pt>
                <c:pt idx="453">
                  <c:v>504.2554829347028</c:v>
                </c:pt>
                <c:pt idx="454">
                  <c:v>505.05678650964393</c:v>
                </c:pt>
                <c:pt idx="455">
                  <c:v>505.85433510211061</c:v>
                </c:pt>
                <c:pt idx="456">
                  <c:v>506.64812871210273</c:v>
                </c:pt>
                <c:pt idx="457">
                  <c:v>507.43816733962024</c:v>
                </c:pt>
                <c:pt idx="458">
                  <c:v>508.22445098466335</c:v>
                </c:pt>
                <c:pt idx="459">
                  <c:v>509.00697964723179</c:v>
                </c:pt>
                <c:pt idx="460">
                  <c:v>509.78575332732589</c:v>
                </c:pt>
                <c:pt idx="461">
                  <c:v>510.56077202494521</c:v>
                </c:pt>
                <c:pt idx="462">
                  <c:v>511.33203574009008</c:v>
                </c:pt>
                <c:pt idx="463">
                  <c:v>512.09954447276039</c:v>
                </c:pt>
                <c:pt idx="464">
                  <c:v>512.86329822295636</c:v>
                </c:pt>
                <c:pt idx="465">
                  <c:v>513.62329699067766</c:v>
                </c:pt>
                <c:pt idx="466">
                  <c:v>514.37954077592428</c:v>
                </c:pt>
                <c:pt idx="467">
                  <c:v>515.13202957869657</c:v>
                </c:pt>
                <c:pt idx="468">
                  <c:v>515.88076339899419</c:v>
                </c:pt>
                <c:pt idx="469">
                  <c:v>516.62574223681736</c:v>
                </c:pt>
                <c:pt idx="470">
                  <c:v>517.36696609216597</c:v>
                </c:pt>
                <c:pt idx="471">
                  <c:v>518.10443496504001</c:v>
                </c:pt>
                <c:pt idx="472">
                  <c:v>518.83814885543973</c:v>
                </c:pt>
                <c:pt idx="473">
                  <c:v>519.56810776336465</c:v>
                </c:pt>
                <c:pt idx="474">
                  <c:v>520.29431168881513</c:v>
                </c:pt>
                <c:pt idx="475">
                  <c:v>521.01676063179104</c:v>
                </c:pt>
                <c:pt idx="476">
                  <c:v>521.73545459229229</c:v>
                </c:pt>
                <c:pt idx="477">
                  <c:v>522.45039357031931</c:v>
                </c:pt>
                <c:pt idx="478">
                  <c:v>523.16157756587154</c:v>
                </c:pt>
                <c:pt idx="479">
                  <c:v>523.86900657894944</c:v>
                </c:pt>
                <c:pt idx="480">
                  <c:v>524.57268060955266</c:v>
                </c:pt>
                <c:pt idx="481">
                  <c:v>525.27259965768155</c:v>
                </c:pt>
                <c:pt idx="482">
                  <c:v>525.96876372333554</c:v>
                </c:pt>
                <c:pt idx="483">
                  <c:v>526.6611728065152</c:v>
                </c:pt>
                <c:pt idx="484">
                  <c:v>527.3498269072204</c:v>
                </c:pt>
                <c:pt idx="485">
                  <c:v>528.03472602545094</c:v>
                </c:pt>
                <c:pt idx="486">
                  <c:v>528.71587016120702</c:v>
                </c:pt>
                <c:pt idx="487">
                  <c:v>529.39325931448843</c:v>
                </c:pt>
                <c:pt idx="488">
                  <c:v>530.0668934852954</c:v>
                </c:pt>
                <c:pt idx="489">
                  <c:v>530.73677267362791</c:v>
                </c:pt>
                <c:pt idx="490">
                  <c:v>531.40289687948575</c:v>
                </c:pt>
                <c:pt idx="491">
                  <c:v>532.06526610286915</c:v>
                </c:pt>
                <c:pt idx="492">
                  <c:v>532.72388034377798</c:v>
                </c:pt>
                <c:pt idx="493">
                  <c:v>533.37873960221225</c:v>
                </c:pt>
                <c:pt idx="494">
                  <c:v>534.02984387817207</c:v>
                </c:pt>
                <c:pt idx="495">
                  <c:v>534.67719317165734</c:v>
                </c:pt>
                <c:pt idx="496">
                  <c:v>535.32078748266792</c:v>
                </c:pt>
                <c:pt idx="497">
                  <c:v>535.96062681120418</c:v>
                </c:pt>
                <c:pt idx="498">
                  <c:v>536.59671115726576</c:v>
                </c:pt>
                <c:pt idx="499">
                  <c:v>537.22904052085289</c:v>
                </c:pt>
                <c:pt idx="500">
                  <c:v>537.85761490196535</c:v>
                </c:pt>
                <c:pt idx="501">
                  <c:v>538.48243430060336</c:v>
                </c:pt>
                <c:pt idx="502">
                  <c:v>539.10349871676681</c:v>
                </c:pt>
                <c:pt idx="503">
                  <c:v>539.72080815045581</c:v>
                </c:pt>
                <c:pt idx="504">
                  <c:v>540.33436260167014</c:v>
                </c:pt>
                <c:pt idx="505">
                  <c:v>540.94416207041002</c:v>
                </c:pt>
                <c:pt idx="506">
                  <c:v>541.55020655667545</c:v>
                </c:pt>
                <c:pt idx="507">
                  <c:v>542.15249606046621</c:v>
                </c:pt>
                <c:pt idx="508">
                  <c:v>542.7510305817824</c:v>
                </c:pt>
                <c:pt idx="509">
                  <c:v>543.34581012062415</c:v>
                </c:pt>
                <c:pt idx="510">
                  <c:v>543.93683467699134</c:v>
                </c:pt>
                <c:pt idx="511">
                  <c:v>544.52410425088408</c:v>
                </c:pt>
                <c:pt idx="512">
                  <c:v>545.10761884230214</c:v>
                </c:pt>
                <c:pt idx="513">
                  <c:v>545.68737845124576</c:v>
                </c:pt>
                <c:pt idx="514">
                  <c:v>546.26338307771471</c:v>
                </c:pt>
                <c:pt idx="515">
                  <c:v>546.8356327217092</c:v>
                </c:pt>
                <c:pt idx="516">
                  <c:v>547.40412738322925</c:v>
                </c:pt>
                <c:pt idx="517">
                  <c:v>547.96886706227474</c:v>
                </c:pt>
                <c:pt idx="518">
                  <c:v>548.52985175884555</c:v>
                </c:pt>
                <c:pt idx="519">
                  <c:v>549.08708147294203</c:v>
                </c:pt>
                <c:pt idx="520">
                  <c:v>549.64055620456384</c:v>
                </c:pt>
                <c:pt idx="521">
                  <c:v>550.19027595371108</c:v>
                </c:pt>
                <c:pt idx="522">
                  <c:v>550.73624072038399</c:v>
                </c:pt>
                <c:pt idx="523">
                  <c:v>551.27845050458211</c:v>
                </c:pt>
                <c:pt idx="524">
                  <c:v>551.81690530630578</c:v>
                </c:pt>
                <c:pt idx="525">
                  <c:v>552.35160512555501</c:v>
                </c:pt>
                <c:pt idx="526">
                  <c:v>552.88254996232968</c:v>
                </c:pt>
                <c:pt idx="527">
                  <c:v>553.40973981662978</c:v>
                </c:pt>
                <c:pt idx="528">
                  <c:v>553.93317468845521</c:v>
                </c:pt>
                <c:pt idx="529">
                  <c:v>554.45285457780631</c:v>
                </c:pt>
                <c:pt idx="530">
                  <c:v>554.96877948468284</c:v>
                </c:pt>
                <c:pt idx="531">
                  <c:v>555.4809494090847</c:v>
                </c:pt>
                <c:pt idx="532">
                  <c:v>555.98936435101223</c:v>
                </c:pt>
                <c:pt idx="533">
                  <c:v>556.49402431046497</c:v>
                </c:pt>
                <c:pt idx="534">
                  <c:v>556.99492928744337</c:v>
                </c:pt>
                <c:pt idx="535">
                  <c:v>557.4920792819471</c:v>
                </c:pt>
                <c:pt idx="536">
                  <c:v>557.98547429397638</c:v>
                </c:pt>
                <c:pt idx="537">
                  <c:v>558.4751143235311</c:v>
                </c:pt>
                <c:pt idx="538">
                  <c:v>558.96099937061126</c:v>
                </c:pt>
                <c:pt idx="539">
                  <c:v>559.44312943521697</c:v>
                </c:pt>
                <c:pt idx="540">
                  <c:v>559.92150451734813</c:v>
                </c:pt>
                <c:pt idx="541">
                  <c:v>560.39612461700472</c:v>
                </c:pt>
                <c:pt idx="542">
                  <c:v>560.86698973418675</c:v>
                </c:pt>
                <c:pt idx="543">
                  <c:v>561.33409986889433</c:v>
                </c:pt>
                <c:pt idx="544">
                  <c:v>561.79745502112723</c:v>
                </c:pt>
                <c:pt idx="545">
                  <c:v>562.25705519088569</c:v>
                </c:pt>
                <c:pt idx="546">
                  <c:v>562.71290037816959</c:v>
                </c:pt>
                <c:pt idx="547">
                  <c:v>563.16499058297904</c:v>
                </c:pt>
                <c:pt idx="548">
                  <c:v>563.61332580531382</c:v>
                </c:pt>
                <c:pt idx="549">
                  <c:v>564.05790604517415</c:v>
                </c:pt>
                <c:pt idx="550">
                  <c:v>564.49873130255992</c:v>
                </c:pt>
                <c:pt idx="551">
                  <c:v>564.93580157747124</c:v>
                </c:pt>
                <c:pt idx="552">
                  <c:v>565.36911686990788</c:v>
                </c:pt>
                <c:pt idx="553">
                  <c:v>565.79867717987008</c:v>
                </c:pt>
                <c:pt idx="554">
                  <c:v>566.22448250735772</c:v>
                </c:pt>
                <c:pt idx="555">
                  <c:v>566.6465328523708</c:v>
                </c:pt>
                <c:pt idx="556">
                  <c:v>567.06482821490931</c:v>
                </c:pt>
                <c:pt idx="557">
                  <c:v>567.47936859497327</c:v>
                </c:pt>
                <c:pt idx="558">
                  <c:v>567.89015399256277</c:v>
                </c:pt>
                <c:pt idx="559">
                  <c:v>568.29718440767772</c:v>
                </c:pt>
                <c:pt idx="560">
                  <c:v>568.70045984031822</c:v>
                </c:pt>
                <c:pt idx="561">
                  <c:v>569.09998029048404</c:v>
                </c:pt>
                <c:pt idx="562">
                  <c:v>569.49574575817542</c:v>
                </c:pt>
                <c:pt idx="563">
                  <c:v>569.88775624339223</c:v>
                </c:pt>
                <c:pt idx="564">
                  <c:v>570.2760117461346</c:v>
                </c:pt>
                <c:pt idx="565">
                  <c:v>570.66051226640229</c:v>
                </c:pt>
                <c:pt idx="566">
                  <c:v>571.04125780419554</c:v>
                </c:pt>
                <c:pt idx="567">
                  <c:v>571.41824835951411</c:v>
                </c:pt>
                <c:pt idx="568">
                  <c:v>571.79148393235823</c:v>
                </c:pt>
                <c:pt idx="569">
                  <c:v>572</c:v>
                </c:pt>
                <c:pt idx="570">
                  <c:v>572</c:v>
                </c:pt>
                <c:pt idx="571">
                  <c:v>572</c:v>
                </c:pt>
                <c:pt idx="572">
                  <c:v>572</c:v>
                </c:pt>
                <c:pt idx="573">
                  <c:v>572</c:v>
                </c:pt>
                <c:pt idx="574">
                  <c:v>572</c:v>
                </c:pt>
                <c:pt idx="575">
                  <c:v>572</c:v>
                </c:pt>
                <c:pt idx="576">
                  <c:v>572</c:v>
                </c:pt>
                <c:pt idx="577">
                  <c:v>572</c:v>
                </c:pt>
                <c:pt idx="578">
                  <c:v>572</c:v>
                </c:pt>
                <c:pt idx="579">
                  <c:v>572</c:v>
                </c:pt>
                <c:pt idx="580">
                  <c:v>572</c:v>
                </c:pt>
                <c:pt idx="581">
                  <c:v>572</c:v>
                </c:pt>
                <c:pt idx="582">
                  <c:v>572</c:v>
                </c:pt>
                <c:pt idx="583">
                  <c:v>572</c:v>
                </c:pt>
                <c:pt idx="584">
                  <c:v>572</c:v>
                </c:pt>
                <c:pt idx="585">
                  <c:v>572</c:v>
                </c:pt>
                <c:pt idx="586">
                  <c:v>572</c:v>
                </c:pt>
                <c:pt idx="587">
                  <c:v>572</c:v>
                </c:pt>
                <c:pt idx="588">
                  <c:v>572</c:v>
                </c:pt>
                <c:pt idx="589">
                  <c:v>572</c:v>
                </c:pt>
                <c:pt idx="590">
                  <c:v>572</c:v>
                </c:pt>
                <c:pt idx="591">
                  <c:v>572</c:v>
                </c:pt>
                <c:pt idx="592">
                  <c:v>572</c:v>
                </c:pt>
                <c:pt idx="593">
                  <c:v>572</c:v>
                </c:pt>
                <c:pt idx="594">
                  <c:v>572</c:v>
                </c:pt>
                <c:pt idx="595">
                  <c:v>572</c:v>
                </c:pt>
                <c:pt idx="596">
                  <c:v>572</c:v>
                </c:pt>
                <c:pt idx="597">
                  <c:v>572</c:v>
                </c:pt>
                <c:pt idx="598">
                  <c:v>572</c:v>
                </c:pt>
                <c:pt idx="599">
                  <c:v>572</c:v>
                </c:pt>
                <c:pt idx="600">
                  <c:v>572</c:v>
                </c:pt>
                <c:pt idx="601">
                  <c:v>572</c:v>
                </c:pt>
                <c:pt idx="602">
                  <c:v>572</c:v>
                </c:pt>
                <c:pt idx="603">
                  <c:v>572</c:v>
                </c:pt>
                <c:pt idx="604">
                  <c:v>572</c:v>
                </c:pt>
                <c:pt idx="605">
                  <c:v>572</c:v>
                </c:pt>
                <c:pt idx="606">
                  <c:v>572</c:v>
                </c:pt>
                <c:pt idx="607">
                  <c:v>572</c:v>
                </c:pt>
                <c:pt idx="608">
                  <c:v>572</c:v>
                </c:pt>
                <c:pt idx="609">
                  <c:v>572</c:v>
                </c:pt>
                <c:pt idx="610">
                  <c:v>572</c:v>
                </c:pt>
                <c:pt idx="611">
                  <c:v>572</c:v>
                </c:pt>
                <c:pt idx="612">
                  <c:v>572</c:v>
                </c:pt>
                <c:pt idx="613">
                  <c:v>572</c:v>
                </c:pt>
                <c:pt idx="614">
                  <c:v>572</c:v>
                </c:pt>
                <c:pt idx="615">
                  <c:v>572</c:v>
                </c:pt>
                <c:pt idx="616">
                  <c:v>572</c:v>
                </c:pt>
                <c:pt idx="617">
                  <c:v>572</c:v>
                </c:pt>
                <c:pt idx="618">
                  <c:v>572</c:v>
                </c:pt>
                <c:pt idx="619">
                  <c:v>572</c:v>
                </c:pt>
                <c:pt idx="620">
                  <c:v>572</c:v>
                </c:pt>
                <c:pt idx="621">
                  <c:v>572</c:v>
                </c:pt>
                <c:pt idx="622">
                  <c:v>572</c:v>
                </c:pt>
                <c:pt idx="623">
                  <c:v>572</c:v>
                </c:pt>
                <c:pt idx="624">
                  <c:v>572</c:v>
                </c:pt>
                <c:pt idx="625">
                  <c:v>572</c:v>
                </c:pt>
                <c:pt idx="626">
                  <c:v>572</c:v>
                </c:pt>
                <c:pt idx="627">
                  <c:v>572</c:v>
                </c:pt>
                <c:pt idx="628">
                  <c:v>572</c:v>
                </c:pt>
                <c:pt idx="629">
                  <c:v>572</c:v>
                </c:pt>
                <c:pt idx="630">
                  <c:v>572</c:v>
                </c:pt>
                <c:pt idx="631">
                  <c:v>572</c:v>
                </c:pt>
                <c:pt idx="632">
                  <c:v>572</c:v>
                </c:pt>
                <c:pt idx="633">
                  <c:v>572</c:v>
                </c:pt>
                <c:pt idx="634">
                  <c:v>572</c:v>
                </c:pt>
                <c:pt idx="635">
                  <c:v>572</c:v>
                </c:pt>
                <c:pt idx="636">
                  <c:v>572</c:v>
                </c:pt>
                <c:pt idx="637">
                  <c:v>572</c:v>
                </c:pt>
                <c:pt idx="638">
                  <c:v>572</c:v>
                </c:pt>
                <c:pt idx="639">
                  <c:v>572</c:v>
                </c:pt>
                <c:pt idx="640">
                  <c:v>572</c:v>
                </c:pt>
                <c:pt idx="641">
                  <c:v>572</c:v>
                </c:pt>
                <c:pt idx="642">
                  <c:v>572</c:v>
                </c:pt>
                <c:pt idx="643">
                  <c:v>572</c:v>
                </c:pt>
                <c:pt idx="644">
                  <c:v>572</c:v>
                </c:pt>
                <c:pt idx="645">
                  <c:v>572</c:v>
                </c:pt>
                <c:pt idx="646">
                  <c:v>572</c:v>
                </c:pt>
                <c:pt idx="647">
                  <c:v>572</c:v>
                </c:pt>
                <c:pt idx="648">
                  <c:v>572</c:v>
                </c:pt>
                <c:pt idx="649">
                  <c:v>572</c:v>
                </c:pt>
                <c:pt idx="650">
                  <c:v>572</c:v>
                </c:pt>
                <c:pt idx="651">
                  <c:v>572</c:v>
                </c:pt>
                <c:pt idx="652">
                  <c:v>572</c:v>
                </c:pt>
                <c:pt idx="653">
                  <c:v>572</c:v>
                </c:pt>
                <c:pt idx="654">
                  <c:v>572</c:v>
                </c:pt>
                <c:pt idx="655">
                  <c:v>572</c:v>
                </c:pt>
                <c:pt idx="656">
                  <c:v>572</c:v>
                </c:pt>
                <c:pt idx="657">
                  <c:v>572</c:v>
                </c:pt>
                <c:pt idx="658">
                  <c:v>572</c:v>
                </c:pt>
                <c:pt idx="659">
                  <c:v>572</c:v>
                </c:pt>
                <c:pt idx="660">
                  <c:v>572</c:v>
                </c:pt>
                <c:pt idx="661">
                  <c:v>572</c:v>
                </c:pt>
                <c:pt idx="662">
                  <c:v>572</c:v>
                </c:pt>
                <c:pt idx="663">
                  <c:v>572</c:v>
                </c:pt>
                <c:pt idx="664">
                  <c:v>572</c:v>
                </c:pt>
                <c:pt idx="665">
                  <c:v>572</c:v>
                </c:pt>
                <c:pt idx="666">
                  <c:v>572</c:v>
                </c:pt>
                <c:pt idx="667">
                  <c:v>572</c:v>
                </c:pt>
                <c:pt idx="668">
                  <c:v>572</c:v>
                </c:pt>
                <c:pt idx="669">
                  <c:v>572</c:v>
                </c:pt>
                <c:pt idx="670">
                  <c:v>572</c:v>
                </c:pt>
                <c:pt idx="671">
                  <c:v>572</c:v>
                </c:pt>
                <c:pt idx="672">
                  <c:v>572</c:v>
                </c:pt>
                <c:pt idx="673">
                  <c:v>572</c:v>
                </c:pt>
                <c:pt idx="674">
                  <c:v>572</c:v>
                </c:pt>
                <c:pt idx="675">
                  <c:v>572</c:v>
                </c:pt>
                <c:pt idx="676">
                  <c:v>572</c:v>
                </c:pt>
                <c:pt idx="677">
                  <c:v>572</c:v>
                </c:pt>
                <c:pt idx="678">
                  <c:v>572</c:v>
                </c:pt>
                <c:pt idx="679">
                  <c:v>572</c:v>
                </c:pt>
                <c:pt idx="680">
                  <c:v>572</c:v>
                </c:pt>
                <c:pt idx="681">
                  <c:v>572</c:v>
                </c:pt>
                <c:pt idx="682">
                  <c:v>572</c:v>
                </c:pt>
                <c:pt idx="683">
                  <c:v>572</c:v>
                </c:pt>
                <c:pt idx="684">
                  <c:v>572</c:v>
                </c:pt>
                <c:pt idx="685">
                  <c:v>572</c:v>
                </c:pt>
                <c:pt idx="686">
                  <c:v>572</c:v>
                </c:pt>
                <c:pt idx="687">
                  <c:v>572</c:v>
                </c:pt>
                <c:pt idx="688">
                  <c:v>572</c:v>
                </c:pt>
                <c:pt idx="689">
                  <c:v>572</c:v>
                </c:pt>
                <c:pt idx="690">
                  <c:v>572</c:v>
                </c:pt>
                <c:pt idx="691">
                  <c:v>572</c:v>
                </c:pt>
                <c:pt idx="692">
                  <c:v>572</c:v>
                </c:pt>
                <c:pt idx="693">
                  <c:v>572</c:v>
                </c:pt>
                <c:pt idx="694">
                  <c:v>572</c:v>
                </c:pt>
                <c:pt idx="695">
                  <c:v>572</c:v>
                </c:pt>
                <c:pt idx="696">
                  <c:v>572</c:v>
                </c:pt>
                <c:pt idx="697">
                  <c:v>572</c:v>
                </c:pt>
                <c:pt idx="698">
                  <c:v>572</c:v>
                </c:pt>
                <c:pt idx="699">
                  <c:v>572</c:v>
                </c:pt>
                <c:pt idx="700">
                  <c:v>572</c:v>
                </c:pt>
                <c:pt idx="701">
                  <c:v>572</c:v>
                </c:pt>
                <c:pt idx="702">
                  <c:v>572</c:v>
                </c:pt>
                <c:pt idx="703">
                  <c:v>572</c:v>
                </c:pt>
                <c:pt idx="704">
                  <c:v>572</c:v>
                </c:pt>
                <c:pt idx="705">
                  <c:v>572</c:v>
                </c:pt>
                <c:pt idx="706">
                  <c:v>572</c:v>
                </c:pt>
                <c:pt idx="707">
                  <c:v>572</c:v>
                </c:pt>
                <c:pt idx="708">
                  <c:v>572</c:v>
                </c:pt>
                <c:pt idx="709">
                  <c:v>572</c:v>
                </c:pt>
                <c:pt idx="710">
                  <c:v>572</c:v>
                </c:pt>
                <c:pt idx="711">
                  <c:v>572</c:v>
                </c:pt>
                <c:pt idx="712">
                  <c:v>572</c:v>
                </c:pt>
                <c:pt idx="713">
                  <c:v>572</c:v>
                </c:pt>
                <c:pt idx="714">
                  <c:v>572</c:v>
                </c:pt>
                <c:pt idx="715">
                  <c:v>572</c:v>
                </c:pt>
                <c:pt idx="716">
                  <c:v>572</c:v>
                </c:pt>
                <c:pt idx="717">
                  <c:v>572</c:v>
                </c:pt>
                <c:pt idx="718">
                  <c:v>572</c:v>
                </c:pt>
                <c:pt idx="719">
                  <c:v>572</c:v>
                </c:pt>
                <c:pt idx="720">
                  <c:v>572</c:v>
                </c:pt>
                <c:pt idx="721">
                  <c:v>572</c:v>
                </c:pt>
                <c:pt idx="722">
                  <c:v>572</c:v>
                </c:pt>
                <c:pt idx="723">
                  <c:v>572</c:v>
                </c:pt>
                <c:pt idx="724">
                  <c:v>572</c:v>
                </c:pt>
                <c:pt idx="725">
                  <c:v>572</c:v>
                </c:pt>
                <c:pt idx="726">
                  <c:v>572</c:v>
                </c:pt>
                <c:pt idx="727">
                  <c:v>572</c:v>
                </c:pt>
                <c:pt idx="728">
                  <c:v>572</c:v>
                </c:pt>
                <c:pt idx="729">
                  <c:v>572</c:v>
                </c:pt>
                <c:pt idx="730">
                  <c:v>572</c:v>
                </c:pt>
                <c:pt idx="731">
                  <c:v>572</c:v>
                </c:pt>
                <c:pt idx="732">
                  <c:v>572</c:v>
                </c:pt>
                <c:pt idx="733">
                  <c:v>572</c:v>
                </c:pt>
                <c:pt idx="734">
                  <c:v>572</c:v>
                </c:pt>
                <c:pt idx="735">
                  <c:v>572</c:v>
                </c:pt>
                <c:pt idx="736">
                  <c:v>572</c:v>
                </c:pt>
                <c:pt idx="737">
                  <c:v>572</c:v>
                </c:pt>
                <c:pt idx="738">
                  <c:v>572</c:v>
                </c:pt>
                <c:pt idx="739">
                  <c:v>572</c:v>
                </c:pt>
                <c:pt idx="740">
                  <c:v>572</c:v>
                </c:pt>
                <c:pt idx="741">
                  <c:v>572</c:v>
                </c:pt>
                <c:pt idx="742">
                  <c:v>572</c:v>
                </c:pt>
                <c:pt idx="743">
                  <c:v>572</c:v>
                </c:pt>
                <c:pt idx="744">
                  <c:v>572</c:v>
                </c:pt>
                <c:pt idx="745">
                  <c:v>572</c:v>
                </c:pt>
                <c:pt idx="746">
                  <c:v>572</c:v>
                </c:pt>
                <c:pt idx="747">
                  <c:v>572</c:v>
                </c:pt>
                <c:pt idx="748">
                  <c:v>572</c:v>
                </c:pt>
                <c:pt idx="749">
                  <c:v>572</c:v>
                </c:pt>
                <c:pt idx="750">
                  <c:v>572</c:v>
                </c:pt>
                <c:pt idx="751">
                  <c:v>572</c:v>
                </c:pt>
                <c:pt idx="752">
                  <c:v>572</c:v>
                </c:pt>
                <c:pt idx="753">
                  <c:v>572</c:v>
                </c:pt>
                <c:pt idx="754">
                  <c:v>572</c:v>
                </c:pt>
                <c:pt idx="755">
                  <c:v>572</c:v>
                </c:pt>
                <c:pt idx="756">
                  <c:v>572</c:v>
                </c:pt>
                <c:pt idx="757">
                  <c:v>572</c:v>
                </c:pt>
                <c:pt idx="758">
                  <c:v>572</c:v>
                </c:pt>
                <c:pt idx="759">
                  <c:v>572</c:v>
                </c:pt>
                <c:pt idx="760">
                  <c:v>572</c:v>
                </c:pt>
                <c:pt idx="761">
                  <c:v>572</c:v>
                </c:pt>
                <c:pt idx="762">
                  <c:v>572</c:v>
                </c:pt>
                <c:pt idx="763">
                  <c:v>572</c:v>
                </c:pt>
                <c:pt idx="764">
                  <c:v>572</c:v>
                </c:pt>
                <c:pt idx="765">
                  <c:v>572</c:v>
                </c:pt>
                <c:pt idx="766">
                  <c:v>572</c:v>
                </c:pt>
                <c:pt idx="767">
                  <c:v>572</c:v>
                </c:pt>
                <c:pt idx="768">
                  <c:v>572</c:v>
                </c:pt>
                <c:pt idx="769">
                  <c:v>572</c:v>
                </c:pt>
                <c:pt idx="770">
                  <c:v>572</c:v>
                </c:pt>
                <c:pt idx="771">
                  <c:v>572</c:v>
                </c:pt>
                <c:pt idx="772">
                  <c:v>572</c:v>
                </c:pt>
                <c:pt idx="773">
                  <c:v>572</c:v>
                </c:pt>
                <c:pt idx="774">
                  <c:v>572</c:v>
                </c:pt>
                <c:pt idx="775">
                  <c:v>572</c:v>
                </c:pt>
                <c:pt idx="776">
                  <c:v>572</c:v>
                </c:pt>
                <c:pt idx="777">
                  <c:v>572</c:v>
                </c:pt>
                <c:pt idx="778">
                  <c:v>572</c:v>
                </c:pt>
                <c:pt idx="779">
                  <c:v>572</c:v>
                </c:pt>
                <c:pt idx="780">
                  <c:v>572</c:v>
                </c:pt>
                <c:pt idx="781">
                  <c:v>572</c:v>
                </c:pt>
                <c:pt idx="782">
                  <c:v>572</c:v>
                </c:pt>
                <c:pt idx="783">
                  <c:v>572</c:v>
                </c:pt>
                <c:pt idx="784">
                  <c:v>572</c:v>
                </c:pt>
                <c:pt idx="785">
                  <c:v>572</c:v>
                </c:pt>
                <c:pt idx="786">
                  <c:v>572</c:v>
                </c:pt>
                <c:pt idx="787">
                  <c:v>572</c:v>
                </c:pt>
                <c:pt idx="788">
                  <c:v>572</c:v>
                </c:pt>
                <c:pt idx="789">
                  <c:v>572</c:v>
                </c:pt>
                <c:pt idx="790">
                  <c:v>572</c:v>
                </c:pt>
                <c:pt idx="791">
                  <c:v>572</c:v>
                </c:pt>
                <c:pt idx="792">
                  <c:v>572</c:v>
                </c:pt>
                <c:pt idx="793">
                  <c:v>572</c:v>
                </c:pt>
                <c:pt idx="794">
                  <c:v>572</c:v>
                </c:pt>
                <c:pt idx="795">
                  <c:v>572</c:v>
                </c:pt>
                <c:pt idx="796">
                  <c:v>572</c:v>
                </c:pt>
                <c:pt idx="797">
                  <c:v>572</c:v>
                </c:pt>
                <c:pt idx="798">
                  <c:v>572</c:v>
                </c:pt>
                <c:pt idx="799">
                  <c:v>572</c:v>
                </c:pt>
                <c:pt idx="800">
                  <c:v>572</c:v>
                </c:pt>
                <c:pt idx="801">
                  <c:v>572</c:v>
                </c:pt>
                <c:pt idx="802">
                  <c:v>572</c:v>
                </c:pt>
                <c:pt idx="803">
                  <c:v>572</c:v>
                </c:pt>
                <c:pt idx="804">
                  <c:v>572</c:v>
                </c:pt>
                <c:pt idx="805">
                  <c:v>572</c:v>
                </c:pt>
                <c:pt idx="806">
                  <c:v>572</c:v>
                </c:pt>
                <c:pt idx="807">
                  <c:v>572</c:v>
                </c:pt>
                <c:pt idx="808">
                  <c:v>572</c:v>
                </c:pt>
                <c:pt idx="809">
                  <c:v>572</c:v>
                </c:pt>
                <c:pt idx="810">
                  <c:v>572</c:v>
                </c:pt>
                <c:pt idx="811">
                  <c:v>572</c:v>
                </c:pt>
                <c:pt idx="812">
                  <c:v>572</c:v>
                </c:pt>
                <c:pt idx="813">
                  <c:v>572</c:v>
                </c:pt>
                <c:pt idx="814">
                  <c:v>572</c:v>
                </c:pt>
                <c:pt idx="815">
                  <c:v>572</c:v>
                </c:pt>
                <c:pt idx="816">
                  <c:v>572</c:v>
                </c:pt>
                <c:pt idx="817">
                  <c:v>572</c:v>
                </c:pt>
                <c:pt idx="818">
                  <c:v>572</c:v>
                </c:pt>
                <c:pt idx="819">
                  <c:v>572</c:v>
                </c:pt>
                <c:pt idx="820">
                  <c:v>572</c:v>
                </c:pt>
                <c:pt idx="821">
                  <c:v>572</c:v>
                </c:pt>
                <c:pt idx="822">
                  <c:v>572</c:v>
                </c:pt>
                <c:pt idx="823">
                  <c:v>572</c:v>
                </c:pt>
                <c:pt idx="824">
                  <c:v>572</c:v>
                </c:pt>
                <c:pt idx="825">
                  <c:v>572</c:v>
                </c:pt>
                <c:pt idx="826">
                  <c:v>572</c:v>
                </c:pt>
                <c:pt idx="827">
                  <c:v>572</c:v>
                </c:pt>
                <c:pt idx="828">
                  <c:v>572</c:v>
                </c:pt>
                <c:pt idx="829">
                  <c:v>572</c:v>
                </c:pt>
                <c:pt idx="830">
                  <c:v>572</c:v>
                </c:pt>
                <c:pt idx="831">
                  <c:v>572</c:v>
                </c:pt>
                <c:pt idx="832">
                  <c:v>572</c:v>
                </c:pt>
                <c:pt idx="833">
                  <c:v>572</c:v>
                </c:pt>
                <c:pt idx="834">
                  <c:v>572</c:v>
                </c:pt>
                <c:pt idx="835">
                  <c:v>572</c:v>
                </c:pt>
                <c:pt idx="836">
                  <c:v>572</c:v>
                </c:pt>
                <c:pt idx="837">
                  <c:v>572</c:v>
                </c:pt>
                <c:pt idx="838">
                  <c:v>572</c:v>
                </c:pt>
                <c:pt idx="839">
                  <c:v>572</c:v>
                </c:pt>
                <c:pt idx="840">
                  <c:v>572</c:v>
                </c:pt>
                <c:pt idx="841">
                  <c:v>572</c:v>
                </c:pt>
                <c:pt idx="842">
                  <c:v>572</c:v>
                </c:pt>
                <c:pt idx="843">
                  <c:v>572</c:v>
                </c:pt>
                <c:pt idx="844">
                  <c:v>572</c:v>
                </c:pt>
                <c:pt idx="845">
                  <c:v>572</c:v>
                </c:pt>
                <c:pt idx="846">
                  <c:v>572</c:v>
                </c:pt>
                <c:pt idx="847">
                  <c:v>572</c:v>
                </c:pt>
                <c:pt idx="848">
                  <c:v>572</c:v>
                </c:pt>
                <c:pt idx="849">
                  <c:v>572</c:v>
                </c:pt>
                <c:pt idx="850">
                  <c:v>572</c:v>
                </c:pt>
                <c:pt idx="851">
                  <c:v>572</c:v>
                </c:pt>
                <c:pt idx="852">
                  <c:v>572</c:v>
                </c:pt>
                <c:pt idx="853">
                  <c:v>572</c:v>
                </c:pt>
                <c:pt idx="854">
                  <c:v>572</c:v>
                </c:pt>
                <c:pt idx="855">
                  <c:v>572</c:v>
                </c:pt>
                <c:pt idx="856">
                  <c:v>572</c:v>
                </c:pt>
                <c:pt idx="857">
                  <c:v>572</c:v>
                </c:pt>
                <c:pt idx="858">
                  <c:v>572</c:v>
                </c:pt>
                <c:pt idx="859">
                  <c:v>572</c:v>
                </c:pt>
                <c:pt idx="860">
                  <c:v>572</c:v>
                </c:pt>
                <c:pt idx="861">
                  <c:v>572</c:v>
                </c:pt>
                <c:pt idx="862">
                  <c:v>572</c:v>
                </c:pt>
                <c:pt idx="863">
                  <c:v>572</c:v>
                </c:pt>
                <c:pt idx="864">
                  <c:v>572</c:v>
                </c:pt>
                <c:pt idx="865">
                  <c:v>572</c:v>
                </c:pt>
                <c:pt idx="866">
                  <c:v>572</c:v>
                </c:pt>
                <c:pt idx="867">
                  <c:v>572</c:v>
                </c:pt>
                <c:pt idx="868">
                  <c:v>572</c:v>
                </c:pt>
                <c:pt idx="869">
                  <c:v>572</c:v>
                </c:pt>
                <c:pt idx="870">
                  <c:v>572</c:v>
                </c:pt>
                <c:pt idx="871">
                  <c:v>572</c:v>
                </c:pt>
                <c:pt idx="872">
                  <c:v>572</c:v>
                </c:pt>
                <c:pt idx="873">
                  <c:v>572</c:v>
                </c:pt>
                <c:pt idx="874">
                  <c:v>572</c:v>
                </c:pt>
                <c:pt idx="875">
                  <c:v>572</c:v>
                </c:pt>
                <c:pt idx="876">
                  <c:v>572</c:v>
                </c:pt>
                <c:pt idx="877">
                  <c:v>572</c:v>
                </c:pt>
                <c:pt idx="878">
                  <c:v>572</c:v>
                </c:pt>
                <c:pt idx="879">
                  <c:v>572</c:v>
                </c:pt>
                <c:pt idx="880">
                  <c:v>572</c:v>
                </c:pt>
                <c:pt idx="881">
                  <c:v>572</c:v>
                </c:pt>
                <c:pt idx="882">
                  <c:v>572</c:v>
                </c:pt>
                <c:pt idx="883">
                  <c:v>572</c:v>
                </c:pt>
                <c:pt idx="884">
                  <c:v>572</c:v>
                </c:pt>
                <c:pt idx="885">
                  <c:v>572</c:v>
                </c:pt>
                <c:pt idx="886">
                  <c:v>572</c:v>
                </c:pt>
                <c:pt idx="887">
                  <c:v>572</c:v>
                </c:pt>
                <c:pt idx="888">
                  <c:v>572</c:v>
                </c:pt>
                <c:pt idx="889">
                  <c:v>572</c:v>
                </c:pt>
                <c:pt idx="890">
                  <c:v>572</c:v>
                </c:pt>
                <c:pt idx="891">
                  <c:v>572</c:v>
                </c:pt>
                <c:pt idx="892">
                  <c:v>572</c:v>
                </c:pt>
                <c:pt idx="893">
                  <c:v>572</c:v>
                </c:pt>
                <c:pt idx="894">
                  <c:v>572</c:v>
                </c:pt>
                <c:pt idx="895">
                  <c:v>572</c:v>
                </c:pt>
                <c:pt idx="896">
                  <c:v>572</c:v>
                </c:pt>
                <c:pt idx="897">
                  <c:v>572</c:v>
                </c:pt>
                <c:pt idx="898">
                  <c:v>572</c:v>
                </c:pt>
                <c:pt idx="899">
                  <c:v>572</c:v>
                </c:pt>
                <c:pt idx="900">
                  <c:v>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9-4629-9D1B-A4C99F18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366767"/>
        <c:axId val="1842345967"/>
      </c:scatterChart>
      <c:scatterChart>
        <c:scatterStyle val="lineMarker"/>
        <c:varyColors val="0"/>
        <c:ser>
          <c:idx val="0"/>
          <c:order val="1"/>
          <c:tx>
            <c:strRef>
              <c:f>Sim!$E$1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Sim!$B$2:$B$902</c:f>
              <c:numCache>
                <c:formatCode>0.000</c:formatCode>
                <c:ptCount val="901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  <c:pt idx="37">
                  <c:v>1.0277777777777777</c:v>
                </c:pt>
                <c:pt idx="38">
                  <c:v>1.0555555555555556</c:v>
                </c:pt>
                <c:pt idx="39">
                  <c:v>1.0833333333333333</c:v>
                </c:pt>
                <c:pt idx="40">
                  <c:v>1.1111111111111112</c:v>
                </c:pt>
                <c:pt idx="41">
                  <c:v>1.1388888888888888</c:v>
                </c:pt>
                <c:pt idx="42">
                  <c:v>1.1666666666666667</c:v>
                </c:pt>
                <c:pt idx="43">
                  <c:v>1.1944444444444444</c:v>
                </c:pt>
                <c:pt idx="44">
                  <c:v>1.2222222222222223</c:v>
                </c:pt>
                <c:pt idx="45">
                  <c:v>1.25</c:v>
                </c:pt>
                <c:pt idx="46">
                  <c:v>1.2777777777777777</c:v>
                </c:pt>
                <c:pt idx="47">
                  <c:v>1.3055555555555556</c:v>
                </c:pt>
                <c:pt idx="48">
                  <c:v>1.3333333333333333</c:v>
                </c:pt>
                <c:pt idx="49">
                  <c:v>1.3611111111111112</c:v>
                </c:pt>
                <c:pt idx="50">
                  <c:v>1.3888888888888888</c:v>
                </c:pt>
                <c:pt idx="51">
                  <c:v>1.4166666666666667</c:v>
                </c:pt>
                <c:pt idx="52">
                  <c:v>1.4444444444444444</c:v>
                </c:pt>
                <c:pt idx="53">
                  <c:v>1.4722222222222223</c:v>
                </c:pt>
                <c:pt idx="54">
                  <c:v>1.5</c:v>
                </c:pt>
                <c:pt idx="55">
                  <c:v>1.5277777777777777</c:v>
                </c:pt>
                <c:pt idx="56">
                  <c:v>1.5555555555555556</c:v>
                </c:pt>
                <c:pt idx="57">
                  <c:v>1.5833333333333333</c:v>
                </c:pt>
                <c:pt idx="58">
                  <c:v>1.6111111111111112</c:v>
                </c:pt>
                <c:pt idx="59">
                  <c:v>1.6388888888888888</c:v>
                </c:pt>
                <c:pt idx="60">
                  <c:v>1.6666666666666667</c:v>
                </c:pt>
                <c:pt idx="61">
                  <c:v>1.6944444444444444</c:v>
                </c:pt>
                <c:pt idx="62">
                  <c:v>1.7222222222222223</c:v>
                </c:pt>
                <c:pt idx="63">
                  <c:v>1.75</c:v>
                </c:pt>
                <c:pt idx="64">
                  <c:v>1.7777777777777777</c:v>
                </c:pt>
                <c:pt idx="65">
                  <c:v>1.8055555555555556</c:v>
                </c:pt>
                <c:pt idx="66">
                  <c:v>1.8333333333333333</c:v>
                </c:pt>
                <c:pt idx="67">
                  <c:v>1.8611111111111112</c:v>
                </c:pt>
                <c:pt idx="68">
                  <c:v>1.8888888888888888</c:v>
                </c:pt>
                <c:pt idx="69">
                  <c:v>1.9166666666666667</c:v>
                </c:pt>
                <c:pt idx="70">
                  <c:v>1.9444444444444444</c:v>
                </c:pt>
                <c:pt idx="71">
                  <c:v>1.9722222222222223</c:v>
                </c:pt>
                <c:pt idx="72">
                  <c:v>2</c:v>
                </c:pt>
                <c:pt idx="73">
                  <c:v>2.0277777777777777</c:v>
                </c:pt>
                <c:pt idx="74">
                  <c:v>2.0555555555555554</c:v>
                </c:pt>
                <c:pt idx="75">
                  <c:v>2.0833333333333335</c:v>
                </c:pt>
                <c:pt idx="76">
                  <c:v>2.1111111111111112</c:v>
                </c:pt>
                <c:pt idx="77">
                  <c:v>2.1388888888888888</c:v>
                </c:pt>
                <c:pt idx="78">
                  <c:v>2.1666666666666665</c:v>
                </c:pt>
                <c:pt idx="79">
                  <c:v>2.1944444444444446</c:v>
                </c:pt>
                <c:pt idx="80">
                  <c:v>2.2222222222222223</c:v>
                </c:pt>
                <c:pt idx="81">
                  <c:v>2.25</c:v>
                </c:pt>
                <c:pt idx="82">
                  <c:v>2.2777777777777777</c:v>
                </c:pt>
                <c:pt idx="83">
                  <c:v>2.3055555555555554</c:v>
                </c:pt>
                <c:pt idx="84">
                  <c:v>2.3333333333333335</c:v>
                </c:pt>
                <c:pt idx="85">
                  <c:v>2.3611111111111112</c:v>
                </c:pt>
                <c:pt idx="86">
                  <c:v>2.3888888888888888</c:v>
                </c:pt>
                <c:pt idx="87">
                  <c:v>2.4166666666666665</c:v>
                </c:pt>
                <c:pt idx="88">
                  <c:v>2.4444444444444446</c:v>
                </c:pt>
                <c:pt idx="89">
                  <c:v>2.4722222222222223</c:v>
                </c:pt>
                <c:pt idx="90">
                  <c:v>2.5</c:v>
                </c:pt>
                <c:pt idx="91">
                  <c:v>2.5277777777777777</c:v>
                </c:pt>
                <c:pt idx="92">
                  <c:v>2.5555555555555554</c:v>
                </c:pt>
                <c:pt idx="93">
                  <c:v>2.5833333333333335</c:v>
                </c:pt>
                <c:pt idx="94">
                  <c:v>2.6111111111111112</c:v>
                </c:pt>
                <c:pt idx="95">
                  <c:v>2.6388888888888888</c:v>
                </c:pt>
                <c:pt idx="96">
                  <c:v>2.6666666666666665</c:v>
                </c:pt>
                <c:pt idx="97">
                  <c:v>2.6944444444444446</c:v>
                </c:pt>
                <c:pt idx="98">
                  <c:v>2.7222222222222223</c:v>
                </c:pt>
                <c:pt idx="99">
                  <c:v>2.75</c:v>
                </c:pt>
                <c:pt idx="100">
                  <c:v>2.7777777777777777</c:v>
                </c:pt>
                <c:pt idx="101">
                  <c:v>2.8055555555555554</c:v>
                </c:pt>
                <c:pt idx="102">
                  <c:v>2.8333333333333335</c:v>
                </c:pt>
                <c:pt idx="103">
                  <c:v>2.8611111111111112</c:v>
                </c:pt>
                <c:pt idx="104">
                  <c:v>2.8888888888888888</c:v>
                </c:pt>
                <c:pt idx="105">
                  <c:v>2.9166666666666665</c:v>
                </c:pt>
                <c:pt idx="106">
                  <c:v>2.9444444444444446</c:v>
                </c:pt>
                <c:pt idx="107">
                  <c:v>2.9722222222222223</c:v>
                </c:pt>
                <c:pt idx="108">
                  <c:v>3</c:v>
                </c:pt>
                <c:pt idx="109">
                  <c:v>3.0277777777777777</c:v>
                </c:pt>
                <c:pt idx="110">
                  <c:v>3.0555555555555554</c:v>
                </c:pt>
                <c:pt idx="111">
                  <c:v>3.0833333333333335</c:v>
                </c:pt>
                <c:pt idx="112">
                  <c:v>3.1111111111111112</c:v>
                </c:pt>
                <c:pt idx="113">
                  <c:v>3.1388888888888888</c:v>
                </c:pt>
                <c:pt idx="114">
                  <c:v>3.1666666666666665</c:v>
                </c:pt>
                <c:pt idx="115">
                  <c:v>3.1944444444444446</c:v>
                </c:pt>
                <c:pt idx="116">
                  <c:v>3.2222222222222223</c:v>
                </c:pt>
                <c:pt idx="117">
                  <c:v>3.25</c:v>
                </c:pt>
                <c:pt idx="118">
                  <c:v>3.2777777777777777</c:v>
                </c:pt>
                <c:pt idx="119">
                  <c:v>3.3055555555555554</c:v>
                </c:pt>
                <c:pt idx="120">
                  <c:v>3.3333333333333335</c:v>
                </c:pt>
                <c:pt idx="121">
                  <c:v>3.3611111111111112</c:v>
                </c:pt>
                <c:pt idx="122">
                  <c:v>3.3888888888888888</c:v>
                </c:pt>
                <c:pt idx="123">
                  <c:v>3.4166666666666665</c:v>
                </c:pt>
                <c:pt idx="124">
                  <c:v>3.4444444444444446</c:v>
                </c:pt>
                <c:pt idx="125">
                  <c:v>3.4722222222222223</c:v>
                </c:pt>
                <c:pt idx="126">
                  <c:v>3.5</c:v>
                </c:pt>
                <c:pt idx="127">
                  <c:v>3.5277777777777777</c:v>
                </c:pt>
                <c:pt idx="128">
                  <c:v>3.5555555555555554</c:v>
                </c:pt>
                <c:pt idx="129">
                  <c:v>3.5833333333333335</c:v>
                </c:pt>
                <c:pt idx="130">
                  <c:v>3.6111111111111112</c:v>
                </c:pt>
                <c:pt idx="131">
                  <c:v>3.6388888888888888</c:v>
                </c:pt>
                <c:pt idx="132">
                  <c:v>3.6666666666666665</c:v>
                </c:pt>
                <c:pt idx="133">
                  <c:v>3.6944444444444446</c:v>
                </c:pt>
                <c:pt idx="134">
                  <c:v>3.7222222222222223</c:v>
                </c:pt>
                <c:pt idx="135">
                  <c:v>3.75</c:v>
                </c:pt>
                <c:pt idx="136">
                  <c:v>3.7777777777777777</c:v>
                </c:pt>
                <c:pt idx="137">
                  <c:v>3.8055555555555554</c:v>
                </c:pt>
                <c:pt idx="138">
                  <c:v>3.8333333333333335</c:v>
                </c:pt>
                <c:pt idx="139">
                  <c:v>3.8611111111111112</c:v>
                </c:pt>
                <c:pt idx="140">
                  <c:v>3.8888888888888888</c:v>
                </c:pt>
                <c:pt idx="141">
                  <c:v>3.9166666666666665</c:v>
                </c:pt>
                <c:pt idx="142">
                  <c:v>3.9444444444444446</c:v>
                </c:pt>
                <c:pt idx="143">
                  <c:v>3.9722222222222223</c:v>
                </c:pt>
                <c:pt idx="144">
                  <c:v>4</c:v>
                </c:pt>
                <c:pt idx="145">
                  <c:v>4.0277777777777777</c:v>
                </c:pt>
                <c:pt idx="146">
                  <c:v>4.0555555555555554</c:v>
                </c:pt>
                <c:pt idx="147">
                  <c:v>4.083333333333333</c:v>
                </c:pt>
                <c:pt idx="148">
                  <c:v>4.1111111111111107</c:v>
                </c:pt>
                <c:pt idx="149">
                  <c:v>4.1388888888888893</c:v>
                </c:pt>
                <c:pt idx="150">
                  <c:v>4.166666666666667</c:v>
                </c:pt>
                <c:pt idx="151">
                  <c:v>4.1944444444444446</c:v>
                </c:pt>
                <c:pt idx="152">
                  <c:v>4.2222222222222223</c:v>
                </c:pt>
                <c:pt idx="153">
                  <c:v>4.25</c:v>
                </c:pt>
                <c:pt idx="154">
                  <c:v>4.2777777777777777</c:v>
                </c:pt>
                <c:pt idx="155">
                  <c:v>4.3055555555555554</c:v>
                </c:pt>
                <c:pt idx="156">
                  <c:v>4.333333333333333</c:v>
                </c:pt>
                <c:pt idx="157">
                  <c:v>4.3611111111111107</c:v>
                </c:pt>
                <c:pt idx="158">
                  <c:v>4.3888888888888893</c:v>
                </c:pt>
                <c:pt idx="159">
                  <c:v>4.416666666666667</c:v>
                </c:pt>
                <c:pt idx="160">
                  <c:v>4.4444444444444446</c:v>
                </c:pt>
                <c:pt idx="161">
                  <c:v>4.4722222222222223</c:v>
                </c:pt>
                <c:pt idx="162">
                  <c:v>4.5</c:v>
                </c:pt>
                <c:pt idx="163">
                  <c:v>4.5277777777777777</c:v>
                </c:pt>
                <c:pt idx="164">
                  <c:v>4.5555555555555554</c:v>
                </c:pt>
                <c:pt idx="165">
                  <c:v>4.583333333333333</c:v>
                </c:pt>
                <c:pt idx="166">
                  <c:v>4.6111111111111107</c:v>
                </c:pt>
                <c:pt idx="167">
                  <c:v>4.6388888888888893</c:v>
                </c:pt>
                <c:pt idx="168">
                  <c:v>4.666666666666667</c:v>
                </c:pt>
                <c:pt idx="169">
                  <c:v>4.6944444444444446</c:v>
                </c:pt>
                <c:pt idx="170">
                  <c:v>4.7222222222222223</c:v>
                </c:pt>
                <c:pt idx="171">
                  <c:v>4.75</c:v>
                </c:pt>
                <c:pt idx="172">
                  <c:v>4.7777777777777777</c:v>
                </c:pt>
                <c:pt idx="173">
                  <c:v>4.8055555555555554</c:v>
                </c:pt>
                <c:pt idx="174">
                  <c:v>4.833333333333333</c:v>
                </c:pt>
                <c:pt idx="175">
                  <c:v>4.8611111111111107</c:v>
                </c:pt>
                <c:pt idx="176">
                  <c:v>4.8888888888888893</c:v>
                </c:pt>
                <c:pt idx="177">
                  <c:v>4.916666666666667</c:v>
                </c:pt>
                <c:pt idx="178">
                  <c:v>4.9444444444444446</c:v>
                </c:pt>
                <c:pt idx="179">
                  <c:v>4.9722222222222223</c:v>
                </c:pt>
                <c:pt idx="180">
                  <c:v>5</c:v>
                </c:pt>
                <c:pt idx="181">
                  <c:v>5.0277777777777777</c:v>
                </c:pt>
                <c:pt idx="182">
                  <c:v>5.0555555555555554</c:v>
                </c:pt>
                <c:pt idx="183">
                  <c:v>5.083333333333333</c:v>
                </c:pt>
                <c:pt idx="184">
                  <c:v>5.1111111111111107</c:v>
                </c:pt>
                <c:pt idx="185">
                  <c:v>5.1388888888888893</c:v>
                </c:pt>
                <c:pt idx="186">
                  <c:v>5.166666666666667</c:v>
                </c:pt>
                <c:pt idx="187">
                  <c:v>5.1944444444444446</c:v>
                </c:pt>
                <c:pt idx="188">
                  <c:v>5.2222222222222223</c:v>
                </c:pt>
                <c:pt idx="189">
                  <c:v>5.25</c:v>
                </c:pt>
                <c:pt idx="190">
                  <c:v>5.2777777777777777</c:v>
                </c:pt>
                <c:pt idx="191">
                  <c:v>5.3055555555555554</c:v>
                </c:pt>
                <c:pt idx="192">
                  <c:v>5.333333333333333</c:v>
                </c:pt>
                <c:pt idx="193">
                  <c:v>5.3611111111111107</c:v>
                </c:pt>
                <c:pt idx="194">
                  <c:v>5.3888888888888893</c:v>
                </c:pt>
                <c:pt idx="195">
                  <c:v>5.416666666666667</c:v>
                </c:pt>
                <c:pt idx="196">
                  <c:v>5.4444444444444446</c:v>
                </c:pt>
                <c:pt idx="197">
                  <c:v>5.4722222222222223</c:v>
                </c:pt>
                <c:pt idx="198">
                  <c:v>5.5</c:v>
                </c:pt>
                <c:pt idx="199">
                  <c:v>5.5277777777777777</c:v>
                </c:pt>
                <c:pt idx="200">
                  <c:v>5.5555555555555554</c:v>
                </c:pt>
                <c:pt idx="201">
                  <c:v>5.583333333333333</c:v>
                </c:pt>
                <c:pt idx="202">
                  <c:v>5.6111111111111107</c:v>
                </c:pt>
                <c:pt idx="203">
                  <c:v>5.6388888888888893</c:v>
                </c:pt>
                <c:pt idx="204">
                  <c:v>5.666666666666667</c:v>
                </c:pt>
                <c:pt idx="205">
                  <c:v>5.6944444444444446</c:v>
                </c:pt>
                <c:pt idx="206">
                  <c:v>5.7222222222222223</c:v>
                </c:pt>
                <c:pt idx="207">
                  <c:v>5.75</c:v>
                </c:pt>
                <c:pt idx="208">
                  <c:v>5.7777777777777777</c:v>
                </c:pt>
                <c:pt idx="209">
                  <c:v>5.8055555555555554</c:v>
                </c:pt>
                <c:pt idx="210">
                  <c:v>5.833333333333333</c:v>
                </c:pt>
                <c:pt idx="211">
                  <c:v>5.8611111111111107</c:v>
                </c:pt>
                <c:pt idx="212">
                  <c:v>5.8888888888888893</c:v>
                </c:pt>
                <c:pt idx="213">
                  <c:v>5.916666666666667</c:v>
                </c:pt>
                <c:pt idx="214">
                  <c:v>5.9444444444444446</c:v>
                </c:pt>
                <c:pt idx="215">
                  <c:v>5.9722222222222223</c:v>
                </c:pt>
                <c:pt idx="216">
                  <c:v>6</c:v>
                </c:pt>
                <c:pt idx="217">
                  <c:v>6.0277777777777777</c:v>
                </c:pt>
                <c:pt idx="218">
                  <c:v>6.0555555555555554</c:v>
                </c:pt>
                <c:pt idx="219">
                  <c:v>6.083333333333333</c:v>
                </c:pt>
                <c:pt idx="220">
                  <c:v>6.1111111111111107</c:v>
                </c:pt>
                <c:pt idx="221">
                  <c:v>6.1388888888888893</c:v>
                </c:pt>
                <c:pt idx="222">
                  <c:v>6.166666666666667</c:v>
                </c:pt>
                <c:pt idx="223">
                  <c:v>6.1944444444444446</c:v>
                </c:pt>
                <c:pt idx="224">
                  <c:v>6.2222222222222223</c:v>
                </c:pt>
                <c:pt idx="225">
                  <c:v>6.25</c:v>
                </c:pt>
                <c:pt idx="226">
                  <c:v>6.2777777777777777</c:v>
                </c:pt>
                <c:pt idx="227">
                  <c:v>6.3055555555555554</c:v>
                </c:pt>
                <c:pt idx="228">
                  <c:v>6.333333333333333</c:v>
                </c:pt>
                <c:pt idx="229">
                  <c:v>6.3611111111111107</c:v>
                </c:pt>
                <c:pt idx="230">
                  <c:v>6.3888888888888893</c:v>
                </c:pt>
                <c:pt idx="231">
                  <c:v>6.416666666666667</c:v>
                </c:pt>
                <c:pt idx="232">
                  <c:v>6.4444444444444446</c:v>
                </c:pt>
                <c:pt idx="233">
                  <c:v>6.4722222222222223</c:v>
                </c:pt>
                <c:pt idx="234">
                  <c:v>6.5</c:v>
                </c:pt>
                <c:pt idx="235">
                  <c:v>6.5277777777777777</c:v>
                </c:pt>
                <c:pt idx="236">
                  <c:v>6.5555555555555554</c:v>
                </c:pt>
                <c:pt idx="237">
                  <c:v>6.583333333333333</c:v>
                </c:pt>
                <c:pt idx="238">
                  <c:v>6.6111111111111107</c:v>
                </c:pt>
                <c:pt idx="239">
                  <c:v>6.6388888888888893</c:v>
                </c:pt>
                <c:pt idx="240">
                  <c:v>6.666666666666667</c:v>
                </c:pt>
                <c:pt idx="241">
                  <c:v>6.6944444444444446</c:v>
                </c:pt>
                <c:pt idx="242">
                  <c:v>6.7222222222222223</c:v>
                </c:pt>
                <c:pt idx="243">
                  <c:v>6.75</c:v>
                </c:pt>
                <c:pt idx="244">
                  <c:v>6.7777777777777777</c:v>
                </c:pt>
                <c:pt idx="245">
                  <c:v>6.8055555555555554</c:v>
                </c:pt>
                <c:pt idx="246">
                  <c:v>6.833333333333333</c:v>
                </c:pt>
                <c:pt idx="247">
                  <c:v>6.8611111111111107</c:v>
                </c:pt>
                <c:pt idx="248">
                  <c:v>6.8888888888888893</c:v>
                </c:pt>
                <c:pt idx="249">
                  <c:v>6.916666666666667</c:v>
                </c:pt>
                <c:pt idx="250">
                  <c:v>6.9444444444444446</c:v>
                </c:pt>
                <c:pt idx="251">
                  <c:v>6.9722222222222223</c:v>
                </c:pt>
                <c:pt idx="252">
                  <c:v>7</c:v>
                </c:pt>
                <c:pt idx="253">
                  <c:v>7.0277777777777777</c:v>
                </c:pt>
                <c:pt idx="254">
                  <c:v>7.0555555555555554</c:v>
                </c:pt>
                <c:pt idx="255">
                  <c:v>7.083333333333333</c:v>
                </c:pt>
                <c:pt idx="256">
                  <c:v>7.1111111111111107</c:v>
                </c:pt>
                <c:pt idx="257">
                  <c:v>7.1388888888888893</c:v>
                </c:pt>
                <c:pt idx="258">
                  <c:v>7.166666666666667</c:v>
                </c:pt>
                <c:pt idx="259">
                  <c:v>7.1944444444444446</c:v>
                </c:pt>
                <c:pt idx="260">
                  <c:v>7.2222222222222223</c:v>
                </c:pt>
                <c:pt idx="261">
                  <c:v>7.25</c:v>
                </c:pt>
                <c:pt idx="262">
                  <c:v>7.2777777777777777</c:v>
                </c:pt>
                <c:pt idx="263">
                  <c:v>7.3055555555555554</c:v>
                </c:pt>
                <c:pt idx="264">
                  <c:v>7.333333333333333</c:v>
                </c:pt>
                <c:pt idx="265">
                  <c:v>7.3611111111111107</c:v>
                </c:pt>
                <c:pt idx="266">
                  <c:v>7.3888888888888893</c:v>
                </c:pt>
                <c:pt idx="267">
                  <c:v>7.416666666666667</c:v>
                </c:pt>
                <c:pt idx="268">
                  <c:v>7.4444444444444446</c:v>
                </c:pt>
                <c:pt idx="269">
                  <c:v>7.4722222222222223</c:v>
                </c:pt>
                <c:pt idx="270">
                  <c:v>7.5</c:v>
                </c:pt>
                <c:pt idx="271">
                  <c:v>7.5277777777777777</c:v>
                </c:pt>
                <c:pt idx="272">
                  <c:v>7.5555555555555554</c:v>
                </c:pt>
                <c:pt idx="273">
                  <c:v>7.583333333333333</c:v>
                </c:pt>
                <c:pt idx="274">
                  <c:v>7.6111111111111107</c:v>
                </c:pt>
                <c:pt idx="275">
                  <c:v>7.6388888888888893</c:v>
                </c:pt>
                <c:pt idx="276">
                  <c:v>7.666666666666667</c:v>
                </c:pt>
                <c:pt idx="277">
                  <c:v>7.6944444444444446</c:v>
                </c:pt>
                <c:pt idx="278">
                  <c:v>7.7222222222222223</c:v>
                </c:pt>
                <c:pt idx="279">
                  <c:v>7.75</c:v>
                </c:pt>
                <c:pt idx="280">
                  <c:v>7.7777777777777777</c:v>
                </c:pt>
                <c:pt idx="281">
                  <c:v>7.8055555555555554</c:v>
                </c:pt>
                <c:pt idx="282">
                  <c:v>7.833333333333333</c:v>
                </c:pt>
                <c:pt idx="283">
                  <c:v>7.8611111111111107</c:v>
                </c:pt>
                <c:pt idx="284">
                  <c:v>7.8888888888888893</c:v>
                </c:pt>
                <c:pt idx="285">
                  <c:v>7.916666666666667</c:v>
                </c:pt>
                <c:pt idx="286">
                  <c:v>7.9444444444444446</c:v>
                </c:pt>
                <c:pt idx="287">
                  <c:v>7.9722222222222223</c:v>
                </c:pt>
                <c:pt idx="288">
                  <c:v>8</c:v>
                </c:pt>
                <c:pt idx="289">
                  <c:v>8.0277777777777786</c:v>
                </c:pt>
                <c:pt idx="290">
                  <c:v>8.0555555555555554</c:v>
                </c:pt>
                <c:pt idx="291">
                  <c:v>8.0833333333333339</c:v>
                </c:pt>
                <c:pt idx="292">
                  <c:v>8.1111111111111107</c:v>
                </c:pt>
                <c:pt idx="293">
                  <c:v>8.1388888888888893</c:v>
                </c:pt>
                <c:pt idx="294">
                  <c:v>8.1666666666666661</c:v>
                </c:pt>
                <c:pt idx="295">
                  <c:v>8.1944444444444446</c:v>
                </c:pt>
                <c:pt idx="296">
                  <c:v>8.2222222222222214</c:v>
                </c:pt>
                <c:pt idx="297">
                  <c:v>8.25</c:v>
                </c:pt>
                <c:pt idx="298">
                  <c:v>8.2777777777777786</c:v>
                </c:pt>
                <c:pt idx="299">
                  <c:v>8.3055555555555554</c:v>
                </c:pt>
                <c:pt idx="300">
                  <c:v>8.3333333333333339</c:v>
                </c:pt>
                <c:pt idx="301">
                  <c:v>8.3611111111111107</c:v>
                </c:pt>
                <c:pt idx="302">
                  <c:v>8.3888888888888893</c:v>
                </c:pt>
                <c:pt idx="303">
                  <c:v>8.4166666666666661</c:v>
                </c:pt>
                <c:pt idx="304">
                  <c:v>8.4444444444444446</c:v>
                </c:pt>
                <c:pt idx="305">
                  <c:v>8.4722222222222214</c:v>
                </c:pt>
                <c:pt idx="306">
                  <c:v>8.5</c:v>
                </c:pt>
                <c:pt idx="307">
                  <c:v>8.5277777777777786</c:v>
                </c:pt>
                <c:pt idx="308">
                  <c:v>8.5555555555555554</c:v>
                </c:pt>
                <c:pt idx="309">
                  <c:v>8.5833333333333339</c:v>
                </c:pt>
                <c:pt idx="310">
                  <c:v>8.6111111111111107</c:v>
                </c:pt>
                <c:pt idx="311">
                  <c:v>8.6388888888888893</c:v>
                </c:pt>
                <c:pt idx="312">
                  <c:v>8.6666666666666661</c:v>
                </c:pt>
                <c:pt idx="313">
                  <c:v>8.6944444444444446</c:v>
                </c:pt>
                <c:pt idx="314">
                  <c:v>8.7222222222222214</c:v>
                </c:pt>
                <c:pt idx="315">
                  <c:v>8.75</c:v>
                </c:pt>
                <c:pt idx="316">
                  <c:v>8.7777777777777786</c:v>
                </c:pt>
                <c:pt idx="317">
                  <c:v>8.8055555555555554</c:v>
                </c:pt>
                <c:pt idx="318">
                  <c:v>8.8333333333333339</c:v>
                </c:pt>
                <c:pt idx="319">
                  <c:v>8.8611111111111107</c:v>
                </c:pt>
                <c:pt idx="320">
                  <c:v>8.8888888888888893</c:v>
                </c:pt>
                <c:pt idx="321">
                  <c:v>8.9166666666666661</c:v>
                </c:pt>
                <c:pt idx="322">
                  <c:v>8.9444444444444446</c:v>
                </c:pt>
                <c:pt idx="323">
                  <c:v>8.9722222222222214</c:v>
                </c:pt>
                <c:pt idx="324">
                  <c:v>9</c:v>
                </c:pt>
                <c:pt idx="325">
                  <c:v>9.0277777777777786</c:v>
                </c:pt>
                <c:pt idx="326">
                  <c:v>9.0555555555555554</c:v>
                </c:pt>
                <c:pt idx="327">
                  <c:v>9.0833333333333339</c:v>
                </c:pt>
                <c:pt idx="328">
                  <c:v>9.1111111111111107</c:v>
                </c:pt>
                <c:pt idx="329">
                  <c:v>9.1388888888888893</c:v>
                </c:pt>
                <c:pt idx="330">
                  <c:v>9.1666666666666661</c:v>
                </c:pt>
                <c:pt idx="331">
                  <c:v>9.1944444444444446</c:v>
                </c:pt>
                <c:pt idx="332">
                  <c:v>9.2222222222222214</c:v>
                </c:pt>
                <c:pt idx="333">
                  <c:v>9.25</c:v>
                </c:pt>
                <c:pt idx="334">
                  <c:v>9.2777777777777786</c:v>
                </c:pt>
                <c:pt idx="335">
                  <c:v>9.3055555555555554</c:v>
                </c:pt>
                <c:pt idx="336">
                  <c:v>9.3333333333333339</c:v>
                </c:pt>
                <c:pt idx="337">
                  <c:v>9.3611111111111107</c:v>
                </c:pt>
                <c:pt idx="338">
                  <c:v>9.3888888888888893</c:v>
                </c:pt>
                <c:pt idx="339">
                  <c:v>9.4166666666666661</c:v>
                </c:pt>
                <c:pt idx="340">
                  <c:v>9.4444444444444446</c:v>
                </c:pt>
                <c:pt idx="341">
                  <c:v>9.4722222222222214</c:v>
                </c:pt>
                <c:pt idx="342">
                  <c:v>9.5</c:v>
                </c:pt>
                <c:pt idx="343">
                  <c:v>9.5277777777777786</c:v>
                </c:pt>
                <c:pt idx="344">
                  <c:v>9.5555555555555554</c:v>
                </c:pt>
                <c:pt idx="345">
                  <c:v>9.5833333333333339</c:v>
                </c:pt>
                <c:pt idx="346">
                  <c:v>9.6111111111111107</c:v>
                </c:pt>
                <c:pt idx="347">
                  <c:v>9.6388888888888893</c:v>
                </c:pt>
                <c:pt idx="348">
                  <c:v>9.6666666666666661</c:v>
                </c:pt>
                <c:pt idx="349">
                  <c:v>9.6944444444444446</c:v>
                </c:pt>
                <c:pt idx="350">
                  <c:v>9.7222222222222214</c:v>
                </c:pt>
                <c:pt idx="351">
                  <c:v>9.75</c:v>
                </c:pt>
                <c:pt idx="352">
                  <c:v>9.7777777777777786</c:v>
                </c:pt>
                <c:pt idx="353">
                  <c:v>9.8055555555555554</c:v>
                </c:pt>
                <c:pt idx="354">
                  <c:v>9.8333333333333339</c:v>
                </c:pt>
                <c:pt idx="355">
                  <c:v>9.8611111111111107</c:v>
                </c:pt>
                <c:pt idx="356">
                  <c:v>9.8888888888888893</c:v>
                </c:pt>
                <c:pt idx="357">
                  <c:v>9.9166666666666661</c:v>
                </c:pt>
                <c:pt idx="358">
                  <c:v>9.9444444444444446</c:v>
                </c:pt>
                <c:pt idx="359">
                  <c:v>9.9722222222222214</c:v>
                </c:pt>
                <c:pt idx="360">
                  <c:v>10</c:v>
                </c:pt>
                <c:pt idx="361">
                  <c:v>10.027777777777779</c:v>
                </c:pt>
                <c:pt idx="362">
                  <c:v>10.055555555555555</c:v>
                </c:pt>
                <c:pt idx="363">
                  <c:v>10.083333333333334</c:v>
                </c:pt>
                <c:pt idx="364">
                  <c:v>10.111111111111111</c:v>
                </c:pt>
                <c:pt idx="365">
                  <c:v>10.138888888888889</c:v>
                </c:pt>
                <c:pt idx="366">
                  <c:v>10.166666666666666</c:v>
                </c:pt>
                <c:pt idx="367">
                  <c:v>10.194444444444445</c:v>
                </c:pt>
                <c:pt idx="368">
                  <c:v>10.222222222222221</c:v>
                </c:pt>
                <c:pt idx="369">
                  <c:v>10.25</c:v>
                </c:pt>
                <c:pt idx="370">
                  <c:v>10.277777777777779</c:v>
                </c:pt>
                <c:pt idx="371">
                  <c:v>10.305555555555555</c:v>
                </c:pt>
                <c:pt idx="372">
                  <c:v>10.333333333333334</c:v>
                </c:pt>
                <c:pt idx="373">
                  <c:v>10.361111111111111</c:v>
                </c:pt>
                <c:pt idx="374">
                  <c:v>10.388888888888889</c:v>
                </c:pt>
                <c:pt idx="375">
                  <c:v>10.416666666666666</c:v>
                </c:pt>
                <c:pt idx="376">
                  <c:v>10.444444444444445</c:v>
                </c:pt>
                <c:pt idx="377">
                  <c:v>10.472222222222221</c:v>
                </c:pt>
                <c:pt idx="378">
                  <c:v>10.5</c:v>
                </c:pt>
                <c:pt idx="379">
                  <c:v>10.527777777777779</c:v>
                </c:pt>
                <c:pt idx="380">
                  <c:v>10.555555555555555</c:v>
                </c:pt>
                <c:pt idx="381">
                  <c:v>10.583333333333334</c:v>
                </c:pt>
                <c:pt idx="382">
                  <c:v>10.611111111111111</c:v>
                </c:pt>
                <c:pt idx="383">
                  <c:v>10.638888888888889</c:v>
                </c:pt>
                <c:pt idx="384">
                  <c:v>10.666666666666666</c:v>
                </c:pt>
                <c:pt idx="385">
                  <c:v>10.694444444444445</c:v>
                </c:pt>
                <c:pt idx="386">
                  <c:v>10.722222222222221</c:v>
                </c:pt>
                <c:pt idx="387">
                  <c:v>10.75</c:v>
                </c:pt>
                <c:pt idx="388">
                  <c:v>10.777777777777779</c:v>
                </c:pt>
                <c:pt idx="389">
                  <c:v>10.805555555555555</c:v>
                </c:pt>
                <c:pt idx="390">
                  <c:v>10.833333333333334</c:v>
                </c:pt>
                <c:pt idx="391">
                  <c:v>10.861111111111111</c:v>
                </c:pt>
                <c:pt idx="392">
                  <c:v>10.888888888888889</c:v>
                </c:pt>
                <c:pt idx="393">
                  <c:v>10.916666666666666</c:v>
                </c:pt>
                <c:pt idx="394">
                  <c:v>10.944444444444445</c:v>
                </c:pt>
                <c:pt idx="395">
                  <c:v>10.972222222222221</c:v>
                </c:pt>
                <c:pt idx="396">
                  <c:v>11</c:v>
                </c:pt>
                <c:pt idx="397">
                  <c:v>11.027777777777779</c:v>
                </c:pt>
                <c:pt idx="398">
                  <c:v>11.055555555555555</c:v>
                </c:pt>
                <c:pt idx="399">
                  <c:v>11.083333333333334</c:v>
                </c:pt>
                <c:pt idx="400">
                  <c:v>11.111111111111111</c:v>
                </c:pt>
                <c:pt idx="401">
                  <c:v>11.138888888888889</c:v>
                </c:pt>
                <c:pt idx="402">
                  <c:v>11.166666666666666</c:v>
                </c:pt>
                <c:pt idx="403">
                  <c:v>11.194444444444445</c:v>
                </c:pt>
                <c:pt idx="404">
                  <c:v>11.222222222222221</c:v>
                </c:pt>
                <c:pt idx="405">
                  <c:v>11.25</c:v>
                </c:pt>
                <c:pt idx="406">
                  <c:v>11.277777777777779</c:v>
                </c:pt>
                <c:pt idx="407">
                  <c:v>11.305555555555555</c:v>
                </c:pt>
                <c:pt idx="408">
                  <c:v>11.333333333333334</c:v>
                </c:pt>
                <c:pt idx="409">
                  <c:v>11.361111111111111</c:v>
                </c:pt>
                <c:pt idx="410">
                  <c:v>11.388888888888889</c:v>
                </c:pt>
                <c:pt idx="411">
                  <c:v>11.416666666666666</c:v>
                </c:pt>
                <c:pt idx="412">
                  <c:v>11.444444444444445</c:v>
                </c:pt>
                <c:pt idx="413">
                  <c:v>11.472222222222221</c:v>
                </c:pt>
                <c:pt idx="414">
                  <c:v>11.5</c:v>
                </c:pt>
                <c:pt idx="415">
                  <c:v>11.527777777777779</c:v>
                </c:pt>
                <c:pt idx="416">
                  <c:v>11.555555555555555</c:v>
                </c:pt>
                <c:pt idx="417">
                  <c:v>11.583333333333334</c:v>
                </c:pt>
                <c:pt idx="418">
                  <c:v>11.611111111111111</c:v>
                </c:pt>
                <c:pt idx="419">
                  <c:v>11.638888888888889</c:v>
                </c:pt>
                <c:pt idx="420">
                  <c:v>11.666666666666666</c:v>
                </c:pt>
                <c:pt idx="421">
                  <c:v>11.694444444444445</c:v>
                </c:pt>
                <c:pt idx="422">
                  <c:v>11.722222222222221</c:v>
                </c:pt>
                <c:pt idx="423">
                  <c:v>11.75</c:v>
                </c:pt>
                <c:pt idx="424">
                  <c:v>11.777777777777779</c:v>
                </c:pt>
                <c:pt idx="425">
                  <c:v>11.805555555555555</c:v>
                </c:pt>
                <c:pt idx="426">
                  <c:v>11.833333333333334</c:v>
                </c:pt>
                <c:pt idx="427">
                  <c:v>11.861111111111111</c:v>
                </c:pt>
                <c:pt idx="428">
                  <c:v>11.888888888888889</c:v>
                </c:pt>
                <c:pt idx="429">
                  <c:v>11.916666666666666</c:v>
                </c:pt>
                <c:pt idx="430">
                  <c:v>11.944444444444445</c:v>
                </c:pt>
                <c:pt idx="431">
                  <c:v>11.972222222222221</c:v>
                </c:pt>
                <c:pt idx="432">
                  <c:v>12</c:v>
                </c:pt>
                <c:pt idx="433">
                  <c:v>12.027777777777779</c:v>
                </c:pt>
                <c:pt idx="434">
                  <c:v>12.055555555555555</c:v>
                </c:pt>
                <c:pt idx="435">
                  <c:v>12.083333333333334</c:v>
                </c:pt>
                <c:pt idx="436">
                  <c:v>12.111111111111111</c:v>
                </c:pt>
                <c:pt idx="437">
                  <c:v>12.138888888888889</c:v>
                </c:pt>
                <c:pt idx="438">
                  <c:v>12.166666666666666</c:v>
                </c:pt>
                <c:pt idx="439">
                  <c:v>12.194444444444445</c:v>
                </c:pt>
                <c:pt idx="440">
                  <c:v>12.222222222222221</c:v>
                </c:pt>
                <c:pt idx="441">
                  <c:v>12.25</c:v>
                </c:pt>
                <c:pt idx="442">
                  <c:v>12.277777777777779</c:v>
                </c:pt>
                <c:pt idx="443">
                  <c:v>12.305555555555555</c:v>
                </c:pt>
                <c:pt idx="444">
                  <c:v>12.333333333333334</c:v>
                </c:pt>
                <c:pt idx="445">
                  <c:v>12.361111111111111</c:v>
                </c:pt>
                <c:pt idx="446">
                  <c:v>12.388888888888889</c:v>
                </c:pt>
                <c:pt idx="447">
                  <c:v>12.416666666666666</c:v>
                </c:pt>
                <c:pt idx="448">
                  <c:v>12.444444444444445</c:v>
                </c:pt>
                <c:pt idx="449">
                  <c:v>12.472222222222221</c:v>
                </c:pt>
                <c:pt idx="450">
                  <c:v>12.5</c:v>
                </c:pt>
                <c:pt idx="451">
                  <c:v>12.527777777777779</c:v>
                </c:pt>
                <c:pt idx="452">
                  <c:v>12.555555555555555</c:v>
                </c:pt>
                <c:pt idx="453">
                  <c:v>12.583333333333334</c:v>
                </c:pt>
                <c:pt idx="454">
                  <c:v>12.611111111111111</c:v>
                </c:pt>
                <c:pt idx="455">
                  <c:v>12.638888888888889</c:v>
                </c:pt>
                <c:pt idx="456">
                  <c:v>12.666666666666666</c:v>
                </c:pt>
                <c:pt idx="457">
                  <c:v>12.694444444444445</c:v>
                </c:pt>
                <c:pt idx="458">
                  <c:v>12.722222222222221</c:v>
                </c:pt>
                <c:pt idx="459">
                  <c:v>12.75</c:v>
                </c:pt>
                <c:pt idx="460">
                  <c:v>12.777777777777779</c:v>
                </c:pt>
                <c:pt idx="461">
                  <c:v>12.805555555555555</c:v>
                </c:pt>
                <c:pt idx="462">
                  <c:v>12.833333333333334</c:v>
                </c:pt>
                <c:pt idx="463">
                  <c:v>12.861111111111111</c:v>
                </c:pt>
                <c:pt idx="464">
                  <c:v>12.888888888888889</c:v>
                </c:pt>
                <c:pt idx="465">
                  <c:v>12.916666666666666</c:v>
                </c:pt>
                <c:pt idx="466">
                  <c:v>12.944444444444445</c:v>
                </c:pt>
                <c:pt idx="467">
                  <c:v>12.972222222222221</c:v>
                </c:pt>
                <c:pt idx="468">
                  <c:v>13</c:v>
                </c:pt>
                <c:pt idx="469">
                  <c:v>13.027777777777779</c:v>
                </c:pt>
                <c:pt idx="470">
                  <c:v>13.055555555555555</c:v>
                </c:pt>
                <c:pt idx="471">
                  <c:v>13.083333333333334</c:v>
                </c:pt>
                <c:pt idx="472">
                  <c:v>13.111111111111111</c:v>
                </c:pt>
                <c:pt idx="473">
                  <c:v>13.138888888888889</c:v>
                </c:pt>
                <c:pt idx="474">
                  <c:v>13.166666666666666</c:v>
                </c:pt>
                <c:pt idx="475">
                  <c:v>13.194444444444445</c:v>
                </c:pt>
                <c:pt idx="476">
                  <c:v>13.222222222222221</c:v>
                </c:pt>
                <c:pt idx="477">
                  <c:v>13.25</c:v>
                </c:pt>
                <c:pt idx="478">
                  <c:v>13.277777777777779</c:v>
                </c:pt>
                <c:pt idx="479">
                  <c:v>13.305555555555555</c:v>
                </c:pt>
                <c:pt idx="480">
                  <c:v>13.333333333333334</c:v>
                </c:pt>
                <c:pt idx="481">
                  <c:v>13.361111111111111</c:v>
                </c:pt>
                <c:pt idx="482">
                  <c:v>13.388888888888889</c:v>
                </c:pt>
                <c:pt idx="483">
                  <c:v>13.416666666666666</c:v>
                </c:pt>
                <c:pt idx="484">
                  <c:v>13.444444444444445</c:v>
                </c:pt>
                <c:pt idx="485">
                  <c:v>13.472222222222221</c:v>
                </c:pt>
                <c:pt idx="486">
                  <c:v>13.5</c:v>
                </c:pt>
                <c:pt idx="487">
                  <c:v>13.527777777777779</c:v>
                </c:pt>
                <c:pt idx="488">
                  <c:v>13.555555555555555</c:v>
                </c:pt>
                <c:pt idx="489">
                  <c:v>13.583333333333334</c:v>
                </c:pt>
                <c:pt idx="490">
                  <c:v>13.611111111111111</c:v>
                </c:pt>
                <c:pt idx="491">
                  <c:v>13.638888888888889</c:v>
                </c:pt>
                <c:pt idx="492">
                  <c:v>13.666666666666666</c:v>
                </c:pt>
                <c:pt idx="493">
                  <c:v>13.694444444444445</c:v>
                </c:pt>
                <c:pt idx="494">
                  <c:v>13.722222222222221</c:v>
                </c:pt>
                <c:pt idx="495">
                  <c:v>13.75</c:v>
                </c:pt>
                <c:pt idx="496">
                  <c:v>13.777777777777779</c:v>
                </c:pt>
                <c:pt idx="497">
                  <c:v>13.805555555555555</c:v>
                </c:pt>
                <c:pt idx="498">
                  <c:v>13.833333333333334</c:v>
                </c:pt>
                <c:pt idx="499">
                  <c:v>13.861111111111111</c:v>
                </c:pt>
                <c:pt idx="500">
                  <c:v>13.888888888888889</c:v>
                </c:pt>
                <c:pt idx="501">
                  <c:v>13.916666666666666</c:v>
                </c:pt>
                <c:pt idx="502">
                  <c:v>13.944444444444445</c:v>
                </c:pt>
                <c:pt idx="503">
                  <c:v>13.972222222222221</c:v>
                </c:pt>
                <c:pt idx="504">
                  <c:v>14</c:v>
                </c:pt>
                <c:pt idx="505">
                  <c:v>14.027777777777779</c:v>
                </c:pt>
                <c:pt idx="506">
                  <c:v>14.055555555555555</c:v>
                </c:pt>
                <c:pt idx="507">
                  <c:v>14.083333333333334</c:v>
                </c:pt>
                <c:pt idx="508">
                  <c:v>14.111111111111111</c:v>
                </c:pt>
                <c:pt idx="509">
                  <c:v>14.138888888888889</c:v>
                </c:pt>
                <c:pt idx="510">
                  <c:v>14.166666666666666</c:v>
                </c:pt>
                <c:pt idx="511">
                  <c:v>14.194444444444445</c:v>
                </c:pt>
                <c:pt idx="512">
                  <c:v>14.222222222222221</c:v>
                </c:pt>
                <c:pt idx="513">
                  <c:v>14.25</c:v>
                </c:pt>
                <c:pt idx="514">
                  <c:v>14.277777777777779</c:v>
                </c:pt>
                <c:pt idx="515">
                  <c:v>14.305555555555555</c:v>
                </c:pt>
                <c:pt idx="516">
                  <c:v>14.333333333333334</c:v>
                </c:pt>
                <c:pt idx="517">
                  <c:v>14.361111111111111</c:v>
                </c:pt>
                <c:pt idx="518">
                  <c:v>14.388888888888889</c:v>
                </c:pt>
                <c:pt idx="519">
                  <c:v>14.416666666666666</c:v>
                </c:pt>
                <c:pt idx="520">
                  <c:v>14.444444444444445</c:v>
                </c:pt>
                <c:pt idx="521">
                  <c:v>14.472222222222221</c:v>
                </c:pt>
                <c:pt idx="522">
                  <c:v>14.5</c:v>
                </c:pt>
                <c:pt idx="523">
                  <c:v>14.527777777777779</c:v>
                </c:pt>
                <c:pt idx="524">
                  <c:v>14.555555555555555</c:v>
                </c:pt>
                <c:pt idx="525">
                  <c:v>14.583333333333334</c:v>
                </c:pt>
                <c:pt idx="526">
                  <c:v>14.611111111111111</c:v>
                </c:pt>
                <c:pt idx="527">
                  <c:v>14.638888888888889</c:v>
                </c:pt>
                <c:pt idx="528">
                  <c:v>14.666666666666666</c:v>
                </c:pt>
                <c:pt idx="529">
                  <c:v>14.694444444444445</c:v>
                </c:pt>
                <c:pt idx="530">
                  <c:v>14.722222222222221</c:v>
                </c:pt>
                <c:pt idx="531">
                  <c:v>14.75</c:v>
                </c:pt>
                <c:pt idx="532">
                  <c:v>14.777777777777779</c:v>
                </c:pt>
                <c:pt idx="533">
                  <c:v>14.805555555555555</c:v>
                </c:pt>
                <c:pt idx="534">
                  <c:v>14.833333333333334</c:v>
                </c:pt>
                <c:pt idx="535">
                  <c:v>14.861111111111111</c:v>
                </c:pt>
                <c:pt idx="536">
                  <c:v>14.888888888888889</c:v>
                </c:pt>
                <c:pt idx="537">
                  <c:v>14.916666666666666</c:v>
                </c:pt>
                <c:pt idx="538">
                  <c:v>14.944444444444445</c:v>
                </c:pt>
                <c:pt idx="539">
                  <c:v>14.972222222222221</c:v>
                </c:pt>
                <c:pt idx="540">
                  <c:v>15</c:v>
                </c:pt>
                <c:pt idx="541">
                  <c:v>15.027777777777779</c:v>
                </c:pt>
                <c:pt idx="542">
                  <c:v>15.055555555555555</c:v>
                </c:pt>
                <c:pt idx="543">
                  <c:v>15.083333333333334</c:v>
                </c:pt>
                <c:pt idx="544">
                  <c:v>15.111111111111111</c:v>
                </c:pt>
                <c:pt idx="545">
                  <c:v>15.138888888888889</c:v>
                </c:pt>
                <c:pt idx="546">
                  <c:v>15.166666666666666</c:v>
                </c:pt>
                <c:pt idx="547">
                  <c:v>15.194444444444445</c:v>
                </c:pt>
                <c:pt idx="548">
                  <c:v>15.222222222222221</c:v>
                </c:pt>
                <c:pt idx="549">
                  <c:v>15.25</c:v>
                </c:pt>
                <c:pt idx="550">
                  <c:v>15.277777777777779</c:v>
                </c:pt>
                <c:pt idx="551">
                  <c:v>15.305555555555555</c:v>
                </c:pt>
                <c:pt idx="552">
                  <c:v>15.333333333333334</c:v>
                </c:pt>
                <c:pt idx="553">
                  <c:v>15.361111111111111</c:v>
                </c:pt>
                <c:pt idx="554">
                  <c:v>15.388888888888889</c:v>
                </c:pt>
                <c:pt idx="555">
                  <c:v>15.416666666666666</c:v>
                </c:pt>
                <c:pt idx="556">
                  <c:v>15.444444444444445</c:v>
                </c:pt>
                <c:pt idx="557">
                  <c:v>15.472222222222221</c:v>
                </c:pt>
                <c:pt idx="558">
                  <c:v>15.5</c:v>
                </c:pt>
                <c:pt idx="559">
                  <c:v>15.527777777777779</c:v>
                </c:pt>
                <c:pt idx="560">
                  <c:v>15.555555555555555</c:v>
                </c:pt>
                <c:pt idx="561">
                  <c:v>15.583333333333334</c:v>
                </c:pt>
                <c:pt idx="562">
                  <c:v>15.611111111111111</c:v>
                </c:pt>
                <c:pt idx="563">
                  <c:v>15.638888888888889</c:v>
                </c:pt>
                <c:pt idx="564">
                  <c:v>15.666666666666666</c:v>
                </c:pt>
                <c:pt idx="565">
                  <c:v>15.694444444444445</c:v>
                </c:pt>
                <c:pt idx="566">
                  <c:v>15.722222222222221</c:v>
                </c:pt>
                <c:pt idx="567">
                  <c:v>15.75</c:v>
                </c:pt>
                <c:pt idx="568">
                  <c:v>15.777777777777779</c:v>
                </c:pt>
                <c:pt idx="569">
                  <c:v>15.805555555555555</c:v>
                </c:pt>
                <c:pt idx="570">
                  <c:v>15.833333333333334</c:v>
                </c:pt>
                <c:pt idx="571">
                  <c:v>15.861111111111111</c:v>
                </c:pt>
                <c:pt idx="572">
                  <c:v>15.888888888888889</c:v>
                </c:pt>
                <c:pt idx="573">
                  <c:v>15.916666666666666</c:v>
                </c:pt>
                <c:pt idx="574">
                  <c:v>15.944444444444445</c:v>
                </c:pt>
                <c:pt idx="575">
                  <c:v>15.972222222222221</c:v>
                </c:pt>
                <c:pt idx="576">
                  <c:v>16</c:v>
                </c:pt>
                <c:pt idx="577">
                  <c:v>16.027777777777779</c:v>
                </c:pt>
                <c:pt idx="578">
                  <c:v>16.055555555555557</c:v>
                </c:pt>
                <c:pt idx="579">
                  <c:v>16.083333333333332</c:v>
                </c:pt>
                <c:pt idx="580">
                  <c:v>16.111111111111111</c:v>
                </c:pt>
                <c:pt idx="581">
                  <c:v>16.138888888888889</c:v>
                </c:pt>
                <c:pt idx="582">
                  <c:v>16.166666666666668</c:v>
                </c:pt>
                <c:pt idx="583">
                  <c:v>16.194444444444443</c:v>
                </c:pt>
                <c:pt idx="584">
                  <c:v>16.222222222222221</c:v>
                </c:pt>
                <c:pt idx="585">
                  <c:v>16.25</c:v>
                </c:pt>
                <c:pt idx="586">
                  <c:v>16.277777777777779</c:v>
                </c:pt>
                <c:pt idx="587">
                  <c:v>16.305555555555557</c:v>
                </c:pt>
                <c:pt idx="588">
                  <c:v>16.333333333333332</c:v>
                </c:pt>
                <c:pt idx="589">
                  <c:v>16.361111111111111</c:v>
                </c:pt>
                <c:pt idx="590">
                  <c:v>16.388888888888889</c:v>
                </c:pt>
                <c:pt idx="591">
                  <c:v>16.416666666666668</c:v>
                </c:pt>
                <c:pt idx="592">
                  <c:v>16.444444444444443</c:v>
                </c:pt>
                <c:pt idx="593">
                  <c:v>16.472222222222221</c:v>
                </c:pt>
                <c:pt idx="594">
                  <c:v>16.5</c:v>
                </c:pt>
                <c:pt idx="595">
                  <c:v>16.527777777777779</c:v>
                </c:pt>
                <c:pt idx="596">
                  <c:v>16.555555555555557</c:v>
                </c:pt>
                <c:pt idx="597">
                  <c:v>16.583333333333332</c:v>
                </c:pt>
                <c:pt idx="598">
                  <c:v>16.611111111111111</c:v>
                </c:pt>
                <c:pt idx="599">
                  <c:v>16.638888888888889</c:v>
                </c:pt>
                <c:pt idx="600">
                  <c:v>16.666666666666668</c:v>
                </c:pt>
                <c:pt idx="601">
                  <c:v>16.694444444444443</c:v>
                </c:pt>
                <c:pt idx="602">
                  <c:v>16.722222222222221</c:v>
                </c:pt>
                <c:pt idx="603">
                  <c:v>16.75</c:v>
                </c:pt>
                <c:pt idx="604">
                  <c:v>16.777777777777779</c:v>
                </c:pt>
                <c:pt idx="605">
                  <c:v>16.805555555555557</c:v>
                </c:pt>
                <c:pt idx="606">
                  <c:v>16.833333333333332</c:v>
                </c:pt>
                <c:pt idx="607">
                  <c:v>16.861111111111111</c:v>
                </c:pt>
                <c:pt idx="608">
                  <c:v>16.888888888888889</c:v>
                </c:pt>
                <c:pt idx="609">
                  <c:v>16.916666666666668</c:v>
                </c:pt>
                <c:pt idx="610">
                  <c:v>16.944444444444443</c:v>
                </c:pt>
                <c:pt idx="611">
                  <c:v>16.972222222222221</c:v>
                </c:pt>
                <c:pt idx="612">
                  <c:v>17</c:v>
                </c:pt>
                <c:pt idx="613">
                  <c:v>17.027777777777779</c:v>
                </c:pt>
                <c:pt idx="614">
                  <c:v>17.055555555555557</c:v>
                </c:pt>
                <c:pt idx="615">
                  <c:v>17.083333333333332</c:v>
                </c:pt>
                <c:pt idx="616">
                  <c:v>17.111111111111111</c:v>
                </c:pt>
                <c:pt idx="617">
                  <c:v>17.138888888888889</c:v>
                </c:pt>
                <c:pt idx="618">
                  <c:v>17.166666666666668</c:v>
                </c:pt>
                <c:pt idx="619">
                  <c:v>17.194444444444443</c:v>
                </c:pt>
                <c:pt idx="620">
                  <c:v>17.222222222222221</c:v>
                </c:pt>
                <c:pt idx="621">
                  <c:v>17.25</c:v>
                </c:pt>
                <c:pt idx="622">
                  <c:v>17.277777777777779</c:v>
                </c:pt>
                <c:pt idx="623">
                  <c:v>17.305555555555557</c:v>
                </c:pt>
                <c:pt idx="624">
                  <c:v>17.333333333333332</c:v>
                </c:pt>
                <c:pt idx="625">
                  <c:v>17.361111111111111</c:v>
                </c:pt>
                <c:pt idx="626">
                  <c:v>17.388888888888889</c:v>
                </c:pt>
                <c:pt idx="627">
                  <c:v>17.416666666666668</c:v>
                </c:pt>
                <c:pt idx="628">
                  <c:v>17.444444444444443</c:v>
                </c:pt>
                <c:pt idx="629">
                  <c:v>17.472222222222221</c:v>
                </c:pt>
                <c:pt idx="630">
                  <c:v>17.5</c:v>
                </c:pt>
                <c:pt idx="631">
                  <c:v>17.527777777777779</c:v>
                </c:pt>
                <c:pt idx="632">
                  <c:v>17.555555555555557</c:v>
                </c:pt>
                <c:pt idx="633">
                  <c:v>17.583333333333332</c:v>
                </c:pt>
                <c:pt idx="634">
                  <c:v>17.611111111111111</c:v>
                </c:pt>
                <c:pt idx="635">
                  <c:v>17.638888888888889</c:v>
                </c:pt>
                <c:pt idx="636">
                  <c:v>17.666666666666668</c:v>
                </c:pt>
                <c:pt idx="637">
                  <c:v>17.694444444444443</c:v>
                </c:pt>
                <c:pt idx="638">
                  <c:v>17.722222222222221</c:v>
                </c:pt>
                <c:pt idx="639">
                  <c:v>17.75</c:v>
                </c:pt>
                <c:pt idx="640">
                  <c:v>17.777777777777779</c:v>
                </c:pt>
                <c:pt idx="641">
                  <c:v>17.805555555555557</c:v>
                </c:pt>
                <c:pt idx="642">
                  <c:v>17.833333333333332</c:v>
                </c:pt>
                <c:pt idx="643">
                  <c:v>17.861111111111111</c:v>
                </c:pt>
                <c:pt idx="644">
                  <c:v>17.888888888888889</c:v>
                </c:pt>
                <c:pt idx="645">
                  <c:v>17.916666666666668</c:v>
                </c:pt>
                <c:pt idx="646">
                  <c:v>17.944444444444443</c:v>
                </c:pt>
                <c:pt idx="647">
                  <c:v>17.972222222222221</c:v>
                </c:pt>
                <c:pt idx="648">
                  <c:v>18</c:v>
                </c:pt>
                <c:pt idx="649">
                  <c:v>18.027777777777779</c:v>
                </c:pt>
                <c:pt idx="650">
                  <c:v>18.055555555555557</c:v>
                </c:pt>
                <c:pt idx="651">
                  <c:v>18.083333333333332</c:v>
                </c:pt>
                <c:pt idx="652">
                  <c:v>18.111111111111111</c:v>
                </c:pt>
                <c:pt idx="653">
                  <c:v>18.138888888888889</c:v>
                </c:pt>
                <c:pt idx="654">
                  <c:v>18.166666666666668</c:v>
                </c:pt>
                <c:pt idx="655">
                  <c:v>18.194444444444443</c:v>
                </c:pt>
                <c:pt idx="656">
                  <c:v>18.222222222222221</c:v>
                </c:pt>
                <c:pt idx="657">
                  <c:v>18.25</c:v>
                </c:pt>
                <c:pt idx="658">
                  <c:v>18.277777777777779</c:v>
                </c:pt>
                <c:pt idx="659">
                  <c:v>18.305555555555557</c:v>
                </c:pt>
                <c:pt idx="660">
                  <c:v>18.333333333333332</c:v>
                </c:pt>
                <c:pt idx="661">
                  <c:v>18.361111111111111</c:v>
                </c:pt>
                <c:pt idx="662">
                  <c:v>18.388888888888889</c:v>
                </c:pt>
                <c:pt idx="663">
                  <c:v>18.416666666666668</c:v>
                </c:pt>
                <c:pt idx="664">
                  <c:v>18.444444444444443</c:v>
                </c:pt>
                <c:pt idx="665">
                  <c:v>18.472222222222221</c:v>
                </c:pt>
                <c:pt idx="666">
                  <c:v>18.5</c:v>
                </c:pt>
                <c:pt idx="667">
                  <c:v>18.527777777777779</c:v>
                </c:pt>
                <c:pt idx="668">
                  <c:v>18.555555555555557</c:v>
                </c:pt>
                <c:pt idx="669">
                  <c:v>18.583333333333332</c:v>
                </c:pt>
                <c:pt idx="670">
                  <c:v>18.611111111111111</c:v>
                </c:pt>
                <c:pt idx="671">
                  <c:v>18.638888888888889</c:v>
                </c:pt>
                <c:pt idx="672">
                  <c:v>18.666666666666668</c:v>
                </c:pt>
                <c:pt idx="673">
                  <c:v>18.694444444444443</c:v>
                </c:pt>
                <c:pt idx="674">
                  <c:v>18.722222222222221</c:v>
                </c:pt>
                <c:pt idx="675">
                  <c:v>18.75</c:v>
                </c:pt>
                <c:pt idx="676">
                  <c:v>18.777777777777779</c:v>
                </c:pt>
                <c:pt idx="677">
                  <c:v>18.805555555555557</c:v>
                </c:pt>
                <c:pt idx="678">
                  <c:v>18.833333333333332</c:v>
                </c:pt>
                <c:pt idx="679">
                  <c:v>18.861111111111111</c:v>
                </c:pt>
                <c:pt idx="680">
                  <c:v>18.888888888888889</c:v>
                </c:pt>
                <c:pt idx="681">
                  <c:v>18.916666666666668</c:v>
                </c:pt>
                <c:pt idx="682">
                  <c:v>18.944444444444443</c:v>
                </c:pt>
                <c:pt idx="683">
                  <c:v>18.972222222222221</c:v>
                </c:pt>
                <c:pt idx="684">
                  <c:v>19</c:v>
                </c:pt>
                <c:pt idx="685">
                  <c:v>19.027777777777779</c:v>
                </c:pt>
                <c:pt idx="686">
                  <c:v>19.055555555555557</c:v>
                </c:pt>
                <c:pt idx="687">
                  <c:v>19.083333333333332</c:v>
                </c:pt>
                <c:pt idx="688">
                  <c:v>19.111111111111111</c:v>
                </c:pt>
                <c:pt idx="689">
                  <c:v>19.138888888888889</c:v>
                </c:pt>
                <c:pt idx="690">
                  <c:v>19.166666666666668</c:v>
                </c:pt>
                <c:pt idx="691">
                  <c:v>19.194444444444443</c:v>
                </c:pt>
                <c:pt idx="692">
                  <c:v>19.222222222222221</c:v>
                </c:pt>
                <c:pt idx="693">
                  <c:v>19.25</c:v>
                </c:pt>
                <c:pt idx="694">
                  <c:v>19.277777777777779</c:v>
                </c:pt>
                <c:pt idx="695">
                  <c:v>19.305555555555557</c:v>
                </c:pt>
                <c:pt idx="696">
                  <c:v>19.333333333333332</c:v>
                </c:pt>
                <c:pt idx="697">
                  <c:v>19.361111111111111</c:v>
                </c:pt>
                <c:pt idx="698">
                  <c:v>19.388888888888889</c:v>
                </c:pt>
                <c:pt idx="699">
                  <c:v>19.416666666666668</c:v>
                </c:pt>
                <c:pt idx="700">
                  <c:v>19.444444444444443</c:v>
                </c:pt>
                <c:pt idx="701">
                  <c:v>19.472222222222221</c:v>
                </c:pt>
                <c:pt idx="702">
                  <c:v>19.5</c:v>
                </c:pt>
                <c:pt idx="703">
                  <c:v>19.527777777777779</c:v>
                </c:pt>
                <c:pt idx="704">
                  <c:v>19.555555555555557</c:v>
                </c:pt>
                <c:pt idx="705">
                  <c:v>19.583333333333332</c:v>
                </c:pt>
                <c:pt idx="706">
                  <c:v>19.611111111111111</c:v>
                </c:pt>
                <c:pt idx="707">
                  <c:v>19.638888888888889</c:v>
                </c:pt>
                <c:pt idx="708">
                  <c:v>19.666666666666668</c:v>
                </c:pt>
                <c:pt idx="709">
                  <c:v>19.694444444444443</c:v>
                </c:pt>
                <c:pt idx="710">
                  <c:v>19.722222222222221</c:v>
                </c:pt>
                <c:pt idx="711">
                  <c:v>19.75</c:v>
                </c:pt>
                <c:pt idx="712">
                  <c:v>19.777777777777779</c:v>
                </c:pt>
                <c:pt idx="713">
                  <c:v>19.805555555555557</c:v>
                </c:pt>
                <c:pt idx="714">
                  <c:v>19.833333333333332</c:v>
                </c:pt>
                <c:pt idx="715">
                  <c:v>19.861111111111111</c:v>
                </c:pt>
                <c:pt idx="716">
                  <c:v>19.888888888888889</c:v>
                </c:pt>
                <c:pt idx="717">
                  <c:v>19.916666666666668</c:v>
                </c:pt>
                <c:pt idx="718">
                  <c:v>19.944444444444443</c:v>
                </c:pt>
                <c:pt idx="719">
                  <c:v>19.972222222222221</c:v>
                </c:pt>
                <c:pt idx="720">
                  <c:v>20</c:v>
                </c:pt>
                <c:pt idx="721">
                  <c:v>20.027777777777779</c:v>
                </c:pt>
                <c:pt idx="722">
                  <c:v>20.055555555555557</c:v>
                </c:pt>
                <c:pt idx="723">
                  <c:v>20.083333333333332</c:v>
                </c:pt>
                <c:pt idx="724">
                  <c:v>20.111111111111111</c:v>
                </c:pt>
                <c:pt idx="725">
                  <c:v>20.138888888888889</c:v>
                </c:pt>
                <c:pt idx="726">
                  <c:v>20.166666666666668</c:v>
                </c:pt>
                <c:pt idx="727">
                  <c:v>20.194444444444443</c:v>
                </c:pt>
                <c:pt idx="728">
                  <c:v>20.222222222222221</c:v>
                </c:pt>
                <c:pt idx="729">
                  <c:v>20.25</c:v>
                </c:pt>
                <c:pt idx="730">
                  <c:v>20.277777777777779</c:v>
                </c:pt>
                <c:pt idx="731">
                  <c:v>20.305555555555557</c:v>
                </c:pt>
                <c:pt idx="732">
                  <c:v>20.333333333333332</c:v>
                </c:pt>
                <c:pt idx="733">
                  <c:v>20.361111111111111</c:v>
                </c:pt>
                <c:pt idx="734">
                  <c:v>20.388888888888889</c:v>
                </c:pt>
                <c:pt idx="735">
                  <c:v>20.416666666666668</c:v>
                </c:pt>
                <c:pt idx="736">
                  <c:v>20.444444444444443</c:v>
                </c:pt>
                <c:pt idx="737">
                  <c:v>20.472222222222221</c:v>
                </c:pt>
                <c:pt idx="738">
                  <c:v>20.5</c:v>
                </c:pt>
                <c:pt idx="739">
                  <c:v>20.527777777777779</c:v>
                </c:pt>
                <c:pt idx="740">
                  <c:v>20.555555555555557</c:v>
                </c:pt>
                <c:pt idx="741">
                  <c:v>20.583333333333332</c:v>
                </c:pt>
                <c:pt idx="742">
                  <c:v>20.611111111111111</c:v>
                </c:pt>
                <c:pt idx="743">
                  <c:v>20.638888888888889</c:v>
                </c:pt>
                <c:pt idx="744">
                  <c:v>20.666666666666668</c:v>
                </c:pt>
                <c:pt idx="745">
                  <c:v>20.694444444444443</c:v>
                </c:pt>
                <c:pt idx="746">
                  <c:v>20.722222222222221</c:v>
                </c:pt>
                <c:pt idx="747">
                  <c:v>20.75</c:v>
                </c:pt>
                <c:pt idx="748">
                  <c:v>20.777777777777779</c:v>
                </c:pt>
                <c:pt idx="749">
                  <c:v>20.805555555555557</c:v>
                </c:pt>
                <c:pt idx="750">
                  <c:v>20.833333333333332</c:v>
                </c:pt>
                <c:pt idx="751">
                  <c:v>20.861111111111111</c:v>
                </c:pt>
                <c:pt idx="752">
                  <c:v>20.888888888888889</c:v>
                </c:pt>
                <c:pt idx="753">
                  <c:v>20.916666666666668</c:v>
                </c:pt>
                <c:pt idx="754">
                  <c:v>20.944444444444443</c:v>
                </c:pt>
                <c:pt idx="755">
                  <c:v>20.972222222222221</c:v>
                </c:pt>
                <c:pt idx="756">
                  <c:v>21</c:v>
                </c:pt>
                <c:pt idx="757">
                  <c:v>21.027777777777779</c:v>
                </c:pt>
                <c:pt idx="758">
                  <c:v>21.055555555555557</c:v>
                </c:pt>
                <c:pt idx="759">
                  <c:v>21.083333333333332</c:v>
                </c:pt>
                <c:pt idx="760">
                  <c:v>21.111111111111111</c:v>
                </c:pt>
                <c:pt idx="761">
                  <c:v>21.138888888888889</c:v>
                </c:pt>
                <c:pt idx="762">
                  <c:v>21.166666666666668</c:v>
                </c:pt>
                <c:pt idx="763">
                  <c:v>21.194444444444443</c:v>
                </c:pt>
                <c:pt idx="764">
                  <c:v>21.222222222222221</c:v>
                </c:pt>
                <c:pt idx="765">
                  <c:v>21.25</c:v>
                </c:pt>
                <c:pt idx="766">
                  <c:v>21.277777777777779</c:v>
                </c:pt>
                <c:pt idx="767">
                  <c:v>21.305555555555557</c:v>
                </c:pt>
                <c:pt idx="768">
                  <c:v>21.333333333333332</c:v>
                </c:pt>
                <c:pt idx="769">
                  <c:v>21.361111111111111</c:v>
                </c:pt>
                <c:pt idx="770">
                  <c:v>21.388888888888889</c:v>
                </c:pt>
                <c:pt idx="771">
                  <c:v>21.416666666666668</c:v>
                </c:pt>
                <c:pt idx="772">
                  <c:v>21.444444444444443</c:v>
                </c:pt>
                <c:pt idx="773">
                  <c:v>21.472222222222221</c:v>
                </c:pt>
                <c:pt idx="774">
                  <c:v>21.5</c:v>
                </c:pt>
                <c:pt idx="775">
                  <c:v>21.527777777777779</c:v>
                </c:pt>
                <c:pt idx="776">
                  <c:v>21.555555555555557</c:v>
                </c:pt>
                <c:pt idx="777">
                  <c:v>21.583333333333332</c:v>
                </c:pt>
                <c:pt idx="778">
                  <c:v>21.611111111111111</c:v>
                </c:pt>
                <c:pt idx="779">
                  <c:v>21.638888888888889</c:v>
                </c:pt>
                <c:pt idx="780">
                  <c:v>21.666666666666668</c:v>
                </c:pt>
                <c:pt idx="781">
                  <c:v>21.694444444444443</c:v>
                </c:pt>
                <c:pt idx="782">
                  <c:v>21.722222222222221</c:v>
                </c:pt>
                <c:pt idx="783">
                  <c:v>21.75</c:v>
                </c:pt>
                <c:pt idx="784">
                  <c:v>21.777777777777779</c:v>
                </c:pt>
                <c:pt idx="785">
                  <c:v>21.805555555555557</c:v>
                </c:pt>
                <c:pt idx="786">
                  <c:v>21.833333333333332</c:v>
                </c:pt>
                <c:pt idx="787">
                  <c:v>21.861111111111111</c:v>
                </c:pt>
                <c:pt idx="788">
                  <c:v>21.888888888888889</c:v>
                </c:pt>
                <c:pt idx="789">
                  <c:v>21.916666666666668</c:v>
                </c:pt>
                <c:pt idx="790">
                  <c:v>21.944444444444443</c:v>
                </c:pt>
                <c:pt idx="791">
                  <c:v>21.972222222222221</c:v>
                </c:pt>
                <c:pt idx="792">
                  <c:v>22</c:v>
                </c:pt>
                <c:pt idx="793">
                  <c:v>22.027777777777779</c:v>
                </c:pt>
                <c:pt idx="794">
                  <c:v>22.055555555555557</c:v>
                </c:pt>
                <c:pt idx="795">
                  <c:v>22.083333333333332</c:v>
                </c:pt>
                <c:pt idx="796">
                  <c:v>22.111111111111111</c:v>
                </c:pt>
                <c:pt idx="797">
                  <c:v>22.138888888888889</c:v>
                </c:pt>
                <c:pt idx="798">
                  <c:v>22.166666666666668</c:v>
                </c:pt>
                <c:pt idx="799">
                  <c:v>22.194444444444443</c:v>
                </c:pt>
                <c:pt idx="800">
                  <c:v>22.222222222222221</c:v>
                </c:pt>
                <c:pt idx="801">
                  <c:v>22.25</c:v>
                </c:pt>
                <c:pt idx="802">
                  <c:v>22.277777777777779</c:v>
                </c:pt>
                <c:pt idx="803">
                  <c:v>22.305555555555557</c:v>
                </c:pt>
                <c:pt idx="804">
                  <c:v>22.333333333333332</c:v>
                </c:pt>
                <c:pt idx="805">
                  <c:v>22.361111111111111</c:v>
                </c:pt>
                <c:pt idx="806">
                  <c:v>22.388888888888889</c:v>
                </c:pt>
                <c:pt idx="807">
                  <c:v>22.416666666666668</c:v>
                </c:pt>
                <c:pt idx="808">
                  <c:v>22.444444444444443</c:v>
                </c:pt>
                <c:pt idx="809">
                  <c:v>22.472222222222221</c:v>
                </c:pt>
                <c:pt idx="810">
                  <c:v>22.5</c:v>
                </c:pt>
                <c:pt idx="811">
                  <c:v>22.527777777777779</c:v>
                </c:pt>
                <c:pt idx="812">
                  <c:v>22.555555555555557</c:v>
                </c:pt>
                <c:pt idx="813">
                  <c:v>22.583333333333332</c:v>
                </c:pt>
                <c:pt idx="814">
                  <c:v>22.611111111111111</c:v>
                </c:pt>
                <c:pt idx="815">
                  <c:v>22.638888888888889</c:v>
                </c:pt>
                <c:pt idx="816">
                  <c:v>22.666666666666668</c:v>
                </c:pt>
                <c:pt idx="817">
                  <c:v>22.694444444444443</c:v>
                </c:pt>
                <c:pt idx="818">
                  <c:v>22.722222222222221</c:v>
                </c:pt>
                <c:pt idx="819">
                  <c:v>22.75</c:v>
                </c:pt>
                <c:pt idx="820">
                  <c:v>22.777777777777779</c:v>
                </c:pt>
                <c:pt idx="821">
                  <c:v>22.805555555555557</c:v>
                </c:pt>
                <c:pt idx="822">
                  <c:v>22.833333333333332</c:v>
                </c:pt>
                <c:pt idx="823">
                  <c:v>22.861111111111111</c:v>
                </c:pt>
                <c:pt idx="824">
                  <c:v>22.888888888888889</c:v>
                </c:pt>
                <c:pt idx="825">
                  <c:v>22.916666666666668</c:v>
                </c:pt>
                <c:pt idx="826">
                  <c:v>22.944444444444443</c:v>
                </c:pt>
                <c:pt idx="827">
                  <c:v>22.972222222222221</c:v>
                </c:pt>
                <c:pt idx="828">
                  <c:v>23</c:v>
                </c:pt>
                <c:pt idx="829">
                  <c:v>23.027777777777779</c:v>
                </c:pt>
                <c:pt idx="830">
                  <c:v>23.055555555555557</c:v>
                </c:pt>
                <c:pt idx="831">
                  <c:v>23.083333333333332</c:v>
                </c:pt>
                <c:pt idx="832">
                  <c:v>23.111111111111111</c:v>
                </c:pt>
                <c:pt idx="833">
                  <c:v>23.138888888888889</c:v>
                </c:pt>
                <c:pt idx="834">
                  <c:v>23.166666666666668</c:v>
                </c:pt>
                <c:pt idx="835">
                  <c:v>23.194444444444443</c:v>
                </c:pt>
                <c:pt idx="836">
                  <c:v>23.222222222222221</c:v>
                </c:pt>
                <c:pt idx="837">
                  <c:v>23.25</c:v>
                </c:pt>
                <c:pt idx="838">
                  <c:v>23.277777777777779</c:v>
                </c:pt>
                <c:pt idx="839">
                  <c:v>23.305555555555557</c:v>
                </c:pt>
                <c:pt idx="840">
                  <c:v>23.333333333333332</c:v>
                </c:pt>
                <c:pt idx="841">
                  <c:v>23.361111111111111</c:v>
                </c:pt>
                <c:pt idx="842">
                  <c:v>23.388888888888889</c:v>
                </c:pt>
                <c:pt idx="843">
                  <c:v>23.416666666666668</c:v>
                </c:pt>
                <c:pt idx="844">
                  <c:v>23.444444444444443</c:v>
                </c:pt>
                <c:pt idx="845">
                  <c:v>23.472222222222221</c:v>
                </c:pt>
                <c:pt idx="846">
                  <c:v>23.5</c:v>
                </c:pt>
                <c:pt idx="847">
                  <c:v>23.527777777777779</c:v>
                </c:pt>
                <c:pt idx="848">
                  <c:v>23.555555555555557</c:v>
                </c:pt>
                <c:pt idx="849">
                  <c:v>23.583333333333332</c:v>
                </c:pt>
                <c:pt idx="850">
                  <c:v>23.611111111111111</c:v>
                </c:pt>
                <c:pt idx="851">
                  <c:v>23.638888888888889</c:v>
                </c:pt>
                <c:pt idx="852">
                  <c:v>23.666666666666668</c:v>
                </c:pt>
                <c:pt idx="853">
                  <c:v>23.694444444444443</c:v>
                </c:pt>
                <c:pt idx="854">
                  <c:v>23.722222222222221</c:v>
                </c:pt>
                <c:pt idx="855">
                  <c:v>23.75</c:v>
                </c:pt>
                <c:pt idx="856">
                  <c:v>23.777777777777779</c:v>
                </c:pt>
                <c:pt idx="857">
                  <c:v>23.805555555555557</c:v>
                </c:pt>
                <c:pt idx="858">
                  <c:v>23.833333333333332</c:v>
                </c:pt>
                <c:pt idx="859">
                  <c:v>23.861111111111111</c:v>
                </c:pt>
                <c:pt idx="860">
                  <c:v>23.888888888888889</c:v>
                </c:pt>
                <c:pt idx="861">
                  <c:v>23.916666666666668</c:v>
                </c:pt>
                <c:pt idx="862">
                  <c:v>23.944444444444443</c:v>
                </c:pt>
                <c:pt idx="863">
                  <c:v>23.972222222222221</c:v>
                </c:pt>
                <c:pt idx="864">
                  <c:v>24</c:v>
                </c:pt>
                <c:pt idx="865">
                  <c:v>24.027777777777779</c:v>
                </c:pt>
                <c:pt idx="866">
                  <c:v>24.055555555555557</c:v>
                </c:pt>
                <c:pt idx="867">
                  <c:v>24.083333333333332</c:v>
                </c:pt>
                <c:pt idx="868">
                  <c:v>24.111111111111111</c:v>
                </c:pt>
                <c:pt idx="869">
                  <c:v>24.138888888888889</c:v>
                </c:pt>
                <c:pt idx="870">
                  <c:v>24.166666666666668</c:v>
                </c:pt>
                <c:pt idx="871">
                  <c:v>24.194444444444443</c:v>
                </c:pt>
                <c:pt idx="872">
                  <c:v>24.222222222222221</c:v>
                </c:pt>
                <c:pt idx="873">
                  <c:v>24.25</c:v>
                </c:pt>
                <c:pt idx="874">
                  <c:v>24.277777777777779</c:v>
                </c:pt>
                <c:pt idx="875">
                  <c:v>24.305555555555557</c:v>
                </c:pt>
                <c:pt idx="876">
                  <c:v>24.333333333333332</c:v>
                </c:pt>
                <c:pt idx="877">
                  <c:v>24.361111111111111</c:v>
                </c:pt>
                <c:pt idx="878">
                  <c:v>24.388888888888889</c:v>
                </c:pt>
                <c:pt idx="879">
                  <c:v>24.416666666666668</c:v>
                </c:pt>
                <c:pt idx="880">
                  <c:v>24.444444444444443</c:v>
                </c:pt>
                <c:pt idx="881">
                  <c:v>24.472222222222221</c:v>
                </c:pt>
                <c:pt idx="882">
                  <c:v>24.5</c:v>
                </c:pt>
                <c:pt idx="883">
                  <c:v>24.527777777777779</c:v>
                </c:pt>
                <c:pt idx="884">
                  <c:v>24.555555555555557</c:v>
                </c:pt>
                <c:pt idx="885">
                  <c:v>24.583333333333332</c:v>
                </c:pt>
                <c:pt idx="886">
                  <c:v>24.611111111111111</c:v>
                </c:pt>
                <c:pt idx="887">
                  <c:v>24.638888888888889</c:v>
                </c:pt>
                <c:pt idx="888">
                  <c:v>24.666666666666668</c:v>
                </c:pt>
                <c:pt idx="889">
                  <c:v>24.694444444444443</c:v>
                </c:pt>
                <c:pt idx="890">
                  <c:v>24.722222222222221</c:v>
                </c:pt>
                <c:pt idx="891">
                  <c:v>24.75</c:v>
                </c:pt>
                <c:pt idx="892">
                  <c:v>24.777777777777779</c:v>
                </c:pt>
                <c:pt idx="893">
                  <c:v>24.805555555555557</c:v>
                </c:pt>
                <c:pt idx="894">
                  <c:v>24.833333333333332</c:v>
                </c:pt>
                <c:pt idx="895">
                  <c:v>24.861111111111111</c:v>
                </c:pt>
                <c:pt idx="896">
                  <c:v>24.888888888888889</c:v>
                </c:pt>
                <c:pt idx="897">
                  <c:v>24.916666666666668</c:v>
                </c:pt>
                <c:pt idx="898">
                  <c:v>24.944444444444443</c:v>
                </c:pt>
                <c:pt idx="899">
                  <c:v>24.972222222222221</c:v>
                </c:pt>
                <c:pt idx="900">
                  <c:v>25</c:v>
                </c:pt>
              </c:numCache>
            </c:numRef>
          </c:xVal>
          <c:yVal>
            <c:numRef>
              <c:f>Sim!$E$2:$E$902</c:f>
              <c:numCache>
                <c:formatCode>0.0000</c:formatCode>
                <c:ptCount val="901"/>
                <c:pt idx="0">
                  <c:v>0</c:v>
                </c:pt>
                <c:pt idx="1">
                  <c:v>4.6826104607731178E-3</c:v>
                </c:pt>
                <c:pt idx="2">
                  <c:v>9.6447654202841612E-3</c:v>
                </c:pt>
                <c:pt idx="3">
                  <c:v>1.4886464878533089E-2</c:v>
                </c:pt>
                <c:pt idx="4">
                  <c:v>2.0407708835519969E-2</c:v>
                </c:pt>
                <c:pt idx="5">
                  <c:v>2.6208497291244776E-2</c:v>
                </c:pt>
                <c:pt idx="6">
                  <c:v>3.2288830245707445E-2</c:v>
                </c:pt>
                <c:pt idx="7">
                  <c:v>3.8648707698908089E-2</c:v>
                </c:pt>
                <c:pt idx="8">
                  <c:v>4.5288129650846609E-2</c:v>
                </c:pt>
                <c:pt idx="9">
                  <c:v>5.2207096101523034E-2</c:v>
                </c:pt>
                <c:pt idx="10">
                  <c:v>5.9405607050937448E-2</c:v>
                </c:pt>
                <c:pt idx="11">
                  <c:v>6.6883662499089683E-2</c:v>
                </c:pt>
                <c:pt idx="12">
                  <c:v>7.4641262445979906E-2</c:v>
                </c:pt>
                <c:pt idx="13">
                  <c:v>8.2678406891608047E-2</c:v>
                </c:pt>
                <c:pt idx="14">
                  <c:v>9.0995095835974038E-2</c:v>
                </c:pt>
                <c:pt idx="15">
                  <c:v>9.9591329279078017E-2</c:v>
                </c:pt>
                <c:pt idx="16">
                  <c:v>0.10846710722091985</c:v>
                </c:pt>
                <c:pt idx="17">
                  <c:v>0.11762242966149963</c:v>
                </c:pt>
                <c:pt idx="18">
                  <c:v>0.12705729660081733</c:v>
                </c:pt>
                <c:pt idx="19">
                  <c:v>0.13677170803887292</c:v>
                </c:pt>
                <c:pt idx="20">
                  <c:v>0.14676566397566654</c:v>
                </c:pt>
                <c:pt idx="21">
                  <c:v>0.15703916441119792</c:v>
                </c:pt>
                <c:pt idx="22">
                  <c:v>0.16759220934546731</c:v>
                </c:pt>
                <c:pt idx="23">
                  <c:v>0.17842479877847456</c:v>
                </c:pt>
                <c:pt idx="24">
                  <c:v>0.18953693271021971</c:v>
                </c:pt>
                <c:pt idx="25">
                  <c:v>0.2009286111407029</c:v>
                </c:pt>
                <c:pt idx="26">
                  <c:v>0.21259983406992389</c:v>
                </c:pt>
                <c:pt idx="27">
                  <c:v>0.22455060149788286</c:v>
                </c:pt>
                <c:pt idx="28">
                  <c:v>0.23678091342457971</c:v>
                </c:pt>
                <c:pt idx="29">
                  <c:v>0.2492907698500145</c:v>
                </c:pt>
                <c:pt idx="30">
                  <c:v>0.26208017077418716</c:v>
                </c:pt>
                <c:pt idx="31">
                  <c:v>0.27514911619709781</c:v>
                </c:pt>
                <c:pt idx="32">
                  <c:v>0.28849760611874631</c:v>
                </c:pt>
                <c:pt idx="33">
                  <c:v>0.30212564053913271</c:v>
                </c:pt>
                <c:pt idx="34">
                  <c:v>0.31603321945825713</c:v>
                </c:pt>
                <c:pt idx="35">
                  <c:v>0.33022034287611934</c:v>
                </c:pt>
                <c:pt idx="36">
                  <c:v>0.34468701079271957</c:v>
                </c:pt>
                <c:pt idx="37">
                  <c:v>0.35943322320805771</c:v>
                </c:pt>
                <c:pt idx="38">
                  <c:v>0.37445898012213369</c:v>
                </c:pt>
                <c:pt idx="39">
                  <c:v>0.38976428153494763</c:v>
                </c:pt>
                <c:pt idx="40">
                  <c:v>0.40534912744649948</c:v>
                </c:pt>
                <c:pt idx="41">
                  <c:v>0.42121351785678929</c:v>
                </c:pt>
                <c:pt idx="42">
                  <c:v>0.43735745276581695</c:v>
                </c:pt>
                <c:pt idx="43">
                  <c:v>0.45378093217358256</c:v>
                </c:pt>
                <c:pt idx="44">
                  <c:v>0.47048395608008609</c:v>
                </c:pt>
                <c:pt idx="45">
                  <c:v>0.48746652448532751</c:v>
                </c:pt>
                <c:pt idx="46">
                  <c:v>0.50608318991873702</c:v>
                </c:pt>
                <c:pt idx="47">
                  <c:v>0.52810246560487284</c:v>
                </c:pt>
                <c:pt idx="48">
                  <c:v>0.54962102334482066</c:v>
                </c:pt>
                <c:pt idx="49">
                  <c:v>0.57063886313858037</c:v>
                </c:pt>
                <c:pt idx="50">
                  <c:v>0.59115598498615229</c:v>
                </c:pt>
                <c:pt idx="51">
                  <c:v>0.61117238888753622</c:v>
                </c:pt>
                <c:pt idx="52">
                  <c:v>0.63068807484273204</c:v>
                </c:pt>
                <c:pt idx="53">
                  <c:v>0.64970304285173985</c:v>
                </c:pt>
                <c:pt idx="54">
                  <c:v>0.66821729291455967</c:v>
                </c:pt>
                <c:pt idx="55">
                  <c:v>0.68623082503119159</c:v>
                </c:pt>
                <c:pt idx="56">
                  <c:v>0.70374363920163541</c:v>
                </c:pt>
                <c:pt idx="57">
                  <c:v>0.72075573542589144</c:v>
                </c:pt>
                <c:pt idx="58">
                  <c:v>0.73726711370395914</c:v>
                </c:pt>
                <c:pt idx="59">
                  <c:v>0.75327777403583895</c:v>
                </c:pt>
                <c:pt idx="60">
                  <c:v>0.76878771642153076</c:v>
                </c:pt>
                <c:pt idx="61">
                  <c:v>0.78379694086103469</c:v>
                </c:pt>
                <c:pt idx="62">
                  <c:v>0.79830544735435061</c:v>
                </c:pt>
                <c:pt idx="63">
                  <c:v>0.81231323590147853</c:v>
                </c:pt>
                <c:pt idx="64">
                  <c:v>0.82582030650241833</c:v>
                </c:pt>
                <c:pt idx="65">
                  <c:v>0.83882665915717025</c:v>
                </c:pt>
                <c:pt idx="66">
                  <c:v>0.85133229386573395</c:v>
                </c:pt>
                <c:pt idx="67">
                  <c:v>0.86333721062810997</c:v>
                </c:pt>
                <c:pt idx="68">
                  <c:v>0.874841409444298</c:v>
                </c:pt>
                <c:pt idx="69">
                  <c:v>0.88584489031429781</c:v>
                </c:pt>
                <c:pt idx="70">
                  <c:v>0.89634765323810972</c:v>
                </c:pt>
                <c:pt idx="71">
                  <c:v>0.90634969821573363</c:v>
                </c:pt>
                <c:pt idx="72">
                  <c:v>0.91585102524716944</c:v>
                </c:pt>
                <c:pt idx="73">
                  <c:v>0.92485163433241746</c:v>
                </c:pt>
                <c:pt idx="74">
                  <c:v>0.93335152547147715</c:v>
                </c:pt>
                <c:pt idx="75">
                  <c:v>0.94135069866434906</c:v>
                </c:pt>
                <c:pt idx="76">
                  <c:v>0.94884915391103308</c:v>
                </c:pt>
                <c:pt idx="77">
                  <c:v>0.95584689121152899</c:v>
                </c:pt>
                <c:pt idx="78">
                  <c:v>0.96234391056583701</c:v>
                </c:pt>
                <c:pt idx="79">
                  <c:v>0.9683402119739567</c:v>
                </c:pt>
                <c:pt idx="80">
                  <c:v>0.67362797354709925</c:v>
                </c:pt>
                <c:pt idx="81">
                  <c:v>0.68243550741551673</c:v>
                </c:pt>
                <c:pt idx="82">
                  <c:v>0.69113280270818889</c:v>
                </c:pt>
                <c:pt idx="83">
                  <c:v>0.69971985942511561</c:v>
                </c:pt>
                <c:pt idx="84">
                  <c:v>0.70819667756629712</c:v>
                </c:pt>
                <c:pt idx="85">
                  <c:v>0.7165632571317333</c:v>
                </c:pt>
                <c:pt idx="86">
                  <c:v>0.72481959812142438</c:v>
                </c:pt>
                <c:pt idx="87">
                  <c:v>0.73296570053537013</c:v>
                </c:pt>
                <c:pt idx="88">
                  <c:v>0.74100156437357056</c:v>
                </c:pt>
                <c:pt idx="89">
                  <c:v>0.74892718963602589</c:v>
                </c:pt>
                <c:pt idx="90">
                  <c:v>0.75674257632273567</c:v>
                </c:pt>
                <c:pt idx="91">
                  <c:v>0.76444772443370046</c:v>
                </c:pt>
                <c:pt idx="92">
                  <c:v>0.77204263396891992</c:v>
                </c:pt>
                <c:pt idx="93">
                  <c:v>0.77952730492839395</c:v>
                </c:pt>
                <c:pt idx="94">
                  <c:v>0.78690173731212276</c:v>
                </c:pt>
                <c:pt idx="95">
                  <c:v>0.79416593112010647</c:v>
                </c:pt>
                <c:pt idx="96">
                  <c:v>0.80131988635234475</c:v>
                </c:pt>
                <c:pt idx="97">
                  <c:v>0.80836360300883792</c:v>
                </c:pt>
                <c:pt idx="98">
                  <c:v>0.81529708108958565</c:v>
                </c:pt>
                <c:pt idx="99">
                  <c:v>0.82212032059458806</c:v>
                </c:pt>
                <c:pt idx="100">
                  <c:v>0.82883332152384526</c:v>
                </c:pt>
                <c:pt idx="101">
                  <c:v>0.83543608387735724</c:v>
                </c:pt>
                <c:pt idx="102">
                  <c:v>0.84192860765512401</c:v>
                </c:pt>
                <c:pt idx="103">
                  <c:v>0.84831089285714556</c:v>
                </c:pt>
                <c:pt idx="104">
                  <c:v>0.85458293948342157</c:v>
                </c:pt>
                <c:pt idx="105">
                  <c:v>0.86074474753395269</c:v>
                </c:pt>
                <c:pt idx="106">
                  <c:v>0.86679631700873827</c:v>
                </c:pt>
                <c:pt idx="107">
                  <c:v>0.87273764790777864</c:v>
                </c:pt>
                <c:pt idx="108">
                  <c:v>0.87856874023107367</c:v>
                </c:pt>
                <c:pt idx="109">
                  <c:v>0.8842895939786235</c:v>
                </c:pt>
                <c:pt idx="110">
                  <c:v>0.889900209150428</c:v>
                </c:pt>
                <c:pt idx="111">
                  <c:v>0.8954005857464874</c:v>
                </c:pt>
                <c:pt idx="112">
                  <c:v>0.90079072376680136</c:v>
                </c:pt>
                <c:pt idx="113">
                  <c:v>0.90607062321137</c:v>
                </c:pt>
                <c:pt idx="114">
                  <c:v>0.58980068869419444</c:v>
                </c:pt>
                <c:pt idx="115">
                  <c:v>0.59668785504888266</c:v>
                </c:pt>
                <c:pt idx="116">
                  <c:v>0.6035190072014972</c:v>
                </c:pt>
                <c:pt idx="117">
                  <c:v>0.61029414515203806</c:v>
                </c:pt>
                <c:pt idx="118">
                  <c:v>0.61701326890050479</c:v>
                </c:pt>
                <c:pt idx="119">
                  <c:v>0.62367637844689794</c:v>
                </c:pt>
                <c:pt idx="120">
                  <c:v>0.6302834737912173</c:v>
                </c:pt>
                <c:pt idx="121">
                  <c:v>0.63683455493346286</c:v>
                </c:pt>
                <c:pt idx="122">
                  <c:v>0.64332962187363474</c:v>
                </c:pt>
                <c:pt idx="123">
                  <c:v>0.64976867461173271</c:v>
                </c:pt>
                <c:pt idx="124">
                  <c:v>0.65615171314775689</c:v>
                </c:pt>
                <c:pt idx="125">
                  <c:v>0.66247873748170738</c:v>
                </c:pt>
                <c:pt idx="126">
                  <c:v>0.66874974761358386</c:v>
                </c:pt>
                <c:pt idx="127">
                  <c:v>0.67496474354338665</c:v>
                </c:pt>
                <c:pt idx="128">
                  <c:v>0.68112372527111564</c:v>
                </c:pt>
                <c:pt idx="129">
                  <c:v>0.68722669279677095</c:v>
                </c:pt>
                <c:pt idx="130">
                  <c:v>0.69327364612035236</c:v>
                </c:pt>
                <c:pt idx="131">
                  <c:v>0.69926458524186008</c:v>
                </c:pt>
                <c:pt idx="132">
                  <c:v>0.70519951016129379</c:v>
                </c:pt>
                <c:pt idx="133">
                  <c:v>0.71107842087865403</c:v>
                </c:pt>
                <c:pt idx="134">
                  <c:v>0.71690131739394047</c:v>
                </c:pt>
                <c:pt idx="135">
                  <c:v>0.7226681997071529</c:v>
                </c:pt>
                <c:pt idx="136">
                  <c:v>0.72837906781829165</c:v>
                </c:pt>
                <c:pt idx="137">
                  <c:v>0.73403392172735649</c:v>
                </c:pt>
                <c:pt idx="138">
                  <c:v>0.73963276143434775</c:v>
                </c:pt>
                <c:pt idx="139">
                  <c:v>0.745175586939265</c:v>
                </c:pt>
                <c:pt idx="140">
                  <c:v>0.75066239824210856</c:v>
                </c:pt>
                <c:pt idx="141">
                  <c:v>0.75609319534287844</c:v>
                </c:pt>
                <c:pt idx="142">
                  <c:v>0.76146797824157453</c:v>
                </c:pt>
                <c:pt idx="143">
                  <c:v>0.76678674693819671</c:v>
                </c:pt>
                <c:pt idx="144">
                  <c:v>0.77204950143274498</c:v>
                </c:pt>
                <c:pt idx="145">
                  <c:v>0.77725624172521957</c:v>
                </c:pt>
                <c:pt idx="146">
                  <c:v>0.78240696781562047</c:v>
                </c:pt>
                <c:pt idx="147">
                  <c:v>0.78750167970394747</c:v>
                </c:pt>
                <c:pt idx="148">
                  <c:v>0.79254037739020078</c:v>
                </c:pt>
                <c:pt idx="149">
                  <c:v>0.7975230608743803</c:v>
                </c:pt>
                <c:pt idx="150">
                  <c:v>0.80244973015648591</c:v>
                </c:pt>
                <c:pt idx="151">
                  <c:v>0.80732038523651772</c:v>
                </c:pt>
                <c:pt idx="152">
                  <c:v>0.81213502611447597</c:v>
                </c:pt>
                <c:pt idx="153">
                  <c:v>0.81689365279036041</c:v>
                </c:pt>
                <c:pt idx="154">
                  <c:v>0.82159626526417073</c:v>
                </c:pt>
                <c:pt idx="155">
                  <c:v>0.82624286353590737</c:v>
                </c:pt>
                <c:pt idx="156">
                  <c:v>0.83083344760557043</c:v>
                </c:pt>
                <c:pt idx="157">
                  <c:v>0.83536801747315947</c:v>
                </c:pt>
                <c:pt idx="158">
                  <c:v>0.83984657313867483</c:v>
                </c:pt>
                <c:pt idx="159">
                  <c:v>0.84426911460211662</c:v>
                </c:pt>
                <c:pt idx="160">
                  <c:v>0.84863564186348439</c:v>
                </c:pt>
                <c:pt idx="161">
                  <c:v>0.85294615492277837</c:v>
                </c:pt>
                <c:pt idx="162">
                  <c:v>0.85720065377999843</c:v>
                </c:pt>
                <c:pt idx="163">
                  <c:v>0.86139913843514493</c:v>
                </c:pt>
                <c:pt idx="164">
                  <c:v>0.86554160888821763</c:v>
                </c:pt>
                <c:pt idx="165">
                  <c:v>0.86962806513921642</c:v>
                </c:pt>
                <c:pt idx="166">
                  <c:v>0.87365850718814153</c:v>
                </c:pt>
                <c:pt idx="167">
                  <c:v>0.87763293503499284</c:v>
                </c:pt>
                <c:pt idx="168">
                  <c:v>0.88155134867977025</c:v>
                </c:pt>
                <c:pt idx="169">
                  <c:v>0.88541374812247398</c:v>
                </c:pt>
                <c:pt idx="170">
                  <c:v>0.88922013336310401</c:v>
                </c:pt>
                <c:pt idx="171">
                  <c:v>0.89297050440165993</c:v>
                </c:pt>
                <c:pt idx="172">
                  <c:v>0.89666486123814226</c:v>
                </c:pt>
                <c:pt idx="173">
                  <c:v>0.90030320387255069</c:v>
                </c:pt>
                <c:pt idx="174">
                  <c:v>0.90388553230488555</c:v>
                </c:pt>
                <c:pt idx="175">
                  <c:v>0.90741184653514639</c:v>
                </c:pt>
                <c:pt idx="176">
                  <c:v>0.91088214656333355</c:v>
                </c:pt>
                <c:pt idx="177">
                  <c:v>0.91429643238944713</c:v>
                </c:pt>
                <c:pt idx="178">
                  <c:v>0.9176547040134867</c:v>
                </c:pt>
                <c:pt idx="179">
                  <c:v>0.63576077532960595</c:v>
                </c:pt>
                <c:pt idx="180">
                  <c:v>0.64035195536284006</c:v>
                </c:pt>
                <c:pt idx="181">
                  <c:v>0.64491510741871627</c:v>
                </c:pt>
                <c:pt idx="182">
                  <c:v>0.64945023149723446</c:v>
                </c:pt>
                <c:pt idx="183">
                  <c:v>0.65395732759839487</c:v>
                </c:pt>
                <c:pt idx="184">
                  <c:v>0.65843639572219737</c:v>
                </c:pt>
                <c:pt idx="185">
                  <c:v>0.66288743586864207</c:v>
                </c:pt>
                <c:pt idx="186">
                  <c:v>0.66731044803772877</c:v>
                </c:pt>
                <c:pt idx="187">
                  <c:v>0.67170543222945756</c:v>
                </c:pt>
                <c:pt idx="188">
                  <c:v>0.67607238844382844</c:v>
                </c:pt>
                <c:pt idx="189">
                  <c:v>0.68041131668084143</c:v>
                </c:pt>
                <c:pt idx="190">
                  <c:v>0.68472221694049651</c:v>
                </c:pt>
                <c:pt idx="191">
                  <c:v>0.6890050892227938</c:v>
                </c:pt>
                <c:pt idx="192">
                  <c:v>0.69325993352773307</c:v>
                </c:pt>
                <c:pt idx="193">
                  <c:v>0.69748674985531456</c:v>
                </c:pt>
                <c:pt idx="194">
                  <c:v>0.70168553820553792</c:v>
                </c:pt>
                <c:pt idx="195">
                  <c:v>0.7058562985784036</c:v>
                </c:pt>
                <c:pt idx="196">
                  <c:v>0.70999903097391137</c:v>
                </c:pt>
                <c:pt idx="197">
                  <c:v>0.71411373539206124</c:v>
                </c:pt>
                <c:pt idx="198">
                  <c:v>0.7182004118328531</c:v>
                </c:pt>
                <c:pt idx="199">
                  <c:v>0.72225906029628717</c:v>
                </c:pt>
                <c:pt idx="200">
                  <c:v>0.72628968078236322</c:v>
                </c:pt>
                <c:pt idx="201">
                  <c:v>0.73029227329108137</c:v>
                </c:pt>
                <c:pt idx="202">
                  <c:v>0.73426683782244184</c:v>
                </c:pt>
                <c:pt idx="203">
                  <c:v>0.73821337437644419</c:v>
                </c:pt>
                <c:pt idx="204">
                  <c:v>0.74213188295308896</c:v>
                </c:pt>
                <c:pt idx="205">
                  <c:v>0.7460223635523755</c:v>
                </c:pt>
                <c:pt idx="206">
                  <c:v>0.74988481617430425</c:v>
                </c:pt>
                <c:pt idx="207">
                  <c:v>0.75371924081887509</c:v>
                </c:pt>
                <c:pt idx="208">
                  <c:v>0.75752563748608781</c:v>
                </c:pt>
                <c:pt idx="209">
                  <c:v>0.76130400617594307</c:v>
                </c:pt>
                <c:pt idx="210">
                  <c:v>0.76505434688844043</c:v>
                </c:pt>
                <c:pt idx="211">
                  <c:v>0.76877665962357955</c:v>
                </c:pt>
                <c:pt idx="212">
                  <c:v>0.77247094438136077</c:v>
                </c:pt>
                <c:pt idx="213">
                  <c:v>0.77613720116178431</c:v>
                </c:pt>
                <c:pt idx="214">
                  <c:v>0.77977542996484983</c:v>
                </c:pt>
                <c:pt idx="215">
                  <c:v>0.78338563079055756</c:v>
                </c:pt>
                <c:pt idx="216">
                  <c:v>0.78696780363890728</c:v>
                </c:pt>
                <c:pt idx="217">
                  <c:v>0.79052194850989921</c:v>
                </c:pt>
                <c:pt idx="218">
                  <c:v>0.79404806540353323</c:v>
                </c:pt>
                <c:pt idx="219">
                  <c:v>0.79754615431980902</c:v>
                </c:pt>
                <c:pt idx="220">
                  <c:v>0.80101621525872746</c:v>
                </c:pt>
                <c:pt idx="221">
                  <c:v>0.80445824822028766</c:v>
                </c:pt>
                <c:pt idx="222">
                  <c:v>0.80787225320449008</c:v>
                </c:pt>
                <c:pt idx="223">
                  <c:v>0.8112582302113347</c:v>
                </c:pt>
                <c:pt idx="224">
                  <c:v>0.81461617924082108</c:v>
                </c:pt>
                <c:pt idx="225">
                  <c:v>0.81794610029295001</c:v>
                </c:pt>
                <c:pt idx="226">
                  <c:v>0.8212479933677207</c:v>
                </c:pt>
                <c:pt idx="227">
                  <c:v>0.82452185846513348</c:v>
                </c:pt>
                <c:pt idx="228">
                  <c:v>0.82776769558518859</c:v>
                </c:pt>
                <c:pt idx="229">
                  <c:v>0.83098550472788568</c:v>
                </c:pt>
                <c:pt idx="230">
                  <c:v>0.83417528589322476</c:v>
                </c:pt>
                <c:pt idx="231">
                  <c:v>0.83733703908120605</c:v>
                </c:pt>
                <c:pt idx="232">
                  <c:v>0.84047076429182965</c:v>
                </c:pt>
                <c:pt idx="233">
                  <c:v>0.84357646152509502</c:v>
                </c:pt>
                <c:pt idx="234">
                  <c:v>0.84665413078100271</c:v>
                </c:pt>
                <c:pt idx="235">
                  <c:v>0.84970377205955239</c:v>
                </c:pt>
                <c:pt idx="236">
                  <c:v>0.85272538536074427</c:v>
                </c:pt>
                <c:pt idx="237">
                  <c:v>0.85571897068457825</c:v>
                </c:pt>
                <c:pt idx="238">
                  <c:v>0.85868452803105411</c:v>
                </c:pt>
                <c:pt idx="239">
                  <c:v>0.86162205740017228</c:v>
                </c:pt>
                <c:pt idx="240">
                  <c:v>0.86453155879193233</c:v>
                </c:pt>
                <c:pt idx="241">
                  <c:v>0.8674130322063347</c:v>
                </c:pt>
                <c:pt idx="242">
                  <c:v>0.87026647764337928</c:v>
                </c:pt>
                <c:pt idx="243">
                  <c:v>0.87309189510306584</c:v>
                </c:pt>
                <c:pt idx="244">
                  <c:v>0.8758892845853945</c:v>
                </c:pt>
                <c:pt idx="245">
                  <c:v>0.87865864609036515</c:v>
                </c:pt>
                <c:pt idx="246">
                  <c:v>0.88139997961797778</c:v>
                </c:pt>
                <c:pt idx="247">
                  <c:v>0.88411328516823307</c:v>
                </c:pt>
                <c:pt idx="248">
                  <c:v>0.88679856274112989</c:v>
                </c:pt>
                <c:pt idx="249">
                  <c:v>0.88945581233666915</c:v>
                </c:pt>
                <c:pt idx="250">
                  <c:v>0.89208503395485028</c:v>
                </c:pt>
                <c:pt idx="251">
                  <c:v>0.89468622759567362</c:v>
                </c:pt>
                <c:pt idx="252">
                  <c:v>0.89725939325913906</c:v>
                </c:pt>
                <c:pt idx="253">
                  <c:v>0.89980453094524659</c:v>
                </c:pt>
                <c:pt idx="254">
                  <c:v>0.90232164065399645</c:v>
                </c:pt>
                <c:pt idx="255">
                  <c:v>0.90481072238538796</c:v>
                </c:pt>
                <c:pt idx="256">
                  <c:v>0.90727177613942178</c:v>
                </c:pt>
                <c:pt idx="257">
                  <c:v>0.90970480191609793</c:v>
                </c:pt>
                <c:pt idx="258">
                  <c:v>0.91210979971541595</c:v>
                </c:pt>
                <c:pt idx="259">
                  <c:v>0.91448676953737618</c:v>
                </c:pt>
                <c:pt idx="260">
                  <c:v>0.91683571138197828</c:v>
                </c:pt>
                <c:pt idx="261">
                  <c:v>0.91915662524922281</c:v>
                </c:pt>
                <c:pt idx="262">
                  <c:v>0.92144951113910922</c:v>
                </c:pt>
                <c:pt idx="263">
                  <c:v>0.92371436905163784</c:v>
                </c:pt>
                <c:pt idx="264">
                  <c:v>0.92595119898680867</c:v>
                </c:pt>
                <c:pt idx="265">
                  <c:v>0.7119122283667414</c:v>
                </c:pt>
                <c:pt idx="266">
                  <c:v>0.71493253666209777</c:v>
                </c:pt>
                <c:pt idx="267">
                  <c:v>0.71793731944745209</c:v>
                </c:pt>
                <c:pt idx="268">
                  <c:v>0.72092657672280536</c:v>
                </c:pt>
                <c:pt idx="269">
                  <c:v>0.72390030848815701</c:v>
                </c:pt>
                <c:pt idx="270">
                  <c:v>0.72685851474350716</c:v>
                </c:pt>
                <c:pt idx="271">
                  <c:v>0.72980119548885569</c:v>
                </c:pt>
                <c:pt idx="272">
                  <c:v>0.73272835072420273</c:v>
                </c:pt>
                <c:pt idx="273">
                  <c:v>0.73563998044954837</c:v>
                </c:pt>
                <c:pt idx="274">
                  <c:v>0.73853608466489251</c:v>
                </c:pt>
                <c:pt idx="275">
                  <c:v>0.74141666337023504</c:v>
                </c:pt>
                <c:pt idx="276">
                  <c:v>0.74428171656557607</c:v>
                </c:pt>
                <c:pt idx="277">
                  <c:v>0.7471312442509157</c:v>
                </c:pt>
                <c:pt idx="278">
                  <c:v>0.74996524642625362</c:v>
                </c:pt>
                <c:pt idx="279">
                  <c:v>0.75278372309159003</c:v>
                </c:pt>
                <c:pt idx="280">
                  <c:v>0.75558667424692505</c:v>
                </c:pt>
                <c:pt idx="281">
                  <c:v>0.75837409989225846</c:v>
                </c:pt>
                <c:pt idx="282">
                  <c:v>0.76114600002759025</c:v>
                </c:pt>
                <c:pt idx="283">
                  <c:v>0.76390237465292077</c:v>
                </c:pt>
                <c:pt idx="284">
                  <c:v>0.76664322376824967</c:v>
                </c:pt>
                <c:pt idx="285">
                  <c:v>0.76936854737357707</c:v>
                </c:pt>
                <c:pt idx="286">
                  <c:v>0.77207834546890308</c:v>
                </c:pt>
                <c:pt idx="287">
                  <c:v>0.77477261805422726</c:v>
                </c:pt>
                <c:pt idx="288">
                  <c:v>0.77745136512955038</c:v>
                </c:pt>
                <c:pt idx="289">
                  <c:v>0.78011458669487144</c:v>
                </c:pt>
                <c:pt idx="290">
                  <c:v>0.78276228275019133</c:v>
                </c:pt>
                <c:pt idx="291">
                  <c:v>0.78539445329550972</c:v>
                </c:pt>
                <c:pt idx="292">
                  <c:v>0.78801109833082639</c:v>
                </c:pt>
                <c:pt idx="293">
                  <c:v>0.79061221785614177</c:v>
                </c:pt>
                <c:pt idx="294">
                  <c:v>0.79319781187145544</c:v>
                </c:pt>
                <c:pt idx="295">
                  <c:v>0.79576788037676782</c:v>
                </c:pt>
                <c:pt idx="296">
                  <c:v>0.79832242337207837</c:v>
                </c:pt>
                <c:pt idx="297">
                  <c:v>0.80086144085738775</c:v>
                </c:pt>
                <c:pt idx="298">
                  <c:v>0.8033849328326953</c:v>
                </c:pt>
                <c:pt idx="299">
                  <c:v>0.80589289929800156</c:v>
                </c:pt>
                <c:pt idx="300">
                  <c:v>0.80838534025330611</c:v>
                </c:pt>
                <c:pt idx="301">
                  <c:v>0.81086225569860948</c:v>
                </c:pt>
                <c:pt idx="302">
                  <c:v>0.81332364563391102</c:v>
                </c:pt>
                <c:pt idx="303">
                  <c:v>0.81576951005921117</c:v>
                </c:pt>
                <c:pt idx="304">
                  <c:v>0.81819984897450981</c:v>
                </c:pt>
                <c:pt idx="305">
                  <c:v>0.82061466237980696</c:v>
                </c:pt>
                <c:pt idx="306">
                  <c:v>0.82301395027510249</c:v>
                </c:pt>
                <c:pt idx="307">
                  <c:v>0.82539771266039663</c:v>
                </c:pt>
                <c:pt idx="308">
                  <c:v>0.82776594953568916</c:v>
                </c:pt>
                <c:pt idx="309">
                  <c:v>0.83011866090098019</c:v>
                </c:pt>
                <c:pt idx="310">
                  <c:v>0.83245584675626949</c:v>
                </c:pt>
                <c:pt idx="311">
                  <c:v>0.83477750710155763</c:v>
                </c:pt>
                <c:pt idx="312">
                  <c:v>0.83708364193684415</c:v>
                </c:pt>
                <c:pt idx="313">
                  <c:v>0.83937425126212917</c:v>
                </c:pt>
                <c:pt idx="314">
                  <c:v>0.84164933507741269</c:v>
                </c:pt>
                <c:pt idx="315">
                  <c:v>0.84390889338269448</c:v>
                </c:pt>
                <c:pt idx="316">
                  <c:v>0.84615292617797511</c:v>
                </c:pt>
                <c:pt idx="317">
                  <c:v>0.84838143346325401</c:v>
                </c:pt>
                <c:pt idx="318">
                  <c:v>0.85059441523853141</c:v>
                </c:pt>
                <c:pt idx="319">
                  <c:v>0.8527918715038072</c:v>
                </c:pt>
                <c:pt idx="320">
                  <c:v>0.85497380225908171</c:v>
                </c:pt>
                <c:pt idx="321">
                  <c:v>0.85714020750435438</c:v>
                </c:pt>
                <c:pt idx="322">
                  <c:v>0.85929108723962577</c:v>
                </c:pt>
                <c:pt idx="323">
                  <c:v>0.86142644146489566</c:v>
                </c:pt>
                <c:pt idx="324">
                  <c:v>0.86354627018016394</c:v>
                </c:pt>
                <c:pt idx="325">
                  <c:v>0.86565057338543072</c:v>
                </c:pt>
                <c:pt idx="326">
                  <c:v>0.867739351080696</c:v>
                </c:pt>
                <c:pt idx="327">
                  <c:v>0.86981260326595977</c:v>
                </c:pt>
                <c:pt idx="328">
                  <c:v>0.87187032994122193</c:v>
                </c:pt>
                <c:pt idx="329">
                  <c:v>0.87391253110648293</c:v>
                </c:pt>
                <c:pt idx="330">
                  <c:v>0.87593920676174197</c:v>
                </c:pt>
                <c:pt idx="331">
                  <c:v>0.87795035690699974</c:v>
                </c:pt>
                <c:pt idx="332">
                  <c:v>0.87994598154225601</c:v>
                </c:pt>
                <c:pt idx="333">
                  <c:v>0.88192608066751077</c:v>
                </c:pt>
                <c:pt idx="334">
                  <c:v>0.88389065428276381</c:v>
                </c:pt>
                <c:pt idx="335">
                  <c:v>0.88583970238801557</c:v>
                </c:pt>
                <c:pt idx="336">
                  <c:v>0.88777322498326572</c:v>
                </c:pt>
                <c:pt idx="337">
                  <c:v>0.88969122206851425</c:v>
                </c:pt>
                <c:pt idx="338">
                  <c:v>0.8915936936437614</c:v>
                </c:pt>
                <c:pt idx="339">
                  <c:v>0.89348063970900693</c:v>
                </c:pt>
                <c:pt idx="340">
                  <c:v>0.89535206026425096</c:v>
                </c:pt>
                <c:pt idx="341">
                  <c:v>0.8972079553094936</c:v>
                </c:pt>
                <c:pt idx="342">
                  <c:v>0.89904832484473463</c:v>
                </c:pt>
                <c:pt idx="343">
                  <c:v>0.90087316886997415</c:v>
                </c:pt>
                <c:pt idx="344">
                  <c:v>0.68951446386586346</c:v>
                </c:pt>
                <c:pt idx="345">
                  <c:v>0.69163089160129254</c:v>
                </c:pt>
                <c:pt idx="346">
                  <c:v>0.69374075468204621</c:v>
                </c:pt>
                <c:pt idx="347">
                  <c:v>0.69584405310812392</c:v>
                </c:pt>
                <c:pt idx="348">
                  <c:v>0.69794078687952599</c:v>
                </c:pt>
                <c:pt idx="349">
                  <c:v>0.7000309559962522</c:v>
                </c:pt>
                <c:pt idx="350">
                  <c:v>0.70211456045830278</c:v>
                </c:pt>
                <c:pt idx="351">
                  <c:v>0.70419160026567751</c:v>
                </c:pt>
                <c:pt idx="352">
                  <c:v>0.70626207541837638</c:v>
                </c:pt>
                <c:pt idx="353">
                  <c:v>0.70832598591639961</c:v>
                </c:pt>
                <c:pt idx="354">
                  <c:v>0.71038333175974699</c:v>
                </c:pt>
                <c:pt idx="355">
                  <c:v>0.71243411294841874</c:v>
                </c:pt>
                <c:pt idx="356">
                  <c:v>0.71447832948241463</c:v>
                </c:pt>
                <c:pt idx="357">
                  <c:v>0.71651598136173478</c:v>
                </c:pt>
                <c:pt idx="358">
                  <c:v>0.71854706858637896</c:v>
                </c:pt>
                <c:pt idx="359">
                  <c:v>0.72057159115634772</c:v>
                </c:pt>
                <c:pt idx="360">
                  <c:v>0.72258954907164064</c:v>
                </c:pt>
                <c:pt idx="361">
                  <c:v>0.72460094233225758</c:v>
                </c:pt>
                <c:pt idx="362">
                  <c:v>0.72660577093819889</c:v>
                </c:pt>
                <c:pt idx="363">
                  <c:v>0.72860403488946457</c:v>
                </c:pt>
                <c:pt idx="364">
                  <c:v>0.73059573418605439</c:v>
                </c:pt>
                <c:pt idx="365">
                  <c:v>0.73258086882796847</c:v>
                </c:pt>
                <c:pt idx="366">
                  <c:v>0.73455943881520669</c:v>
                </c:pt>
                <c:pt idx="367">
                  <c:v>0.73653144414776928</c:v>
                </c:pt>
                <c:pt idx="368">
                  <c:v>0.73849688482565612</c:v>
                </c:pt>
                <c:pt idx="369">
                  <c:v>0.740455760848867</c:v>
                </c:pt>
                <c:pt idx="370">
                  <c:v>0.74240807221740235</c:v>
                </c:pt>
                <c:pt idx="371">
                  <c:v>0.74435381893126173</c:v>
                </c:pt>
                <c:pt idx="372">
                  <c:v>0.74629300099044549</c:v>
                </c:pt>
                <c:pt idx="373">
                  <c:v>0.7482256183949535</c:v>
                </c:pt>
                <c:pt idx="374">
                  <c:v>0.75015167114478565</c:v>
                </c:pt>
                <c:pt idx="375">
                  <c:v>0.75207115923994206</c:v>
                </c:pt>
                <c:pt idx="376">
                  <c:v>0.75398408268042272</c:v>
                </c:pt>
                <c:pt idx="377">
                  <c:v>0.75589044146622775</c:v>
                </c:pt>
                <c:pt idx="378">
                  <c:v>0.75779023559735692</c:v>
                </c:pt>
                <c:pt idx="379">
                  <c:v>0.75968346507381024</c:v>
                </c:pt>
                <c:pt idx="380">
                  <c:v>0.76157012989558792</c:v>
                </c:pt>
                <c:pt idx="381">
                  <c:v>0.76345023006268986</c:v>
                </c:pt>
                <c:pt idx="382">
                  <c:v>0.76532376557511583</c:v>
                </c:pt>
                <c:pt idx="383">
                  <c:v>0.76719073643286628</c:v>
                </c:pt>
                <c:pt idx="384">
                  <c:v>0.76905114263594077</c:v>
                </c:pt>
                <c:pt idx="385">
                  <c:v>0.77090498418433961</c:v>
                </c:pt>
                <c:pt idx="386">
                  <c:v>0.77275226107806272</c:v>
                </c:pt>
                <c:pt idx="387">
                  <c:v>0.77459297331710986</c:v>
                </c:pt>
                <c:pt idx="388">
                  <c:v>0.77642712090148147</c:v>
                </c:pt>
                <c:pt idx="389">
                  <c:v>0.77825470383117723</c:v>
                </c:pt>
                <c:pt idx="390">
                  <c:v>0.78007572210619747</c:v>
                </c:pt>
                <c:pt idx="391">
                  <c:v>0.78189017572654174</c:v>
                </c:pt>
                <c:pt idx="392">
                  <c:v>0.78369806469221004</c:v>
                </c:pt>
                <c:pt idx="393">
                  <c:v>0.78549938900320293</c:v>
                </c:pt>
                <c:pt idx="394">
                  <c:v>0.78729414865951997</c:v>
                </c:pt>
                <c:pt idx="395">
                  <c:v>0.78908234366116092</c:v>
                </c:pt>
                <c:pt idx="396">
                  <c:v>0.79086397400812647</c:v>
                </c:pt>
                <c:pt idx="397">
                  <c:v>0.79263903970041616</c:v>
                </c:pt>
                <c:pt idx="398">
                  <c:v>0.79440754073802999</c:v>
                </c:pt>
                <c:pt idx="399">
                  <c:v>0.79616947712096831</c:v>
                </c:pt>
                <c:pt idx="400">
                  <c:v>0.79792484884923054</c:v>
                </c:pt>
                <c:pt idx="401">
                  <c:v>0.79967365592281725</c:v>
                </c:pt>
                <c:pt idx="402">
                  <c:v>0.80141589834172811</c:v>
                </c:pt>
                <c:pt idx="403">
                  <c:v>0.80315157610596344</c:v>
                </c:pt>
                <c:pt idx="404">
                  <c:v>0.8048806892155228</c:v>
                </c:pt>
                <c:pt idx="405">
                  <c:v>0.8066032376704062</c:v>
                </c:pt>
                <c:pt idx="406">
                  <c:v>0.80831922147061419</c:v>
                </c:pt>
                <c:pt idx="407">
                  <c:v>0.81002864061614632</c:v>
                </c:pt>
                <c:pt idx="408">
                  <c:v>0.81173149510700249</c:v>
                </c:pt>
                <c:pt idx="409">
                  <c:v>0.81342778494318302</c:v>
                </c:pt>
                <c:pt idx="410">
                  <c:v>0.81511751012468769</c:v>
                </c:pt>
                <c:pt idx="411">
                  <c:v>0.81680067065151685</c:v>
                </c:pt>
                <c:pt idx="412">
                  <c:v>0.81847726652367014</c:v>
                </c:pt>
                <c:pt idx="413">
                  <c:v>0.82014729774114747</c:v>
                </c:pt>
                <c:pt idx="414">
                  <c:v>0.82181076430394928</c:v>
                </c:pt>
                <c:pt idx="415">
                  <c:v>0.82346766621207534</c:v>
                </c:pt>
                <c:pt idx="416">
                  <c:v>0.82511800346552566</c:v>
                </c:pt>
                <c:pt idx="417">
                  <c:v>0.82676177606430024</c:v>
                </c:pt>
                <c:pt idx="418">
                  <c:v>0.82839898400839873</c:v>
                </c:pt>
                <c:pt idx="419">
                  <c:v>0.83002962729782181</c:v>
                </c:pt>
                <c:pt idx="420">
                  <c:v>0.83165370593256904</c:v>
                </c:pt>
                <c:pt idx="421">
                  <c:v>0.8332712199126403</c:v>
                </c:pt>
                <c:pt idx="422">
                  <c:v>0.83488216923803593</c:v>
                </c:pt>
                <c:pt idx="423">
                  <c:v>0.83648655390875581</c:v>
                </c:pt>
                <c:pt idx="424">
                  <c:v>0.83808437392479995</c:v>
                </c:pt>
                <c:pt idx="425">
                  <c:v>0.83967562928616846</c:v>
                </c:pt>
                <c:pt idx="426">
                  <c:v>0.84126031999286088</c:v>
                </c:pt>
                <c:pt idx="427">
                  <c:v>0.84283844604487779</c:v>
                </c:pt>
                <c:pt idx="428">
                  <c:v>0.84441000744221895</c:v>
                </c:pt>
                <c:pt idx="429">
                  <c:v>0.84597500418488436</c:v>
                </c:pt>
                <c:pt idx="430">
                  <c:v>0.84753343627287403</c:v>
                </c:pt>
                <c:pt idx="431">
                  <c:v>0.84908530370618762</c:v>
                </c:pt>
                <c:pt idx="432">
                  <c:v>0.85063060648482569</c:v>
                </c:pt>
                <c:pt idx="433">
                  <c:v>0.85216934460878802</c:v>
                </c:pt>
                <c:pt idx="434">
                  <c:v>0.85370151807807448</c:v>
                </c:pt>
                <c:pt idx="435">
                  <c:v>0.85522712689268532</c:v>
                </c:pt>
                <c:pt idx="436">
                  <c:v>0.85674617105262008</c:v>
                </c:pt>
                <c:pt idx="437">
                  <c:v>0.85825865055787942</c:v>
                </c:pt>
                <c:pt idx="438">
                  <c:v>0.85976456540846302</c:v>
                </c:pt>
                <c:pt idx="439">
                  <c:v>0.86126391560437066</c:v>
                </c:pt>
                <c:pt idx="440">
                  <c:v>0.86275670114560266</c:v>
                </c:pt>
                <c:pt idx="441">
                  <c:v>0.8642429220321588</c:v>
                </c:pt>
                <c:pt idx="442">
                  <c:v>0.8657225782640392</c:v>
                </c:pt>
                <c:pt idx="443">
                  <c:v>0.86719566984124397</c:v>
                </c:pt>
                <c:pt idx="444">
                  <c:v>0.86866219676377288</c:v>
                </c:pt>
                <c:pt idx="445">
                  <c:v>0.87012215903162593</c:v>
                </c:pt>
                <c:pt idx="446">
                  <c:v>0.87157555664480335</c:v>
                </c:pt>
                <c:pt idx="447">
                  <c:v>0.87302238960330492</c:v>
                </c:pt>
                <c:pt idx="448">
                  <c:v>0.87446265790713085</c:v>
                </c:pt>
                <c:pt idx="449">
                  <c:v>0.87589636155628081</c:v>
                </c:pt>
                <c:pt idx="450">
                  <c:v>0.87732350055075525</c:v>
                </c:pt>
                <c:pt idx="451">
                  <c:v>0.87874407489055384</c:v>
                </c:pt>
                <c:pt idx="452">
                  <c:v>0.88015808457567668</c:v>
                </c:pt>
                <c:pt idx="453">
                  <c:v>0.88156552960612378</c:v>
                </c:pt>
                <c:pt idx="454">
                  <c:v>0.88296640998189502</c:v>
                </c:pt>
                <c:pt idx="455">
                  <c:v>0.88436072570299062</c:v>
                </c:pt>
                <c:pt idx="456">
                  <c:v>0.88574847676941038</c:v>
                </c:pt>
                <c:pt idx="457">
                  <c:v>0.88712966318115427</c:v>
                </c:pt>
                <c:pt idx="458">
                  <c:v>0.88850428493822264</c:v>
                </c:pt>
                <c:pt idx="459">
                  <c:v>0.88987234204061505</c:v>
                </c:pt>
                <c:pt idx="460">
                  <c:v>0.89123383448833193</c:v>
                </c:pt>
                <c:pt idx="461">
                  <c:v>0.89258876228137274</c:v>
                </c:pt>
                <c:pt idx="462">
                  <c:v>0.89393712541973791</c:v>
                </c:pt>
                <c:pt idx="463">
                  <c:v>0.89527892390342734</c:v>
                </c:pt>
                <c:pt idx="464">
                  <c:v>0.89661415773244113</c:v>
                </c:pt>
                <c:pt idx="465">
                  <c:v>0.89794282690677907</c:v>
                </c:pt>
                <c:pt idx="466">
                  <c:v>0.89926493142644115</c:v>
                </c:pt>
                <c:pt idx="467">
                  <c:v>0.9005804712914276</c:v>
                </c:pt>
                <c:pt idx="468">
                  <c:v>0.90188944650173819</c:v>
                </c:pt>
                <c:pt idx="469">
                  <c:v>0.90319185705737304</c:v>
                </c:pt>
                <c:pt idx="470">
                  <c:v>0.90448770295833214</c:v>
                </c:pt>
                <c:pt idx="471">
                  <c:v>0.9057769842046155</c:v>
                </c:pt>
                <c:pt idx="472">
                  <c:v>0.90705970079622322</c:v>
                </c:pt>
                <c:pt idx="473">
                  <c:v>0.90833585273315498</c:v>
                </c:pt>
                <c:pt idx="474">
                  <c:v>0.90960544001541099</c:v>
                </c:pt>
                <c:pt idx="475">
                  <c:v>0.91086846264299126</c:v>
                </c:pt>
                <c:pt idx="476">
                  <c:v>0.91212492061589567</c:v>
                </c:pt>
                <c:pt idx="477">
                  <c:v>0.91337481393412467</c:v>
                </c:pt>
                <c:pt idx="478">
                  <c:v>0.9146181425976776</c:v>
                </c:pt>
                <c:pt idx="479">
                  <c:v>0.91585490660655489</c:v>
                </c:pt>
                <c:pt idx="480">
                  <c:v>0.91708510596075632</c:v>
                </c:pt>
                <c:pt idx="481">
                  <c:v>0.91830874066028234</c:v>
                </c:pt>
                <c:pt idx="482">
                  <c:v>0.91952581070513206</c:v>
                </c:pt>
                <c:pt idx="483">
                  <c:v>0.92073631609530637</c:v>
                </c:pt>
                <c:pt idx="484">
                  <c:v>0.92194025683080483</c:v>
                </c:pt>
                <c:pt idx="485">
                  <c:v>0.92313763291162754</c:v>
                </c:pt>
                <c:pt idx="486">
                  <c:v>0.9243284443377745</c:v>
                </c:pt>
                <c:pt idx="487">
                  <c:v>0.9255126911092455</c:v>
                </c:pt>
                <c:pt idx="488">
                  <c:v>0.92669037322604098</c:v>
                </c:pt>
                <c:pt idx="489">
                  <c:v>0.9278614906881606</c:v>
                </c:pt>
                <c:pt idx="490">
                  <c:v>0.92902604349560447</c:v>
                </c:pt>
                <c:pt idx="491">
                  <c:v>0.9301840316483726</c:v>
                </c:pt>
                <c:pt idx="492">
                  <c:v>0.93133545514646499</c:v>
                </c:pt>
                <c:pt idx="493">
                  <c:v>0.93248031398988163</c:v>
                </c:pt>
                <c:pt idx="494">
                  <c:v>0.93361860817862241</c:v>
                </c:pt>
                <c:pt idx="495">
                  <c:v>0.93475033771268756</c:v>
                </c:pt>
                <c:pt idx="496">
                  <c:v>0.93587550259207686</c:v>
                </c:pt>
                <c:pt idx="497">
                  <c:v>0.93699410281679052</c:v>
                </c:pt>
                <c:pt idx="498">
                  <c:v>0.93810613838682821</c:v>
                </c:pt>
                <c:pt idx="499">
                  <c:v>0.93921160930219028</c:v>
                </c:pt>
                <c:pt idx="500">
                  <c:v>0.94031051556287648</c:v>
                </c:pt>
                <c:pt idx="501">
                  <c:v>0.94140285716888694</c:v>
                </c:pt>
                <c:pt idx="502">
                  <c:v>0.94248863412022166</c:v>
                </c:pt>
                <c:pt idx="503">
                  <c:v>0.94356784641688085</c:v>
                </c:pt>
                <c:pt idx="504">
                  <c:v>0.94464049405886397</c:v>
                </c:pt>
                <c:pt idx="505">
                  <c:v>0.94570657704617134</c:v>
                </c:pt>
                <c:pt idx="506">
                  <c:v>0.94676609537880319</c:v>
                </c:pt>
                <c:pt idx="507">
                  <c:v>0.94781904905675918</c:v>
                </c:pt>
                <c:pt idx="508">
                  <c:v>0.9488654380800392</c:v>
                </c:pt>
                <c:pt idx="509">
                  <c:v>0.94990526244864371</c:v>
                </c:pt>
                <c:pt idx="510">
                  <c:v>0.95093852216257235</c:v>
                </c:pt>
                <c:pt idx="511">
                  <c:v>0.95196521722182537</c:v>
                </c:pt>
                <c:pt idx="512">
                  <c:v>0.95298534762640241</c:v>
                </c:pt>
                <c:pt idx="513">
                  <c:v>0.95399891337630383</c:v>
                </c:pt>
                <c:pt idx="514">
                  <c:v>0.95500591447152927</c:v>
                </c:pt>
                <c:pt idx="515">
                  <c:v>0.95600635091207908</c:v>
                </c:pt>
                <c:pt idx="516">
                  <c:v>0.95700022269795326</c:v>
                </c:pt>
                <c:pt idx="517">
                  <c:v>0.95798752982915159</c:v>
                </c:pt>
                <c:pt idx="518">
                  <c:v>0.95896827230567405</c:v>
                </c:pt>
                <c:pt idx="519">
                  <c:v>0.959942450127521</c:v>
                </c:pt>
                <c:pt idx="520">
                  <c:v>0.96091006329469209</c:v>
                </c:pt>
                <c:pt idx="521">
                  <c:v>0.96187111180718721</c:v>
                </c:pt>
                <c:pt idx="522">
                  <c:v>0.96282559566500692</c:v>
                </c:pt>
                <c:pt idx="523">
                  <c:v>0.96377351486815055</c:v>
                </c:pt>
                <c:pt idx="524">
                  <c:v>0.96471486941661855</c:v>
                </c:pt>
                <c:pt idx="525">
                  <c:v>0.96564965931041091</c:v>
                </c:pt>
                <c:pt idx="526">
                  <c:v>0.96657788454952731</c:v>
                </c:pt>
                <c:pt idx="527">
                  <c:v>0.96749954513396808</c:v>
                </c:pt>
                <c:pt idx="528">
                  <c:v>0.96841464106373298</c:v>
                </c:pt>
                <c:pt idx="529">
                  <c:v>0.96932317233882215</c:v>
                </c:pt>
                <c:pt idx="530">
                  <c:v>0.97022513895923568</c:v>
                </c:pt>
                <c:pt idx="531">
                  <c:v>0.97112054092497335</c:v>
                </c:pt>
                <c:pt idx="532">
                  <c:v>0.97200937823603528</c:v>
                </c:pt>
                <c:pt idx="533">
                  <c:v>0.97289165089242136</c:v>
                </c:pt>
                <c:pt idx="534">
                  <c:v>0.97376735889413168</c:v>
                </c:pt>
                <c:pt idx="535">
                  <c:v>0.97463650224116627</c:v>
                </c:pt>
                <c:pt idx="536">
                  <c:v>0.97549908093352511</c:v>
                </c:pt>
                <c:pt idx="537">
                  <c:v>0.9763550949712082</c:v>
                </c:pt>
                <c:pt idx="538">
                  <c:v>0.97720454435421555</c:v>
                </c:pt>
                <c:pt idx="539">
                  <c:v>0.97804742908254716</c:v>
                </c:pt>
                <c:pt idx="540">
                  <c:v>0.97888374915620302</c:v>
                </c:pt>
                <c:pt idx="541">
                  <c:v>0.97971350457518314</c:v>
                </c:pt>
                <c:pt idx="542">
                  <c:v>0.9805366953394874</c:v>
                </c:pt>
                <c:pt idx="543">
                  <c:v>0.98135332144911591</c:v>
                </c:pt>
                <c:pt idx="544">
                  <c:v>0.98216338290406868</c:v>
                </c:pt>
                <c:pt idx="545">
                  <c:v>0.9829668797043456</c:v>
                </c:pt>
                <c:pt idx="546">
                  <c:v>0.98376381184994688</c:v>
                </c:pt>
                <c:pt idx="547">
                  <c:v>0.98455417934087242</c:v>
                </c:pt>
                <c:pt idx="548">
                  <c:v>0.9853379821771221</c:v>
                </c:pt>
                <c:pt idx="549">
                  <c:v>0.98611522035869603</c:v>
                </c:pt>
                <c:pt idx="550">
                  <c:v>0.98688589388559422</c:v>
                </c:pt>
                <c:pt idx="551">
                  <c:v>0.98765000275781678</c:v>
                </c:pt>
                <c:pt idx="552">
                  <c:v>0.98840754697536348</c:v>
                </c:pt>
                <c:pt idx="553">
                  <c:v>0.98915852653823444</c:v>
                </c:pt>
                <c:pt idx="554">
                  <c:v>0.98990294144642965</c:v>
                </c:pt>
                <c:pt idx="555">
                  <c:v>0.9906407916999489</c:v>
                </c:pt>
                <c:pt idx="556">
                  <c:v>0.99137207729879251</c:v>
                </c:pt>
                <c:pt idx="557">
                  <c:v>0.99209679824296026</c:v>
                </c:pt>
                <c:pt idx="558">
                  <c:v>0.9928149545324525</c:v>
                </c:pt>
                <c:pt idx="559">
                  <c:v>0.99352654616726876</c:v>
                </c:pt>
                <c:pt idx="560">
                  <c:v>0.99423157314740951</c:v>
                </c:pt>
                <c:pt idx="561">
                  <c:v>0.99493003547287429</c:v>
                </c:pt>
                <c:pt idx="562">
                  <c:v>0.99562193314366332</c:v>
                </c:pt>
                <c:pt idx="563">
                  <c:v>0.99630726615977661</c:v>
                </c:pt>
                <c:pt idx="564">
                  <c:v>0.99698603452121426</c:v>
                </c:pt>
                <c:pt idx="565">
                  <c:v>0.99765823822797606</c:v>
                </c:pt>
                <c:pt idx="566">
                  <c:v>0.99832387728006211</c:v>
                </c:pt>
                <c:pt idx="567">
                  <c:v>0.99898295167747231</c:v>
                </c:pt>
                <c:pt idx="568">
                  <c:v>0.99963546142020676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9-4629-9D1B-A4C99F18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343471"/>
        <c:axId val="1526791391"/>
      </c:scatterChart>
      <c:valAx>
        <c:axId val="1842366767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6108423849818153"/>
              <c:y val="0.93770831219578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45967"/>
        <c:crosses val="autoZero"/>
        <c:crossBetween val="midCat"/>
        <c:majorUnit val="1"/>
      </c:valAx>
      <c:valAx>
        <c:axId val="1842345967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Speed (Whips)</a:t>
                </a:r>
              </a:p>
            </c:rich>
          </c:tx>
          <c:layout>
            <c:manualLayout>
              <c:xMode val="edge"/>
              <c:yMode val="edge"/>
              <c:x val="6.2817419984243818E-3"/>
              <c:y val="0.33244876666158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66767"/>
        <c:crosses val="autoZero"/>
        <c:crossBetween val="midCat"/>
        <c:majorUnit val="50"/>
      </c:valAx>
      <c:valAx>
        <c:axId val="1526791391"/>
        <c:scaling>
          <c:orientation val="minMax"/>
          <c:max val="1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0">
                    <a:solidFill>
                      <a:schemeClr val="accent2"/>
                    </a:solidFill>
                  </a:rPr>
                  <a:t>RPM</a:t>
                </a:r>
              </a:p>
            </c:rich>
          </c:tx>
          <c:layout>
            <c:manualLayout>
              <c:xMode val="edge"/>
              <c:yMode val="edge"/>
              <c:x val="0.96395607349081369"/>
              <c:y val="0.40107927623601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343471"/>
        <c:crosses val="max"/>
        <c:crossBetween val="midCat"/>
        <c:majorUnit val="0.1"/>
      </c:valAx>
      <c:valAx>
        <c:axId val="1842343471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526791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10</xdr:row>
      <xdr:rowOff>152401</xdr:rowOff>
    </xdr:from>
    <xdr:to>
      <xdr:col>18</xdr:col>
      <xdr:colOff>114300</xdr:colOff>
      <xdr:row>30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9526</xdr:rowOff>
    </xdr:from>
    <xdr:to>
      <xdr:col>3</xdr:col>
      <xdr:colOff>342900</xdr:colOff>
      <xdr:row>4</xdr:row>
      <xdr:rowOff>147004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00026"/>
          <a:ext cx="1933575" cy="708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jatobo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B2:R26"/>
  <sheetViews>
    <sheetView showGridLines="0" tabSelected="1" workbookViewId="0"/>
  </sheetViews>
  <sheetFormatPr defaultRowHeight="15" x14ac:dyDescent="0.25"/>
  <cols>
    <col min="1" max="1" width="3.28515625" customWidth="1"/>
    <col min="2" max="2" width="10.28515625" customWidth="1"/>
    <col min="3" max="3" width="13.5703125" customWidth="1"/>
    <col min="4" max="8" width="7.42578125" customWidth="1"/>
    <col min="9" max="9" width="8.42578125" customWidth="1"/>
    <col min="10" max="10" width="14.42578125" bestFit="1" customWidth="1"/>
    <col min="11" max="14" width="8.42578125" customWidth="1"/>
    <col min="15" max="15" width="10.7109375" bestFit="1" customWidth="1"/>
  </cols>
  <sheetData>
    <row r="2" spans="2:18" x14ac:dyDescent="0.25">
      <c r="E2" s="1" t="s">
        <v>55</v>
      </c>
    </row>
    <row r="3" spans="2:18" x14ac:dyDescent="0.25">
      <c r="E3" t="s">
        <v>56</v>
      </c>
    </row>
    <row r="4" spans="2:18" x14ac:dyDescent="0.25">
      <c r="E4" s="49" t="s">
        <v>57</v>
      </c>
    </row>
    <row r="7" spans="2:18" x14ac:dyDescent="0.25">
      <c r="B7" s="1" t="s">
        <v>54</v>
      </c>
      <c r="J7" s="32" t="s">
        <v>48</v>
      </c>
      <c r="K7" s="42">
        <f>60*3</f>
        <v>180</v>
      </c>
      <c r="L7" s="42">
        <f>100*3</f>
        <v>300</v>
      </c>
      <c r="M7" s="42">
        <f ca="1">INDEX(MaxSpeed,MaxGear)</f>
        <v>572</v>
      </c>
      <c r="O7" s="35" t="s">
        <v>49</v>
      </c>
      <c r="P7" s="42">
        <f>0.125*3</f>
        <v>0.375</v>
      </c>
      <c r="Q7" s="42">
        <f>0.25*3</f>
        <v>0.75</v>
      </c>
      <c r="R7" s="42">
        <f>0.5*3</f>
        <v>1.5</v>
      </c>
    </row>
    <row r="8" spans="2:18" x14ac:dyDescent="0.25">
      <c r="B8" s="22" t="s">
        <v>36</v>
      </c>
      <c r="C8" s="50" t="s">
        <v>34</v>
      </c>
      <c r="J8" s="36" t="s">
        <v>43</v>
      </c>
      <c r="K8" s="37" t="s">
        <v>44</v>
      </c>
      <c r="L8" s="37" t="s">
        <v>45</v>
      </c>
      <c r="M8" s="38" t="s">
        <v>46</v>
      </c>
      <c r="O8" s="39" t="s">
        <v>31</v>
      </c>
      <c r="P8" s="39" t="s">
        <v>50</v>
      </c>
      <c r="Q8" s="39" t="s">
        <v>51</v>
      </c>
      <c r="R8" s="39" t="s">
        <v>52</v>
      </c>
    </row>
    <row r="9" spans="2:18" x14ac:dyDescent="0.25">
      <c r="B9" s="22" t="s">
        <v>40</v>
      </c>
      <c r="C9" s="51" t="s">
        <v>21</v>
      </c>
      <c r="J9" s="33" t="s">
        <v>47</v>
      </c>
      <c r="K9" s="34">
        <f ca="1">COUNTIF(OutSpeed,"&lt;"&amp;K$7)/36</f>
        <v>4</v>
      </c>
      <c r="L9" s="34">
        <f ca="1">COUNTIF(OutSpeed,"&lt;"&amp;L$7)/36</f>
        <v>6.9444444444444446</v>
      </c>
      <c r="M9" s="34">
        <f ca="1">COUNTIF(OutSpeed,"&lt;"&amp;M$7)/36</f>
        <v>15.805555555555555</v>
      </c>
      <c r="O9" s="21" t="s">
        <v>41</v>
      </c>
      <c r="P9" s="40">
        <f ca="1">COUNTIF(OutDistance,"&lt;"&amp;P$7)/36</f>
        <v>7.8611111111111107</v>
      </c>
      <c r="Q9" s="40">
        <f ca="1">COUNTIF(OutDistance,"&lt;"&amp;Q$7)/36</f>
        <v>11.25</v>
      </c>
      <c r="R9" s="40">
        <f ca="1">COUNTIF(OutDistance,"&lt;"&amp;R$7)/36</f>
        <v>16.333333333333332</v>
      </c>
    </row>
    <row r="10" spans="2:18" x14ac:dyDescent="0.25">
      <c r="B10" s="22" t="s">
        <v>29</v>
      </c>
      <c r="C10" s="51" t="s">
        <v>58</v>
      </c>
      <c r="O10" s="21" t="s">
        <v>53</v>
      </c>
      <c r="P10" s="41">
        <f ca="1">INDEX(OutSpeed,COUNTIF(OutDistance,"&lt;"&amp;P$7)+1)/3</f>
        <v>111.47881987434958</v>
      </c>
      <c r="Q10" s="41">
        <f ca="1">INDEX(OutSpeed,COUNTIF(OutDistance,"&lt;"&amp;Q$7)+1)/3</f>
        <v>153.79235064915744</v>
      </c>
      <c r="R10" s="41">
        <f ca="1">INDEX(OutSpeed,COUNTIF(OutDistance,"&lt;"&amp;R$7)+1)/3</f>
        <v>190.66666666666666</v>
      </c>
    </row>
    <row r="11" spans="2:18" x14ac:dyDescent="0.25">
      <c r="B11" s="22" t="s">
        <v>30</v>
      </c>
      <c r="C11" s="50" t="s">
        <v>59</v>
      </c>
    </row>
    <row r="13" spans="2:18" x14ac:dyDescent="0.25">
      <c r="D13" s="1" t="s">
        <v>42</v>
      </c>
    </row>
    <row r="14" spans="2:18" x14ac:dyDescent="0.25">
      <c r="B14" s="35">
        <f>INDEX($B$15:$B$23,MATCH($C$9,$C$15:$C$23,0))</f>
        <v>1</v>
      </c>
      <c r="C14" s="22" t="s">
        <v>40</v>
      </c>
      <c r="D14" s="18">
        <v>2</v>
      </c>
      <c r="E14" s="19">
        <v>3</v>
      </c>
      <c r="F14" s="19">
        <v>4</v>
      </c>
      <c r="G14" s="19">
        <v>5</v>
      </c>
      <c r="H14" s="20">
        <v>6</v>
      </c>
    </row>
    <row r="15" spans="2:18" x14ac:dyDescent="0.25">
      <c r="B15" s="15">
        <v>1</v>
      </c>
      <c r="C15" s="12" t="s">
        <v>21</v>
      </c>
      <c r="D15" s="23">
        <v>192.43551115939954</v>
      </c>
      <c r="E15" s="24">
        <v>69.703772636665093</v>
      </c>
      <c r="F15" s="24">
        <v>64.791009571780933</v>
      </c>
      <c r="G15" s="24">
        <v>119.02867368149144</v>
      </c>
      <c r="H15" s="25">
        <v>259.70242061102471</v>
      </c>
    </row>
    <row r="16" spans="2:18" x14ac:dyDescent="0.25">
      <c r="B16" s="15">
        <v>2</v>
      </c>
      <c r="C16" s="13" t="s">
        <v>22</v>
      </c>
      <c r="D16" s="26">
        <v>54.93341246365403</v>
      </c>
      <c r="E16" s="27">
        <v>208.06597344304765</v>
      </c>
      <c r="F16" s="27">
        <v>103.91809782417742</v>
      </c>
      <c r="G16" s="27">
        <v>190.34159650866474</v>
      </c>
      <c r="H16" s="28">
        <v>33.875333301302632</v>
      </c>
    </row>
    <row r="17" spans="2:8" x14ac:dyDescent="0.25">
      <c r="B17" s="15">
        <v>3</v>
      </c>
      <c r="C17" s="13" t="s">
        <v>23</v>
      </c>
      <c r="D17" s="26">
        <v>60.827021732273238</v>
      </c>
      <c r="E17" s="27">
        <v>189.48833041337014</v>
      </c>
      <c r="F17" s="27">
        <v>90.269821941743572</v>
      </c>
      <c r="G17" s="27">
        <v>249.72871889209998</v>
      </c>
      <c r="H17" s="28">
        <v>130.73604888076341</v>
      </c>
    </row>
    <row r="18" spans="2:8" x14ac:dyDescent="0.25">
      <c r="B18" s="15">
        <v>4</v>
      </c>
      <c r="C18" s="13" t="s">
        <v>24</v>
      </c>
      <c r="D18" s="26">
        <v>87.292620612039741</v>
      </c>
      <c r="E18" s="27">
        <v>202.96851219967792</v>
      </c>
      <c r="F18" s="27">
        <v>136.75108847597343</v>
      </c>
      <c r="G18" s="27">
        <v>283.2584914709135</v>
      </c>
      <c r="H18" s="17"/>
    </row>
    <row r="19" spans="2:8" x14ac:dyDescent="0.25">
      <c r="B19" s="15">
        <v>5</v>
      </c>
      <c r="C19" s="13" t="s">
        <v>25</v>
      </c>
      <c r="D19" s="26">
        <v>212.26338947690189</v>
      </c>
      <c r="E19" s="27">
        <v>69.161814954096457</v>
      </c>
      <c r="F19" s="27">
        <v>290.21403208644512</v>
      </c>
      <c r="G19" s="27">
        <v>145.79551944594277</v>
      </c>
      <c r="H19" s="28">
        <v>64.5077529697015</v>
      </c>
    </row>
    <row r="20" spans="2:8" x14ac:dyDescent="0.25">
      <c r="B20" s="15">
        <v>6</v>
      </c>
      <c r="C20" s="13" t="s">
        <v>26</v>
      </c>
      <c r="D20" s="26">
        <v>84.668549610361765</v>
      </c>
      <c r="E20" s="27">
        <v>127.48272371520393</v>
      </c>
      <c r="F20" s="27">
        <v>176.24277617910508</v>
      </c>
      <c r="G20" s="27">
        <v>238.87133529058383</v>
      </c>
      <c r="H20" s="28">
        <v>68.634030160045668</v>
      </c>
    </row>
    <row r="21" spans="2:8" x14ac:dyDescent="0.25">
      <c r="B21" s="15">
        <v>7</v>
      </c>
      <c r="C21" s="13" t="s">
        <v>27</v>
      </c>
      <c r="D21" s="26">
        <v>86.762005791644455</v>
      </c>
      <c r="E21" s="27">
        <v>130.24526301203139</v>
      </c>
      <c r="F21" s="27">
        <v>194.28660147824002</v>
      </c>
      <c r="G21" s="16"/>
      <c r="H21" s="17"/>
    </row>
    <row r="22" spans="2:8" x14ac:dyDescent="0.25">
      <c r="B22" s="15">
        <v>8</v>
      </c>
      <c r="C22" s="13" t="s">
        <v>28</v>
      </c>
      <c r="D22" s="26">
        <v>317.29392148307403</v>
      </c>
      <c r="E22" s="27">
        <v>148.95994142043273</v>
      </c>
      <c r="F22" s="27">
        <v>262.07353737522635</v>
      </c>
      <c r="G22" s="27">
        <v>202.03040926391952</v>
      </c>
      <c r="H22" s="17"/>
    </row>
    <row r="23" spans="2:8" x14ac:dyDescent="0.25">
      <c r="B23" s="15">
        <v>9</v>
      </c>
      <c r="C23" s="14" t="s">
        <v>29</v>
      </c>
      <c r="D23" s="29">
        <v>117.58095842796129</v>
      </c>
      <c r="E23" s="30">
        <v>244.75789235589789</v>
      </c>
      <c r="F23" s="30">
        <v>59.045883677526405</v>
      </c>
      <c r="G23" s="30">
        <v>37.638271787179086</v>
      </c>
      <c r="H23" s="31">
        <v>83.495170655517981</v>
      </c>
    </row>
    <row r="25" spans="2:8" x14ac:dyDescent="0.25">
      <c r="C25" s="18" t="s">
        <v>59</v>
      </c>
      <c r="D25" s="47">
        <f ca="1">OFFSET(EngineData!$A$1,(Car-1)*4+1,9+D$14*2)*1.2</f>
        <v>79.2</v>
      </c>
      <c r="E25" s="45">
        <f ca="1">OFFSET(EngineData!$A$1,(Car-1)*4+1,9+E$14*2)*1.2</f>
        <v>120</v>
      </c>
      <c r="F25" s="45">
        <f ca="1">OFFSET(EngineData!$A$1,(Car-1)*4+1,9+F$14*2)*1.2</f>
        <v>184.79999999999998</v>
      </c>
      <c r="G25" s="45">
        <f ca="1">OFFSET(EngineData!$A$1,(Car-1)*4+1,9+G$14*2)*1.2</f>
        <v>270</v>
      </c>
      <c r="H25" s="46">
        <f ca="1">OFFSET(EngineData!$A$1,(Car-1)*4+1,9+H$14*2)*1.2</f>
        <v>368.4</v>
      </c>
    </row>
    <row r="26" spans="2:8" x14ac:dyDescent="0.25">
      <c r="C26" s="33" t="s">
        <v>20</v>
      </c>
      <c r="D26" s="48">
        <f ca="1">IF(ShiftType="Automatic",D25,INDEX(D$15:D$23,Car))</f>
        <v>79.2</v>
      </c>
      <c r="E26" s="43">
        <f ca="1">IF(ShiftType="Automatic",E25,INDEX(E$15:E$23,Car))</f>
        <v>120</v>
      </c>
      <c r="F26" s="43">
        <f ca="1">IF(ShiftType="Automatic",F25,INDEX(F$15:F$23,Car))</f>
        <v>184.79999999999998</v>
      </c>
      <c r="G26" s="43">
        <f ca="1">IF(ShiftType="Automatic",G25,INDEX(G$15:G$23,Car))</f>
        <v>270</v>
      </c>
      <c r="H26" s="44">
        <f ca="1">IF(ShiftType="Automatic",H25,INDEX(H$15:H$23,Car))</f>
        <v>368.4</v>
      </c>
    </row>
  </sheetData>
  <sheetProtection sheet="1" objects="1" scenarios="1"/>
  <conditionalFormatting sqref="C10">
    <cfRule type="expression" dxfId="2" priority="4">
      <formula>Car&lt;&gt;9</formula>
    </cfRule>
  </conditionalFormatting>
  <conditionalFormatting sqref="D25:H25">
    <cfRule type="expression" dxfId="1" priority="1">
      <formula>ShiftType="Manual"</formula>
    </cfRule>
  </conditionalFormatting>
  <conditionalFormatting sqref="D15:H23">
    <cfRule type="expression" dxfId="0" priority="7">
      <formula>OR(Car&lt;&gt;$B15,ShiftType&lt;&gt;"Manual")</formula>
    </cfRule>
  </conditionalFormatting>
  <dataValidations count="4">
    <dataValidation type="list" allowBlank="1" showInputMessage="1" showErrorMessage="1" sqref="C11">
      <formula1>"Automatic,Manual"</formula1>
    </dataValidation>
    <dataValidation type="list" allowBlank="1" showInputMessage="1" showErrorMessage="1" sqref="C10">
      <formula1>"MAYTE,Other"</formula1>
    </dataValidation>
    <dataValidation type="list" allowBlank="1" showInputMessage="1" showErrorMessage="1" sqref="C8">
      <formula1>"Normal,Advanced"</formula1>
    </dataValidation>
    <dataValidation type="list" allowBlank="1" showInputMessage="1" showErrorMessage="1" sqref="C9">
      <formula1>$C$15:$C$23</formula1>
    </dataValidation>
  </dataValidations>
  <hyperlinks>
    <hyperlink ref="E4" r:id="rId1"/>
  </hyperlinks>
  <pageMargins left="0.7" right="0.7" top="0.75" bottom="0.75" header="0.3" footer="0.3"/>
  <pageSetup paperSize="9" scale="52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02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" customWidth="1"/>
    <col min="2" max="2" width="7.5703125" customWidth="1"/>
    <col min="3" max="3" width="5.28515625" bestFit="1" customWidth="1"/>
    <col min="4" max="5" width="8" customWidth="1"/>
    <col min="6" max="6" width="9.28515625" bestFit="1" customWidth="1"/>
    <col min="7" max="7" width="10.85546875" customWidth="1"/>
    <col min="8" max="8" width="10.7109375" bestFit="1" customWidth="1"/>
    <col min="9" max="9" width="10.85546875" bestFit="1" customWidth="1"/>
    <col min="10" max="10" width="8" customWidth="1"/>
    <col min="11" max="11" width="12.5703125" bestFit="1" customWidth="1"/>
    <col min="12" max="17" width="8.42578125" customWidth="1"/>
    <col min="19" max="19" width="12.5703125" bestFit="1" customWidth="1"/>
    <col min="20" max="26" width="8" customWidth="1"/>
  </cols>
  <sheetData>
    <row r="1" spans="1:26" x14ac:dyDescent="0.25">
      <c r="A1" s="1" t="s">
        <v>14</v>
      </c>
      <c r="B1" s="1" t="s">
        <v>15</v>
      </c>
      <c r="C1" s="1" t="s">
        <v>13</v>
      </c>
      <c r="D1" s="1" t="s">
        <v>11</v>
      </c>
      <c r="E1" s="1" t="s">
        <v>12</v>
      </c>
      <c r="F1" s="1" t="s">
        <v>17</v>
      </c>
      <c r="G1" s="1" t="s">
        <v>31</v>
      </c>
      <c r="H1" s="1" t="s">
        <v>18</v>
      </c>
      <c r="I1" s="1" t="s">
        <v>19</v>
      </c>
      <c r="K1" s="1" t="s">
        <v>32</v>
      </c>
      <c r="L1" s="1">
        <v>1</v>
      </c>
      <c r="M1" s="5">
        <v>2</v>
      </c>
      <c r="N1" s="1">
        <v>3</v>
      </c>
      <c r="O1" s="1">
        <v>4</v>
      </c>
      <c r="P1" s="1">
        <v>5</v>
      </c>
      <c r="Q1" s="1">
        <v>6</v>
      </c>
      <c r="S1" s="1" t="s">
        <v>33</v>
      </c>
      <c r="T1" s="1">
        <v>1</v>
      </c>
      <c r="U1" s="5">
        <v>2</v>
      </c>
      <c r="V1" s="1">
        <v>3</v>
      </c>
      <c r="W1" s="1">
        <v>4</v>
      </c>
      <c r="X1" s="1">
        <v>5</v>
      </c>
      <c r="Y1" s="1">
        <v>6</v>
      </c>
      <c r="Z1" s="3"/>
    </row>
    <row r="2" spans="1:26" x14ac:dyDescent="0.25">
      <c r="A2">
        <v>0</v>
      </c>
      <c r="B2" s="9">
        <f>A2/36</f>
        <v>0</v>
      </c>
      <c r="C2" s="2">
        <f ca="1">COUNTIFS(ShiftGears,"&lt;="&amp;MaxGear,ShiftPointsUse,0)+1</f>
        <v>1</v>
      </c>
      <c r="D2" s="2">
        <f ca="1">INDEX($T$2:$Y$2,C2)</f>
        <v>0</v>
      </c>
      <c r="E2" s="11">
        <v>0</v>
      </c>
      <c r="F2" s="11">
        <v>0</v>
      </c>
      <c r="G2">
        <v>0</v>
      </c>
      <c r="H2" s="8"/>
      <c r="K2" s="7">
        <f t="shared" ref="K2:K65" ca="1" si="0">D2</f>
        <v>0</v>
      </c>
      <c r="L2" s="7">
        <f t="array" aca="1" ref="L2:Q2" ca="1">IF(K2&lt;fPower1,(fPower1-K2)*K2*fRev0/dLowInterp1+(K2-fPower0)*K2*fRev1/dLowInterp2,
IF(K2&lt;fPower3,(K2-fPower2)*(K2-fPower3)*fRev1/dHighInterp1-(K2-fPower1)*(K2-fPower3)*fRev2/dHighInterp2+(K2-fPower1)*(K2-fPower2)*fRev3/dHighInterp3,1))</f>
        <v>0</v>
      </c>
      <c r="M2" s="8">
        <f ca="1"/>
        <v>0</v>
      </c>
      <c r="N2" s="8">
        <f ca="1"/>
        <v>0</v>
      </c>
      <c r="O2" s="8">
        <f ca="1"/>
        <v>0</v>
      </c>
      <c r="P2" s="8">
        <f ca="1"/>
        <v>0</v>
      </c>
      <c r="Q2" s="8">
        <f ca="1"/>
        <v>0</v>
      </c>
      <c r="S2" s="2">
        <v>0</v>
      </c>
      <c r="T2" s="6">
        <f t="array" aca="1" ref="T2:Y2" ca="1">IFERROR(IF(S2&lt;fRev1,(SQRT(dLowCoeffB^2+S2*dLowCoeffA*4)-dLowCoeffB)/(dLowCoeffA*2),
(SQRT(dHighCoeffB^2-(fRev1*fPower2*fPower3/dHighInterp1
-fRev2*fPower1*fPower3/dHighInterp2+fRev3*fPower1*fPower2/dHighInterp3-S2)
*dHighCoeffA*4)+dHighCoeffB)/(dHighCoeffA*2)),"-")</f>
        <v>0</v>
      </c>
      <c r="U2" s="3">
        <f ca="1"/>
        <v>0</v>
      </c>
      <c r="V2" s="3">
        <f ca="1"/>
        <v>0</v>
      </c>
      <c r="W2" s="3">
        <f ca="1"/>
        <v>0</v>
      </c>
      <c r="X2" s="3">
        <f ca="1"/>
        <v>0</v>
      </c>
      <c r="Y2" s="3">
        <f ca="1"/>
        <v>0</v>
      </c>
    </row>
    <row r="3" spans="1:26" x14ac:dyDescent="0.25">
      <c r="A3">
        <v>1</v>
      </c>
      <c r="B3" s="9">
        <f t="shared" ref="B3:B257" si="1">A3/36</f>
        <v>2.7777777777777776E-2</v>
      </c>
      <c r="C3" s="3">
        <f t="shared" ref="C3:C66" ca="1" si="2">MAX(COUNTIFS(ShiftGears,"&lt;="&amp;MaxGear,ShiftPointsUse,"&lt;="&amp;D2+CarSetPower)+1,C2)</f>
        <v>1</v>
      </c>
      <c r="D3">
        <f t="shared" ref="D3:D66" ca="1" si="3">MIN(IF(C3&gt;C2,I2,D2+CarSetPower),INDEX(fPower3,C3))</f>
        <v>1</v>
      </c>
      <c r="E3" s="8">
        <f t="shared" ref="E3:E66" ca="1" si="4">INDEX(L3:Q3,C3)</f>
        <v>4.6826104607731178E-3</v>
      </c>
      <c r="F3" s="8">
        <f t="shared" ref="F3:F66" ca="1" si="5">MIN(E3*INDEX(MaxSpeed,C3)*CarSetMult,F2+AccelCap)</f>
        <v>0.49448366465764126</v>
      </c>
      <c r="G3" s="8">
        <f t="shared" ref="G3:G66" ca="1" si="6">G2+F3/36/3600</f>
        <v>3.8154603754447627E-6</v>
      </c>
      <c r="H3" s="8">
        <f t="shared" ref="H3:H66" ca="1" si="7">IF(C3&lt;MaxGear,F3/INDEX(MaxSpeed,C3+1)/CarSetMult,"-")</f>
        <v>3.2574681466247773E-3</v>
      </c>
      <c r="I3" s="8">
        <f t="shared" ref="I3:I66" ca="1" si="8">IF(C3&lt;MaxGear,INDEX(T3:Y3,C3+1),"-")</f>
        <v>1.9730342086117505</v>
      </c>
      <c r="K3" s="7">
        <f t="shared" ca="1" si="0"/>
        <v>1</v>
      </c>
      <c r="L3" s="7">
        <f t="array" aca="1" ref="L3:Q3" ca="1">IF(K3&lt;fPower1,(fPower1-K3)*K3*fRev0/dLowInterp1+(K3-fPower0)*K3*fRev1/dLowInterp2,
IF(K3&lt;fPower3,(K3-fPower2)*(K3-fPower3)*fRev1/dHighInterp1-(K3-fPower1)*(K3-fPower3)*fRev2/dHighInterp2+(K3-fPower1)*(K3-fPower2)*fRev3/dHighInterp3,1))</f>
        <v>4.6826104607731178E-3</v>
      </c>
      <c r="M3" s="8">
        <f ca="1"/>
        <v>1.5701968117361794E-3</v>
      </c>
      <c r="N3" s="8">
        <f ca="1"/>
        <v>1.4064384250272368E-3</v>
      </c>
      <c r="O3" s="8">
        <f ca="1"/>
        <v>1.2876973839704379E-3</v>
      </c>
      <c r="P3" s="8">
        <f ca="1"/>
        <v>8.3878096243669795E-4</v>
      </c>
      <c r="Q3" s="8">
        <f ca="1"/>
        <v>2.7023483047226632E-4</v>
      </c>
      <c r="S3" s="10">
        <f t="shared" ref="S3:S66" ca="1" si="9">H3</f>
        <v>3.2574681466247773E-3</v>
      </c>
      <c r="T3" s="6">
        <f t="array" aca="1" ref="T3:Y3" ca="1">IFERROR(IF(S3&lt;fRev1,(SQRT(dLowCoeffB^2+S3*dLowCoeffA*4)-dLowCoeffB)/(dLowCoeffA*2),
(SQRT(dHighCoeffB^2-(fRev1*fPower2*fPower3/dHighInterp1
-fRev2*fPower1*fPower3/dHighInterp2+fRev3*fPower1*fPower2/dHighInterp3-S3)
*dHighCoeffA*4)+dHighCoeffB)/(dHighCoeffA*2)),"-")</f>
        <v>0.70189774323728904</v>
      </c>
      <c r="U3" s="3">
        <f ca="1"/>
        <v>1.9730342086117505</v>
      </c>
      <c r="V3" s="3">
        <f ca="1"/>
        <v>2.2556357103495261</v>
      </c>
      <c r="W3" s="3">
        <f ca="1"/>
        <v>2.4944066834387293</v>
      </c>
      <c r="X3" s="3">
        <f ca="1"/>
        <v>3.808805055547241</v>
      </c>
      <c r="Y3" s="3">
        <f ca="1"/>
        <v>10.542077987844024</v>
      </c>
    </row>
    <row r="4" spans="1:26" x14ac:dyDescent="0.25">
      <c r="A4">
        <v>2</v>
      </c>
      <c r="B4" s="9">
        <f t="shared" si="1"/>
        <v>5.5555555555555552E-2</v>
      </c>
      <c r="C4" s="3">
        <f t="shared" ca="1" si="2"/>
        <v>1</v>
      </c>
      <c r="D4">
        <f t="shared" ca="1" si="3"/>
        <v>2</v>
      </c>
      <c r="E4" s="8">
        <f t="shared" ca="1" si="4"/>
        <v>9.6447654202841612E-3</v>
      </c>
      <c r="F4" s="8">
        <f t="shared" ca="1" si="5"/>
        <v>1.0184872283820074</v>
      </c>
      <c r="G4" s="8">
        <f t="shared" ca="1" si="6"/>
        <v>1.167415812530593E-5</v>
      </c>
      <c r="H4" s="8">
        <f t="shared" ca="1" si="7"/>
        <v>6.7094020315020247E-3</v>
      </c>
      <c r="I4" s="8">
        <f t="shared" ca="1" si="8"/>
        <v>3.7333293662926743</v>
      </c>
      <c r="K4" s="7">
        <f t="shared" ca="1" si="0"/>
        <v>2</v>
      </c>
      <c r="L4" s="7">
        <f t="array" aca="1" ref="L4:Q4" ca="1">IF(K4&lt;fPower1,(fPower1-K4)*K4*fRev0/dLowInterp1+(K4-fPower0)*K4*fRev1/dLowInterp2,
IF(K4&lt;fPower3,(K4-fPower2)*(K4-fPower3)*fRev1/dHighInterp1-(K4-fPower1)*(K4-fPower3)*fRev2/dHighInterp2+(K4-fPower1)*(K4-fPower2)*fRev3/dHighInterp3,1))</f>
        <v>9.6447654202841612E-3</v>
      </c>
      <c r="M4" s="8">
        <f ca="1"/>
        <v>3.3064668081874554E-3</v>
      </c>
      <c r="N4" s="8">
        <f ca="1"/>
        <v>2.8729387853306775E-3</v>
      </c>
      <c r="O4" s="8">
        <f ca="1"/>
        <v>2.5997678115899855E-3</v>
      </c>
      <c r="P4" s="8">
        <f ca="1"/>
        <v>1.6892863326748702E-3</v>
      </c>
      <c r="Q4" s="8">
        <f ca="1"/>
        <v>5.4859408604267853E-4</v>
      </c>
      <c r="S4" s="10">
        <f t="shared" ca="1" si="9"/>
        <v>6.7094020315020247E-3</v>
      </c>
      <c r="T4" s="6">
        <f t="array" aca="1" ref="T4:Y4" ca="1">IFERROR(IF(S4&lt;fRev1,(SQRT(dLowCoeffB^2+S4*dLowCoeffA*4)-dLowCoeffB)/(dLowCoeffA*2),
(SQRT(dHighCoeffB^2-(fRev1*fPower2*fPower3/dHighInterp1
-fRev2*fPower1*fPower3/dHighInterp2+fRev3*fPower1*fPower2/dHighInterp3-S4)
*dHighCoeffA*4)+dHighCoeffB)/(dHighCoeffA*2)),"-")</f>
        <v>1.4152896607153127</v>
      </c>
      <c r="U4" s="3">
        <f ca="1"/>
        <v>3.7333293662926743</v>
      </c>
      <c r="V4" s="3">
        <f ca="1"/>
        <v>4.4437332384142225</v>
      </c>
      <c r="W4" s="3">
        <f ca="1"/>
        <v>5.0194507870682417</v>
      </c>
      <c r="X4" s="3">
        <f ca="1"/>
        <v>7.6440413561856548</v>
      </c>
      <c r="Y4" s="3">
        <f ca="1"/>
        <v>19.439625028080624</v>
      </c>
    </row>
    <row r="5" spans="1:26" x14ac:dyDescent="0.25">
      <c r="A5">
        <v>3</v>
      </c>
      <c r="B5" s="9">
        <f t="shared" si="1"/>
        <v>8.3333333333333329E-2</v>
      </c>
      <c r="C5" s="3">
        <f t="shared" ca="1" si="2"/>
        <v>1</v>
      </c>
      <c r="D5">
        <f t="shared" ca="1" si="3"/>
        <v>3</v>
      </c>
      <c r="E5" s="8">
        <f t="shared" ca="1" si="4"/>
        <v>1.4886464878533089E-2</v>
      </c>
      <c r="F5" s="8">
        <f t="shared" ca="1" si="5"/>
        <v>1.5720106911730942</v>
      </c>
      <c r="G5" s="8">
        <f t="shared" ca="1" si="6"/>
        <v>2.3803870248555112E-5</v>
      </c>
      <c r="H5" s="8">
        <f t="shared" ca="1" si="7"/>
        <v>1.0355801654631713E-2</v>
      </c>
      <c r="I5" s="8">
        <f t="shared" ca="1" si="8"/>
        <v>5.3595855743412049</v>
      </c>
      <c r="K5" s="7">
        <f t="shared" ca="1" si="0"/>
        <v>3</v>
      </c>
      <c r="L5" s="7">
        <f t="array" aca="1" ref="L5:Q5" ca="1">IF(K5&lt;fPower1,(fPower1-K5)*K5*fRev0/dLowInterp1+(K5-fPower0)*K5*fRev1/dLowInterp2,
IF(K5&lt;fPower3,(K5-fPower2)*(K5-fPower3)*fRev1/dHighInterp1-(K5-fPower1)*(K5-fPower3)*fRev2/dHighInterp2+(K5-fPower1)*(K5-fPower2)*fRev3/dHighInterp3,1))</f>
        <v>1.4886464878533089E-2</v>
      </c>
      <c r="M5" s="8">
        <f ca="1"/>
        <v>5.2088099893538298E-3</v>
      </c>
      <c r="N5" s="8">
        <f ca="1"/>
        <v>4.3995010809103133E-3</v>
      </c>
      <c r="O5" s="8">
        <f ca="1"/>
        <v>3.9362112828586412E-3</v>
      </c>
      <c r="P5" s="8">
        <f ca="1"/>
        <v>2.5515161107145159E-3</v>
      </c>
      <c r="Q5" s="8">
        <f ca="1"/>
        <v>8.3507776671123794E-4</v>
      </c>
      <c r="S5" s="10">
        <f t="shared" ca="1" si="9"/>
        <v>1.0355801654631713E-2</v>
      </c>
      <c r="T5" s="6">
        <f t="array" aca="1" ref="T5:Y5" ca="1">IFERROR(IF(S5&lt;fRev1,(SQRT(dLowCoeffB^2+S5*dLowCoeffA*4)-dLowCoeffB)/(dLowCoeffA*2),
(SQRT(dHighCoeffB^2-(fRev1*fPower2*fPower3/dHighInterp1
-fRev2*fPower1*fPower3/dHighInterp2+fRev3*fPower1*fPower2/dHighInterp3-S5)
*dHighCoeffA*4)+dHighCoeffB)/(dHighCoeffA*2)),"-")</f>
        <v>2.1388381198282769</v>
      </c>
      <c r="U5" s="3">
        <f ca="1"/>
        <v>5.3595855743412049</v>
      </c>
      <c r="V5" s="3">
        <f ca="1"/>
        <v>6.5793270457515742</v>
      </c>
      <c r="W5" s="3">
        <f ca="1"/>
        <v>7.5712582025799007</v>
      </c>
      <c r="X5" s="3">
        <f ca="1"/>
        <v>11.502024740563437</v>
      </c>
      <c r="Y5" s="3">
        <f ca="1"/>
        <v>27.426437950664596</v>
      </c>
    </row>
    <row r="6" spans="1:26" x14ac:dyDescent="0.25">
      <c r="A6">
        <v>4</v>
      </c>
      <c r="B6" s="9">
        <f t="shared" si="1"/>
        <v>0.1111111111111111</v>
      </c>
      <c r="C6" s="3">
        <f t="shared" ca="1" si="2"/>
        <v>1</v>
      </c>
      <c r="D6">
        <f t="shared" ca="1" si="3"/>
        <v>4</v>
      </c>
      <c r="E6" s="8">
        <f t="shared" ca="1" si="4"/>
        <v>2.0407708835519969E-2</v>
      </c>
      <c r="F6" s="8">
        <f t="shared" ca="1" si="5"/>
        <v>2.1550540530309088</v>
      </c>
      <c r="G6" s="8">
        <f t="shared" ca="1" si="6"/>
        <v>4.0432373744163976E-5</v>
      </c>
      <c r="H6" s="8">
        <f t="shared" ca="1" si="7"/>
        <v>1.4196667016013891E-2</v>
      </c>
      <c r="I6" s="8">
        <f t="shared" ca="1" si="8"/>
        <v>6.8931203412734332</v>
      </c>
      <c r="K6" s="7">
        <f t="shared" ca="1" si="0"/>
        <v>4</v>
      </c>
      <c r="L6" s="7">
        <f t="array" aca="1" ref="L6:Q6" ca="1">IF(K6&lt;fPower1,(fPower1-K6)*K6*fRev0/dLowInterp1+(K6-fPower0)*K6*fRev1/dLowInterp2,
IF(K6&lt;fPower3,(K6-fPower2)*(K6-fPower3)*fRev1/dHighInterp1-(K6-fPower1)*(K6-fPower3)*fRev2/dHighInterp2+(K6-fPower1)*(K6-fPower2)*fRev3/dHighInterp3,1))</f>
        <v>2.0407708835519969E-2</v>
      </c>
      <c r="M6" s="8">
        <f ca="1"/>
        <v>7.2772263552353111E-3</v>
      </c>
      <c r="N6" s="8">
        <f ca="1"/>
        <v>5.9861253117661564E-3</v>
      </c>
      <c r="O6" s="8">
        <f ca="1"/>
        <v>5.2970277977764102E-3</v>
      </c>
      <c r="P6" s="8">
        <f ca="1"/>
        <v>3.4254702965556393E-3</v>
      </c>
      <c r="Q6" s="8">
        <f ca="1"/>
        <v>1.1296858724779407E-3</v>
      </c>
      <c r="S6" s="10">
        <f t="shared" ca="1" si="9"/>
        <v>1.4196667016013891E-2</v>
      </c>
      <c r="T6" s="6">
        <f t="array" aca="1" ref="T6:Y6" ca="1">IFERROR(IF(S6&lt;fRev1,(SQRT(dLowCoeffB^2+S6*dLowCoeffA*4)-dLowCoeffB)/(dLowCoeffA*2),
(SQRT(dHighCoeffB^2-(fRev1*fPower2*fPower3/dHighInterp1
-fRev2*fPower1*fPower3/dHighInterp2+fRev3*fPower1*fPower2/dHighInterp3-S6)
*dHighCoeffA*4)+dHighCoeffB)/(dHighCoeffA*2)),"-")</f>
        <v>2.871390244395355</v>
      </c>
      <c r="U6" s="3">
        <f ca="1"/>
        <v>6.8931203412734332</v>
      </c>
      <c r="V6" s="3">
        <f ca="1"/>
        <v>8.6730673861674461</v>
      </c>
      <c r="W6" s="3">
        <f ca="1"/>
        <v>10.146549783980918</v>
      </c>
      <c r="X6" s="3">
        <f ca="1"/>
        <v>15.379708859599111</v>
      </c>
      <c r="Y6" s="3">
        <f ca="1"/>
        <v>34.826152632851645</v>
      </c>
    </row>
    <row r="7" spans="1:26" x14ac:dyDescent="0.25">
      <c r="A7">
        <v>5</v>
      </c>
      <c r="B7" s="9">
        <f t="shared" si="1"/>
        <v>0.1388888888888889</v>
      </c>
      <c r="C7" s="3">
        <f t="shared" ca="1" si="2"/>
        <v>1</v>
      </c>
      <c r="D7">
        <f t="shared" ca="1" si="3"/>
        <v>5</v>
      </c>
      <c r="E7" s="8">
        <f t="shared" ca="1" si="4"/>
        <v>2.6208497291244776E-2</v>
      </c>
      <c r="F7" s="8">
        <f t="shared" ca="1" si="5"/>
        <v>2.7676173139554487</v>
      </c>
      <c r="G7" s="8">
        <f t="shared" ca="1" si="6"/>
        <v>6.1787445611104165E-5</v>
      </c>
      <c r="H7" s="8">
        <f t="shared" ca="1" si="7"/>
        <v>1.8231998115648542E-2</v>
      </c>
      <c r="I7" s="8">
        <f t="shared" ca="1" si="8"/>
        <v>8.3585895796983092</v>
      </c>
      <c r="K7" s="7">
        <f t="shared" ca="1" si="0"/>
        <v>5</v>
      </c>
      <c r="L7" s="7">
        <f t="array" aca="1" ref="L7:Q7" ca="1">IF(K7&lt;fPower1,(fPower1-K7)*K7*fRev0/dLowInterp1+(K7-fPower0)*K7*fRev1/dLowInterp2,
IF(K7&lt;fPower3,(K7-fPower2)*(K7-fPower3)*fRev1/dHighInterp1-(K7-fPower1)*(K7-fPower3)*fRev2/dHighInterp2+(K7-fPower1)*(K7-fPower2)*fRev3/dHighInterp3,1))</f>
        <v>2.6208497291244776E-2</v>
      </c>
      <c r="M7" s="8">
        <f ca="1"/>
        <v>9.5117159058318856E-3</v>
      </c>
      <c r="N7" s="8">
        <f ca="1"/>
        <v>7.6328114778981965E-3</v>
      </c>
      <c r="O7" s="8">
        <f ca="1"/>
        <v>6.6822173563432889E-3</v>
      </c>
      <c r="P7" s="8">
        <f ca="1"/>
        <v>4.3111488901982319E-3</v>
      </c>
      <c r="Q7" s="8">
        <f ca="1"/>
        <v>1.4324184033427875E-3</v>
      </c>
      <c r="S7" s="10">
        <f t="shared" ca="1" si="9"/>
        <v>1.8231998115648542E-2</v>
      </c>
      <c r="T7" s="6">
        <f t="array" aca="1" ref="T7:Y7" ca="1">IFERROR(IF(S7&lt;fRev1,(SQRT(dLowCoeffB^2+S7*dLowCoeffA*4)-dLowCoeffB)/(dLowCoeffA*2),
(SQRT(dHighCoeffB^2-(fRev1*fPower2*fPower3/dHighInterp1
-fRev2*fPower1*fPower3/dHighInterp2+fRev3*fPower1*fPower2/dHighInterp3-S7)
*dHighCoeffA*4)+dHighCoeffB)/(dHighCoeffA*2)),"-")</f>
        <v>3.6119498778906776</v>
      </c>
      <c r="U7" s="3">
        <f ca="1"/>
        <v>8.3585895796983092</v>
      </c>
      <c r="V7" s="3">
        <f ca="1"/>
        <v>10.732767851576806</v>
      </c>
      <c r="W7" s="3">
        <f ca="1"/>
        <v>12.74253750584867</v>
      </c>
      <c r="X7" s="3">
        <f ca="1"/>
        <v>19.274556217391886</v>
      </c>
      <c r="Y7" s="3">
        <f ca="1"/>
        <v>41.813737253994056</v>
      </c>
    </row>
    <row r="8" spans="1:26" x14ac:dyDescent="0.25">
      <c r="A8">
        <v>6</v>
      </c>
      <c r="B8" s="9">
        <f t="shared" si="1"/>
        <v>0.16666666666666666</v>
      </c>
      <c r="C8" s="3">
        <f t="shared" ca="1" si="2"/>
        <v>1</v>
      </c>
      <c r="D8">
        <f t="shared" ca="1" si="3"/>
        <v>6</v>
      </c>
      <c r="E8" s="8">
        <f t="shared" ca="1" si="4"/>
        <v>3.2288830245707445E-2</v>
      </c>
      <c r="F8" s="8">
        <f t="shared" ca="1" si="5"/>
        <v>3.4097004739467063</v>
      </c>
      <c r="G8" s="8">
        <f t="shared" ca="1" si="6"/>
        <v>8.8096862848347274E-5</v>
      </c>
      <c r="H8" s="8">
        <f t="shared" ca="1" si="7"/>
        <v>2.2461794953535612E-2</v>
      </c>
      <c r="I8" s="8">
        <f t="shared" ca="1" si="8"/>
        <v>9.7719795310198396</v>
      </c>
      <c r="K8" s="7">
        <f t="shared" ca="1" si="0"/>
        <v>6</v>
      </c>
      <c r="L8" s="7">
        <f t="array" aca="1" ref="L8:Q8" ca="1">IF(K8&lt;fPower1,(fPower1-K8)*K8*fRev0/dLowInterp1+(K8-fPower0)*K8*fRev1/dLowInterp2,
IF(K8&lt;fPower3,(K8-fPower2)*(K8-fPower3)*fRev1/dHighInterp1-(K8-fPower1)*(K8-fPower3)*fRev2/dHighInterp2+(K8-fPower1)*(K8-fPower2)*fRev3/dHighInterp3,1))</f>
        <v>3.2288830245707445E-2</v>
      </c>
      <c r="M8" s="8">
        <f ca="1"/>
        <v>1.1912278641143539E-2</v>
      </c>
      <c r="N8" s="8">
        <f ca="1"/>
        <v>9.3395595793064404E-3</v>
      </c>
      <c r="O8" s="8">
        <f ca="1"/>
        <v>8.091779958559267E-3</v>
      </c>
      <c r="P8" s="8">
        <f ca="1"/>
        <v>5.2085518916423039E-3</v>
      </c>
      <c r="Q8" s="8">
        <f ca="1"/>
        <v>1.7432753593057855E-3</v>
      </c>
      <c r="S8" s="10">
        <f t="shared" ca="1" si="9"/>
        <v>2.2461794953535612E-2</v>
      </c>
      <c r="T8" s="6">
        <f t="array" aca="1" ref="T8:Y8" ca="1">IFERROR(IF(S8&lt;fRev1,(SQRT(dLowCoeffB^2+S8*dLowCoeffA*4)-dLowCoeffB)/(dLowCoeffA*2),
(SQRT(dHighCoeffB^2-(fRev1*fPower2*fPower3/dHighInterp1
-fRev2*fPower1*fPower3/dHighInterp2+fRev3*fPower1*fPower2/dHighInterp3-S8)
*dHighCoeffA*4)+dHighCoeffB)/(dHighCoeffA*2)),"-")</f>
        <v>4.3596538811339247</v>
      </c>
      <c r="U8" s="3">
        <f ca="1"/>
        <v>9.7719795310198396</v>
      </c>
      <c r="V8" s="3">
        <f ca="1"/>
        <v>12.764323860839568</v>
      </c>
      <c r="W8" s="3">
        <f ca="1"/>
        <v>15.356840238327996</v>
      </c>
      <c r="X8" s="3">
        <f ca="1"/>
        <v>23.184438499155441</v>
      </c>
      <c r="Y8" s="3">
        <f ca="1"/>
        <v>48.495582351392954</v>
      </c>
    </row>
    <row r="9" spans="1:26" x14ac:dyDescent="0.25">
      <c r="A9">
        <v>7</v>
      </c>
      <c r="B9" s="9">
        <f t="shared" si="1"/>
        <v>0.19444444444444445</v>
      </c>
      <c r="C9" s="3">
        <f t="shared" ca="1" si="2"/>
        <v>1</v>
      </c>
      <c r="D9">
        <f t="shared" ca="1" si="3"/>
        <v>7</v>
      </c>
      <c r="E9" s="8">
        <f t="shared" ca="1" si="4"/>
        <v>3.8648707698908089E-2</v>
      </c>
      <c r="F9" s="8">
        <f t="shared" ca="1" si="5"/>
        <v>4.0813035330046947</v>
      </c>
      <c r="G9" s="8">
        <f t="shared" ca="1" si="6"/>
        <v>1.1958840245486499E-4</v>
      </c>
      <c r="H9" s="8">
        <f t="shared" ca="1" si="7"/>
        <v>2.6886057529675194E-2</v>
      </c>
      <c r="I9" s="8">
        <f t="shared" ca="1" si="8"/>
        <v>11.144279995637181</v>
      </c>
      <c r="K9" s="7">
        <f t="shared" ca="1" si="0"/>
        <v>7</v>
      </c>
      <c r="L9" s="7">
        <f t="array" aca="1" ref="L9:Q9" ca="1">IF(K9&lt;fPower1,(fPower1-K9)*K9*fRev0/dLowInterp1+(K9-fPower0)*K9*fRev1/dLowInterp2,
IF(K9&lt;fPower3,(K9-fPower2)*(K9-fPower3)*fRev1/dHighInterp1-(K9-fPower1)*(K9-fPower3)*fRev2/dHighInterp2+(K9-fPower1)*(K9-fPower2)*fRev3/dHighInterp3,1))</f>
        <v>3.8648707698908089E-2</v>
      </c>
      <c r="M9" s="8">
        <f ca="1"/>
        <v>1.44789145611703E-2</v>
      </c>
      <c r="N9" s="8">
        <f ca="1"/>
        <v>1.1106369615990881E-2</v>
      </c>
      <c r="O9" s="8">
        <f ca="1"/>
        <v>9.5257156044243688E-3</v>
      </c>
      <c r="P9" s="8">
        <f ca="1"/>
        <v>6.1176793008878502E-3</v>
      </c>
      <c r="Q9" s="8">
        <f ca="1"/>
        <v>2.0622567403669294E-3</v>
      </c>
      <c r="S9" s="10">
        <f t="shared" ca="1" si="9"/>
        <v>2.6886057529675194E-2</v>
      </c>
      <c r="T9" s="6">
        <f t="array" aca="1" ref="T9:Y9" ca="1">IFERROR(IF(S9&lt;fRev1,(SQRT(dLowCoeffB^2+S9*dLowCoeffA*4)-dLowCoeffB)/(dLowCoeffA*2),
(SQRT(dHighCoeffB^2-(fRev1*fPower2*fPower3/dHighInterp1
-fRev2*fPower1*fPower3/dHighInterp2+fRev3*fPower1*fPower2/dHighInterp3-S9)
*dHighCoeffA*4)+dHighCoeffB)/(dHighCoeffA*2)),"-")</f>
        <v>5.1137521660377834</v>
      </c>
      <c r="U9" s="3">
        <f ca="1"/>
        <v>11.144279995637181</v>
      </c>
      <c r="V9" s="3">
        <f ca="1"/>
        <v>14.77228694325149</v>
      </c>
      <c r="W9" s="3">
        <f ca="1"/>
        <v>17.987415314800799</v>
      </c>
      <c r="X9" s="3">
        <f ca="1"/>
        <v>27.107558918935336</v>
      </c>
      <c r="Y9" s="3">
        <f ca="1"/>
        <v>54.941595597219333</v>
      </c>
    </row>
    <row r="10" spans="1:26" x14ac:dyDescent="0.25">
      <c r="A10">
        <v>8</v>
      </c>
      <c r="B10" s="9">
        <f t="shared" si="1"/>
        <v>0.22222222222222221</v>
      </c>
      <c r="C10" s="3">
        <f t="shared" ca="1" si="2"/>
        <v>1</v>
      </c>
      <c r="D10">
        <f t="shared" ca="1" si="3"/>
        <v>8</v>
      </c>
      <c r="E10" s="8">
        <f t="shared" ca="1" si="4"/>
        <v>4.5288129650846609E-2</v>
      </c>
      <c r="F10" s="8">
        <f t="shared" ca="1" si="5"/>
        <v>4.7824264911294021</v>
      </c>
      <c r="G10" s="8">
        <f t="shared" ca="1" si="6"/>
        <v>1.5648984142962888E-4</v>
      </c>
      <c r="H10" s="8">
        <f t="shared" ca="1" si="7"/>
        <v>3.1504785844067205E-2</v>
      </c>
      <c r="I10" s="8">
        <f t="shared" ca="1" si="8"/>
        <v>12.483383066078304</v>
      </c>
      <c r="K10" s="7">
        <f t="shared" ca="1" si="0"/>
        <v>8</v>
      </c>
      <c r="L10" s="7">
        <f t="array" aca="1" ref="L10:Q10" ca="1">IF(K10&lt;fPower1,(fPower1-K10)*K10*fRev0/dLowInterp1+(K10-fPower0)*K10*fRev1/dLowInterp2,
IF(K10&lt;fPower3,(K10-fPower2)*(K10-fPower3)*fRev1/dHighInterp1-(K10-fPower1)*(K10-fPower3)*fRev2/dHighInterp2+(K10-fPower1)*(K10-fPower2)*fRev3/dHighInterp3,1))</f>
        <v>4.5288129650846609E-2</v>
      </c>
      <c r="M10" s="8">
        <f ca="1"/>
        <v>1.7211623665912182E-2</v>
      </c>
      <c r="N10" s="8">
        <f ca="1"/>
        <v>1.2933241587951519E-2</v>
      </c>
      <c r="O10" s="8">
        <f ca="1"/>
        <v>1.098402429393857E-2</v>
      </c>
      <c r="P10" s="8">
        <f ca="1"/>
        <v>7.0385311179348639E-3</v>
      </c>
      <c r="Q10" s="8">
        <f ca="1"/>
        <v>2.3893625465262192E-3</v>
      </c>
      <c r="S10" s="10">
        <f t="shared" ca="1" si="9"/>
        <v>3.1504785844067205E-2</v>
      </c>
      <c r="T10" s="6">
        <f t="array" aca="1" ref="T10:Y10" ca="1">IFERROR(IF(S10&lt;fRev1,(SQRT(dLowCoeffB^2+S10*dLowCoeffA*4)-dLowCoeffB)/(dLowCoeffA*2),
(SQRT(dHighCoeffB^2-(fRev1*fPower2*fPower3/dHighInterp1
-fRev2*fPower1*fPower3/dHighInterp2+fRev3*fPower1*fPower2/dHighInterp3-S10)
*dHighCoeffA*4)+dHighCoeffB)/(dHighCoeffA*2)),"-")</f>
        <v>5.8735909067729786</v>
      </c>
      <c r="U10" s="3">
        <f ca="1"/>
        <v>12.483383066078304</v>
      </c>
      <c r="V10" s="3">
        <f ca="1"/>
        <v>16.760239240622166</v>
      </c>
      <c r="W10" s="3">
        <f ca="1"/>
        <v>20.632502786027697</v>
      </c>
      <c r="X10" s="3">
        <f ca="1"/>
        <v>31.04239124805002</v>
      </c>
      <c r="Y10" s="3">
        <f ca="1"/>
        <v>61.200325204381258</v>
      </c>
    </row>
    <row r="11" spans="1:26" x14ac:dyDescent="0.25">
      <c r="A11">
        <v>9</v>
      </c>
      <c r="B11" s="9">
        <f t="shared" si="1"/>
        <v>0.25</v>
      </c>
      <c r="C11" s="3">
        <f t="shared" ca="1" si="2"/>
        <v>1</v>
      </c>
      <c r="D11">
        <f t="shared" ca="1" si="3"/>
        <v>9</v>
      </c>
      <c r="E11" s="8">
        <f t="shared" ca="1" si="4"/>
        <v>5.2207096101523034E-2</v>
      </c>
      <c r="F11" s="8">
        <f t="shared" ca="1" si="5"/>
        <v>5.5130693483208333</v>
      </c>
      <c r="G11" s="8">
        <f t="shared" ca="1" si="6"/>
        <v>1.9902895677161063E-4</v>
      </c>
      <c r="H11" s="8">
        <f t="shared" ca="1" si="7"/>
        <v>3.6317979896711677E-2</v>
      </c>
      <c r="I11" s="8">
        <f t="shared" ca="1" si="8"/>
        <v>13.795151660277917</v>
      </c>
      <c r="K11" s="7">
        <f t="shared" ca="1" si="0"/>
        <v>9</v>
      </c>
      <c r="L11" s="7">
        <f t="array" aca="1" ref="L11:Q11" ca="1">IF(K11&lt;fPower1,(fPower1-K11)*K11*fRev0/dLowInterp1+(K11-fPower0)*K11*fRev1/dLowInterp2,
IF(K11&lt;fPower3,(K11-fPower2)*(K11-fPower3)*fRev1/dHighInterp1-(K11-fPower1)*(K11-fPower3)*fRev2/dHighInterp2+(K11-fPower1)*(K11-fPower2)*fRev3/dHighInterp3,1))</f>
        <v>5.2207096101523034E-2</v>
      </c>
      <c r="M11" s="8">
        <f ca="1"/>
        <v>2.0110405955369171E-2</v>
      </c>
      <c r="N11" s="8">
        <f ca="1"/>
        <v>1.4820175495188381E-2</v>
      </c>
      <c r="O11" s="8">
        <f ca="1"/>
        <v>1.2466706027101884E-2</v>
      </c>
      <c r="P11" s="8">
        <f ca="1"/>
        <v>7.9711073427833554E-3</v>
      </c>
      <c r="Q11" s="8">
        <f ca="1"/>
        <v>2.7245927777836548E-3</v>
      </c>
      <c r="S11" s="10">
        <f t="shared" ca="1" si="9"/>
        <v>3.6317979896711677E-2</v>
      </c>
      <c r="T11" s="6">
        <f t="array" aca="1" ref="T11:Y11" ca="1">IFERROR(IF(S11&lt;fRev1,(SQRT(dLowCoeffB^2+S11*dLowCoeffA*4)-dLowCoeffB)/(dLowCoeffA*2),
(SQRT(dHighCoeffB^2-(fRev1*fPower2*fPower3/dHighInterp1
-fRev2*fPower1*fPower3/dHighInterp2+fRev3*fPower1*fPower2/dHighInterp3-S11)
*dHighCoeffA*4)+dHighCoeffB)/(dHighCoeffA*2)),"-")</f>
        <v>6.638598429726466</v>
      </c>
      <c r="U11" s="3">
        <f ca="1"/>
        <v>13.795151660277917</v>
      </c>
      <c r="V11" s="3">
        <f ca="1"/>
        <v>18.731046363638836</v>
      </c>
      <c r="W11" s="3">
        <f ca="1"/>
        <v>23.290579863372439</v>
      </c>
      <c r="X11" s="3">
        <f ca="1"/>
        <v>34.987631576615122</v>
      </c>
      <c r="Y11" s="3">
        <f ca="1"/>
        <v>67.306917847842215</v>
      </c>
    </row>
    <row r="12" spans="1:26" x14ac:dyDescent="0.25">
      <c r="A12">
        <v>10</v>
      </c>
      <c r="B12" s="9">
        <f t="shared" si="1"/>
        <v>0.27777777777777779</v>
      </c>
      <c r="C12" s="3">
        <f t="shared" ca="1" si="2"/>
        <v>1</v>
      </c>
      <c r="D12">
        <f t="shared" ca="1" si="3"/>
        <v>10</v>
      </c>
      <c r="E12" s="8">
        <f t="shared" ca="1" si="4"/>
        <v>5.9405607050937448E-2</v>
      </c>
      <c r="F12" s="8">
        <f t="shared" ca="1" si="5"/>
        <v>6.2732321045789954</v>
      </c>
      <c r="G12" s="8">
        <f t="shared" ca="1" si="6"/>
        <v>2.4743352547978189E-4</v>
      </c>
      <c r="H12" s="8">
        <f t="shared" ca="1" si="7"/>
        <v>4.1325639687608662E-2</v>
      </c>
      <c r="I12" s="8">
        <f t="shared" ca="1" si="8"/>
        <v>15.084061003534572</v>
      </c>
      <c r="K12" s="7">
        <f t="shared" ca="1" si="0"/>
        <v>10</v>
      </c>
      <c r="L12" s="7">
        <f t="array" aca="1" ref="L12:Q12" ca="1">IF(K12&lt;fPower1,(fPower1-K12)*K12*fRev0/dLowInterp1+(K12-fPower0)*K12*fRev1/dLowInterp2,
IF(K12&lt;fPower3,(K12-fPower2)*(K12-fPower3)*fRev1/dHighInterp1-(K12-fPower1)*(K12-fPower3)*fRev2/dHighInterp2+(K12-fPower1)*(K12-fPower2)*fRev3/dHighInterp3,1))</f>
        <v>5.9405607050937448E-2</v>
      </c>
      <c r="M12" s="8">
        <f ca="1"/>
        <v>2.3175261429541211E-2</v>
      </c>
      <c r="N12" s="8">
        <f ca="1"/>
        <v>1.6767171337701434E-2</v>
      </c>
      <c r="O12" s="8">
        <f ca="1"/>
        <v>1.3973760803914319E-2</v>
      </c>
      <c r="P12" s="8">
        <f ca="1"/>
        <v>8.9154079754333246E-3</v>
      </c>
      <c r="Q12" s="8">
        <f ca="1"/>
        <v>3.067947434139226E-3</v>
      </c>
      <c r="S12" s="10">
        <f t="shared" ca="1" si="9"/>
        <v>4.1325639687608662E-2</v>
      </c>
      <c r="T12" s="6">
        <f t="array" aca="1" ref="T12:Y12" ca="1">IFERROR(IF(S12&lt;fRev1,(SQRT(dLowCoeffB^2+S12*dLowCoeffA*4)-dLowCoeffB)/(dLowCoeffA*2),
(SQRT(dHighCoeffB^2-(fRev1*fPower2*fPower3/dHighInterp1
-fRev2*fPower1*fPower3/dHighInterp2+fRev3*fPower1*fPower2/dHighInterp3-S12)
*dHighCoeffA*4)+dHighCoeffB)/(dHighCoeffA*2)),"-")</f>
        <v>7.4082733493861035</v>
      </c>
      <c r="U12" s="3">
        <f ca="1"/>
        <v>15.084061003534572</v>
      </c>
      <c r="V12" s="3">
        <f ca="1"/>
        <v>20.68703317598116</v>
      </c>
      <c r="W12" s="3">
        <f ca="1"/>
        <v>25.960323554783614</v>
      </c>
      <c r="X12" s="3">
        <f ca="1"/>
        <v>38.942159868955692</v>
      </c>
      <c r="Y12" s="3">
        <f ca="1"/>
        <v>73.287658008127991</v>
      </c>
    </row>
    <row r="13" spans="1:26" x14ac:dyDescent="0.25">
      <c r="A13">
        <v>11</v>
      </c>
      <c r="B13" s="9">
        <f t="shared" si="1"/>
        <v>0.30555555555555558</v>
      </c>
      <c r="C13" s="3">
        <f t="shared" ca="1" si="2"/>
        <v>1</v>
      </c>
      <c r="D13">
        <f t="shared" ca="1" si="3"/>
        <v>11</v>
      </c>
      <c r="E13" s="8">
        <f t="shared" ca="1" si="4"/>
        <v>6.6883662499089683E-2</v>
      </c>
      <c r="F13" s="8">
        <f t="shared" ca="1" si="5"/>
        <v>7.0629147599038706</v>
      </c>
      <c r="G13" s="8">
        <f t="shared" ca="1" si="6"/>
        <v>3.0193132455311422E-4</v>
      </c>
      <c r="H13" s="8">
        <f t="shared" ca="1" si="7"/>
        <v>4.6527765216758041E-2</v>
      </c>
      <c r="I13" s="8">
        <f t="shared" ca="1" si="8"/>
        <v>16.353603865954714</v>
      </c>
      <c r="K13" s="7">
        <f t="shared" ca="1" si="0"/>
        <v>11</v>
      </c>
      <c r="L13" s="7">
        <f t="array" aca="1" ref="L13:Q13" ca="1">IF(K13&lt;fPower1,(fPower1-K13)*K13*fRev0/dLowInterp1+(K13-fPower0)*K13*fRev1/dLowInterp2,
IF(K13&lt;fPower3,(K13-fPower2)*(K13-fPower3)*fRev1/dHighInterp1-(K13-fPower1)*(K13-fPower3)*fRev2/dHighInterp2+(K13-fPower1)*(K13-fPower2)*fRev3/dHighInterp3,1))</f>
        <v>6.6883662499089683E-2</v>
      </c>
      <c r="M13" s="8">
        <f ca="1"/>
        <v>2.6406190088428372E-2</v>
      </c>
      <c r="N13" s="8">
        <f ca="1"/>
        <v>1.8774229115490676E-2</v>
      </c>
      <c r="O13" s="8">
        <f ca="1"/>
        <v>1.5505188624375839E-2</v>
      </c>
      <c r="P13" s="8">
        <f ca="1"/>
        <v>9.8714330158847716E-3</v>
      </c>
      <c r="Q13" s="8">
        <f ca="1"/>
        <v>3.4194265155929604E-3</v>
      </c>
      <c r="S13" s="10">
        <f t="shared" ca="1" si="9"/>
        <v>4.6527765216758041E-2</v>
      </c>
      <c r="T13" s="6">
        <f t="array" aca="1" ref="T13:Y13" ca="1">IFERROR(IF(S13&lt;fRev1,(SQRT(dLowCoeffB^2+S13*dLowCoeffA*4)-dLowCoeffB)/(dLowCoeffA*2),
(SQRT(dHighCoeffB^2-(fRev1*fPower2*fPower3/dHighInterp1
-fRev2*fPower1*fPower3/dHighInterp2+fRev3*fPower1*fPower2/dHighInterp3-S13)
*dHighCoeffA*4)+dHighCoeffB)/(dHighCoeffA*2)),"-")</f>
        <v>8.182174581050905</v>
      </c>
      <c r="U13" s="3">
        <f ca="1"/>
        <v>16.353603865954714</v>
      </c>
      <c r="V13" s="3">
        <f ca="1"/>
        <v>22.630109081690552</v>
      </c>
      <c r="W13" s="3">
        <f ca="1"/>
        <v>28.640579902215407</v>
      </c>
      <c r="X13" s="3">
        <f ca="1"/>
        <v>42.905009108684503</v>
      </c>
      <c r="Y13" s="3">
        <f ca="1"/>
        <v>79.162722425451705</v>
      </c>
    </row>
    <row r="14" spans="1:26" x14ac:dyDescent="0.25">
      <c r="A14">
        <v>12</v>
      </c>
      <c r="B14" s="9">
        <f t="shared" si="1"/>
        <v>0.33333333333333331</v>
      </c>
      <c r="C14" s="3">
        <f t="shared" ca="1" si="2"/>
        <v>1</v>
      </c>
      <c r="D14">
        <f t="shared" ca="1" si="3"/>
        <v>12</v>
      </c>
      <c r="E14" s="8">
        <f t="shared" ca="1" si="4"/>
        <v>7.4641262445979906E-2</v>
      </c>
      <c r="F14" s="8">
        <f t="shared" ca="1" si="5"/>
        <v>7.8821173142954786</v>
      </c>
      <c r="G14" s="8">
        <f t="shared" ca="1" si="6"/>
        <v>3.6275013099057934E-4</v>
      </c>
      <c r="H14" s="8">
        <f t="shared" ca="1" si="7"/>
        <v>5.1924356484159932E-2</v>
      </c>
      <c r="I14" s="8">
        <f t="shared" ca="1" si="8"/>
        <v>17.606557344087442</v>
      </c>
      <c r="K14" s="7">
        <f t="shared" ca="1" si="0"/>
        <v>12</v>
      </c>
      <c r="L14" s="7">
        <f t="array" aca="1" ref="L14:Q14" ca="1">IF(K14&lt;fPower1,(fPower1-K14)*K14*fRev0/dLowInterp1+(K14-fPower0)*K14*fRev1/dLowInterp2,
IF(K14&lt;fPower3,(K14-fPower2)*(K14-fPower3)*fRev1/dHighInterp1-(K14-fPower1)*(K14-fPower3)*fRev2/dHighInterp2+(K14-fPower1)*(K14-fPower2)*fRev3/dHighInterp3,1))</f>
        <v>7.4641262445979906E-2</v>
      </c>
      <c r="M14" s="8">
        <f ca="1"/>
        <v>2.9803191932030626E-2</v>
      </c>
      <c r="N14" s="8">
        <f ca="1"/>
        <v>2.0841348828556122E-2</v>
      </c>
      <c r="O14" s="8">
        <f ca="1"/>
        <v>1.7060989488486486E-2</v>
      </c>
      <c r="P14" s="8">
        <f ca="1"/>
        <v>1.0839182464137682E-2</v>
      </c>
      <c r="Q14" s="8">
        <f ca="1"/>
        <v>3.7790300221448303E-3</v>
      </c>
      <c r="S14" s="10">
        <f t="shared" ca="1" si="9"/>
        <v>5.1924356484159932E-2</v>
      </c>
      <c r="T14" s="6">
        <f t="array" aca="1" ref="T14:Y14" ca="1">IFERROR(IF(S14&lt;fRev1,(SQRT(dLowCoeffB^2+S14*dLowCoeffA*4)-dLowCoeffB)/(dLowCoeffA*2),
(SQRT(dHighCoeffB^2-(fRev1*fPower2*fPower3/dHighInterp1
-fRev2*fPower1*fPower3/dHighInterp2+fRev3*fPower1*fPower2/dHighInterp3-S14)
*dHighCoeffA*4)+dHighCoeffB)/(dHighCoeffA*2)),"-")</f>
        <v>8.9599129193240774</v>
      </c>
      <c r="U14" s="3">
        <f ca="1"/>
        <v>17.606557344087442</v>
      </c>
      <c r="V14" s="3">
        <f ca="1"/>
        <v>24.561859264460157</v>
      </c>
      <c r="W14" s="3">
        <f ca="1"/>
        <v>31.330338552977395</v>
      </c>
      <c r="X14" s="3">
        <f ca="1"/>
        <v>46.875340368281684</v>
      </c>
      <c r="Y14" s="3">
        <f ca="1"/>
        <v>84.947935424196558</v>
      </c>
    </row>
    <row r="15" spans="1:26" x14ac:dyDescent="0.25">
      <c r="A15">
        <v>13</v>
      </c>
      <c r="B15" s="9">
        <f t="shared" si="1"/>
        <v>0.3611111111111111</v>
      </c>
      <c r="C15" s="3">
        <f t="shared" ca="1" si="2"/>
        <v>1</v>
      </c>
      <c r="D15">
        <f t="shared" ca="1" si="3"/>
        <v>13</v>
      </c>
      <c r="E15" s="8">
        <f t="shared" ca="1" si="4"/>
        <v>8.2678406891608047E-2</v>
      </c>
      <c r="F15" s="8">
        <f t="shared" ca="1" si="5"/>
        <v>8.7308397677538103</v>
      </c>
      <c r="G15" s="8">
        <f t="shared" ca="1" si="6"/>
        <v>4.3011772179114887E-4</v>
      </c>
      <c r="H15" s="8">
        <f t="shared" ca="1" si="7"/>
        <v>5.7515413489814295E-2</v>
      </c>
      <c r="I15" s="8">
        <f t="shared" ca="1" si="8"/>
        <v>18.845164591407279</v>
      </c>
      <c r="K15" s="7">
        <f t="shared" ca="1" si="0"/>
        <v>13</v>
      </c>
      <c r="L15" s="7">
        <f t="array" aca="1" ref="L15:Q15" ca="1">IF(K15&lt;fPower1,(fPower1-K15)*K15*fRev0/dLowInterp1+(K15-fPower0)*K15*fRev1/dLowInterp2,
IF(K15&lt;fPower3,(K15-fPower2)*(K15-fPower3)*fRev1/dHighInterp1-(K15-fPower1)*(K15-fPower3)*fRev2/dHighInterp2+(K15-fPower1)*(K15-fPower2)*fRev3/dHighInterp3,1))</f>
        <v>8.2678406891608047E-2</v>
      </c>
      <c r="M15" s="8">
        <f ca="1"/>
        <v>3.3366266960348001E-2</v>
      </c>
      <c r="N15" s="8">
        <f ca="1"/>
        <v>2.2968530476897772E-2</v>
      </c>
      <c r="O15" s="8">
        <f ca="1"/>
        <v>1.8641163396246233E-2</v>
      </c>
      <c r="P15" s="8">
        <f ca="1"/>
        <v>1.1818656320192078E-2</v>
      </c>
      <c r="Q15" s="8">
        <f ca="1"/>
        <v>4.1467579537948565E-3</v>
      </c>
      <c r="S15" s="10">
        <f t="shared" ca="1" si="9"/>
        <v>5.7515413489814295E-2</v>
      </c>
      <c r="T15" s="6">
        <f t="array" aca="1" ref="T15:Y15" ca="1">IFERROR(IF(S15&lt;fRev1,(SQRT(dLowCoeffB^2+S15*dLowCoeffA*4)-dLowCoeffB)/(dLowCoeffA*2),
(SQRT(dHighCoeffB^2-(fRev1*fPower2*fPower3/dHighInterp1
-fRev2*fPower1*fPower3/dHighInterp2+fRev3*fPower1*fPower2/dHighInterp3-S15)
*dHighCoeffA*4)+dHighCoeffB)/(dHighCoeffA*2)),"-")</f>
        <v>9.7411439222830172</v>
      </c>
      <c r="U15" s="3">
        <f ca="1"/>
        <v>18.845164591407279</v>
      </c>
      <c r="V15" s="3">
        <f ca="1"/>
        <v>26.483612391841898</v>
      </c>
      <c r="W15" s="3">
        <f ca="1"/>
        <v>34.028711654751469</v>
      </c>
      <c r="X15" s="3">
        <f ca="1"/>
        <v>50.852422536053702</v>
      </c>
      <c r="Y15" s="3">
        <f ca="1"/>
        <v>90.655932998702454</v>
      </c>
    </row>
    <row r="16" spans="1:26" x14ac:dyDescent="0.25">
      <c r="A16">
        <v>14</v>
      </c>
      <c r="B16" s="9">
        <f t="shared" si="1"/>
        <v>0.3888888888888889</v>
      </c>
      <c r="C16" s="3">
        <f t="shared" ca="1" si="2"/>
        <v>1</v>
      </c>
      <c r="D16">
        <f t="shared" ca="1" si="3"/>
        <v>14</v>
      </c>
      <c r="E16" s="8">
        <f t="shared" ca="1" si="4"/>
        <v>9.0995095835974038E-2</v>
      </c>
      <c r="F16" s="8">
        <f t="shared" ca="1" si="5"/>
        <v>9.6090821202788597</v>
      </c>
      <c r="G16" s="8">
        <f t="shared" ca="1" si="6"/>
        <v>5.0426187395379441E-4</v>
      </c>
      <c r="H16" s="8">
        <f t="shared" ca="1" si="7"/>
        <v>6.3300936233721072E-2</v>
      </c>
      <c r="I16" s="8">
        <f t="shared" ca="1" si="8"/>
        <v>20.071262220588284</v>
      </c>
      <c r="K16" s="7">
        <f t="shared" ca="1" si="0"/>
        <v>14</v>
      </c>
      <c r="L16" s="7">
        <f t="array" aca="1" ref="L16:Q16" ca="1">IF(K16&lt;fPower1,(fPower1-K16)*K16*fRev0/dLowInterp1+(K16-fPower0)*K16*fRev1/dLowInterp2,
IF(K16&lt;fPower3,(K16-fPower2)*(K16-fPower3)*fRev1/dHighInterp1-(K16-fPower1)*(K16-fPower3)*fRev2/dHighInterp2+(K16-fPower1)*(K16-fPower2)*fRev3/dHighInterp3,1))</f>
        <v>9.0995095835974038E-2</v>
      </c>
      <c r="M16" s="8">
        <f ca="1"/>
        <v>3.7095415173380442E-2</v>
      </c>
      <c r="N16" s="8">
        <f ca="1"/>
        <v>2.515577406051564E-2</v>
      </c>
      <c r="O16" s="8">
        <f ca="1"/>
        <v>2.0245710347655113E-2</v>
      </c>
      <c r="P16" s="8">
        <f ca="1"/>
        <v>1.2809854584047944E-2</v>
      </c>
      <c r="Q16" s="8">
        <f ca="1"/>
        <v>4.5226103105430182E-3</v>
      </c>
      <c r="S16" s="10">
        <f t="shared" ca="1" si="9"/>
        <v>6.3300936233721072E-2</v>
      </c>
      <c r="T16" s="6">
        <f t="array" aca="1" ref="T16:Y16" ca="1">IFERROR(IF(S16&lt;fRev1,(SQRT(dLowCoeffB^2+S16*dLowCoeffA*4)-dLowCoeffB)/(dLowCoeffA*2),
(SQRT(dHighCoeffB^2-(fRev1*fPower2*fPower3/dHighInterp1
-fRev2*fPower1*fPower3/dHighInterp2+fRev3*fPower1*fPower2/dHighInterp3-S16)
*dHighCoeffA*4)+dHighCoeffB)/(dHighCoeffA*2)),"-")</f>
        <v>10.52556188487708</v>
      </c>
      <c r="U16" s="3">
        <f ca="1"/>
        <v>20.071262220588284</v>
      </c>
      <c r="V16" s="3">
        <f ca="1"/>
        <v>28.396491693674651</v>
      </c>
      <c r="W16" s="3">
        <f ca="1"/>
        <v>36.734916267711903</v>
      </c>
      <c r="X16" s="3">
        <f ca="1"/>
        <v>54.835615729320146</v>
      </c>
      <c r="Y16" s="3">
        <f ca="1"/>
        <v>96.296960765278982</v>
      </c>
    </row>
    <row r="17" spans="1:25" x14ac:dyDescent="0.25">
      <c r="A17">
        <v>15</v>
      </c>
      <c r="B17" s="9">
        <f t="shared" si="1"/>
        <v>0.41666666666666669</v>
      </c>
      <c r="C17" s="3">
        <f t="shared" ca="1" si="2"/>
        <v>1</v>
      </c>
      <c r="D17">
        <f t="shared" ca="1" si="3"/>
        <v>15</v>
      </c>
      <c r="E17" s="8">
        <f t="shared" ca="1" si="4"/>
        <v>9.9591329279078017E-2</v>
      </c>
      <c r="F17" s="8">
        <f t="shared" ca="1" si="5"/>
        <v>10.51684437187064</v>
      </c>
      <c r="G17" s="8">
        <f t="shared" ca="1" si="6"/>
        <v>5.8541036447748765E-4</v>
      </c>
      <c r="H17" s="8">
        <f t="shared" ca="1" si="7"/>
        <v>6.9280924715880363E-2</v>
      </c>
      <c r="I17" s="8">
        <f t="shared" ca="1" si="8"/>
        <v>21.286371836792565</v>
      </c>
      <c r="K17" s="7">
        <f t="shared" ca="1" si="0"/>
        <v>15</v>
      </c>
      <c r="L17" s="7">
        <f t="array" aca="1" ref="L17:Q17" ca="1">IF(K17&lt;fPower1,(fPower1-K17)*K17*fRev0/dLowInterp1+(K17-fPower0)*K17*fRev1/dLowInterp2,
IF(K17&lt;fPower3,(K17-fPower2)*(K17-fPower3)*fRev1/dHighInterp1-(K17-fPower1)*(K17-fPower3)*fRev2/dHighInterp2+(K17-fPower1)*(K17-fPower2)*fRev3/dHighInterp3,1))</f>
        <v>9.9591329279078017E-2</v>
      </c>
      <c r="M17" s="8">
        <f ca="1"/>
        <v>4.0990636571127975E-2</v>
      </c>
      <c r="N17" s="8">
        <f ca="1"/>
        <v>2.7403079579409684E-2</v>
      </c>
      <c r="O17" s="8">
        <f ca="1"/>
        <v>2.1874630342713072E-2</v>
      </c>
      <c r="P17" s="8">
        <f ca="1"/>
        <v>1.3812777255705282E-2</v>
      </c>
      <c r="Q17" s="8">
        <f ca="1"/>
        <v>4.9065870923893293E-3</v>
      </c>
      <c r="S17" s="10">
        <f t="shared" ca="1" si="9"/>
        <v>6.9280924715880363E-2</v>
      </c>
      <c r="T17" s="6">
        <f t="array" aca="1" ref="T17:Y17" ca="1">IFERROR(IF(S17&lt;fRev1,(SQRT(dLowCoeffB^2+S17*dLowCoeffA*4)-dLowCoeffB)/(dLowCoeffA*2),
(SQRT(dHighCoeffB^2-(fRev1*fPower2*fPower3/dHighInterp1
-fRev2*fPower1*fPower3/dHighInterp2+fRev3*fPower1*fPower2/dHighInterp3-S17)
*dHighCoeffA*4)+dHighCoeffB)/(dHighCoeffA*2)),"-")</f>
        <v>11.312894721952953</v>
      </c>
      <c r="U17" s="3">
        <f ca="1"/>
        <v>21.286371836792565</v>
      </c>
      <c r="V17" s="3">
        <f ca="1"/>
        <v>30.301454068064945</v>
      </c>
      <c r="W17" s="3">
        <f ca="1"/>
        <v>39.448259648279063</v>
      </c>
      <c r="X17" s="3">
        <f ca="1"/>
        <v>58.824357644292682</v>
      </c>
      <c r="Y17" s="3">
        <f ca="1"/>
        <v>101.87943642123331</v>
      </c>
    </row>
    <row r="18" spans="1:25" x14ac:dyDescent="0.25">
      <c r="A18">
        <v>16</v>
      </c>
      <c r="B18" s="9">
        <f t="shared" si="1"/>
        <v>0.44444444444444442</v>
      </c>
      <c r="C18" s="3">
        <f t="shared" ca="1" si="2"/>
        <v>1</v>
      </c>
      <c r="D18">
        <f t="shared" ca="1" si="3"/>
        <v>16</v>
      </c>
      <c r="E18" s="8">
        <f t="shared" ca="1" si="4"/>
        <v>0.10846710722091985</v>
      </c>
      <c r="F18" s="8">
        <f t="shared" ca="1" si="5"/>
        <v>11.454126522529137</v>
      </c>
      <c r="G18" s="8">
        <f t="shared" ca="1" si="6"/>
        <v>6.737909703612001E-4</v>
      </c>
      <c r="H18" s="8">
        <f t="shared" ca="1" si="7"/>
        <v>7.5455378936292075E-2</v>
      </c>
      <c r="I18" s="8">
        <f t="shared" ca="1" si="8"/>
        <v>22.491767209262179</v>
      </c>
      <c r="K18" s="7">
        <f t="shared" ca="1" si="0"/>
        <v>16</v>
      </c>
      <c r="L18" s="7">
        <f t="array" aca="1" ref="L18:Q18" ca="1">IF(K18&lt;fPower1,(fPower1-K18)*K18*fRev0/dLowInterp1+(K18-fPower0)*K18*fRev1/dLowInterp2,
IF(K18&lt;fPower3,(K18-fPower2)*(K18-fPower3)*fRev1/dHighInterp1-(K18-fPower1)*(K18-fPower3)*fRev2/dHighInterp2+(K18-fPower1)*(K18-fPower2)*fRev3/dHighInterp3,1))</f>
        <v>0.10846710722091985</v>
      </c>
      <c r="M18" s="8">
        <f ca="1"/>
        <v>4.5051931153590657E-2</v>
      </c>
      <c r="N18" s="8">
        <f ca="1"/>
        <v>2.9710447033579945E-2</v>
      </c>
      <c r="O18" s="8">
        <f ca="1"/>
        <v>2.3527923381420165E-2</v>
      </c>
      <c r="P18" s="8">
        <f ca="1"/>
        <v>1.4827424335164097E-2</v>
      </c>
      <c r="Q18" s="8">
        <f ca="1"/>
        <v>5.2986882993337828E-3</v>
      </c>
      <c r="S18" s="10">
        <f t="shared" ca="1" si="9"/>
        <v>7.5455378936292075E-2</v>
      </c>
      <c r="T18" s="6">
        <f t="array" aca="1" ref="T18:Y18" ca="1">IFERROR(IF(S18&lt;fRev1,(SQRT(dLowCoeffB^2+S18*dLowCoeffA*4)-dLowCoeffB)/(dLowCoeffA*2),
(SQRT(dHighCoeffB^2-(fRev1*fPower2*fPower3/dHighInterp1
-fRev2*fPower1*fPower3/dHighInterp2+fRev3*fPower1*fPower2/dHighInterp3-S18)
*dHighCoeffA*4)+dHighCoeffB)/(dHighCoeffA*2)),"-")</f>
        <v>12.102899612097831</v>
      </c>
      <c r="U18" s="3">
        <f ca="1"/>
        <v>22.491767209262179</v>
      </c>
      <c r="V18" s="3">
        <f ca="1"/>
        <v>32.199320417414654</v>
      </c>
      <c r="W18" s="3">
        <f ca="1"/>
        <v>42.168126886472855</v>
      </c>
      <c r="X18" s="3">
        <f ca="1"/>
        <v>62.81815226021763</v>
      </c>
      <c r="Y18" s="3">
        <f ca="1"/>
        <v>107.41035579314634</v>
      </c>
    </row>
    <row r="19" spans="1:25" x14ac:dyDescent="0.25">
      <c r="A19">
        <v>17</v>
      </c>
      <c r="B19" s="9">
        <f t="shared" si="1"/>
        <v>0.47222222222222221</v>
      </c>
      <c r="C19" s="3">
        <f t="shared" ca="1" si="2"/>
        <v>1</v>
      </c>
      <c r="D19">
        <f t="shared" ca="1" si="3"/>
        <v>17</v>
      </c>
      <c r="E19" s="8">
        <f t="shared" ca="1" si="4"/>
        <v>0.11762242966149963</v>
      </c>
      <c r="F19" s="8">
        <f t="shared" ca="1" si="5"/>
        <v>12.420928572254363</v>
      </c>
      <c r="G19" s="8">
        <f t="shared" ca="1" si="6"/>
        <v>7.6963146860390351E-4</v>
      </c>
      <c r="H19" s="8">
        <f t="shared" ca="1" si="7"/>
        <v>8.1824298894956266E-2</v>
      </c>
      <c r="I19" s="8">
        <f t="shared" ca="1" si="8"/>
        <v>23.688524485744782</v>
      </c>
      <c r="K19" s="7">
        <f t="shared" ca="1" si="0"/>
        <v>17</v>
      </c>
      <c r="L19" s="7">
        <f t="array" aca="1" ref="L19:Q19" ca="1">IF(K19&lt;fPower1,(fPower1-K19)*K19*fRev0/dLowInterp1+(K19-fPower0)*K19*fRev1/dLowInterp2,
IF(K19&lt;fPower3,(K19-fPower2)*(K19-fPower3)*fRev1/dHighInterp1-(K19-fPower1)*(K19-fPower3)*fRev2/dHighInterp2+(K19-fPower1)*(K19-fPower2)*fRev3/dHighInterp3,1))</f>
        <v>0.11762242966149963</v>
      </c>
      <c r="M19" s="8">
        <f ca="1"/>
        <v>4.9279298920768433E-2</v>
      </c>
      <c r="N19" s="8">
        <f ca="1"/>
        <v>3.2077876423026411E-2</v>
      </c>
      <c r="O19" s="8">
        <f ca="1"/>
        <v>2.5205589463776351E-2</v>
      </c>
      <c r="P19" s="8">
        <f ca="1"/>
        <v>1.5853795822424389E-2</v>
      </c>
      <c r="Q19" s="8">
        <f ca="1"/>
        <v>5.6989139313763787E-3</v>
      </c>
      <c r="S19" s="10">
        <f t="shared" ca="1" si="9"/>
        <v>8.1824298894956266E-2</v>
      </c>
      <c r="T19" s="6">
        <f t="array" aca="1" ref="T19:Y19" ca="1">IFERROR(IF(S19&lt;fRev1,(SQRT(dLowCoeffB^2+S19*dLowCoeffA*4)-dLowCoeffB)/(dLowCoeffA*2),
(SQRT(dHighCoeffB^2-(fRev1*fPower2*fPower3/dHighInterp1
-fRev2*fPower1*fPower3/dHighInterp2+fRev3*fPower1*fPower2/dHighInterp3-S19)
*dHighCoeffA*4)+dHighCoeffB)/(dHighCoeffA*2)),"-")</f>
        <v>12.89535927904879</v>
      </c>
      <c r="U19" s="3">
        <f ca="1"/>
        <v>23.688524485744782</v>
      </c>
      <c r="V19" s="3">
        <f ca="1"/>
        <v>34.0907994613992</v>
      </c>
      <c r="W19" s="3">
        <f ca="1"/>
        <v>44.893970479771106</v>
      </c>
      <c r="X19" s="3">
        <f ca="1"/>
        <v>66.816560442224215</v>
      </c>
      <c r="Y19" s="3">
        <f ca="1"/>
        <v>112.89559209393352</v>
      </c>
    </row>
    <row r="20" spans="1:25" x14ac:dyDescent="0.25">
      <c r="A20">
        <v>18</v>
      </c>
      <c r="B20" s="9">
        <f t="shared" si="1"/>
        <v>0.5</v>
      </c>
      <c r="C20" s="3">
        <f t="shared" ca="1" si="2"/>
        <v>1</v>
      </c>
      <c r="D20">
        <f t="shared" ca="1" si="3"/>
        <v>18</v>
      </c>
      <c r="E20" s="8">
        <f t="shared" ca="1" si="4"/>
        <v>0.12705729660081733</v>
      </c>
      <c r="F20" s="8">
        <f t="shared" ca="1" si="5"/>
        <v>13.417250521046311</v>
      </c>
      <c r="G20" s="8">
        <f t="shared" ca="1" si="6"/>
        <v>8.7315963620456947E-4</v>
      </c>
      <c r="H20" s="8">
        <f t="shared" ca="1" si="7"/>
        <v>8.838768459187292E-2</v>
      </c>
      <c r="I20" s="8">
        <f t="shared" ca="1" si="8"/>
        <v>24.877560347429629</v>
      </c>
      <c r="K20" s="7">
        <f t="shared" ca="1" si="0"/>
        <v>18</v>
      </c>
      <c r="L20" s="7">
        <f t="array" aca="1" ref="L20:Q20" ca="1">IF(K20&lt;fPower1,(fPower1-K20)*K20*fRev0/dLowInterp1+(K20-fPower0)*K20*fRev1/dLowInterp2,
IF(K20&lt;fPower3,(K20-fPower2)*(K20-fPower3)*fRev1/dHighInterp1-(K20-fPower1)*(K20-fPower3)*fRev2/dHighInterp2+(K20-fPower1)*(K20-fPower2)*fRev3/dHighInterp3,1))</f>
        <v>0.12705729660081733</v>
      </c>
      <c r="M20" s="8">
        <f ca="1"/>
        <v>5.3672739872661274E-2</v>
      </c>
      <c r="N20" s="8">
        <f ca="1"/>
        <v>3.4505367747749024E-2</v>
      </c>
      <c r="O20" s="8">
        <f ca="1"/>
        <v>2.6907628589781643E-2</v>
      </c>
      <c r="P20" s="8">
        <f ca="1"/>
        <v>1.6891891717486153E-2</v>
      </c>
      <c r="Q20" s="8">
        <f ca="1"/>
        <v>6.1072639885171379E-3</v>
      </c>
      <c r="S20" s="10">
        <f t="shared" ca="1" si="9"/>
        <v>8.838768459187292E-2</v>
      </c>
      <c r="T20" s="6">
        <f t="array" aca="1" ref="T20:Y20" ca="1">IFERROR(IF(S20&lt;fRev1,(SQRT(dLowCoeffB^2+S20*dLowCoeffA*4)-dLowCoeffB)/(dLowCoeffA*2),
(SQRT(dHighCoeffB^2-(fRev1*fPower2*fPower3/dHighInterp1
-fRev2*fPower1*fPower3/dHighInterp2+fRev3*fPower1*fPower2/dHighInterp3-S20)
*dHighCoeffA*4)+dHighCoeffB)/(dHighCoeffA*2)),"-")</f>
        <v>13.690078808542047</v>
      </c>
      <c r="U20" s="3">
        <f ca="1"/>
        <v>24.877560347429629</v>
      </c>
      <c r="V20" s="3">
        <f ca="1"/>
        <v>35.976506630839232</v>
      </c>
      <c r="W20" s="3">
        <f ca="1"/>
        <v>47.625301506489478</v>
      </c>
      <c r="X20" s="3">
        <f ca="1"/>
        <v>70.819192084290606</v>
      </c>
      <c r="Y20" s="3">
        <f ca="1"/>
        <v>118.3401204991231</v>
      </c>
    </row>
    <row r="21" spans="1:25" x14ac:dyDescent="0.25">
      <c r="A21">
        <v>19</v>
      </c>
      <c r="B21" s="9">
        <f t="shared" si="1"/>
        <v>0.52777777777777779</v>
      </c>
      <c r="C21" s="3">
        <f t="shared" ca="1" si="2"/>
        <v>1</v>
      </c>
      <c r="D21">
        <f t="shared" ca="1" si="3"/>
        <v>19</v>
      </c>
      <c r="E21" s="8">
        <f t="shared" ca="1" si="4"/>
        <v>0.13677170803887292</v>
      </c>
      <c r="F21" s="8">
        <f t="shared" ca="1" si="5"/>
        <v>14.443092368904981</v>
      </c>
      <c r="G21" s="8">
        <f t="shared" ca="1" si="6"/>
        <v>9.8460325016216975E-4</v>
      </c>
      <c r="H21" s="8">
        <f t="shared" ca="1" si="7"/>
        <v>9.5145536027042024E-2</v>
      </c>
      <c r="I21" s="8">
        <f t="shared" ca="1" si="8"/>
        <v>26.059661423251296</v>
      </c>
      <c r="K21" s="7">
        <f t="shared" ca="1" si="0"/>
        <v>19</v>
      </c>
      <c r="L21" s="7">
        <f t="array" aca="1" ref="L21:Q21" ca="1">IF(K21&lt;fPower1,(fPower1-K21)*K21*fRev0/dLowInterp1+(K21-fPower0)*K21*fRev1/dLowInterp2,
IF(K21&lt;fPower3,(K21-fPower2)*(K21-fPower3)*fRev1/dHighInterp1-(K21-fPower1)*(K21-fPower3)*fRev2/dHighInterp2+(K21-fPower1)*(K21-fPower2)*fRev3/dHighInterp3,1))</f>
        <v>0.13677170803887292</v>
      </c>
      <c r="M21" s="8">
        <f ca="1"/>
        <v>5.8232254009269208E-2</v>
      </c>
      <c r="N21" s="8">
        <f ca="1"/>
        <v>3.6992921007747925E-2</v>
      </c>
      <c r="O21" s="8">
        <f ca="1"/>
        <v>2.8634040759436069E-2</v>
      </c>
      <c r="P21" s="8">
        <f ca="1"/>
        <v>1.7941712020349387E-2</v>
      </c>
      <c r="Q21" s="8">
        <f ca="1"/>
        <v>6.5237384707560325E-3</v>
      </c>
      <c r="S21" s="10">
        <f t="shared" ca="1" si="9"/>
        <v>9.5145536027042024E-2</v>
      </c>
      <c r="T21" s="6">
        <f t="array" aca="1" ref="T21:Y21" ca="1">IFERROR(IF(S21&lt;fRev1,(SQRT(dLowCoeffB^2+S21*dLowCoeffA*4)-dLowCoeffB)/(dLowCoeffA*2),
(SQRT(dHighCoeffB^2-(fRev1*fPower2*fPower3/dHighInterp1
-fRev2*fPower1*fPower3/dHighInterp2+fRev3*fPower1*fPower2/dHighInterp3-S21)
*dHighCoeffA*4)+dHighCoeffB)/(dHighCoeffA*2)),"-")</f>
        <v>14.486882915894835</v>
      </c>
      <c r="U21" s="3">
        <f ca="1"/>
        <v>26.059661423251296</v>
      </c>
      <c r="V21" s="3">
        <f ca="1"/>
        <v>37.856979205436843</v>
      </c>
      <c r="W21" s="3">
        <f ca="1"/>
        <v>50.361682125447494</v>
      </c>
      <c r="X21" s="3">
        <f ca="1"/>
        <v>74.825699508344911</v>
      </c>
      <c r="Y21" s="3">
        <f ca="1"/>
        <v>123.74818938898075</v>
      </c>
    </row>
    <row r="22" spans="1:25" x14ac:dyDescent="0.25">
      <c r="A22">
        <v>20</v>
      </c>
      <c r="B22" s="9">
        <f t="shared" si="1"/>
        <v>0.55555555555555558</v>
      </c>
      <c r="C22" s="3">
        <f t="shared" ca="1" si="2"/>
        <v>1</v>
      </c>
      <c r="D22">
        <f t="shared" ca="1" si="3"/>
        <v>20</v>
      </c>
      <c r="E22" s="8">
        <f t="shared" ca="1" si="4"/>
        <v>0.14676566397566654</v>
      </c>
      <c r="F22" s="8">
        <f t="shared" ca="1" si="5"/>
        <v>15.498454115830388</v>
      </c>
      <c r="G22" s="8">
        <f t="shared" ca="1" si="6"/>
        <v>1.1041900874756759E-3</v>
      </c>
      <c r="H22" s="8">
        <f t="shared" ca="1" si="7"/>
        <v>0.10209785320046368</v>
      </c>
      <c r="I22" s="8">
        <f t="shared" ca="1" si="8"/>
        <v>27.235507261222558</v>
      </c>
      <c r="K22" s="7">
        <f t="shared" ca="1" si="0"/>
        <v>20</v>
      </c>
      <c r="L22" s="7">
        <f t="array" aca="1" ref="L22:Q22" ca="1">IF(K22&lt;fPower1,(fPower1-K22)*K22*fRev0/dLowInterp1+(K22-fPower0)*K22*fRev1/dLowInterp2,
IF(K22&lt;fPower3,(K22-fPower2)*(K22-fPower3)*fRev1/dHighInterp1-(K22-fPower1)*(K22-fPower3)*fRev2/dHighInterp2+(K22-fPower1)*(K22-fPower2)*fRev3/dHighInterp3,1))</f>
        <v>0.14676566397566654</v>
      </c>
      <c r="M22" s="8">
        <f ca="1"/>
        <v>6.2957841330592262E-2</v>
      </c>
      <c r="N22" s="8">
        <f ca="1"/>
        <v>3.9540536203022975E-2</v>
      </c>
      <c r="O22" s="8">
        <f ca="1"/>
        <v>3.0384825972739588E-2</v>
      </c>
      <c r="P22" s="8">
        <f ca="1"/>
        <v>1.9003256731014093E-2</v>
      </c>
      <c r="Q22" s="8">
        <f ca="1"/>
        <v>6.9483373780930696E-3</v>
      </c>
      <c r="S22" s="10">
        <f t="shared" ca="1" si="9"/>
        <v>0.10209785320046368</v>
      </c>
      <c r="T22" s="6">
        <f t="array" aca="1" ref="T22:Y22" ca="1">IFERROR(IF(S22&lt;fRev1,(SQRT(dLowCoeffB^2+S22*dLowCoeffA*4)-dLowCoeffB)/(dLowCoeffA*2),
(SQRT(dHighCoeffB^2-(fRev1*fPower2*fPower3/dHighInterp1
-fRev2*fPower1*fPower3/dHighInterp2+fRev3*fPower1*fPower2/dHighInterp3-S22)
*dHighCoeffA*4)+dHighCoeffB)/(dHighCoeffA*2)),"-")</f>
        <v>15.285613593957963</v>
      </c>
      <c r="U22" s="3">
        <f ca="1"/>
        <v>27.235507261222558</v>
      </c>
      <c r="V22" s="3">
        <f ca="1"/>
        <v>39.732688550626641</v>
      </c>
      <c r="W22" s="3">
        <f ca="1"/>
        <v>53.102719179557376</v>
      </c>
      <c r="X22" s="3">
        <f ca="1"/>
        <v>78.835771893279158</v>
      </c>
      <c r="Y22" s="3">
        <f ca="1"/>
        <v>129.12345278730143</v>
      </c>
    </row>
    <row r="23" spans="1:25" x14ac:dyDescent="0.25">
      <c r="A23">
        <v>21</v>
      </c>
      <c r="B23" s="9">
        <f t="shared" si="1"/>
        <v>0.58333333333333337</v>
      </c>
      <c r="C23" s="3">
        <f t="shared" ca="1" si="2"/>
        <v>1</v>
      </c>
      <c r="D23">
        <f t="shared" ca="1" si="3"/>
        <v>21</v>
      </c>
      <c r="E23" s="8">
        <f t="shared" ca="1" si="4"/>
        <v>0.15703916441119792</v>
      </c>
      <c r="F23" s="8">
        <f t="shared" ca="1" si="5"/>
        <v>16.5833357618225</v>
      </c>
      <c r="G23" s="8">
        <f t="shared" ca="1" si="6"/>
        <v>1.2321479251440593E-3</v>
      </c>
      <c r="H23" s="8">
        <f t="shared" ca="1" si="7"/>
        <v>0.10924463611213768</v>
      </c>
      <c r="I23" s="8">
        <f t="shared" ca="1" si="8"/>
        <v>28.405688478136888</v>
      </c>
      <c r="K23" s="7">
        <f t="shared" ca="1" si="0"/>
        <v>21</v>
      </c>
      <c r="L23" s="7">
        <f t="array" aca="1" ref="L23:Q23" ca="1">IF(K23&lt;fPower1,(fPower1-K23)*K23*fRev0/dLowInterp1+(K23-fPower0)*K23*fRev1/dLowInterp2,
IF(K23&lt;fPower3,(K23-fPower2)*(K23-fPower3)*fRev1/dHighInterp1-(K23-fPower1)*(K23-fPower3)*fRev2/dHighInterp2+(K23-fPower1)*(K23-fPower2)*fRev3/dHighInterp3,1))</f>
        <v>0.15703916441119792</v>
      </c>
      <c r="M23" s="8">
        <f ca="1"/>
        <v>6.784950183663041E-2</v>
      </c>
      <c r="N23" s="8">
        <f ca="1"/>
        <v>4.2148213333574214E-2</v>
      </c>
      <c r="O23" s="8">
        <f ca="1"/>
        <v>3.2159984229692198E-2</v>
      </c>
      <c r="P23" s="8">
        <f ca="1"/>
        <v>2.007652584948029E-2</v>
      </c>
      <c r="Q23" s="8">
        <f ca="1"/>
        <v>7.3810607105282561E-3</v>
      </c>
      <c r="S23" s="10">
        <f t="shared" ca="1" si="9"/>
        <v>0.10924463611213768</v>
      </c>
      <c r="T23" s="6">
        <f t="array" aca="1" ref="T23:Y23" ca="1">IFERROR(IF(S23&lt;fRev1,(SQRT(dLowCoeffB^2+S23*dLowCoeffA*4)-dLowCoeffB)/(dLowCoeffA*2),
(SQRT(dHighCoeffB^2-(fRev1*fPower2*fPower3/dHighInterp1
-fRev2*fPower1*fPower3/dHighInterp2+fRev3*fPower1*fPower2/dHighInterp3-S23)
*dHighCoeffA*4)+dHighCoeffB)/(dHighCoeffA*2)),"-")</f>
        <v>16.086128082888049</v>
      </c>
      <c r="U23" s="3">
        <f ca="1"/>
        <v>28.405688478136888</v>
      </c>
      <c r="V23" s="3">
        <f ca="1"/>
        <v>41.604050090657275</v>
      </c>
      <c r="W23" s="3">
        <f ca="1"/>
        <v>55.848058721700966</v>
      </c>
      <c r="X23" s="3">
        <f ca="1"/>
        <v>82.84913055264839</v>
      </c>
      <c r="Y23" s="3">
        <f ca="1"/>
        <v>134.46907409778368</v>
      </c>
    </row>
    <row r="24" spans="1:25" x14ac:dyDescent="0.25">
      <c r="A24">
        <v>22</v>
      </c>
      <c r="B24" s="9">
        <f t="shared" si="1"/>
        <v>0.61111111111111116</v>
      </c>
      <c r="C24" s="3">
        <f t="shared" ca="1" si="2"/>
        <v>1</v>
      </c>
      <c r="D24">
        <f t="shared" ca="1" si="3"/>
        <v>22</v>
      </c>
      <c r="E24" s="8">
        <f t="shared" ca="1" si="4"/>
        <v>0.16759220934546731</v>
      </c>
      <c r="F24" s="8">
        <f t="shared" ca="1" si="5"/>
        <v>17.697737306881351</v>
      </c>
      <c r="G24" s="8">
        <f t="shared" ca="1" si="6"/>
        <v>1.368704540166292E-3</v>
      </c>
      <c r="H24" s="8">
        <f t="shared" ca="1" si="7"/>
        <v>0.11658588476206422</v>
      </c>
      <c r="I24" s="8">
        <f t="shared" ca="1" si="8"/>
        <v>29.570721251504491</v>
      </c>
      <c r="K24" s="7">
        <f t="shared" ca="1" si="0"/>
        <v>22</v>
      </c>
      <c r="L24" s="7">
        <f t="array" aca="1" ref="L24:Q24" ca="1">IF(K24&lt;fPower1,(fPower1-K24)*K24*fRev0/dLowInterp1+(K24-fPower0)*K24*fRev1/dLowInterp2,
IF(K24&lt;fPower3,(K24-fPower2)*(K24-fPower3)*fRev1/dHighInterp1-(K24-fPower1)*(K24-fPower3)*fRev2/dHighInterp2+(K24-fPower1)*(K24-fPower2)*fRev3/dHighInterp3,1))</f>
        <v>0.16759220934546731</v>
      </c>
      <c r="M24" s="8">
        <f ca="1"/>
        <v>7.2907235527383651E-2</v>
      </c>
      <c r="N24" s="8">
        <f ca="1"/>
        <v>4.4815952399401698E-2</v>
      </c>
      <c r="O24" s="8">
        <f ca="1"/>
        <v>3.3959515530293957E-2</v>
      </c>
      <c r="P24" s="8">
        <f ca="1"/>
        <v>2.116151937574795E-2</v>
      </c>
      <c r="Q24" s="8">
        <f ca="1"/>
        <v>7.8219084680615919E-3</v>
      </c>
      <c r="S24" s="10">
        <f t="shared" ca="1" si="9"/>
        <v>0.11658588476206422</v>
      </c>
      <c r="T24" s="6">
        <f t="array" aca="1" ref="T24:Y24" ca="1">IFERROR(IF(S24&lt;fRev1,(SQRT(dLowCoeffB^2+S24*dLowCoeffA*4)-dLowCoeffB)/(dLowCoeffA*2),
(SQRT(dHighCoeffB^2-(fRev1*fPower2*fPower3/dHighInterp1
-fRev2*fPower1*fPower3/dHighInterp2+fRev3*fPower1*fPower2/dHighInterp3-S24)
*dHighCoeffA*4)+dHighCoeffB)/(dHighCoeffA*2)),"-")</f>
        <v>16.888297112918146</v>
      </c>
      <c r="U24" s="3">
        <f ca="1"/>
        <v>29.570721251504491</v>
      </c>
      <c r="V24" s="3">
        <f ca="1"/>
        <v>43.471431498156029</v>
      </c>
      <c r="W24" s="3">
        <f ca="1"/>
        <v>58.597381313977422</v>
      </c>
      <c r="X24" s="3">
        <f ca="1"/>
        <v>86.865524915088173</v>
      </c>
      <c r="Y24" s="3">
        <f ca="1"/>
        <v>139.78780829222481</v>
      </c>
    </row>
    <row r="25" spans="1:25" x14ac:dyDescent="0.25">
      <c r="A25">
        <v>23</v>
      </c>
      <c r="B25" s="9">
        <f t="shared" si="1"/>
        <v>0.63888888888888884</v>
      </c>
      <c r="C25" s="3">
        <f t="shared" ca="1" si="2"/>
        <v>1</v>
      </c>
      <c r="D25">
        <f t="shared" ca="1" si="3"/>
        <v>23</v>
      </c>
      <c r="E25" s="8">
        <f t="shared" ca="1" si="4"/>
        <v>0.17842479877847456</v>
      </c>
      <c r="F25" s="8">
        <f t="shared" ca="1" si="5"/>
        <v>18.841658751006914</v>
      </c>
      <c r="G25" s="8">
        <f t="shared" ca="1" si="6"/>
        <v>1.5140877095413453E-3</v>
      </c>
      <c r="H25" s="8">
        <f t="shared" ca="1" si="7"/>
        <v>0.12412159915024316</v>
      </c>
      <c r="I25" s="8">
        <f t="shared" ca="1" si="8"/>
        <v>30.731059002206738</v>
      </c>
      <c r="K25" s="7">
        <f t="shared" ca="1" si="0"/>
        <v>23</v>
      </c>
      <c r="L25" s="7">
        <f t="array" aca="1" ref="L25:Q25" ca="1">IF(K25&lt;fPower1,(fPower1-K25)*K25*fRev0/dLowInterp1+(K25-fPower0)*K25*fRev1/dLowInterp2,
IF(K25&lt;fPower3,(K25-fPower2)*(K25-fPower3)*fRev1/dHighInterp1-(K25-fPower1)*(K25-fPower3)*fRev2/dHighInterp2+(K25-fPower1)*(K25-fPower2)*fRev3/dHighInterp3,1))</f>
        <v>0.17842479877847456</v>
      </c>
      <c r="M25" s="8">
        <f ca="1"/>
        <v>7.8131042402852013E-2</v>
      </c>
      <c r="N25" s="8">
        <f ca="1"/>
        <v>4.7543753400505373E-2</v>
      </c>
      <c r="O25" s="8">
        <f ca="1"/>
        <v>3.5783419874544808E-2</v>
      </c>
      <c r="P25" s="8">
        <f ca="1"/>
        <v>2.2258237309817075E-2</v>
      </c>
      <c r="Q25" s="8">
        <f ca="1"/>
        <v>8.2708806506930771E-3</v>
      </c>
      <c r="S25" s="10">
        <f t="shared" ca="1" si="9"/>
        <v>0.12412159915024316</v>
      </c>
      <c r="T25" s="6">
        <f t="array" aca="1" ref="T25:Y25" ca="1">IFERROR(IF(S25&lt;fRev1,(SQRT(dLowCoeffB^2+S25*dLowCoeffA*4)-dLowCoeffB)/(dLowCoeffA*2),
(SQRT(dHighCoeffB^2-(fRev1*fPower2*fPower3/dHighInterp1
-fRev2*fPower1*fPower3/dHighInterp2+fRev3*fPower1*fPower2/dHighInterp3-S25)
*dHighCoeffA*4)+dHighCoeffB)/(dHighCoeffA*2)),"-")</f>
        <v>17.692003379326781</v>
      </c>
      <c r="U25" s="3">
        <f ca="1"/>
        <v>30.731059002206738</v>
      </c>
      <c r="V25" s="3">
        <f ca="1"/>
        <v>45.335159466132914</v>
      </c>
      <c r="W25" s="3">
        <f ca="1"/>
        <v>61.350397977775657</v>
      </c>
      <c r="X25" s="3">
        <f ca="1"/>
        <v>90.884729089268831</v>
      </c>
      <c r="Y25" s="3">
        <f ca="1"/>
        <v>145.08206770366132</v>
      </c>
    </row>
    <row r="26" spans="1:25" x14ac:dyDescent="0.25">
      <c r="A26">
        <v>24</v>
      </c>
      <c r="B26" s="9">
        <f t="shared" si="1"/>
        <v>0.66666666666666663</v>
      </c>
      <c r="C26" s="3">
        <f t="shared" ca="1" si="2"/>
        <v>1</v>
      </c>
      <c r="D26">
        <f t="shared" ca="1" si="3"/>
        <v>24</v>
      </c>
      <c r="E26" s="8">
        <f t="shared" ca="1" si="4"/>
        <v>0.18953693271021971</v>
      </c>
      <c r="F26" s="8">
        <f t="shared" ca="1" si="5"/>
        <v>20.015100094199202</v>
      </c>
      <c r="G26" s="8">
        <f t="shared" ca="1" si="6"/>
        <v>1.668525210268191E-3</v>
      </c>
      <c r="H26" s="8">
        <f t="shared" ca="1" si="7"/>
        <v>0.13185177927667457</v>
      </c>
      <c r="I26" s="8">
        <f t="shared" ca="1" si="8"/>
        <v>31.887101895172087</v>
      </c>
      <c r="K26" s="7">
        <f t="shared" ca="1" si="0"/>
        <v>24</v>
      </c>
      <c r="L26" s="7">
        <f t="array" aca="1" ref="L26:Q26" ca="1">IF(K26&lt;fPower1,(fPower1-K26)*K26*fRev0/dLowInterp1+(K26-fPower0)*K26*fRev1/dLowInterp2,
IF(K26&lt;fPower3,(K26-fPower2)*(K26-fPower3)*fRev1/dHighInterp1-(K26-fPower1)*(K26-fPower3)*fRev2/dHighInterp2+(K26-fPower1)*(K26-fPower2)*fRev3/dHighInterp3,1))</f>
        <v>0.18953693271021971</v>
      </c>
      <c r="M26" s="8">
        <f ca="1"/>
        <v>8.3520922463035385E-2</v>
      </c>
      <c r="N26" s="8">
        <f ca="1"/>
        <v>5.033161633688521E-2</v>
      </c>
      <c r="O26" s="8">
        <f ca="1"/>
        <v>3.7631697262444752E-2</v>
      </c>
      <c r="P26" s="8">
        <f ca="1"/>
        <v>2.3366679651687705E-2</v>
      </c>
      <c r="Q26" s="8">
        <f ca="1"/>
        <v>8.7279772584226978E-3</v>
      </c>
      <c r="S26" s="10">
        <f t="shared" ca="1" si="9"/>
        <v>0.13185177927667457</v>
      </c>
      <c r="T26" s="6">
        <f t="array" aca="1" ref="T26:Y26" ca="1">IFERROR(IF(S26&lt;fRev1,(SQRT(dLowCoeffB^2+S26*dLowCoeffA*4)-dLowCoeffB)/(dLowCoeffA*2),
(SQRT(dHighCoeffB^2-(fRev1*fPower2*fPower3/dHighInterp1
-fRev2*fPower1*fPower3/dHighInterp2+fRev3*fPower1*fPower2/dHighInterp3-S26)
*dHighCoeffA*4)+dHighCoeffB)/(dHighCoeffA*2)),"-")</f>
        <v>18.497140215429997</v>
      </c>
      <c r="U26" s="3">
        <f ca="1"/>
        <v>31.887101895172087</v>
      </c>
      <c r="V26" s="3">
        <f ca="1"/>
        <v>47.195525344092118</v>
      </c>
      <c r="W26" s="3">
        <f ca="1"/>
        <v>64.106846693461094</v>
      </c>
      <c r="X26" s="3">
        <f ca="1"/>
        <v>94.906538917227351</v>
      </c>
      <c r="Y26" s="3">
        <f ca="1"/>
        <v>150.35397519303231</v>
      </c>
    </row>
    <row r="27" spans="1:25" x14ac:dyDescent="0.25">
      <c r="A27">
        <v>25</v>
      </c>
      <c r="B27" s="9">
        <f t="shared" si="1"/>
        <v>0.69444444444444442</v>
      </c>
      <c r="C27" s="3">
        <f t="shared" ca="1" si="2"/>
        <v>1</v>
      </c>
      <c r="D27">
        <f t="shared" ca="1" si="3"/>
        <v>25</v>
      </c>
      <c r="E27" s="8">
        <f t="shared" ca="1" si="4"/>
        <v>0.2009286111407029</v>
      </c>
      <c r="F27" s="8">
        <f t="shared" ca="1" si="5"/>
        <v>21.218061336458227</v>
      </c>
      <c r="G27" s="8">
        <f t="shared" ca="1" si="6"/>
        <v>1.8322448193458009E-3</v>
      </c>
      <c r="H27" s="8">
        <f t="shared" ca="1" si="7"/>
        <v>0.13977642514135855</v>
      </c>
      <c r="I27" s="8">
        <f t="shared" ca="1" si="8"/>
        <v>33.039204627817533</v>
      </c>
      <c r="K27" s="7">
        <f t="shared" ca="1" si="0"/>
        <v>25</v>
      </c>
      <c r="L27" s="7">
        <f t="array" aca="1" ref="L27:Q27" ca="1">IF(K27&lt;fPower1,(fPower1-K27)*K27*fRev0/dLowInterp1+(K27-fPower0)*K27*fRev1/dLowInterp2,
IF(K27&lt;fPower3,(K27-fPower2)*(K27-fPower3)*fRev1/dHighInterp1-(K27-fPower1)*(K27-fPower3)*fRev2/dHighInterp2+(K27-fPower1)*(K27-fPower2)*fRev3/dHighInterp3,1))</f>
        <v>0.2009286111407029</v>
      </c>
      <c r="M27" s="8">
        <f ca="1"/>
        <v>8.9076875707933906E-2</v>
      </c>
      <c r="N27" s="8">
        <f ca="1"/>
        <v>5.3179541208541292E-2</v>
      </c>
      <c r="O27" s="8">
        <f ca="1"/>
        <v>3.950434769399383E-2</v>
      </c>
      <c r="P27" s="8">
        <f ca="1"/>
        <v>2.4486846401359785E-2</v>
      </c>
      <c r="Q27" s="8">
        <f ca="1"/>
        <v>9.1931982912504817E-3</v>
      </c>
      <c r="S27" s="10">
        <f t="shared" ca="1" si="9"/>
        <v>0.13977642514135855</v>
      </c>
      <c r="T27" s="6">
        <f t="array" aca="1" ref="T27:Y27" ca="1">IFERROR(IF(S27&lt;fRev1,(SQRT(dLowCoeffB^2+S27*dLowCoeffA*4)-dLowCoeffB)/(dLowCoeffA*2),
(SQRT(dHighCoeffB^2-(fRev1*fPower2*fPower3/dHighInterp1
-fRev2*fPower1*fPower3/dHighInterp2+fRev3*fPower1*fPower2/dHighInterp3-S27)
*dHighCoeffA*4)+dHighCoeffB)/(dHighCoeffA*2)),"-")</f>
        <v>19.303610434898975</v>
      </c>
      <c r="U27" s="3">
        <f ca="1"/>
        <v>33.039204627817533</v>
      </c>
      <c r="V27" s="3">
        <f ca="1"/>
        <v>49.052789857057377</v>
      </c>
      <c r="W27" s="3">
        <f ca="1"/>
        <v>66.866489365784133</v>
      </c>
      <c r="X27" s="3">
        <f ca="1"/>
        <v>98.930769437458707</v>
      </c>
      <c r="Y27" s="3">
        <f ca="1"/>
        <v>155.60540748367828</v>
      </c>
    </row>
    <row r="28" spans="1:25" x14ac:dyDescent="0.25">
      <c r="A28">
        <v>26</v>
      </c>
      <c r="B28" s="9">
        <f t="shared" si="1"/>
        <v>0.72222222222222221</v>
      </c>
      <c r="C28" s="3">
        <f t="shared" ca="1" si="2"/>
        <v>1</v>
      </c>
      <c r="D28">
        <f t="shared" ca="1" si="3"/>
        <v>26</v>
      </c>
      <c r="E28" s="8">
        <f t="shared" ca="1" si="4"/>
        <v>0.21259983406992389</v>
      </c>
      <c r="F28" s="8">
        <f t="shared" ca="1" si="5"/>
        <v>22.450542477783966</v>
      </c>
      <c r="G28" s="8">
        <f t="shared" ca="1" si="6"/>
        <v>2.0054743137731465E-3</v>
      </c>
      <c r="H28" s="8">
        <f t="shared" ca="1" si="7"/>
        <v>0.1478955367442949</v>
      </c>
      <c r="I28" s="8">
        <f t="shared" ca="1" si="8"/>
        <v>34.187682862154197</v>
      </c>
      <c r="K28" s="7">
        <f t="shared" ca="1" si="0"/>
        <v>26</v>
      </c>
      <c r="L28" s="7">
        <f t="array" aca="1" ref="L28:Q28" ca="1">IF(K28&lt;fPower1,(fPower1-K28)*K28*fRev0/dLowInterp1+(K28-fPower0)*K28*fRev1/dLowInterp2,
IF(K28&lt;fPower3,(K28-fPower2)*(K28-fPower3)*fRev1/dHighInterp1-(K28-fPower1)*(K28-fPower3)*fRev2/dHighInterp2+(K28-fPower1)*(K28-fPower2)*fRev3/dHighInterp3,1))</f>
        <v>0.21259983406992389</v>
      </c>
      <c r="M28" s="8">
        <f ca="1"/>
        <v>9.4798902137547547E-2</v>
      </c>
      <c r="N28" s="8">
        <f ca="1"/>
        <v>5.6087528015473537E-2</v>
      </c>
      <c r="O28" s="8">
        <f ca="1"/>
        <v>4.1401371169191986E-2</v>
      </c>
      <c r="P28" s="8">
        <f ca="1"/>
        <v>2.5618737558833329E-2</v>
      </c>
      <c r="Q28" s="8">
        <f ca="1"/>
        <v>9.6665437491764011E-3</v>
      </c>
      <c r="S28" s="10">
        <f t="shared" ca="1" si="9"/>
        <v>0.1478955367442949</v>
      </c>
      <c r="T28" s="6">
        <f t="array" aca="1" ref="T28:Y28" ca="1">IFERROR(IF(S28&lt;fRev1,(SQRT(dLowCoeffB^2+S28*dLowCoeffA*4)-dLowCoeffB)/(dLowCoeffA*2),
(SQRT(dHighCoeffB^2-(fRev1*fPower2*fPower3/dHighInterp1
-fRev2*fPower1*fPower3/dHighInterp2+fRev3*fPower1*fPower2/dHighInterp3-S28)
*dHighCoeffA*4)+dHighCoeffB)/(dHighCoeffA*2)),"-")</f>
        <v>20.111325319246092</v>
      </c>
      <c r="U28" s="3">
        <f ca="1"/>
        <v>34.187682862154197</v>
      </c>
      <c r="V28" s="3">
        <f ca="1"/>
        <v>50.907187078953257</v>
      </c>
      <c r="W28" s="3">
        <f ca="1"/>
        <v>69.629109185228501</v>
      </c>
      <c r="X28" s="3">
        <f ca="1"/>
        <v>102.95725269319601</v>
      </c>
      <c r="Y28" s="3">
        <f ca="1"/>
        <v>160.83803076183079</v>
      </c>
    </row>
    <row r="29" spans="1:25" x14ac:dyDescent="0.25">
      <c r="A29">
        <v>27</v>
      </c>
      <c r="B29" s="9">
        <f t="shared" si="1"/>
        <v>0.75</v>
      </c>
      <c r="C29" s="3">
        <f t="shared" ca="1" si="2"/>
        <v>1</v>
      </c>
      <c r="D29">
        <f t="shared" ca="1" si="3"/>
        <v>27</v>
      </c>
      <c r="E29" s="8">
        <f t="shared" ca="1" si="4"/>
        <v>0.22455060149788286</v>
      </c>
      <c r="F29" s="8">
        <f t="shared" ca="1" si="5"/>
        <v>23.712543518176432</v>
      </c>
      <c r="G29" s="8">
        <f t="shared" ca="1" si="6"/>
        <v>2.1884414705491992E-3</v>
      </c>
      <c r="H29" s="8">
        <f t="shared" ca="1" si="7"/>
        <v>0.15620911408548374</v>
      </c>
      <c r="I29" s="8">
        <f t="shared" ca="1" si="8"/>
        <v>35.332818573115908</v>
      </c>
      <c r="K29" s="7">
        <f t="shared" ca="1" si="0"/>
        <v>27</v>
      </c>
      <c r="L29" s="7">
        <f t="array" aca="1" ref="L29:Q29" ca="1">IF(K29&lt;fPower1,(fPower1-K29)*K29*fRev0/dLowInterp1+(K29-fPower0)*K29*fRev1/dLowInterp2,
IF(K29&lt;fPower3,(K29-fPower2)*(K29-fPower3)*fRev1/dHighInterp1-(K29-fPower1)*(K29-fPower3)*fRev2/dHighInterp2+(K29-fPower1)*(K29-fPower2)*fRev3/dHighInterp3,1))</f>
        <v>0.22455060149788286</v>
      </c>
      <c r="M29" s="8">
        <f ca="1"/>
        <v>0.10068700175187631</v>
      </c>
      <c r="N29" s="8">
        <f ca="1"/>
        <v>5.9055576757682027E-2</v>
      </c>
      <c r="O29" s="8">
        <f ca="1"/>
        <v>4.332276768803929E-2</v>
      </c>
      <c r="P29" s="8">
        <f ca="1"/>
        <v>2.6762353124108393E-2</v>
      </c>
      <c r="Q29" s="8">
        <f ca="1"/>
        <v>1.0148013632200442E-2</v>
      </c>
      <c r="S29" s="10">
        <f t="shared" ca="1" si="9"/>
        <v>0.15620911408548374</v>
      </c>
      <c r="T29" s="6">
        <f t="array" aca="1" ref="T29:Y29" ca="1">IFERROR(IF(S29&lt;fRev1,(SQRT(dLowCoeffB^2+S29*dLowCoeffA*4)-dLowCoeffB)/(dLowCoeffA*2),
(SQRT(dHighCoeffB^2-(fRev1*fPower2*fPower3/dHighInterp1
-fRev2*fPower1*fPower3/dHighInterp2+fRev3*fPower1*fPower2/dHighInterp3-S29)
*dHighCoeffA*4)+dHighCoeffB)/(dHighCoeffA*2)),"-")</f>
        <v>20.920203730092823</v>
      </c>
      <c r="U29" s="3">
        <f ca="1"/>
        <v>35.332818573115908</v>
      </c>
      <c r="V29" s="3">
        <f ca="1"/>
        <v>52.758927795751788</v>
      </c>
      <c r="W29" s="3">
        <f ca="1"/>
        <v>72.394508327054837</v>
      </c>
      <c r="X29" s="3">
        <f ca="1"/>
        <v>106.98583583261203</v>
      </c>
      <c r="Y29" s="3">
        <f ca="1"/>
        <v>166.05333013678876</v>
      </c>
    </row>
    <row r="30" spans="1:25" x14ac:dyDescent="0.25">
      <c r="A30">
        <v>28</v>
      </c>
      <c r="B30" s="9">
        <f t="shared" si="1"/>
        <v>0.77777777777777779</v>
      </c>
      <c r="C30" s="3">
        <f t="shared" ca="1" si="2"/>
        <v>1</v>
      </c>
      <c r="D30">
        <f t="shared" ca="1" si="3"/>
        <v>28</v>
      </c>
      <c r="E30" s="8">
        <f t="shared" ca="1" si="4"/>
        <v>0.23678091342457971</v>
      </c>
      <c r="F30" s="8">
        <f t="shared" ca="1" si="5"/>
        <v>25.004064457635621</v>
      </c>
      <c r="G30" s="8">
        <f t="shared" ca="1" si="6"/>
        <v>2.381374066672931E-3</v>
      </c>
      <c r="H30" s="8">
        <f t="shared" ca="1" si="7"/>
        <v>0.16471715716492502</v>
      </c>
      <c r="I30" s="8">
        <f t="shared" ca="1" si="8"/>
        <v>36.474864523923223</v>
      </c>
      <c r="K30" s="7">
        <f t="shared" ca="1" si="0"/>
        <v>28</v>
      </c>
      <c r="L30" s="7">
        <f t="array" aca="1" ref="L30:Q30" ca="1">IF(K30&lt;fPower1,(fPower1-K30)*K30*fRev0/dLowInterp1+(K30-fPower0)*K30*fRev1/dLowInterp2,
IF(K30&lt;fPower3,(K30-fPower2)*(K30-fPower3)*fRev1/dHighInterp1-(K30-fPower1)*(K30-fPower3)*fRev2/dHighInterp2+(K30-fPower1)*(K30-fPower2)*fRev3/dHighInterp3,1))</f>
        <v>0.23678091342457971</v>
      </c>
      <c r="M30" s="8">
        <f ca="1"/>
        <v>0.10674117455092014</v>
      </c>
      <c r="N30" s="8">
        <f ca="1"/>
        <v>6.2083687435166707E-2</v>
      </c>
      <c r="O30" s="8">
        <f ca="1"/>
        <v>4.5268537250535687E-2</v>
      </c>
      <c r="P30" s="8">
        <f ca="1"/>
        <v>2.7917693097184879E-2</v>
      </c>
      <c r="Q30" s="8">
        <f ca="1"/>
        <v>1.063760794032266E-2</v>
      </c>
      <c r="S30" s="10">
        <f t="shared" ca="1" si="9"/>
        <v>0.16471715716492502</v>
      </c>
      <c r="T30" s="6">
        <f t="array" aca="1" ref="T30:Y30" ca="1">IFERROR(IF(S30&lt;fRev1,(SQRT(dLowCoeffB^2+S30*dLowCoeffA*4)-dLowCoeffB)/(dLowCoeffA*2),
(SQRT(dHighCoeffB^2-(fRev1*fPower2*fPower3/dHighInterp1
-fRev2*fPower1*fPower3/dHighInterp2+fRev3*fPower1*fPower2/dHighInterp3-S30)
*dHighCoeffA*4)+dHighCoeffB)/(dHighCoeffA*2)),"-")</f>
        <v>21.730171328970275</v>
      </c>
      <c r="U30" s="3">
        <f ca="1"/>
        <v>36.474864523923223</v>
      </c>
      <c r="V30" s="3">
        <f ca="1"/>
        <v>54.608202366133376</v>
      </c>
      <c r="W30" s="3">
        <f ca="1"/>
        <v>75.16250593925885</v>
      </c>
      <c r="X30" s="3">
        <f ca="1"/>
        <v>111.01637945681161</v>
      </c>
      <c r="Y30" s="3">
        <f ca="1"/>
        <v>171.25263418419561</v>
      </c>
    </row>
    <row r="31" spans="1:25" x14ac:dyDescent="0.25">
      <c r="A31">
        <v>29</v>
      </c>
      <c r="B31" s="9">
        <f t="shared" si="1"/>
        <v>0.80555555555555558</v>
      </c>
      <c r="C31" s="3">
        <f t="shared" ca="1" si="2"/>
        <v>1</v>
      </c>
      <c r="D31">
        <f t="shared" ca="1" si="3"/>
        <v>29</v>
      </c>
      <c r="E31" s="8">
        <f t="shared" ca="1" si="4"/>
        <v>0.2492907698500145</v>
      </c>
      <c r="F31" s="8">
        <f t="shared" ca="1" si="5"/>
        <v>26.325105296161531</v>
      </c>
      <c r="G31" s="8">
        <f t="shared" ca="1" si="6"/>
        <v>2.5844998791433134E-3</v>
      </c>
      <c r="H31" s="8">
        <f t="shared" ca="1" si="7"/>
        <v>0.17341966598261876</v>
      </c>
      <c r="I31" s="8">
        <f t="shared" ca="1" si="8"/>
        <v>37.614048033040405</v>
      </c>
      <c r="K31" s="7">
        <f t="shared" ca="1" si="0"/>
        <v>29</v>
      </c>
      <c r="L31" s="7">
        <f t="array" aca="1" ref="L31:Q31" ca="1">IF(K31&lt;fPower1,(fPower1-K31)*K31*fRev0/dLowInterp1+(K31-fPower0)*K31*fRev1/dLowInterp2,
IF(K31&lt;fPower3,(K31-fPower2)*(K31-fPower3)*fRev1/dHighInterp1-(K31-fPower1)*(K31-fPower3)*fRev2/dHighInterp2+(K31-fPower1)*(K31-fPower2)*fRev3/dHighInterp3,1))</f>
        <v>0.2492907698500145</v>
      </c>
      <c r="M31" s="8">
        <f ca="1"/>
        <v>0.11296142053467906</v>
      </c>
      <c r="N31" s="8">
        <f ca="1"/>
        <v>6.5171860047927549E-2</v>
      </c>
      <c r="O31" s="8">
        <f ca="1"/>
        <v>4.7238679856681204E-2</v>
      </c>
      <c r="P31" s="8">
        <f ca="1"/>
        <v>2.9084757478062856E-2</v>
      </c>
      <c r="Q31" s="8">
        <f ca="1"/>
        <v>1.1135326673543014E-2</v>
      </c>
      <c r="S31" s="10">
        <f t="shared" ca="1" si="9"/>
        <v>0.17341966598261876</v>
      </c>
      <c r="T31" s="6">
        <f t="array" aca="1" ref="T31:Y31" ca="1">IFERROR(IF(S31&lt;fRev1,(SQRT(dLowCoeffB^2+S31*dLowCoeffA*4)-dLowCoeffB)/(dLowCoeffA*2),
(SQRT(dHighCoeffB^2-(fRev1*fPower2*fPower3/dHighInterp1
-fRev2*fPower1*fPower3/dHighInterp2+fRev3*fPower1*fPower2/dHighInterp3-S31)
*dHighCoeffA*4)+dHighCoeffB)/(dHighCoeffA*2)),"-")</f>
        <v>22.541159890021831</v>
      </c>
      <c r="U31" s="3">
        <f ca="1"/>
        <v>37.614048033040405</v>
      </c>
      <c r="V31" s="3">
        <f ca="1"/>
        <v>56.455183166004382</v>
      </c>
      <c r="W31" s="3">
        <f ca="1"/>
        <v>77.932936378457796</v>
      </c>
      <c r="X31" s="3">
        <f ca="1"/>
        <v>115.04875617890764</v>
      </c>
      <c r="Y31" s="3">
        <f ca="1"/>
        <v>176.43713552081147</v>
      </c>
    </row>
    <row r="32" spans="1:25" x14ac:dyDescent="0.25">
      <c r="A32">
        <v>30</v>
      </c>
      <c r="B32" s="9">
        <f t="shared" si="1"/>
        <v>0.83333333333333337</v>
      </c>
      <c r="C32" s="3">
        <f t="shared" ca="1" si="2"/>
        <v>1</v>
      </c>
      <c r="D32">
        <f t="shared" ca="1" si="3"/>
        <v>30</v>
      </c>
      <c r="E32" s="8">
        <f t="shared" ca="1" si="4"/>
        <v>0.26208017077418716</v>
      </c>
      <c r="F32" s="8">
        <f t="shared" ca="1" si="5"/>
        <v>27.675666033754165</v>
      </c>
      <c r="G32" s="8">
        <f t="shared" ca="1" si="6"/>
        <v>2.7980466849593178E-3</v>
      </c>
      <c r="H32" s="8">
        <f t="shared" ca="1" si="7"/>
        <v>0.18231664053856497</v>
      </c>
      <c r="I32" s="8">
        <f t="shared" ca="1" si="8"/>
        <v>38.750574162273317</v>
      </c>
      <c r="K32" s="7">
        <f t="shared" ca="1" si="0"/>
        <v>30</v>
      </c>
      <c r="L32" s="7">
        <f t="array" aca="1" ref="L32:Q32" ca="1">IF(K32&lt;fPower1,(fPower1-K32)*K32*fRev0/dLowInterp1+(K32-fPower0)*K32*fRev1/dLowInterp2,
IF(K32&lt;fPower3,(K32-fPower2)*(K32-fPower3)*fRev1/dHighInterp1-(K32-fPower1)*(K32-fPower3)*fRev2/dHighInterp2+(K32-fPower1)*(K32-fPower2)*fRev3/dHighInterp3,1))</f>
        <v>0.26208017077418716</v>
      </c>
      <c r="M32" s="8">
        <f ca="1"/>
        <v>0.11934773970315313</v>
      </c>
      <c r="N32" s="8">
        <f ca="1"/>
        <v>6.8320094595964637E-2</v>
      </c>
      <c r="O32" s="8">
        <f ca="1"/>
        <v>4.9233195506475813E-2</v>
      </c>
      <c r="P32" s="8">
        <f ca="1"/>
        <v>3.0263546266742311E-2</v>
      </c>
      <c r="Q32" s="8">
        <f ca="1"/>
        <v>1.1641169831861531E-2</v>
      </c>
      <c r="S32" s="10">
        <f t="shared" ca="1" si="9"/>
        <v>0.18231664053856497</v>
      </c>
      <c r="T32" s="6">
        <f t="array" aca="1" ref="T32:Y32" ca="1">IFERROR(IF(S32&lt;fRev1,(SQRT(dLowCoeffB^2+S32*dLowCoeffA*4)-dLowCoeffB)/(dLowCoeffA*2),
(SQRT(dHighCoeffB^2-(fRev1*fPower2*fPower3/dHighInterp1
-fRev2*fPower1*fPower3/dHighInterp2+fRev3*fPower1*fPower2/dHighInterp3-S32)
*dHighCoeffA*4)+dHighCoeffB)/(dHighCoeffA*2)),"-")</f>
        <v>23.353106693165586</v>
      </c>
      <c r="U32" s="3">
        <f ca="1"/>
        <v>38.750574162273317</v>
      </c>
      <c r="V32" s="3">
        <f ca="1"/>
        <v>58.300026686511949</v>
      </c>
      <c r="W32" s="3">
        <f ca="1"/>
        <v>80.705647659154778</v>
      </c>
      <c r="X32" s="3">
        <f ca="1"/>
        <v>119.08284936352607</v>
      </c>
      <c r="Y32" s="3">
        <f ca="1"/>
        <v>181.60790815265494</v>
      </c>
    </row>
    <row r="33" spans="1:25" x14ac:dyDescent="0.25">
      <c r="A33">
        <v>31</v>
      </c>
      <c r="B33" s="9">
        <f t="shared" si="1"/>
        <v>0.86111111111111116</v>
      </c>
      <c r="C33" s="3">
        <f t="shared" ca="1" si="2"/>
        <v>1</v>
      </c>
      <c r="D33">
        <f t="shared" ca="1" si="3"/>
        <v>31</v>
      </c>
      <c r="E33" s="8">
        <f t="shared" ca="1" si="4"/>
        <v>0.27514911619709781</v>
      </c>
      <c r="F33" s="8">
        <f t="shared" ca="1" si="5"/>
        <v>29.05574667041353</v>
      </c>
      <c r="G33" s="8">
        <f t="shared" ca="1" si="6"/>
        <v>3.0222422611199161E-3</v>
      </c>
      <c r="H33" s="8">
        <f t="shared" ca="1" si="7"/>
        <v>0.1914080808327637</v>
      </c>
      <c r="I33" s="8">
        <f t="shared" ca="1" si="8"/>
        <v>39.884628428805748</v>
      </c>
      <c r="K33" s="7">
        <f t="shared" ca="1" si="0"/>
        <v>31</v>
      </c>
      <c r="L33" s="7">
        <f t="array" aca="1" ref="L33:Q33" ca="1">IF(K33&lt;fPower1,(fPower1-K33)*K33*fRev0/dLowInterp1+(K33-fPower0)*K33*fRev1/dLowInterp2,
IF(K33&lt;fPower3,(K33-fPower2)*(K33-fPower3)*fRev1/dHighInterp1-(K33-fPower1)*(K33-fPower3)*fRev2/dHighInterp2+(K33-fPower1)*(K33-fPower2)*fRev3/dHighInterp3,1))</f>
        <v>0.27514911619709781</v>
      </c>
      <c r="M33" s="8">
        <f ca="1"/>
        <v>0.12590013205634223</v>
      </c>
      <c r="N33" s="8">
        <f ca="1"/>
        <v>7.1528391079277887E-2</v>
      </c>
      <c r="O33" s="8">
        <f ca="1"/>
        <v>5.1252084199919543E-2</v>
      </c>
      <c r="P33" s="8">
        <f ca="1"/>
        <v>3.145405946322323E-2</v>
      </c>
      <c r="Q33" s="8">
        <f ca="1"/>
        <v>1.2155137415278155E-2</v>
      </c>
      <c r="S33" s="10">
        <f t="shared" ca="1" si="9"/>
        <v>0.1914080808327637</v>
      </c>
      <c r="T33" s="6">
        <f t="array" aca="1" ref="T33:Y33" ca="1">IFERROR(IF(S33&lt;fRev1,(SQRT(dLowCoeffB^2+S33*dLowCoeffA*4)-dLowCoeffB)/(dLowCoeffA*2),
(SQRT(dHighCoeffB^2-(fRev1*fPower2*fPower3/dHighInterp1
-fRev2*fPower1*fPower3/dHighInterp2+fRev3*fPower1*fPower2/dHighInterp3-S33)
*dHighCoeffA*4)+dHighCoeffB)/(dHighCoeffA*2)),"-")</f>
        <v>24.165953987110068</v>
      </c>
      <c r="U33" s="3">
        <f ca="1"/>
        <v>39.884628428805748</v>
      </c>
      <c r="V33" s="3">
        <f ca="1"/>
        <v>60.142875342073623</v>
      </c>
      <c r="W33" s="3">
        <f ca="1"/>
        <v>83.480500087167002</v>
      </c>
      <c r="X33" s="3">
        <f ca="1"/>
        <v>123.11855202104535</v>
      </c>
      <c r="Y33" s="3">
        <f ca="1"/>
        <v>186.76592218173829</v>
      </c>
    </row>
    <row r="34" spans="1:25" x14ac:dyDescent="0.25">
      <c r="A34">
        <v>32</v>
      </c>
      <c r="B34" s="9">
        <f t="shared" si="1"/>
        <v>0.88888888888888884</v>
      </c>
      <c r="C34" s="3">
        <f t="shared" ca="1" si="2"/>
        <v>1</v>
      </c>
      <c r="D34">
        <f t="shared" ca="1" si="3"/>
        <v>32</v>
      </c>
      <c r="E34" s="8">
        <f t="shared" ca="1" si="4"/>
        <v>0.28849760611874631</v>
      </c>
      <c r="F34" s="8">
        <f t="shared" ca="1" si="5"/>
        <v>30.465347206139612</v>
      </c>
      <c r="G34" s="8">
        <f t="shared" ca="1" si="6"/>
        <v>3.2573143846240799E-3</v>
      </c>
      <c r="H34" s="8">
        <f t="shared" ca="1" si="7"/>
        <v>0.20069398686521481</v>
      </c>
      <c r="I34" s="8">
        <f t="shared" ca="1" si="8"/>
        <v>41.016379123349694</v>
      </c>
      <c r="K34" s="7">
        <f t="shared" ca="1" si="0"/>
        <v>32</v>
      </c>
      <c r="L34" s="7">
        <f t="array" aca="1" ref="L34:Q34" ca="1">IF(K34&lt;fPower1,(fPower1-K34)*K34*fRev0/dLowInterp1+(K34-fPower0)*K34*fRev1/dLowInterp2,
IF(K34&lt;fPower3,(K34-fPower2)*(K34-fPower3)*fRev1/dHighInterp1-(K34-fPower1)*(K34-fPower3)*fRev2/dHighInterp2+(K34-fPower1)*(K34-fPower2)*fRev3/dHighInterp3,1))</f>
        <v>0.28849760611874631</v>
      </c>
      <c r="M34" s="8">
        <f ca="1"/>
        <v>0.13261859759424646</v>
      </c>
      <c r="N34" s="8">
        <f ca="1"/>
        <v>7.4796749497867354E-2</v>
      </c>
      <c r="O34" s="8">
        <f ca="1"/>
        <v>5.3295345937012378E-2</v>
      </c>
      <c r="P34" s="8">
        <f ca="1"/>
        <v>3.2656297067505641E-2</v>
      </c>
      <c r="Q34" s="8">
        <f ca="1"/>
        <v>1.2677229423792971E-2</v>
      </c>
      <c r="S34" s="10">
        <f t="shared" ca="1" si="9"/>
        <v>0.20069398686521481</v>
      </c>
      <c r="T34" s="6">
        <f t="array" aca="1" ref="T34:Y34" ca="1">IFERROR(IF(S34&lt;fRev1,(SQRT(dLowCoeffB^2+S34*dLowCoeffA*4)-dLowCoeffB)/(dLowCoeffA*2),
(SQRT(dHighCoeffB^2-(fRev1*fPower2*fPower3/dHighInterp1
-fRev2*fPower1*fPower3/dHighInterp2+fRev3*fPower1*fPower2/dHighInterp3-S34)
*dHighCoeffA*4)+dHighCoeffB)/(dHighCoeffA*2)),"-")</f>
        <v>24.979648513158018</v>
      </c>
      <c r="U34" s="3">
        <f ca="1"/>
        <v>41.016379123349694</v>
      </c>
      <c r="V34" s="3">
        <f ca="1"/>
        <v>61.983859034555309</v>
      </c>
      <c r="W34" s="3">
        <f ca="1"/>
        <v>86.257365052440136</v>
      </c>
      <c r="X34" s="3">
        <f ca="1"/>
        <v>127.15576583495422</v>
      </c>
      <c r="Y34" s="3">
        <f ca="1"/>
        <v>191.91205633666698</v>
      </c>
    </row>
    <row r="35" spans="1:25" x14ac:dyDescent="0.25">
      <c r="A35">
        <v>33</v>
      </c>
      <c r="B35" s="9">
        <f t="shared" si="1"/>
        <v>0.91666666666666663</v>
      </c>
      <c r="C35" s="3">
        <f t="shared" ca="1" si="2"/>
        <v>1</v>
      </c>
      <c r="D35">
        <f t="shared" ca="1" si="3"/>
        <v>33</v>
      </c>
      <c r="E35" s="8">
        <f t="shared" ca="1" si="4"/>
        <v>0.30212564053913271</v>
      </c>
      <c r="F35" s="8">
        <f t="shared" ca="1" si="5"/>
        <v>31.904467640932417</v>
      </c>
      <c r="G35" s="8">
        <f t="shared" ca="1" si="6"/>
        <v>3.5034908324707804E-3</v>
      </c>
      <c r="H35" s="8">
        <f t="shared" ca="1" si="7"/>
        <v>0.21017435863591841</v>
      </c>
      <c r="I35" s="8">
        <f t="shared" ca="1" si="8"/>
        <v>42.145979300554814</v>
      </c>
      <c r="K35" s="7">
        <f t="shared" ca="1" si="0"/>
        <v>33</v>
      </c>
      <c r="L35" s="7">
        <f t="array" aca="1" ref="L35:Q35" ca="1">IF(K35&lt;fPower1,(fPower1-K35)*K35*fRev0/dLowInterp1+(K35-fPower0)*K35*fRev1/dLowInterp2,
IF(K35&lt;fPower3,(K35-fPower2)*(K35-fPower3)*fRev1/dHighInterp1-(K35-fPower1)*(K35-fPower3)*fRev2/dHighInterp2+(K35-fPower1)*(K35-fPower2)*fRev3/dHighInterp3,1))</f>
        <v>0.30212564053913271</v>
      </c>
      <c r="M35" s="8">
        <f ca="1"/>
        <v>0.13950313631686581</v>
      </c>
      <c r="N35" s="8">
        <f ca="1"/>
        <v>7.8125169851733067E-2</v>
      </c>
      <c r="O35" s="8">
        <f ca="1"/>
        <v>5.5362980717754307E-2</v>
      </c>
      <c r="P35" s="8">
        <f ca="1"/>
        <v>3.3870259079589543E-2</v>
      </c>
      <c r="Q35" s="8">
        <f ca="1"/>
        <v>1.3207445857405922E-2</v>
      </c>
      <c r="S35" s="10">
        <f t="shared" ca="1" si="9"/>
        <v>0.21017435863591841</v>
      </c>
      <c r="T35" s="6">
        <f t="array" aca="1" ref="T35:Y35" ca="1">IFERROR(IF(S35&lt;fRev1,(SQRT(dLowCoeffB^2+S35*dLowCoeffA*4)-dLowCoeffB)/(dLowCoeffA*2),
(SQRT(dHighCoeffB^2-(fRev1*fPower2*fPower3/dHighInterp1
-fRev2*fPower1*fPower3/dHighInterp2+fRev3*fPower1*fPower2/dHighInterp3-S35)
*dHighCoeffA*4)+dHighCoeffB)/(dHighCoeffA*2)),"-")</f>
        <v>25.79414108203212</v>
      </c>
      <c r="U35" s="3">
        <f ca="1"/>
        <v>42.145979300554814</v>
      </c>
      <c r="V35" s="3">
        <f ca="1"/>
        <v>63.823096511461515</v>
      </c>
      <c r="W35" s="3">
        <f ca="1"/>
        <v>89.036123960172219</v>
      </c>
      <c r="X35" s="3">
        <f ca="1"/>
        <v>131.19440030408015</v>
      </c>
      <c r="Y35" s="3">
        <f ca="1"/>
        <v>197.0471086997191</v>
      </c>
    </row>
    <row r="36" spans="1:25" x14ac:dyDescent="0.25">
      <c r="A36">
        <v>34</v>
      </c>
      <c r="B36" s="9">
        <f t="shared" si="1"/>
        <v>0.94444444444444442</v>
      </c>
      <c r="C36" s="3">
        <f t="shared" ca="1" si="2"/>
        <v>1</v>
      </c>
      <c r="D36">
        <f t="shared" ca="1" si="3"/>
        <v>34</v>
      </c>
      <c r="E36" s="8">
        <f t="shared" ca="1" si="4"/>
        <v>0.31603321945825713</v>
      </c>
      <c r="F36" s="8">
        <f t="shared" ca="1" si="5"/>
        <v>33.373107974791957</v>
      </c>
      <c r="G36" s="8">
        <f t="shared" ca="1" si="6"/>
        <v>3.7609993816589901E-3</v>
      </c>
      <c r="H36" s="8">
        <f t="shared" ca="1" si="7"/>
        <v>0.21984919614487453</v>
      </c>
      <c r="I36" s="8">
        <f t="shared" ca="1" si="8"/>
        <v>43.273568495265323</v>
      </c>
      <c r="K36" s="7">
        <f t="shared" ca="1" si="0"/>
        <v>34</v>
      </c>
      <c r="L36" s="7">
        <f t="array" aca="1" ref="L36:Q36" ca="1">IF(K36&lt;fPower1,(fPower1-K36)*K36*fRev0/dLowInterp1+(K36-fPower0)*K36*fRev1/dLowInterp2,
IF(K36&lt;fPower3,(K36-fPower2)*(K36-fPower3)*fRev1/dHighInterp1-(K36-fPower1)*(K36-fPower3)*fRev2/dHighInterp2+(K36-fPower1)*(K36-fPower2)*fRev3/dHighInterp3,1))</f>
        <v>0.31603321945825713</v>
      </c>
      <c r="M36" s="8">
        <f ca="1"/>
        <v>0.1465537482242002</v>
      </c>
      <c r="N36" s="8">
        <f ca="1"/>
        <v>8.1513652140874943E-2</v>
      </c>
      <c r="O36" s="8">
        <f ca="1"/>
        <v>5.7454988542145369E-2</v>
      </c>
      <c r="P36" s="8">
        <f ca="1"/>
        <v>3.5095945499474895E-2</v>
      </c>
      <c r="Q36" s="8">
        <f ca="1"/>
        <v>1.3745786716116981E-2</v>
      </c>
      <c r="S36" s="10">
        <f t="shared" ca="1" si="9"/>
        <v>0.21984919614487453</v>
      </c>
      <c r="T36" s="6">
        <f t="array" aca="1" ref="T36:Y36" ca="1">IFERROR(IF(S36&lt;fRev1,(SQRT(dLowCoeffB^2+S36*dLowCoeffA*4)-dLowCoeffB)/(dLowCoeffA*2),
(SQRT(dHighCoeffB^2-(fRev1*fPower2*fPower3/dHighInterp1
-fRev2*fPower1*fPower3/dHighInterp2+fRev3*fPower1*fPower2/dHighInterp3-S36)
*dHighCoeffA*4)+dHighCoeffB)/(dHighCoeffA*2)),"-")</f>
        <v>26.609386197053251</v>
      </c>
      <c r="U36" s="3">
        <f ca="1"/>
        <v>43.273568495265323</v>
      </c>
      <c r="V36" s="3">
        <f ca="1"/>
        <v>65.660696549374549</v>
      </c>
      <c r="W36" s="3">
        <f ca="1"/>
        <v>91.816667282266138</v>
      </c>
      <c r="X36" s="3">
        <f ca="1"/>
        <v>135.2343719842319</v>
      </c>
      <c r="Y36" s="3">
        <f ca="1"/>
        <v>202.17180593085689</v>
      </c>
    </row>
    <row r="37" spans="1:25" x14ac:dyDescent="0.25">
      <c r="A37">
        <v>35</v>
      </c>
      <c r="B37" s="9">
        <f t="shared" si="1"/>
        <v>0.97222222222222221</v>
      </c>
      <c r="C37" s="3">
        <f t="shared" ca="1" si="2"/>
        <v>1</v>
      </c>
      <c r="D37">
        <f t="shared" ca="1" si="3"/>
        <v>35</v>
      </c>
      <c r="E37" s="8">
        <f t="shared" ca="1" si="4"/>
        <v>0.33022034287611934</v>
      </c>
      <c r="F37" s="8">
        <f t="shared" ca="1" si="5"/>
        <v>34.871268207718202</v>
      </c>
      <c r="G37" s="8">
        <f t="shared" ca="1" si="6"/>
        <v>4.0300678091876796E-3</v>
      </c>
      <c r="H37" s="8">
        <f t="shared" ca="1" si="7"/>
        <v>0.229718499392083</v>
      </c>
      <c r="I37" s="8">
        <f t="shared" ca="1" si="8"/>
        <v>44.399274208303417</v>
      </c>
      <c r="K37" s="7">
        <f t="shared" ca="1" si="0"/>
        <v>35</v>
      </c>
      <c r="L37" s="7">
        <f t="array" aca="1" ref="L37:Q37" ca="1">IF(K37&lt;fPower1,(fPower1-K37)*K37*fRev0/dLowInterp1+(K37-fPower0)*K37*fRev1/dLowInterp2,
IF(K37&lt;fPower3,(K37-fPower2)*(K37-fPower3)*fRev1/dHighInterp1-(K37-fPower1)*(K37-fPower3)*fRev2/dHighInterp2+(K37-fPower1)*(K37-fPower2)*fRev3/dHighInterp3,1))</f>
        <v>0.33022034287611934</v>
      </c>
      <c r="M37" s="8">
        <f ca="1"/>
        <v>0.15377043331624973</v>
      </c>
      <c r="N37" s="8">
        <f ca="1"/>
        <v>8.4962196365293036E-2</v>
      </c>
      <c r="O37" s="8">
        <f ca="1"/>
        <v>5.9571369410185537E-2</v>
      </c>
      <c r="P37" s="8">
        <f ca="1"/>
        <v>3.6333356327161725E-2</v>
      </c>
      <c r="Q37" s="8">
        <f ca="1"/>
        <v>1.4292251999926231E-2</v>
      </c>
      <c r="S37" s="10">
        <f t="shared" ca="1" si="9"/>
        <v>0.229718499392083</v>
      </c>
      <c r="T37" s="6">
        <f t="array" aca="1" ref="T37:Y37" ca="1">IFERROR(IF(S37&lt;fRev1,(SQRT(dLowCoeffB^2+S37*dLowCoeffA*4)-dLowCoeffB)/(dLowCoeffA*2),
(SQRT(dHighCoeffB^2-(fRev1*fPower2*fPower3/dHighInterp1
-fRev2*fPower1*fPower3/dHighInterp2+fRev3*fPower1*fPower2/dHighInterp3-S37)
*dHighCoeffA*4)+dHighCoeffB)/(dHighCoeffA*2)),"-")</f>
        <v>27.425341717929989</v>
      </c>
      <c r="U37" s="3">
        <f ca="1"/>
        <v>44.399274208303417</v>
      </c>
      <c r="V37" s="3">
        <f ca="1"/>
        <v>67.496758988540009</v>
      </c>
      <c r="W37" s="3">
        <f ca="1"/>
        <v>94.598893713730149</v>
      </c>
      <c r="X37" s="3">
        <f ca="1"/>
        <v>139.27560381612264</v>
      </c>
      <c r="Y37" s="3">
        <f ca="1"/>
        <v>207.28681123249356</v>
      </c>
    </row>
    <row r="38" spans="1:25" x14ac:dyDescent="0.25">
      <c r="A38">
        <v>36</v>
      </c>
      <c r="B38" s="9">
        <f t="shared" si="1"/>
        <v>1</v>
      </c>
      <c r="C38" s="3">
        <f t="shared" ca="1" si="2"/>
        <v>1</v>
      </c>
      <c r="D38">
        <f t="shared" ca="1" si="3"/>
        <v>36</v>
      </c>
      <c r="E38" s="8">
        <f t="shared" ca="1" si="4"/>
        <v>0.34468701079271957</v>
      </c>
      <c r="F38" s="8">
        <f t="shared" ca="1" si="5"/>
        <v>36.39894833971119</v>
      </c>
      <c r="G38" s="8">
        <f t="shared" ca="1" si="6"/>
        <v>4.3109238920558211E-3</v>
      </c>
      <c r="H38" s="8">
        <f t="shared" ca="1" si="7"/>
        <v>0.23978226837754404</v>
      </c>
      <c r="I38" s="8">
        <f t="shared" ca="1" si="8"/>
        <v>45.52321319758687</v>
      </c>
      <c r="K38" s="7">
        <f t="shared" ca="1" si="0"/>
        <v>36</v>
      </c>
      <c r="L38" s="7">
        <f t="array" aca="1" ref="L38:Q38" ca="1">IF(K38&lt;fPower1,(fPower1-K38)*K38*fRev0/dLowInterp1+(K38-fPower0)*K38*fRev1/dLowInterp2,
IF(K38&lt;fPower3,(K38-fPower2)*(K38-fPower3)*fRev1/dHighInterp1-(K38-fPower1)*(K38-fPower3)*fRev2/dHighInterp2+(K38-fPower1)*(K38-fPower2)*fRev3/dHighInterp3,1))</f>
        <v>0.34468701079271957</v>
      </c>
      <c r="M38" s="8">
        <f ca="1"/>
        <v>0.16115319159301433</v>
      </c>
      <c r="N38" s="8">
        <f ca="1"/>
        <v>8.8470802524987291E-2</v>
      </c>
      <c r="O38" s="8">
        <f ca="1"/>
        <v>6.1712123321874812E-2</v>
      </c>
      <c r="P38" s="8">
        <f ca="1"/>
        <v>3.7582491562650033E-2</v>
      </c>
      <c r="Q38" s="8">
        <f ca="1"/>
        <v>1.4846841708833589E-2</v>
      </c>
      <c r="S38" s="10">
        <f t="shared" ca="1" si="9"/>
        <v>0.23978226837754404</v>
      </c>
      <c r="T38" s="6">
        <f t="array" aca="1" ref="T38:Y38" ca="1">IFERROR(IF(S38&lt;fRev1,(SQRT(dLowCoeffB^2+S38*dLowCoeffA*4)-dLowCoeffB)/(dLowCoeffA*2),
(SQRT(dHighCoeffB^2-(fRev1*fPower2*fPower3/dHighInterp1
-fRev2*fPower1*fPower3/dHighInterp2+fRev3*fPower1*fPower2/dHighInterp3-S38)
*dHighCoeffA*4)+dHighCoeffB)/(dHighCoeffA*2)),"-")</f>
        <v>28.24196856020594</v>
      </c>
      <c r="U38" s="3">
        <f ca="1"/>
        <v>45.52321319758687</v>
      </c>
      <c r="V38" s="3">
        <f ca="1"/>
        <v>69.331375640167138</v>
      </c>
      <c r="W38" s="3">
        <f ca="1"/>
        <v>97.382709420832626</v>
      </c>
      <c r="X38" s="3">
        <f ca="1"/>
        <v>143.31802452837749</v>
      </c>
      <c r="Y38" s="3">
        <f ca="1"/>
        <v>212.39273125407243</v>
      </c>
    </row>
    <row r="39" spans="1:25" x14ac:dyDescent="0.25">
      <c r="A39">
        <v>37</v>
      </c>
      <c r="B39" s="9">
        <f t="shared" si="1"/>
        <v>1.0277777777777777</v>
      </c>
      <c r="C39" s="3">
        <f t="shared" ca="1" si="2"/>
        <v>1</v>
      </c>
      <c r="D39">
        <f t="shared" ca="1" si="3"/>
        <v>37</v>
      </c>
      <c r="E39" s="8">
        <f t="shared" ca="1" si="4"/>
        <v>0.35943322320805771</v>
      </c>
      <c r="F39" s="8">
        <f t="shared" ca="1" si="5"/>
        <v>37.956148370770897</v>
      </c>
      <c r="G39" s="8">
        <f t="shared" ca="1" si="6"/>
        <v>4.6037954072623869E-3</v>
      </c>
      <c r="H39" s="8">
        <f t="shared" ca="1" si="7"/>
        <v>0.25004050310125753</v>
      </c>
      <c r="I39" s="8">
        <f t="shared" ca="1" si="8"/>
        <v>46.645492604092652</v>
      </c>
      <c r="K39" s="7">
        <f t="shared" ca="1" si="0"/>
        <v>37</v>
      </c>
      <c r="L39" s="7">
        <f t="array" aca="1" ref="L39:Q39" ca="1">IF(K39&lt;fPower1,(fPower1-K39)*K39*fRev0/dLowInterp1+(K39-fPower0)*K39*fRev1/dLowInterp2,
IF(K39&lt;fPower3,(K39-fPower2)*(K39-fPower3)*fRev1/dHighInterp1-(K39-fPower1)*(K39-fPower3)*fRev2/dHighInterp2+(K39-fPower1)*(K39-fPower2)*fRev3/dHighInterp3,1))</f>
        <v>0.35943322320805771</v>
      </c>
      <c r="M39" s="8">
        <f ca="1"/>
        <v>0.16870202305449405</v>
      </c>
      <c r="N39" s="8">
        <f ca="1"/>
        <v>9.2039470619957764E-2</v>
      </c>
      <c r="O39" s="8">
        <f ca="1"/>
        <v>6.3877250277213166E-2</v>
      </c>
      <c r="P39" s="8">
        <f ca="1"/>
        <v>3.8843351205939805E-2</v>
      </c>
      <c r="Q39" s="8">
        <f ca="1"/>
        <v>1.5409555842839137E-2</v>
      </c>
      <c r="S39" s="10">
        <f t="shared" ca="1" si="9"/>
        <v>0.25004050310125753</v>
      </c>
      <c r="T39" s="6">
        <f t="array" aca="1" ref="T39:Y39" ca="1">IFERROR(IF(S39&lt;fRev1,(SQRT(dLowCoeffB^2+S39*dLowCoeffA*4)-dLowCoeffB)/(dLowCoeffA*2),
(SQRT(dHighCoeffB^2-(fRev1*fPower2*fPower3/dHighInterp1
-fRev2*fPower1*fPower3/dHighInterp2+fRev3*fPower1*fPower2/dHighInterp3-S39)
*dHighCoeffA*4)+dHighCoeffB)/(dHighCoeffA*2)),"-")</f>
        <v>29.059230426081022</v>
      </c>
      <c r="U39" s="3">
        <f ca="1"/>
        <v>46.645492604092652</v>
      </c>
      <c r="V39" s="3">
        <f ca="1"/>
        <v>71.164631084488036</v>
      </c>
      <c r="W39" s="3">
        <f ca="1"/>
        <v>100.16802736966387</v>
      </c>
      <c r="X39" s="3">
        <f ca="1"/>
        <v>147.36156810605419</v>
      </c>
      <c r="Y39" s="3">
        <f ca="1"/>
        <v>217.49012209989181</v>
      </c>
    </row>
    <row r="40" spans="1:25" x14ac:dyDescent="0.25">
      <c r="A40">
        <v>38</v>
      </c>
      <c r="B40" s="9">
        <f t="shared" si="1"/>
        <v>1.0555555555555556</v>
      </c>
      <c r="C40" s="3">
        <f t="shared" ca="1" si="2"/>
        <v>1</v>
      </c>
      <c r="D40">
        <f t="shared" ca="1" si="3"/>
        <v>38</v>
      </c>
      <c r="E40" s="8">
        <f t="shared" ca="1" si="4"/>
        <v>0.37445898012213369</v>
      </c>
      <c r="F40" s="8">
        <f t="shared" ca="1" si="5"/>
        <v>39.542868300897318</v>
      </c>
      <c r="G40" s="8">
        <f t="shared" ca="1" si="6"/>
        <v>4.9089101318063478E-3</v>
      </c>
      <c r="H40" s="8">
        <f t="shared" ca="1" si="7"/>
        <v>0.26049320356322342</v>
      </c>
      <c r="I40" s="8">
        <f t="shared" ca="1" si="8"/>
        <v>47.766210937115638</v>
      </c>
      <c r="K40" s="7">
        <f t="shared" ca="1" si="0"/>
        <v>38</v>
      </c>
      <c r="L40" s="7">
        <f t="array" aca="1" ref="L40:Q40" ca="1">IF(K40&lt;fPower1,(fPower1-K40)*K40*fRev0/dLowInterp1+(K40-fPower0)*K40*fRev1/dLowInterp2,
IF(K40&lt;fPower3,(K40-fPower2)*(K40-fPower3)*fRev1/dHighInterp1-(K40-fPower1)*(K40-fPower3)*fRev2/dHighInterp2+(K40-fPower1)*(K40-fPower2)*fRev3/dHighInterp3,1))</f>
        <v>0.37445898012213369</v>
      </c>
      <c r="M40" s="8">
        <f ca="1"/>
        <v>0.17641692770068887</v>
      </c>
      <c r="N40" s="8">
        <f ca="1"/>
        <v>9.5668200650204427E-2</v>
      </c>
      <c r="O40" s="8">
        <f ca="1"/>
        <v>6.6066750276200709E-2</v>
      </c>
      <c r="P40" s="8">
        <f ca="1"/>
        <v>4.0115935257031082E-2</v>
      </c>
      <c r="Q40" s="8">
        <f ca="1"/>
        <v>1.598039440194278E-2</v>
      </c>
      <c r="S40" s="10">
        <f t="shared" ca="1" si="9"/>
        <v>0.26049320356322342</v>
      </c>
      <c r="T40" s="6">
        <f t="array" aca="1" ref="T40:Y40" ca="1">IFERROR(IF(S40&lt;fRev1,(SQRT(dLowCoeffB^2+S40*dLowCoeffA*4)-dLowCoeffB)/(dLowCoeffA*2),
(SQRT(dHighCoeffB^2-(fRev1*fPower2*fPower3/dHighInterp1
-fRev2*fPower1*fPower3/dHighInterp2+fRev3*fPower1*fPower2/dHighInterp3-S40)
*dHighCoeffA*4)+dHighCoeffB)/(dHighCoeffA*2)),"-")</f>
        <v>29.877093562894192</v>
      </c>
      <c r="U40" s="3">
        <f ca="1"/>
        <v>47.766210937115638</v>
      </c>
      <c r="V40" s="3">
        <f ca="1"/>
        <v>72.996603374733624</v>
      </c>
      <c r="W40" s="3">
        <f ca="1"/>
        <v>102.95476672532243</v>
      </c>
      <c r="X40" s="3">
        <f ca="1"/>
        <v>151.4061733164697</v>
      </c>
      <c r="Y40" s="3">
        <f ca="1"/>
        <v>222.5794945750805</v>
      </c>
    </row>
    <row r="41" spans="1:25" x14ac:dyDescent="0.25">
      <c r="A41">
        <v>39</v>
      </c>
      <c r="B41" s="9">
        <f t="shared" si="1"/>
        <v>1.0833333333333333</v>
      </c>
      <c r="C41" s="3">
        <f t="shared" ca="1" si="2"/>
        <v>1</v>
      </c>
      <c r="D41">
        <f t="shared" ca="1" si="3"/>
        <v>39</v>
      </c>
      <c r="E41" s="8">
        <f t="shared" ca="1" si="4"/>
        <v>0.38976428153494763</v>
      </c>
      <c r="F41" s="8">
        <f t="shared" ca="1" si="5"/>
        <v>41.159108130090473</v>
      </c>
      <c r="G41" s="8">
        <f t="shared" ca="1" si="6"/>
        <v>5.2264958426866759E-3</v>
      </c>
      <c r="H41" s="8">
        <f t="shared" ca="1" si="7"/>
        <v>0.27114036976344186</v>
      </c>
      <c r="I41" s="8">
        <f t="shared" ca="1" si="8"/>
        <v>48.885458939173603</v>
      </c>
      <c r="K41" s="7">
        <f t="shared" ca="1" si="0"/>
        <v>39</v>
      </c>
      <c r="L41" s="7">
        <f t="array" aca="1" ref="L41:Q41" ca="1">IF(K41&lt;fPower1,(fPower1-K41)*K41*fRev0/dLowInterp1+(K41-fPower0)*K41*fRev1/dLowInterp2,
IF(K41&lt;fPower3,(K41-fPower2)*(K41-fPower3)*fRev1/dHighInterp1-(K41-fPower1)*(K41-fPower3)*fRev2/dHighInterp2+(K41-fPower1)*(K41-fPower2)*fRev3/dHighInterp3,1))</f>
        <v>0.38976428153494763</v>
      </c>
      <c r="M41" s="8">
        <f ca="1"/>
        <v>0.18429790553159878</v>
      </c>
      <c r="N41" s="8">
        <f ca="1"/>
        <v>9.9356992615727363E-2</v>
      </c>
      <c r="O41" s="8">
        <f ca="1"/>
        <v>6.828062331883733E-2</v>
      </c>
      <c r="P41" s="8">
        <f ca="1"/>
        <v>4.1400243715923782E-2</v>
      </c>
      <c r="Q41" s="8">
        <f ca="1"/>
        <v>1.6559357386144613E-2</v>
      </c>
      <c r="S41" s="10">
        <f t="shared" ca="1" si="9"/>
        <v>0.27114036976344186</v>
      </c>
      <c r="T41" s="6">
        <f t="array" aca="1" ref="T41:Y41" ca="1">IFERROR(IF(S41&lt;fRev1,(SQRT(dLowCoeffB^2+S41*dLowCoeffA*4)-dLowCoeffB)/(dLowCoeffA*2),
(SQRT(dHighCoeffB^2-(fRev1*fPower2*fPower3/dHighInterp1
-fRev2*fPower1*fPower3/dHighInterp2+fRev3*fPower1*fPower2/dHighInterp3-S41)
*dHighCoeffA*4)+dHighCoeffB)/(dHighCoeffA*2)),"-")</f>
        <v>30.695526546042736</v>
      </c>
      <c r="U41" s="3">
        <f ca="1"/>
        <v>48.885458939173603</v>
      </c>
      <c r="V41" s="3">
        <f ca="1"/>
        <v>74.827364659810897</v>
      </c>
      <c r="W41" s="3">
        <f ca="1"/>
        <v>105.74285231326873</v>
      </c>
      <c r="X41" s="3">
        <f ca="1"/>
        <v>155.45178328527533</v>
      </c>
      <c r="Y41" s="3">
        <f ca="1"/>
        <v>227.66131878163893</v>
      </c>
    </row>
    <row r="42" spans="1:25" x14ac:dyDescent="0.25">
      <c r="A42">
        <v>40</v>
      </c>
      <c r="B42" s="9">
        <f t="shared" si="1"/>
        <v>1.1111111111111112</v>
      </c>
      <c r="C42" s="3">
        <f t="shared" ca="1" si="2"/>
        <v>1</v>
      </c>
      <c r="D42">
        <f t="shared" ca="1" si="3"/>
        <v>40</v>
      </c>
      <c r="E42" s="8">
        <f t="shared" ca="1" si="4"/>
        <v>0.40534912744649948</v>
      </c>
      <c r="F42" s="8">
        <f t="shared" ca="1" si="5"/>
        <v>42.804867858350349</v>
      </c>
      <c r="G42" s="8">
        <f t="shared" ca="1" si="6"/>
        <v>5.5567803169023419E-3</v>
      </c>
      <c r="H42" s="8">
        <f t="shared" ca="1" si="7"/>
        <v>0.28198200170191268</v>
      </c>
      <c r="I42" s="8">
        <f t="shared" ca="1" si="8"/>
        <v>50.003320347576945</v>
      </c>
      <c r="K42" s="7">
        <f t="shared" ca="1" si="0"/>
        <v>40</v>
      </c>
      <c r="L42" s="7">
        <f t="array" aca="1" ref="L42:Q42" ca="1">IF(K42&lt;fPower1,(fPower1-K42)*K42*fRev0/dLowInterp1+(K42-fPower0)*K42*fRev1/dLowInterp2,
IF(K42&lt;fPower3,(K42-fPower2)*(K42-fPower3)*fRev1/dHighInterp1-(K42-fPower1)*(K42-fPower3)*fRev2/dHighInterp2+(K42-fPower1)*(K42-fPower2)*fRev3/dHighInterp3,1))</f>
        <v>0.40534912744649948</v>
      </c>
      <c r="M42" s="8">
        <f ca="1"/>
        <v>0.19234495654722383</v>
      </c>
      <c r="N42" s="8">
        <f ca="1"/>
        <v>0.10310584651652643</v>
      </c>
      <c r="O42" s="8">
        <f ca="1"/>
        <v>7.0518869405123003E-2</v>
      </c>
      <c r="P42" s="8">
        <f ca="1"/>
        <v>4.2696276582618001E-2</v>
      </c>
      <c r="Q42" s="8">
        <f ca="1"/>
        <v>1.7146444795444554E-2</v>
      </c>
      <c r="S42" s="10">
        <f t="shared" ca="1" si="9"/>
        <v>0.28198200170191268</v>
      </c>
      <c r="T42" s="6">
        <f t="array" aca="1" ref="T42:Y42" ca="1">IFERROR(IF(S42&lt;fRev1,(SQRT(dLowCoeffB^2+S42*dLowCoeffA*4)-dLowCoeffB)/(dLowCoeffA*2),
(SQRT(dHighCoeffB^2-(fRev1*fPower2*fPower3/dHighInterp1
-fRev2*fPower1*fPower3/dHighInterp2+fRev3*fPower1*fPower2/dHighInterp3-S42)
*dHighCoeffA*4)+dHighCoeffB)/(dHighCoeffA*2)),"-")</f>
        <v>31.514500083531168</v>
      </c>
      <c r="U42" s="3">
        <f ca="1"/>
        <v>50.003320347576945</v>
      </c>
      <c r="V42" s="3">
        <f ca="1"/>
        <v>76.656981736504861</v>
      </c>
      <c r="W42" s="3">
        <f ca="1"/>
        <v>108.53221413551992</v>
      </c>
      <c r="X42" s="3">
        <f ca="1"/>
        <v>159.49834511669636</v>
      </c>
      <c r="Y42" s="3">
        <f ca="1"/>
        <v>232.73602815783636</v>
      </c>
    </row>
    <row r="43" spans="1:25" x14ac:dyDescent="0.25">
      <c r="A43">
        <v>41</v>
      </c>
      <c r="B43" s="9">
        <f t="shared" si="1"/>
        <v>1.1388888888888888</v>
      </c>
      <c r="C43" s="3">
        <f t="shared" ca="1" si="2"/>
        <v>1</v>
      </c>
      <c r="D43">
        <f t="shared" ca="1" si="3"/>
        <v>41</v>
      </c>
      <c r="E43" s="8">
        <f t="shared" ca="1" si="4"/>
        <v>0.42121351785678929</v>
      </c>
      <c r="F43" s="8">
        <f t="shared" ca="1" si="5"/>
        <v>44.480147485676952</v>
      </c>
      <c r="G43" s="8">
        <f t="shared" ca="1" si="6"/>
        <v>5.8999913314523181E-3</v>
      </c>
      <c r="H43" s="8">
        <f t="shared" ca="1" si="7"/>
        <v>0.29301809937863604</v>
      </c>
      <c r="I43" s="8">
        <f t="shared" ca="1" si="8"/>
        <v>51.119872566956367</v>
      </c>
      <c r="K43" s="7">
        <f t="shared" ca="1" si="0"/>
        <v>41</v>
      </c>
      <c r="L43" s="7">
        <f t="array" aca="1" ref="L43:Q43" ca="1">IF(K43&lt;fPower1,(fPower1-K43)*K43*fRev0/dLowInterp1+(K43-fPower0)*K43*fRev1/dLowInterp2,
IF(K43&lt;fPower3,(K43-fPower2)*(K43-fPower3)*fRev1/dHighInterp1-(K43-fPower1)*(K43-fPower3)*fRev2/dHighInterp2+(K43-fPower1)*(K43-fPower2)*fRev3/dHighInterp3,1))</f>
        <v>0.42121351785678929</v>
      </c>
      <c r="M43" s="8">
        <f ca="1"/>
        <v>0.20055808074756387</v>
      </c>
      <c r="N43" s="8">
        <f ca="1"/>
        <v>0.10691476235260169</v>
      </c>
      <c r="O43" s="8">
        <f ca="1"/>
        <v>7.2781488535057809E-2</v>
      </c>
      <c r="P43" s="8">
        <f ca="1"/>
        <v>4.4004033857113684E-2</v>
      </c>
      <c r="Q43" s="8">
        <f ca="1"/>
        <v>1.7741656629842673E-2</v>
      </c>
      <c r="S43" s="10">
        <f t="shared" ca="1" si="9"/>
        <v>0.29301809937863604</v>
      </c>
      <c r="T43" s="6">
        <f t="array" aca="1" ref="T43:Y43" ca="1">IFERROR(IF(S43&lt;fRev1,(SQRT(dLowCoeffB^2+S43*dLowCoeffA*4)-dLowCoeffB)/(dLowCoeffA*2),
(SQRT(dHighCoeffB^2-(fRev1*fPower2*fPower3/dHighInterp1
-fRev2*fPower1*fPower3/dHighInterp2+fRev3*fPower1*fPower2/dHighInterp3-S43)
*dHighCoeffA*4)+dHighCoeffB)/(dHighCoeffA*2)),"-")</f>
        <v>32.333986839701531</v>
      </c>
      <c r="U43" s="3">
        <f ca="1"/>
        <v>51.119872566956367</v>
      </c>
      <c r="V43" s="3">
        <f ca="1"/>
        <v>78.485516540402898</v>
      </c>
      <c r="W43" s="3">
        <f ca="1"/>
        <v>111.32278693532268</v>
      </c>
      <c r="X43" s="3">
        <f ca="1"/>
        <v>163.54580955267713</v>
      </c>
      <c r="Y43" s="3">
        <f ca="1"/>
        <v>237.80402303908076</v>
      </c>
    </row>
    <row r="44" spans="1:25" x14ac:dyDescent="0.25">
      <c r="A44">
        <v>42</v>
      </c>
      <c r="B44" s="9">
        <f t="shared" si="1"/>
        <v>1.1666666666666667</v>
      </c>
      <c r="C44" s="3">
        <f t="shared" ca="1" si="2"/>
        <v>1</v>
      </c>
      <c r="D44">
        <f t="shared" ca="1" si="3"/>
        <v>42</v>
      </c>
      <c r="E44" s="8">
        <f t="shared" ca="1" si="4"/>
        <v>0.43735745276581695</v>
      </c>
      <c r="F44" s="8">
        <f t="shared" ca="1" si="5"/>
        <v>46.184947012070275</v>
      </c>
      <c r="G44" s="8">
        <f t="shared" ca="1" si="6"/>
        <v>6.2563566633355768E-3</v>
      </c>
      <c r="H44" s="8">
        <f t="shared" ca="1" si="7"/>
        <v>0.30424866279361179</v>
      </c>
      <c r="I44" s="8">
        <f t="shared" ca="1" si="8"/>
        <v>52.235187264802143</v>
      </c>
      <c r="K44" s="7">
        <f t="shared" ca="1" si="0"/>
        <v>42</v>
      </c>
      <c r="L44" s="7">
        <f t="array" aca="1" ref="L44:Q44" ca="1">IF(K44&lt;fPower1,(fPower1-K44)*K44*fRev0/dLowInterp1+(K44-fPower0)*K44*fRev1/dLowInterp2,
IF(K44&lt;fPower3,(K44-fPower2)*(K44-fPower3)*fRev1/dHighInterp1-(K44-fPower1)*(K44-fPower3)*fRev2/dHighInterp2+(K44-fPower1)*(K44-fPower2)*fRev3/dHighInterp3,1))</f>
        <v>0.43735745276581695</v>
      </c>
      <c r="M44" s="8">
        <f ca="1"/>
        <v>0.20893727813261909</v>
      </c>
      <c r="N44" s="8">
        <f ca="1"/>
        <v>0.11078374012395314</v>
      </c>
      <c r="O44" s="8">
        <f ca="1"/>
        <v>7.5068480708641777E-2</v>
      </c>
      <c r="P44" s="8">
        <f ca="1"/>
        <v>4.5323515539410802E-2</v>
      </c>
      <c r="Q44" s="8">
        <f ca="1"/>
        <v>1.8344992889338926E-2</v>
      </c>
      <c r="S44" s="10">
        <f t="shared" ca="1" si="9"/>
        <v>0.30424866279361179</v>
      </c>
      <c r="T44" s="6">
        <f t="array" aca="1" ref="T44:Y44" ca="1">IFERROR(IF(S44&lt;fRev1,(SQRT(dLowCoeffB^2+S44*dLowCoeffA*4)-dLowCoeffB)/(dLowCoeffA*2),
(SQRT(dHighCoeffB^2-(fRev1*fPower2*fPower3/dHighInterp1
-fRev2*fPower1*fPower3/dHighInterp2+fRev3*fPower1*fPower2/dHighInterp3-S44)
*dHighCoeffA*4)+dHighCoeffB)/(dHighCoeffA*2)),"-")</f>
        <v>33.153961276004999</v>
      </c>
      <c r="U44" s="3">
        <f ca="1"/>
        <v>52.235187264802143</v>
      </c>
      <c r="V44" s="3">
        <f ca="1"/>
        <v>80.313026583382396</v>
      </c>
      <c r="W44" s="3">
        <f ca="1"/>
        <v>114.11450980476498</v>
      </c>
      <c r="X44" s="3">
        <f ca="1"/>
        <v>167.59413066637316</v>
      </c>
      <c r="Y44" s="3">
        <f ca="1"/>
        <v>242.86567380595125</v>
      </c>
    </row>
    <row r="45" spans="1:25" x14ac:dyDescent="0.25">
      <c r="A45">
        <v>43</v>
      </c>
      <c r="B45" s="9">
        <f t="shared" si="1"/>
        <v>1.1944444444444444</v>
      </c>
      <c r="C45" s="3">
        <f t="shared" ca="1" si="2"/>
        <v>1</v>
      </c>
      <c r="D45">
        <f t="shared" ca="1" si="3"/>
        <v>43</v>
      </c>
      <c r="E45" s="8">
        <f t="shared" ca="1" si="4"/>
        <v>0.45378093217358256</v>
      </c>
      <c r="F45" s="8">
        <f t="shared" ca="1" si="5"/>
        <v>47.919266437530325</v>
      </c>
      <c r="G45" s="8">
        <f t="shared" ca="1" si="6"/>
        <v>6.6261040895510886E-3</v>
      </c>
      <c r="H45" s="8">
        <f t="shared" ca="1" si="7"/>
        <v>0.31567369194684008</v>
      </c>
      <c r="I45" s="8">
        <f t="shared" ca="1" si="8"/>
        <v>53.349330900220409</v>
      </c>
      <c r="K45" s="7">
        <f t="shared" ca="1" si="0"/>
        <v>43</v>
      </c>
      <c r="L45" s="7">
        <f t="array" aca="1" ref="L45:Q45" ca="1">IF(K45&lt;fPower1,(fPower1-K45)*K45*fRev0/dLowInterp1+(K45-fPower0)*K45*fRev1/dLowInterp2,
IF(K45&lt;fPower3,(K45-fPower2)*(K45-fPower3)*fRev1/dHighInterp1-(K45-fPower1)*(K45-fPower3)*fRev2/dHighInterp2+(K45-fPower1)*(K45-fPower2)*fRev3/dHighInterp3,1))</f>
        <v>0.45378093217358256</v>
      </c>
      <c r="M45" s="8">
        <f ca="1"/>
        <v>0.21748254870238942</v>
      </c>
      <c r="N45" s="8">
        <f ca="1"/>
        <v>0.11471277983058087</v>
      </c>
      <c r="O45" s="8">
        <f ca="1"/>
        <v>7.7379845925874796E-2</v>
      </c>
      <c r="P45" s="8">
        <f ca="1"/>
        <v>4.6654721629509455E-2</v>
      </c>
      <c r="Q45" s="8">
        <f ca="1"/>
        <v>1.895645357393333E-2</v>
      </c>
      <c r="S45" s="10">
        <f t="shared" ca="1" si="9"/>
        <v>0.31567369194684008</v>
      </c>
      <c r="T45" s="6">
        <f t="array" aca="1" ref="T45:Y45" ca="1">IFERROR(IF(S45&lt;fRev1,(SQRT(dLowCoeffB^2+S45*dLowCoeffA*4)-dLowCoeffB)/(dLowCoeffA*2),
(SQRT(dHighCoeffB^2-(fRev1*fPower2*fPower3/dHighInterp1
-fRev2*fPower1*fPower3/dHighInterp2+fRev3*fPower1*fPower2/dHighInterp3-S45)
*dHighCoeffA*4)+dHighCoeffB)/(dHighCoeffA*2)),"-")</f>
        <v>33.974399506940962</v>
      </c>
      <c r="U45" s="3">
        <f ca="1"/>
        <v>53.349330900220409</v>
      </c>
      <c r="V45" s="3">
        <f ca="1"/>
        <v>82.13956534437105</v>
      </c>
      <c r="W45" s="3">
        <f ca="1"/>
        <v>116.90732583049625</v>
      </c>
      <c r="X45" s="3">
        <f ca="1"/>
        <v>171.64326558603167</v>
      </c>
      <c r="Y45" s="3">
        <f ca="1"/>
        <v>247.92132367486437</v>
      </c>
    </row>
    <row r="46" spans="1:25" x14ac:dyDescent="0.25">
      <c r="A46">
        <v>44</v>
      </c>
      <c r="B46" s="9">
        <f t="shared" si="1"/>
        <v>1.2222222222222223</v>
      </c>
      <c r="C46" s="3">
        <f t="shared" ca="1" si="2"/>
        <v>1</v>
      </c>
      <c r="D46">
        <f t="shared" ca="1" si="3"/>
        <v>44</v>
      </c>
      <c r="E46" s="8">
        <f t="shared" ca="1" si="4"/>
        <v>0.47048395608008609</v>
      </c>
      <c r="F46" s="8">
        <f t="shared" ca="1" si="5"/>
        <v>49.683105762057096</v>
      </c>
      <c r="G46" s="8">
        <f t="shared" ca="1" si="6"/>
        <v>7.0094613870978258E-3</v>
      </c>
      <c r="H46" s="8">
        <f t="shared" ca="1" si="7"/>
        <v>0.32729318683832076</v>
      </c>
      <c r="I46" s="8">
        <f t="shared" ca="1" si="8"/>
        <v>54.462365194578645</v>
      </c>
      <c r="K46" s="7">
        <f t="shared" ca="1" si="0"/>
        <v>44</v>
      </c>
      <c r="L46" s="7">
        <f t="array" aca="1" ref="L46:Q46" ca="1">IF(K46&lt;fPower1,(fPower1-K46)*K46*fRev0/dLowInterp1+(K46-fPower0)*K46*fRev1/dLowInterp2,
IF(K46&lt;fPower3,(K46-fPower2)*(K46-fPower3)*fRev1/dHighInterp1-(K46-fPower1)*(K46-fPower3)*fRev2/dHighInterp2+(K46-fPower1)*(K46-fPower2)*fRev3/dHighInterp3,1))</f>
        <v>0.47048395608008609</v>
      </c>
      <c r="M46" s="8">
        <f ca="1"/>
        <v>0.2261938924568748</v>
      </c>
      <c r="N46" s="8">
        <f ca="1"/>
        <v>0.11870188147248475</v>
      </c>
      <c r="O46" s="8">
        <f ca="1"/>
        <v>7.9715584186756949E-2</v>
      </c>
      <c r="P46" s="8">
        <f ca="1"/>
        <v>4.7997652127409543E-2</v>
      </c>
      <c r="Q46" s="8">
        <f ca="1"/>
        <v>1.9576038683625868E-2</v>
      </c>
      <c r="S46" s="10">
        <f t="shared" ca="1" si="9"/>
        <v>0.32729318683832076</v>
      </c>
      <c r="T46" s="6">
        <f t="array" aca="1" ref="T46:Y46" ca="1">IFERROR(IF(S46&lt;fRev1,(SQRT(dLowCoeffB^2+S46*dLowCoeffA*4)-dLowCoeffB)/(dLowCoeffA*2),
(SQRT(dHighCoeffB^2-(fRev1*fPower2*fPower3/dHighInterp1
-fRev2*fPower1*fPower3/dHighInterp2+fRev3*fPower1*fPower2/dHighInterp3-S46)
*dHighCoeffA*4)+dHighCoeffB)/(dHighCoeffA*2)),"-")</f>
        <v>34.795279169519056</v>
      </c>
      <c r="U46" s="3">
        <f ca="1"/>
        <v>54.462365194578645</v>
      </c>
      <c r="V46" s="3">
        <f ca="1"/>
        <v>83.965182619136272</v>
      </c>
      <c r="W46" s="3">
        <f ca="1"/>
        <v>119.70118177333092</v>
      </c>
      <c r="X46" s="3">
        <f ca="1"/>
        <v>175.69317424581158</v>
      </c>
      <c r="Y46" s="3">
        <f ca="1"/>
        <v>252.97129117839035</v>
      </c>
    </row>
    <row r="47" spans="1:25" x14ac:dyDescent="0.25">
      <c r="A47">
        <v>45</v>
      </c>
      <c r="B47" s="9">
        <f t="shared" si="1"/>
        <v>1.25</v>
      </c>
      <c r="C47" s="3">
        <f t="shared" ca="1" si="2"/>
        <v>1</v>
      </c>
      <c r="D47">
        <f t="shared" ca="1" si="3"/>
        <v>45</v>
      </c>
      <c r="E47" s="8">
        <f t="shared" ca="1" si="4"/>
        <v>0.48746652448532751</v>
      </c>
      <c r="F47" s="8">
        <f t="shared" ca="1" si="5"/>
        <v>51.476464985650587</v>
      </c>
      <c r="G47" s="8">
        <f t="shared" ca="1" si="6"/>
        <v>7.4066563329747591E-3</v>
      </c>
      <c r="H47" s="8">
        <f t="shared" ca="1" si="7"/>
        <v>0.33910714746805393</v>
      </c>
      <c r="I47" s="8">
        <f t="shared" ca="1" si="8"/>
        <v>55.574347551436851</v>
      </c>
      <c r="K47" s="7">
        <f t="shared" ca="1" si="0"/>
        <v>45</v>
      </c>
      <c r="L47" s="7">
        <f t="array" aca="1" ref="L47:Q47" ca="1">IF(K47&lt;fPower1,(fPower1-K47)*K47*fRev0/dLowInterp1+(K47-fPower0)*K47*fRev1/dLowInterp2,
IF(K47&lt;fPower3,(K47-fPower2)*(K47-fPower3)*fRev1/dHighInterp1-(K47-fPower1)*(K47-fPower3)*fRev2/dHighInterp2+(K47-fPower1)*(K47-fPower2)*fRev3/dHighInterp3,1))</f>
        <v>0.48746652448532751</v>
      </c>
      <c r="M47" s="8">
        <f ca="1"/>
        <v>0.23507130939607532</v>
      </c>
      <c r="N47" s="8">
        <f ca="1"/>
        <v>0.12275104504966483</v>
      </c>
      <c r="O47" s="8">
        <f ca="1"/>
        <v>8.2075695491288209E-2</v>
      </c>
      <c r="P47" s="8">
        <f ca="1"/>
        <v>4.9352307033111151E-2</v>
      </c>
      <c r="Q47" s="8">
        <f ca="1"/>
        <v>2.0203748218416556E-2</v>
      </c>
      <c r="S47" s="10">
        <f t="shared" ca="1" si="9"/>
        <v>0.33910714746805393</v>
      </c>
      <c r="T47" s="6">
        <f t="array" aca="1" ref="T47:Y47" ca="1">IFERROR(IF(S47&lt;fRev1,(SQRT(dLowCoeffB^2+S47*dLowCoeffA*4)-dLowCoeffB)/(dLowCoeffA*2),
(SQRT(dHighCoeffB^2-(fRev1*fPower2*fPower3/dHighInterp1
-fRev2*fPower1*fPower3/dHighInterp2+fRev3*fPower1*fPower2/dHighInterp3-S47)
*dHighCoeffA*4)+dHighCoeffB)/(dHighCoeffA*2)),"-")</f>
        <v>35.616579304798776</v>
      </c>
      <c r="U47" s="3">
        <f ca="1"/>
        <v>55.574347551436851</v>
      </c>
      <c r="V47" s="3">
        <f ca="1"/>
        <v>85.789924834060358</v>
      </c>
      <c r="W47" s="3">
        <f ca="1"/>
        <v>122.49602777803595</v>
      </c>
      <c r="X47" s="3">
        <f ca="1"/>
        <v>179.74381916053559</v>
      </c>
      <c r="Y47" s="3">
        <f ca="1"/>
        <v>258.01587237522659</v>
      </c>
    </row>
    <row r="48" spans="1:25" x14ac:dyDescent="0.25">
      <c r="A48">
        <v>46</v>
      </c>
      <c r="B48" s="9">
        <f t="shared" si="1"/>
        <v>1.2777777777777777</v>
      </c>
      <c r="C48" s="3">
        <f t="shared" ca="1" si="2"/>
        <v>1</v>
      </c>
      <c r="D48">
        <f t="shared" ca="1" si="3"/>
        <v>46</v>
      </c>
      <c r="E48" s="8">
        <f t="shared" ca="1" si="4"/>
        <v>0.50608318991873702</v>
      </c>
      <c r="F48" s="8">
        <f t="shared" ca="1" si="5"/>
        <v>53.442384855418631</v>
      </c>
      <c r="G48" s="8">
        <f t="shared" ca="1" si="6"/>
        <v>7.8190204136492861E-3</v>
      </c>
      <c r="H48" s="8">
        <f t="shared" ca="1" si="7"/>
        <v>0.35205787124781707</v>
      </c>
      <c r="I48" s="8">
        <f t="shared" ca="1" si="8"/>
        <v>56.771715379214434</v>
      </c>
      <c r="K48" s="7">
        <f t="shared" ca="1" si="0"/>
        <v>46</v>
      </c>
      <c r="L48" s="7">
        <f t="array" aca="1" ref="L48:Q48" ca="1">IF(K48&lt;fPower1,(fPower1-K48)*K48*fRev0/dLowInterp1+(K48-fPower0)*K48*fRev1/dLowInterp2,
IF(K48&lt;fPower3,(K48-fPower2)*(K48-fPower3)*fRev1/dHighInterp1-(K48-fPower1)*(K48-fPower3)*fRev2/dHighInterp2+(K48-fPower1)*(K48-fPower2)*fRev3/dHighInterp3,1))</f>
        <v>0.50608318991873702</v>
      </c>
      <c r="M48" s="8">
        <f ca="1"/>
        <v>0.24411479951999093</v>
      </c>
      <c r="N48" s="8">
        <f ca="1"/>
        <v>0.12686027056212115</v>
      </c>
      <c r="O48" s="8">
        <f ca="1"/>
        <v>8.4460179839468602E-2</v>
      </c>
      <c r="P48" s="8">
        <f ca="1"/>
        <v>5.0718686346614139E-2</v>
      </c>
      <c r="Q48" s="8">
        <f ca="1"/>
        <v>2.0839582178305394E-2</v>
      </c>
      <c r="S48" s="10">
        <f t="shared" ca="1" si="9"/>
        <v>0.35205787124781707</v>
      </c>
      <c r="T48" s="6">
        <f t="array" aca="1" ref="T48:Y48" ca="1">IFERROR(IF(S48&lt;fRev1,(SQRT(dLowCoeffB^2+S48*dLowCoeffA*4)-dLowCoeffB)/(dLowCoeffA*2),
(SQRT(dHighCoeffB^2-(fRev1*fPower2*fPower3/dHighInterp1
-fRev2*fPower1*fPower3/dHighInterp2+fRev3*fPower1*fPower2/dHighInterp3-S48)
*dHighCoeffA*4)+dHighCoeffB)/(dHighCoeffA*2)),"-")</f>
        <v>36.502217289543729</v>
      </c>
      <c r="U48" s="3">
        <f ca="1"/>
        <v>56.771715379214434</v>
      </c>
      <c r="V48" s="3">
        <f ca="1"/>
        <v>87.755685126992304</v>
      </c>
      <c r="W48" s="3">
        <f ca="1"/>
        <v>125.50934207545832</v>
      </c>
      <c r="X48" s="3">
        <f ca="1"/>
        <v>184.11035112929724</v>
      </c>
      <c r="Y48" s="3">
        <f ca="1"/>
        <v>263.44716063028238</v>
      </c>
    </row>
    <row r="49" spans="1:25" x14ac:dyDescent="0.25">
      <c r="A49">
        <v>47</v>
      </c>
      <c r="B49" s="9">
        <f t="shared" si="1"/>
        <v>1.3055555555555556</v>
      </c>
      <c r="C49" s="3">
        <f t="shared" ca="1" si="2"/>
        <v>1</v>
      </c>
      <c r="D49">
        <f t="shared" ca="1" si="3"/>
        <v>47</v>
      </c>
      <c r="E49" s="8">
        <f t="shared" ca="1" si="4"/>
        <v>0.52810246560487284</v>
      </c>
      <c r="F49" s="8">
        <f t="shared" ca="1" si="5"/>
        <v>55.442384855418631</v>
      </c>
      <c r="G49" s="8">
        <f t="shared" ca="1" si="6"/>
        <v>8.2468165930892449E-3</v>
      </c>
      <c r="H49" s="8">
        <f t="shared" ca="1" si="7"/>
        <v>0.36523310181435198</v>
      </c>
      <c r="I49" s="8">
        <f t="shared" ca="1" si="8"/>
        <v>57.967860386809981</v>
      </c>
      <c r="K49" s="7">
        <f t="shared" ca="1" si="0"/>
        <v>47</v>
      </c>
      <c r="L49" s="7">
        <f t="array" aca="1" ref="L49:Q49" ca="1">IF(K49&lt;fPower1,(fPower1-K49)*K49*fRev0/dLowInterp1+(K49-fPower0)*K49*fRev1/dLowInterp2,
IF(K49&lt;fPower3,(K49-fPower2)*(K49-fPower3)*fRev1/dHighInterp1-(K49-fPower1)*(K49-fPower3)*fRev2/dHighInterp2+(K49-fPower1)*(K49-fPower2)*fRev3/dHighInterp3,1))</f>
        <v>0.52810246560487284</v>
      </c>
      <c r="M49" s="8">
        <f ca="1"/>
        <v>0.25332436282862164</v>
      </c>
      <c r="N49" s="8">
        <f ca="1"/>
        <v>0.13102955800985366</v>
      </c>
      <c r="O49" s="8">
        <f ca="1"/>
        <v>8.6869037231298074E-2</v>
      </c>
      <c r="P49" s="8">
        <f ca="1"/>
        <v>5.2096790067918675E-2</v>
      </c>
      <c r="Q49" s="8">
        <f ca="1"/>
        <v>2.1483540563292408E-2</v>
      </c>
      <c r="S49" s="10">
        <f t="shared" ca="1" si="9"/>
        <v>0.36523310181435198</v>
      </c>
      <c r="T49" s="6">
        <f t="array" aca="1" ref="T49:Y49" ca="1">IFERROR(IF(S49&lt;fRev1,(SQRT(dLowCoeffB^2+S49*dLowCoeffA*4)-dLowCoeffB)/(dLowCoeffA*2),
(SQRT(dHighCoeffB^2-(fRev1*fPower2*fPower3/dHighInterp1
-fRev2*fPower1*fPower3/dHighInterp2+fRev3*fPower1*fPower2/dHighInterp3-S49)
*dHighCoeffA*4)+dHighCoeffB)/(dHighCoeffA*2)),"-")</f>
        <v>37.388205054365201</v>
      </c>
      <c r="U49" s="3">
        <f ca="1"/>
        <v>57.967860386809981</v>
      </c>
      <c r="V49" s="3">
        <f ca="1"/>
        <v>89.720324191199353</v>
      </c>
      <c r="W49" s="3">
        <f ca="1"/>
        <v>128.52338187373775</v>
      </c>
      <c r="X49" s="3">
        <f ca="1"/>
        <v>188.47719932247347</v>
      </c>
      <c r="Y49" s="3">
        <f ca="1"/>
        <v>268.87226486298533</v>
      </c>
    </row>
    <row r="50" spans="1:25" x14ac:dyDescent="0.25">
      <c r="A50">
        <v>48</v>
      </c>
      <c r="B50" s="9">
        <f t="shared" si="1"/>
        <v>1.3333333333333333</v>
      </c>
      <c r="C50" s="3">
        <f t="shared" ca="1" si="2"/>
        <v>1</v>
      </c>
      <c r="D50">
        <f t="shared" ca="1" si="3"/>
        <v>48</v>
      </c>
      <c r="E50" s="8">
        <f t="shared" ca="1" si="4"/>
        <v>0.54962102334482066</v>
      </c>
      <c r="F50" s="8">
        <f t="shared" ca="1" si="5"/>
        <v>57.442384855418631</v>
      </c>
      <c r="G50" s="8">
        <f t="shared" ca="1" si="6"/>
        <v>8.6900448712946363E-3</v>
      </c>
      <c r="H50" s="8">
        <f t="shared" ca="1" si="7"/>
        <v>0.37840833238088689</v>
      </c>
      <c r="I50" s="8">
        <f t="shared" ca="1" si="8"/>
        <v>59.14299823638067</v>
      </c>
      <c r="K50" s="7">
        <f t="shared" ca="1" si="0"/>
        <v>48</v>
      </c>
      <c r="L50" s="7">
        <f t="array" aca="1" ref="L50:Q50" ca="1">IF(K50&lt;fPower1,(fPower1-K50)*K50*fRev0/dLowInterp1+(K50-fPower0)*K50*fRev1/dLowInterp2,
IF(K50&lt;fPower3,(K50-fPower2)*(K50-fPower3)*fRev1/dHighInterp1-(K50-fPower1)*(K50-fPower3)*fRev2/dHighInterp2+(K50-fPower1)*(K50-fPower2)*fRev3/dHighInterp3,1))</f>
        <v>0.54962102334482066</v>
      </c>
      <c r="M50" s="8">
        <f ca="1"/>
        <v>0.26269999932196741</v>
      </c>
      <c r="N50" s="8">
        <f ca="1"/>
        <v>0.13525890739286228</v>
      </c>
      <c r="O50" s="8">
        <f ca="1"/>
        <v>8.9302267666776652E-2</v>
      </c>
      <c r="P50" s="8">
        <f ca="1"/>
        <v>5.3486618197024688E-2</v>
      </c>
      <c r="Q50" s="8">
        <f ca="1"/>
        <v>2.213562337337753E-2</v>
      </c>
      <c r="S50" s="10">
        <f t="shared" ca="1" si="9"/>
        <v>0.37840833238088689</v>
      </c>
      <c r="T50" s="6">
        <f t="array" aca="1" ref="T50:Y50" ca="1">IFERROR(IF(S50&lt;fRev1,(SQRT(dLowCoeffB^2+S50*dLowCoeffA*4)-dLowCoeffB)/(dLowCoeffA*2),
(SQRT(dHighCoeffB^2-(fRev1*fPower2*fPower3/dHighInterp1
-fRev2*fPower1*fPower3/dHighInterp2+fRev3*fPower1*fPower2/dHighInterp3-S50)
*dHighCoeffA*4)+dHighCoeffB)/(dHighCoeffA*2)),"-")</f>
        <v>38.259794337158951</v>
      </c>
      <c r="U50" s="3">
        <f ca="1"/>
        <v>59.14299823638067</v>
      </c>
      <c r="V50" s="3">
        <f ca="1"/>
        <v>91.651278039305751</v>
      </c>
      <c r="W50" s="3">
        <f ca="1"/>
        <v>131.48800826431881</v>
      </c>
      <c r="X50" s="3">
        <f ca="1"/>
        <v>192.77177383587227</v>
      </c>
      <c r="Y50" s="3">
        <f ca="1"/>
        <v>274.20150376283829</v>
      </c>
    </row>
    <row r="51" spans="1:25" x14ac:dyDescent="0.25">
      <c r="A51">
        <v>49</v>
      </c>
      <c r="B51" s="9">
        <f t="shared" si="1"/>
        <v>1.3611111111111112</v>
      </c>
      <c r="C51" s="3">
        <f t="shared" ca="1" si="2"/>
        <v>1</v>
      </c>
      <c r="D51">
        <f t="shared" ca="1" si="3"/>
        <v>49</v>
      </c>
      <c r="E51" s="8">
        <f t="shared" ca="1" si="4"/>
        <v>0.57063886313858037</v>
      </c>
      <c r="F51" s="8">
        <f t="shared" ca="1" si="5"/>
        <v>59.442384855418631</v>
      </c>
      <c r="G51" s="8">
        <f t="shared" ca="1" si="6"/>
        <v>9.1487052482654586E-3</v>
      </c>
      <c r="H51" s="8">
        <f t="shared" ca="1" si="7"/>
        <v>0.3915835629474218</v>
      </c>
      <c r="I51" s="8">
        <f t="shared" ca="1" si="8"/>
        <v>60.298198332012753</v>
      </c>
      <c r="K51" s="7">
        <f t="shared" ca="1" si="0"/>
        <v>49</v>
      </c>
      <c r="L51" s="7">
        <f t="array" aca="1" ref="L51:Q51" ca="1">IF(K51&lt;fPower1,(fPower1-K51)*K51*fRev0/dLowInterp1+(K51-fPower0)*K51*fRev1/dLowInterp2,
IF(K51&lt;fPower3,(K51-fPower2)*(K51-fPower3)*fRev1/dHighInterp1-(K51-fPower1)*(K51-fPower3)*fRev2/dHighInterp2+(K51-fPower1)*(K51-fPower2)*fRev3/dHighInterp3,1))</f>
        <v>0.57063886313858037</v>
      </c>
      <c r="M51" s="8">
        <f ca="1"/>
        <v>0.27224170900002831</v>
      </c>
      <c r="N51" s="8">
        <f ca="1"/>
        <v>0.1395483187111472</v>
      </c>
      <c r="O51" s="8">
        <f ca="1"/>
        <v>9.1759871145904337E-2</v>
      </c>
      <c r="P51" s="8">
        <f ca="1"/>
        <v>5.4888170733932151E-2</v>
      </c>
      <c r="Q51" s="8">
        <f ca="1"/>
        <v>2.2795830608560802E-2</v>
      </c>
      <c r="S51" s="10">
        <f t="shared" ca="1" si="9"/>
        <v>0.3915835629474218</v>
      </c>
      <c r="T51" s="6">
        <f t="array" aca="1" ref="T51:Y51" ca="1">IFERROR(IF(S51&lt;fRev1,(SQRT(dLowCoeffB^2+S51*dLowCoeffA*4)-dLowCoeffB)/(dLowCoeffA*2),
(SQRT(dHighCoeffB^2-(fRev1*fPower2*fPower3/dHighInterp1
-fRev2*fPower1*fPower3/dHighInterp2+fRev3*fPower1*fPower2/dHighInterp3-S51)
*dHighCoeffA*4)+dHighCoeffB)/(dHighCoeffA*2)),"-")</f>
        <v>39.117665107631794</v>
      </c>
      <c r="U51" s="3">
        <f ca="1"/>
        <v>60.298198332012753</v>
      </c>
      <c r="V51" s="3">
        <f ca="1"/>
        <v>93.550222130579883</v>
      </c>
      <c r="W51" s="3">
        <f ca="1"/>
        <v>134.40557469773111</v>
      </c>
      <c r="X51" s="3">
        <f ca="1"/>
        <v>196.99754864230889</v>
      </c>
      <c r="Y51" s="3">
        <f ca="1"/>
        <v>279.4397865897385</v>
      </c>
    </row>
    <row r="52" spans="1:25" x14ac:dyDescent="0.25">
      <c r="A52">
        <v>50</v>
      </c>
      <c r="B52" s="9">
        <f t="shared" si="1"/>
        <v>1.3888888888888888</v>
      </c>
      <c r="C52" s="3">
        <f t="shared" ca="1" si="2"/>
        <v>1</v>
      </c>
      <c r="D52">
        <f t="shared" ca="1" si="3"/>
        <v>50</v>
      </c>
      <c r="E52" s="8">
        <f t="shared" ca="1" si="4"/>
        <v>0.59115598498615229</v>
      </c>
      <c r="F52" s="8">
        <f t="shared" ca="1" si="5"/>
        <v>61.442384855418631</v>
      </c>
      <c r="G52" s="8">
        <f t="shared" ca="1" si="6"/>
        <v>9.6227977240017134E-3</v>
      </c>
      <c r="H52" s="8">
        <f t="shared" ca="1" si="7"/>
        <v>0.40475879351395672</v>
      </c>
      <c r="I52" s="8">
        <f t="shared" ca="1" si="8"/>
        <v>61.434442311207007</v>
      </c>
      <c r="K52" s="7">
        <f t="shared" ca="1" si="0"/>
        <v>50</v>
      </c>
      <c r="L52" s="7">
        <f t="array" aca="1" ref="L52:Q52" ca="1">IF(K52&lt;fPower1,(fPower1-K52)*K52*fRev0/dLowInterp1+(K52-fPower0)*K52*fRev1/dLowInterp2,
IF(K52&lt;fPower3,(K52-fPower2)*(K52-fPower3)*fRev1/dHighInterp1-(K52-fPower1)*(K52-fPower3)*fRev2/dHighInterp2+(K52-fPower1)*(K52-fPower2)*fRev3/dHighInterp3,1))</f>
        <v>0.59115598498615229</v>
      </c>
      <c r="M52" s="8">
        <f ca="1"/>
        <v>0.28194949186280427</v>
      </c>
      <c r="N52" s="8">
        <f ca="1"/>
        <v>0.14389779196470831</v>
      </c>
      <c r="O52" s="8">
        <f ca="1"/>
        <v>9.4241847668681156E-2</v>
      </c>
      <c r="P52" s="8">
        <f ca="1"/>
        <v>5.630144767864112E-2</v>
      </c>
      <c r="Q52" s="8">
        <f ca="1"/>
        <v>2.3464162268842237E-2</v>
      </c>
      <c r="S52" s="10">
        <f t="shared" ca="1" si="9"/>
        <v>0.40475879351395672</v>
      </c>
      <c r="T52" s="6">
        <f t="array" aca="1" ref="T52:Y52" ca="1">IFERROR(IF(S52&lt;fRev1,(SQRT(dLowCoeffB^2+S52*dLowCoeffA*4)-dLowCoeffB)/(dLowCoeffA*2),
(SQRT(dHighCoeffB^2-(fRev1*fPower2*fPower3/dHighInterp1
-fRev2*fPower1*fPower3/dHighInterp2+fRev3*fPower1*fPower2/dHighInterp3-S52)
*dHighCoeffA*4)+dHighCoeffB)/(dHighCoeffA*2)),"-")</f>
        <v>39.962445443599876</v>
      </c>
      <c r="U52" s="3">
        <f ca="1"/>
        <v>61.434442311207007</v>
      </c>
      <c r="V52" s="3">
        <f ca="1"/>
        <v>95.41869747272986</v>
      </c>
      <c r="W52" s="3">
        <f ca="1"/>
        <v>137.27825353626713</v>
      </c>
      <c r="X52" s="3">
        <f ca="1"/>
        <v>201.15772801812312</v>
      </c>
      <c r="Y52" s="3">
        <f ca="1"/>
        <v>284.59161737596185</v>
      </c>
    </row>
    <row r="53" spans="1:25" x14ac:dyDescent="0.25">
      <c r="A53">
        <v>51</v>
      </c>
      <c r="B53" s="9">
        <f t="shared" si="1"/>
        <v>1.4166666666666667</v>
      </c>
      <c r="C53" s="3">
        <f t="shared" ca="1" si="2"/>
        <v>1</v>
      </c>
      <c r="D53">
        <f t="shared" ca="1" si="3"/>
        <v>51</v>
      </c>
      <c r="E53" s="8">
        <f t="shared" ca="1" si="4"/>
        <v>0.61117238888753622</v>
      </c>
      <c r="F53" s="8">
        <f t="shared" ca="1" si="5"/>
        <v>63.442384855418631</v>
      </c>
      <c r="G53" s="8">
        <f t="shared" ca="1" si="6"/>
        <v>1.0112322298503401E-2</v>
      </c>
      <c r="H53" s="8">
        <f t="shared" ca="1" si="7"/>
        <v>0.41793402408049163</v>
      </c>
      <c r="I53" s="8">
        <f t="shared" ca="1" si="8"/>
        <v>62.552633809857902</v>
      </c>
      <c r="K53" s="7">
        <f t="shared" ca="1" si="0"/>
        <v>51</v>
      </c>
      <c r="L53" s="7">
        <f t="array" aca="1" ref="L53:Q53" ca="1">IF(K53&lt;fPower1,(fPower1-K53)*K53*fRev0/dLowInterp1+(K53-fPower0)*K53*fRev1/dLowInterp2,
IF(K53&lt;fPower3,(K53-fPower2)*(K53-fPower3)*fRev1/dHighInterp1-(K53-fPower1)*(K53-fPower3)*fRev2/dHighInterp2+(K53-fPower1)*(K53-fPower2)*fRev3/dHighInterp3,1))</f>
        <v>0.61117238888753622</v>
      </c>
      <c r="M53" s="8">
        <f ca="1"/>
        <v>0.29182334791029541</v>
      </c>
      <c r="N53" s="8">
        <f ca="1"/>
        <v>0.14830732715354561</v>
      </c>
      <c r="O53" s="8">
        <f ca="1"/>
        <v>9.6748197235107108E-2</v>
      </c>
      <c r="P53" s="8">
        <f ca="1"/>
        <v>5.7726449031151483E-2</v>
      </c>
      <c r="Q53" s="8">
        <f ca="1"/>
        <v>2.4140618354221793E-2</v>
      </c>
      <c r="S53" s="10">
        <f t="shared" ca="1" si="9"/>
        <v>0.41793402408049163</v>
      </c>
      <c r="T53" s="6">
        <f t="array" aca="1" ref="T53:Y53" ca="1">IFERROR(IF(S53&lt;fRev1,(SQRT(dLowCoeffB^2+S53*dLowCoeffA*4)-dLowCoeffB)/(dLowCoeffA*2),
(SQRT(dHighCoeffB^2-(fRev1*fPower2*fPower3/dHighInterp1
-fRev2*fPower1*fPower3/dHighInterp2+fRev3*fPower1*fPower2/dHighInterp3-S53)
*dHighCoeffA*4)+dHighCoeffB)/(dHighCoeffA*2)),"-")</f>
        <v>40.794716911531786</v>
      </c>
      <c r="U53" s="3">
        <f ca="1"/>
        <v>62.552633809857902</v>
      </c>
      <c r="V53" s="3">
        <f ca="1"/>
        <v>97.258125259068379</v>
      </c>
      <c r="W53" s="3">
        <f ca="1"/>
        <v>140.1080549811893</v>
      </c>
      <c r="X53" s="3">
        <f ca="1"/>
        <v>205.2552749760186</v>
      </c>
      <c r="Y53" s="3">
        <f ca="1"/>
        <v>289.66114026369519</v>
      </c>
    </row>
    <row r="54" spans="1:25" x14ac:dyDescent="0.25">
      <c r="A54">
        <v>52</v>
      </c>
      <c r="B54" s="9">
        <f t="shared" si="1"/>
        <v>1.4444444444444444</v>
      </c>
      <c r="C54" s="3">
        <f t="shared" ca="1" si="2"/>
        <v>1</v>
      </c>
      <c r="D54">
        <f t="shared" ca="1" si="3"/>
        <v>52</v>
      </c>
      <c r="E54" s="8">
        <f t="shared" ca="1" si="4"/>
        <v>0.63068807484273204</v>
      </c>
      <c r="F54" s="8">
        <f t="shared" ca="1" si="5"/>
        <v>65.442384855418624</v>
      </c>
      <c r="G54" s="8">
        <f t="shared" ca="1" si="6"/>
        <v>1.0617278971770519E-2</v>
      </c>
      <c r="H54" s="8">
        <f t="shared" ca="1" si="7"/>
        <v>0.43110925464702649</v>
      </c>
      <c r="I54" s="8">
        <f t="shared" ca="1" si="8"/>
        <v>63.65360687323291</v>
      </c>
      <c r="K54" s="7">
        <f t="shared" ca="1" si="0"/>
        <v>52</v>
      </c>
      <c r="L54" s="7">
        <f t="array" aca="1" ref="L54:Q54" ca="1">IF(K54&lt;fPower1,(fPower1-K54)*K54*fRev0/dLowInterp1+(K54-fPower0)*K54*fRev1/dLowInterp2,
IF(K54&lt;fPower3,(K54-fPower2)*(K54-fPower3)*fRev1/dHighInterp1-(K54-fPower1)*(K54-fPower3)*fRev2/dHighInterp2+(K54-fPower1)*(K54-fPower2)*fRev3/dHighInterp3,1))</f>
        <v>0.63068807484273204</v>
      </c>
      <c r="M54" s="8">
        <f ca="1"/>
        <v>0.30186327714250161</v>
      </c>
      <c r="N54" s="8">
        <f ca="1"/>
        <v>0.15277692427765913</v>
      </c>
      <c r="O54" s="8">
        <f ca="1"/>
        <v>9.9278919845182084E-2</v>
      </c>
      <c r="P54" s="8">
        <f ca="1"/>
        <v>5.9163174791463408E-2</v>
      </c>
      <c r="Q54" s="8">
        <f ca="1"/>
        <v>2.4825198864699527E-2</v>
      </c>
      <c r="S54" s="10">
        <f t="shared" ca="1" si="9"/>
        <v>0.43110925464702649</v>
      </c>
      <c r="T54" s="6">
        <f t="array" aca="1" ref="T54:Y54" ca="1">IFERROR(IF(S54&lt;fRev1,(SQRT(dLowCoeffB^2+S54*dLowCoeffA*4)-dLowCoeffB)/(dLowCoeffA*2),
(SQRT(dHighCoeffB^2-(fRev1*fPower2*fPower3/dHighInterp1
-fRev2*fPower1*fPower3/dHighInterp2+fRev3*fPower1*fPower2/dHighInterp3-S54)
*dHighCoeffA*4)+dHighCoeffB)/(dHighCoeffA*2)),"-")</f>
        <v>41.615019250364057</v>
      </c>
      <c r="U54" s="3">
        <f ca="1"/>
        <v>63.65360687323291</v>
      </c>
      <c r="V54" s="3">
        <f ca="1"/>
        <v>99.069819518488188</v>
      </c>
      <c r="W54" s="3">
        <f ca="1"/>
        <v>142.8968435299565</v>
      </c>
      <c r="X54" s="3">
        <f ca="1"/>
        <v>209.29293595621405</v>
      </c>
      <c r="Y54" s="3">
        <f ca="1"/>
        <v>294.65217852212186</v>
      </c>
    </row>
    <row r="55" spans="1:25" x14ac:dyDescent="0.25">
      <c r="A55">
        <v>53</v>
      </c>
      <c r="B55" s="9">
        <f t="shared" si="1"/>
        <v>1.4722222222222223</v>
      </c>
      <c r="C55" s="3">
        <f t="shared" ca="1" si="2"/>
        <v>1</v>
      </c>
      <c r="D55">
        <f t="shared" ca="1" si="3"/>
        <v>53</v>
      </c>
      <c r="E55" s="8">
        <f t="shared" ca="1" si="4"/>
        <v>0.64970304285173985</v>
      </c>
      <c r="F55" s="8">
        <f t="shared" ca="1" si="5"/>
        <v>67.442384855418624</v>
      </c>
      <c r="G55" s="8">
        <f t="shared" ca="1" si="6"/>
        <v>1.113766774380307E-2</v>
      </c>
      <c r="H55" s="8">
        <f t="shared" ca="1" si="7"/>
        <v>0.4442844852135614</v>
      </c>
      <c r="I55" s="8">
        <f t="shared" ca="1" si="8"/>
        <v>64.738133235582652</v>
      </c>
      <c r="K55" s="7">
        <f t="shared" ca="1" si="0"/>
        <v>53</v>
      </c>
      <c r="L55" s="7">
        <f t="array" aca="1" ref="L55:Q55" ca="1">IF(K55&lt;fPower1,(fPower1-K55)*K55*fRev0/dLowInterp1+(K55-fPower0)*K55*fRev1/dLowInterp2,
IF(K55&lt;fPower3,(K55-fPower2)*(K55-fPower3)*fRev1/dHighInterp1-(K55-fPower1)*(K55-fPower3)*fRev2/dHighInterp2+(K55-fPower1)*(K55-fPower2)*fRev3/dHighInterp3,1))</f>
        <v>0.64970304285173985</v>
      </c>
      <c r="M55" s="8">
        <f ca="1"/>
        <v>0.31206927955942287</v>
      </c>
      <c r="N55" s="8">
        <f ca="1"/>
        <v>0.15730658333704881</v>
      </c>
      <c r="O55" s="8">
        <f ca="1"/>
        <v>0.10183401549890622</v>
      </c>
      <c r="P55" s="8">
        <f ca="1"/>
        <v>6.0611624959576782E-2</v>
      </c>
      <c r="Q55" s="8">
        <f ca="1"/>
        <v>2.5517903800275354E-2</v>
      </c>
      <c r="S55" s="10">
        <f t="shared" ca="1" si="9"/>
        <v>0.4442844852135614</v>
      </c>
      <c r="T55" s="6">
        <f t="array" aca="1" ref="T55:Y55" ca="1">IFERROR(IF(S55&lt;fRev1,(SQRT(dLowCoeffB^2+S55*dLowCoeffA*4)-dLowCoeffB)/(dLowCoeffA*2),
(SQRT(dHighCoeffB^2-(fRev1*fPower2*fPower3/dHighInterp1
-fRev2*fPower1*fPower3/dHighInterp2+fRev3*fPower1*fPower2/dHighInterp3-S55)
*dHighCoeffA*4)+dHighCoeffB)/(dHighCoeffA*2)),"-")</f>
        <v>42.423854465783442</v>
      </c>
      <c r="U55" s="3">
        <f ca="1"/>
        <v>64.738133235582652</v>
      </c>
      <c r="V55" s="3">
        <f ca="1"/>
        <v>100.85499809836611</v>
      </c>
      <c r="W55" s="3">
        <f ca="1"/>
        <v>145.6463523463635</v>
      </c>
      <c r="X55" s="3">
        <f ca="1"/>
        <v>213.27326236068421</v>
      </c>
      <c r="Y55" s="3">
        <f ca="1"/>
        <v>299.56826828874927</v>
      </c>
    </row>
    <row r="56" spans="1:25" x14ac:dyDescent="0.25">
      <c r="A56">
        <v>54</v>
      </c>
      <c r="B56" s="9">
        <f t="shared" si="1"/>
        <v>1.5</v>
      </c>
      <c r="C56" s="3">
        <f t="shared" ca="1" si="2"/>
        <v>1</v>
      </c>
      <c r="D56">
        <f t="shared" ca="1" si="3"/>
        <v>54</v>
      </c>
      <c r="E56" s="8">
        <f t="shared" ca="1" si="4"/>
        <v>0.66821729291455967</v>
      </c>
      <c r="F56" s="8">
        <f t="shared" ca="1" si="5"/>
        <v>69.442384855418624</v>
      </c>
      <c r="G56" s="8">
        <f t="shared" ca="1" si="6"/>
        <v>1.1673488614601053E-2</v>
      </c>
      <c r="H56" s="8">
        <f t="shared" ca="1" si="7"/>
        <v>0.45745971578009631</v>
      </c>
      <c r="I56" s="8">
        <f t="shared" ca="1" si="8"/>
        <v>65.806928649002003</v>
      </c>
      <c r="K56" s="7">
        <f t="shared" ca="1" si="0"/>
        <v>54</v>
      </c>
      <c r="L56" s="7">
        <f t="array" aca="1" ref="L56:Q56" ca="1">IF(K56&lt;fPower1,(fPower1-K56)*K56*fRev0/dLowInterp1+(K56-fPower0)*K56*fRev1/dLowInterp2,
IF(K56&lt;fPower3,(K56-fPower2)*(K56-fPower3)*fRev1/dHighInterp1-(K56-fPower1)*(K56-fPower3)*fRev2/dHighInterp2+(K56-fPower1)*(K56-fPower2)*fRev3/dHighInterp3,1))</f>
        <v>0.66821729291455967</v>
      </c>
      <c r="M56" s="8">
        <f ca="1"/>
        <v>0.32244135516105921</v>
      </c>
      <c r="N56" s="8">
        <f ca="1"/>
        <v>0.1618963043317147</v>
      </c>
      <c r="O56" s="8">
        <f ca="1"/>
        <v>0.10441348419627949</v>
      </c>
      <c r="P56" s="8">
        <f ca="1"/>
        <v>6.2071799535491634E-2</v>
      </c>
      <c r="Q56" s="8">
        <f ca="1"/>
        <v>2.6218733160949359E-2</v>
      </c>
      <c r="S56" s="10">
        <f t="shared" ca="1" si="9"/>
        <v>0.45745971578009631</v>
      </c>
      <c r="T56" s="6">
        <f t="array" aca="1" ref="T56:Y56" ca="1">IFERROR(IF(S56&lt;fRev1,(SQRT(dLowCoeffB^2+S56*dLowCoeffA*4)-dLowCoeffB)/(dLowCoeffA*2),
(SQRT(dHighCoeffB^2-(fRev1*fPower2*fPower3/dHighInterp1
-fRev2*fPower1*fPower3/dHighInterp2+fRev3*fPower1*fPower2/dHighInterp3-S56)
*dHighCoeffA*4)+dHighCoeffB)/(dHighCoeffA*2)),"-")</f>
        <v>43.221690423207896</v>
      </c>
      <c r="U56" s="3">
        <f ca="1"/>
        <v>65.806928649002003</v>
      </c>
      <c r="V56" s="3">
        <f ca="1"/>
        <v>102.61479224129687</v>
      </c>
      <c r="W56" s="3">
        <f ca="1"/>
        <v>148.35819585825607</v>
      </c>
      <c r="X56" s="3">
        <f ca="1"/>
        <v>217.19862941023123</v>
      </c>
      <c r="Y56" s="3">
        <f ca="1"/>
        <v>304.41268788153019</v>
      </c>
    </row>
    <row r="57" spans="1:25" x14ac:dyDescent="0.25">
      <c r="A57">
        <v>55</v>
      </c>
      <c r="B57" s="9">
        <f t="shared" si="1"/>
        <v>1.5277777777777777</v>
      </c>
      <c r="C57" s="3">
        <f t="shared" ca="1" si="2"/>
        <v>1</v>
      </c>
      <c r="D57">
        <f t="shared" ca="1" si="3"/>
        <v>55</v>
      </c>
      <c r="E57" s="8">
        <f t="shared" ca="1" si="4"/>
        <v>0.68623082503119159</v>
      </c>
      <c r="F57" s="8">
        <f t="shared" ca="1" si="5"/>
        <v>71.442384855418624</v>
      </c>
      <c r="G57" s="8">
        <f t="shared" ca="1" si="6"/>
        <v>1.2224741584164469E-2</v>
      </c>
      <c r="H57" s="8">
        <f t="shared" ca="1" si="7"/>
        <v>0.47063494634663122</v>
      </c>
      <c r="I57" s="8">
        <f t="shared" ca="1" si="8"/>
        <v>66.860658409042273</v>
      </c>
      <c r="K57" s="7">
        <f t="shared" ca="1" si="0"/>
        <v>55</v>
      </c>
      <c r="L57" s="7">
        <f t="array" aca="1" ref="L57:Q57" ca="1">IF(K57&lt;fPower1,(fPower1-K57)*K57*fRev0/dLowInterp1+(K57-fPower0)*K57*fRev1/dLowInterp2,
IF(K57&lt;fPower3,(K57-fPower2)*(K57-fPower3)*fRev1/dHighInterp1-(K57-fPower1)*(K57-fPower3)*fRev2/dHighInterp2+(K57-fPower1)*(K57-fPower2)*fRev3/dHighInterp3,1))</f>
        <v>0.68623082503119159</v>
      </c>
      <c r="M57" s="8">
        <f ca="1"/>
        <v>0.33297950394741072</v>
      </c>
      <c r="N57" s="8">
        <f ca="1"/>
        <v>0.16654608726165679</v>
      </c>
      <c r="O57" s="8">
        <f ca="1"/>
        <v>0.10701732593730187</v>
      </c>
      <c r="P57" s="8">
        <f ca="1"/>
        <v>6.3543698519207964E-2</v>
      </c>
      <c r="Q57" s="8">
        <f ca="1"/>
        <v>2.6927686946721513E-2</v>
      </c>
      <c r="S57" s="10">
        <f t="shared" ca="1" si="9"/>
        <v>0.47063494634663122</v>
      </c>
      <c r="T57" s="6">
        <f t="array" aca="1" ref="T57:Y57" ca="1">IFERROR(IF(S57&lt;fRev1,(SQRT(dLowCoeffB^2+S57*dLowCoeffA*4)-dLowCoeffB)/(dLowCoeffA*2),
(SQRT(dHighCoeffB^2-(fRev1*fPower2*fPower3/dHighInterp1
-fRev2*fPower1*fPower3/dHighInterp2+fRev3*fPower1*fPower2/dHighInterp3-S57)
*dHighCoeffA*4)+dHighCoeffB)/(dHighCoeffA*2)),"-")</f>
        <v>44.008964012504549</v>
      </c>
      <c r="U57" s="3">
        <f ca="1"/>
        <v>66.860658409042273</v>
      </c>
      <c r="V57" s="3">
        <f ca="1"/>
        <v>104.35025496963375</v>
      </c>
      <c r="W57" s="3">
        <f ca="1"/>
        <v>151.03388084290989</v>
      </c>
      <c r="X57" s="3">
        <f ca="1"/>
        <v>221.07125272027892</v>
      </c>
      <c r="Y57" s="3">
        <f ca="1"/>
        <v>309.18848337232896</v>
      </c>
    </row>
    <row r="58" spans="1:25" x14ac:dyDescent="0.25">
      <c r="A58">
        <v>56</v>
      </c>
      <c r="B58" s="9">
        <f t="shared" si="1"/>
        <v>1.5555555555555556</v>
      </c>
      <c r="C58" s="3">
        <f t="shared" ca="1" si="2"/>
        <v>1</v>
      </c>
      <c r="D58">
        <f t="shared" ca="1" si="3"/>
        <v>56</v>
      </c>
      <c r="E58" s="8">
        <f t="shared" ca="1" si="4"/>
        <v>0.70374363920163541</v>
      </c>
      <c r="F58" s="8">
        <f t="shared" ca="1" si="5"/>
        <v>73.442384855418624</v>
      </c>
      <c r="G58" s="8">
        <f t="shared" ca="1" si="6"/>
        <v>1.2791426652493316E-2</v>
      </c>
      <c r="H58" s="8">
        <f t="shared" ca="1" si="7"/>
        <v>0.48381017691316613</v>
      </c>
      <c r="I58" s="8">
        <f t="shared" ca="1" si="8"/>
        <v>67.899942198269656</v>
      </c>
      <c r="K58" s="7">
        <f t="shared" ca="1" si="0"/>
        <v>56</v>
      </c>
      <c r="L58" s="7">
        <f t="array" aca="1" ref="L58:Q58" ca="1">IF(K58&lt;fPower1,(fPower1-K58)*K58*fRev0/dLowInterp1+(K58-fPower0)*K58*fRev1/dLowInterp2,
IF(K58&lt;fPower3,(K58-fPower2)*(K58-fPower3)*fRev1/dHighInterp1-(K58-fPower1)*(K58-fPower3)*fRev2/dHighInterp2+(K58-fPower1)*(K58-fPower2)*fRev3/dHighInterp3,1))</f>
        <v>0.70374363920163541</v>
      </c>
      <c r="M58" s="8">
        <f ca="1"/>
        <v>0.34368372591847729</v>
      </c>
      <c r="N58" s="8">
        <f ca="1"/>
        <v>0.17125593212687512</v>
      </c>
      <c r="O58" s="8">
        <f ca="1"/>
        <v>0.10964554072197333</v>
      </c>
      <c r="P58" s="8">
        <f ca="1"/>
        <v>6.5027321910725744E-2</v>
      </c>
      <c r="Q58" s="8">
        <f ca="1"/>
        <v>2.7644765157591816E-2</v>
      </c>
      <c r="S58" s="10">
        <f t="shared" ca="1" si="9"/>
        <v>0.48381017691316613</v>
      </c>
      <c r="T58" s="6">
        <f t="array" aca="1" ref="T58:Y58" ca="1">IFERROR(IF(S58&lt;fRev1,(SQRT(dLowCoeffB^2+S58*dLowCoeffA*4)-dLowCoeffB)/(dLowCoeffA*2),
(SQRT(dHighCoeffB^2-(fRev1*fPower2*fPower3/dHighInterp1
-fRev2*fPower1*fPower3/dHighInterp2+fRev3*fPower1*fPower2/dHighInterp3-S58)
*dHighCoeffA*4)+dHighCoeffB)/(dHighCoeffA*2)),"-")</f>
        <v>44.786083945229954</v>
      </c>
      <c r="U58" s="3">
        <f ca="1"/>
        <v>67.899942198269656</v>
      </c>
      <c r="V58" s="3">
        <f ca="1"/>
        <v>106.06236845436412</v>
      </c>
      <c r="W58" s="3">
        <f ca="1"/>
        <v>153.6748162162242</v>
      </c>
      <c r="X58" s="3">
        <f ca="1"/>
        <v>224.89320292389854</v>
      </c>
      <c r="Y58" s="3">
        <f ca="1"/>
        <v>313.89849098854182</v>
      </c>
    </row>
    <row r="59" spans="1:25" x14ac:dyDescent="0.25">
      <c r="A59">
        <v>57</v>
      </c>
      <c r="B59" s="9">
        <f t="shared" si="1"/>
        <v>1.5833333333333333</v>
      </c>
      <c r="C59" s="3">
        <f t="shared" ca="1" si="2"/>
        <v>1</v>
      </c>
      <c r="D59">
        <f t="shared" ca="1" si="3"/>
        <v>57</v>
      </c>
      <c r="E59" s="8">
        <f t="shared" ca="1" si="4"/>
        <v>0.72075573542589144</v>
      </c>
      <c r="F59" s="8">
        <f t="shared" ca="1" si="5"/>
        <v>75.442384855418624</v>
      </c>
      <c r="G59" s="8">
        <f t="shared" ca="1" si="6"/>
        <v>1.3373543819587596E-2</v>
      </c>
      <c r="H59" s="8">
        <f t="shared" ca="1" si="7"/>
        <v>0.49698540747970105</v>
      </c>
      <c r="I59" s="8">
        <f t="shared" ca="1" si="8"/>
        <v>68.925358347929972</v>
      </c>
      <c r="K59" s="7">
        <f t="shared" ca="1" si="0"/>
        <v>57</v>
      </c>
      <c r="L59" s="7">
        <f t="array" aca="1" ref="L59:Q59" ca="1">IF(K59&lt;fPower1,(fPower1-K59)*K59*fRev0/dLowInterp1+(K59-fPower0)*K59*fRev1/dLowInterp2,
IF(K59&lt;fPower3,(K59-fPower2)*(K59-fPower3)*fRev1/dHighInterp1-(K59-fPower1)*(K59-fPower3)*fRev2/dHighInterp2+(K59-fPower1)*(K59-fPower2)*fRev3/dHighInterp3,1))</f>
        <v>0.72075573542589144</v>
      </c>
      <c r="M59" s="8">
        <f ca="1"/>
        <v>0.35455402107425904</v>
      </c>
      <c r="N59" s="8">
        <f ca="1"/>
        <v>0.17602583892736962</v>
      </c>
      <c r="O59" s="8">
        <f ca="1"/>
        <v>0.11229812855029386</v>
      </c>
      <c r="P59" s="8">
        <f ca="1"/>
        <v>6.6522669710045002E-2</v>
      </c>
      <c r="Q59" s="8">
        <f ca="1"/>
        <v>2.8369967793560269E-2</v>
      </c>
      <c r="S59" s="10">
        <f t="shared" ca="1" si="9"/>
        <v>0.49698540747970105</v>
      </c>
      <c r="T59" s="6">
        <f t="array" aca="1" ref="T59:Y59" ca="1">IFERROR(IF(S59&lt;fRev1,(SQRT(dLowCoeffB^2+S59*dLowCoeffA*4)-dLowCoeffB)/(dLowCoeffA*2),
(SQRT(dHighCoeffB^2-(fRev1*fPower2*fPower3/dHighInterp1
-fRev2*fPower1*fPower3/dHighInterp2+fRev3*fPower1*fPower2/dHighInterp3-S59)
*dHighCoeffA*4)+dHighCoeffB)/(dHighCoeffA*2)),"-")</f>
        <v>45.553433235237314</v>
      </c>
      <c r="U59" s="3">
        <f ca="1"/>
        <v>68.925358347929972</v>
      </c>
      <c r="V59" s="3">
        <f ca="1"/>
        <v>107.75205051476431</v>
      </c>
      <c r="W59" s="3">
        <f ca="1"/>
        <v>156.28232170629266</v>
      </c>
      <c r="X59" s="3">
        <f ca="1"/>
        <v>228.66641861609094</v>
      </c>
      <c r="Y59" s="3">
        <f ca="1"/>
        <v>318.54535681083814</v>
      </c>
    </row>
    <row r="60" spans="1:25" x14ac:dyDescent="0.25">
      <c r="A60">
        <v>58</v>
      </c>
      <c r="B60" s="9">
        <f t="shared" si="1"/>
        <v>1.6111111111111112</v>
      </c>
      <c r="C60" s="3">
        <f t="shared" ca="1" si="2"/>
        <v>1</v>
      </c>
      <c r="D60">
        <f t="shared" ca="1" si="3"/>
        <v>58</v>
      </c>
      <c r="E60" s="8">
        <f t="shared" ca="1" si="4"/>
        <v>0.73726711370395914</v>
      </c>
      <c r="F60" s="8">
        <f t="shared" ca="1" si="5"/>
        <v>77.442384855418624</v>
      </c>
      <c r="G60" s="8">
        <f t="shared" ca="1" si="6"/>
        <v>1.3971093085447308E-2</v>
      </c>
      <c r="H60" s="8">
        <f t="shared" ca="1" si="7"/>
        <v>0.5101606380462359</v>
      </c>
      <c r="I60" s="8">
        <f t="shared" ca="1" si="8"/>
        <v>70.102683170330423</v>
      </c>
      <c r="K60" s="7">
        <f t="shared" ca="1" si="0"/>
        <v>58</v>
      </c>
      <c r="L60" s="7">
        <f t="array" aca="1" ref="L60:Q60" ca="1">IF(K60&lt;fPower1,(fPower1-K60)*K60*fRev0/dLowInterp1+(K60-fPower0)*K60*fRev1/dLowInterp2,
IF(K60&lt;fPower3,(K60-fPower2)*(K60-fPower3)*fRev1/dHighInterp1-(K60-fPower1)*(K60-fPower3)*fRev2/dHighInterp2+(K60-fPower1)*(K60-fPower2)*fRev3/dHighInterp3,1))</f>
        <v>0.73726711370395914</v>
      </c>
      <c r="M60" s="8">
        <f ca="1"/>
        <v>0.36559038941475575</v>
      </c>
      <c r="N60" s="8">
        <f ca="1"/>
        <v>0.1808558076631403</v>
      </c>
      <c r="O60" s="8">
        <f ca="1"/>
        <v>0.11497508942226359</v>
      </c>
      <c r="P60" s="8">
        <f ca="1"/>
        <v>6.8029741917165737E-2</v>
      </c>
      <c r="Q60" s="8">
        <f ca="1"/>
        <v>2.9103294854626871E-2</v>
      </c>
      <c r="S60" s="10">
        <f t="shared" ca="1" si="9"/>
        <v>0.5101606380462359</v>
      </c>
      <c r="T60" s="6">
        <f t="array" aca="1" ref="T60:Y60" ca="1">IFERROR(IF(S60&lt;fRev1,(SQRT(dLowCoeffB^2+S60*dLowCoeffA*4)-dLowCoeffB)/(dLowCoeffA*2),
(SQRT(dHighCoeffB^2-(fRev1*fPower2*fPower3/dHighInterp1
-fRev2*fPower1*fPower3/dHighInterp2+fRev3*fPower1*fPower2/dHighInterp3-S60)
*dHighCoeffA*4)+dHighCoeffB)/(dHighCoeffA*2)),"-")</f>
        <v>46.183472960184147</v>
      </c>
      <c r="U60" s="3">
        <f ca="1"/>
        <v>70.102683170330423</v>
      </c>
      <c r="V60" s="3">
        <f ca="1"/>
        <v>109.47777280126027</v>
      </c>
      <c r="W60" s="3">
        <f ca="1"/>
        <v>158.77654698286676</v>
      </c>
      <c r="X60" s="3">
        <f ca="1"/>
        <v>232.09634897242978</v>
      </c>
      <c r="Y60" s="3">
        <f ca="1"/>
        <v>323.46401010360989</v>
      </c>
    </row>
    <row r="61" spans="1:25" x14ac:dyDescent="0.25">
      <c r="A61">
        <v>59</v>
      </c>
      <c r="B61" s="9">
        <f t="shared" si="1"/>
        <v>1.6388888888888888</v>
      </c>
      <c r="C61" s="3">
        <f t="shared" ca="1" si="2"/>
        <v>1</v>
      </c>
      <c r="D61">
        <f t="shared" ca="1" si="3"/>
        <v>59</v>
      </c>
      <c r="E61" s="8">
        <f t="shared" ca="1" si="4"/>
        <v>0.75327777403583895</v>
      </c>
      <c r="F61" s="8">
        <f t="shared" ca="1" si="5"/>
        <v>79.442384855418624</v>
      </c>
      <c r="G61" s="8">
        <f t="shared" ca="1" si="6"/>
        <v>1.458407445007245E-2</v>
      </c>
      <c r="H61" s="8">
        <f t="shared" ca="1" si="7"/>
        <v>0.52333586861277082</v>
      </c>
      <c r="I61" s="8">
        <f t="shared" ca="1" si="8"/>
        <v>71.34139034417197</v>
      </c>
      <c r="K61" s="7">
        <f t="shared" ca="1" si="0"/>
        <v>59</v>
      </c>
      <c r="L61" s="7">
        <f t="array" aca="1" ref="L61:Q61" ca="1">IF(K61&lt;fPower1,(fPower1-K61)*K61*fRev0/dLowInterp1+(K61-fPower0)*K61*fRev1/dLowInterp2,
IF(K61&lt;fPower3,(K61-fPower2)*(K61-fPower3)*fRev1/dHighInterp1-(K61-fPower1)*(K61-fPower3)*fRev2/dHighInterp2+(K61-fPower1)*(K61-fPower2)*fRev3/dHighInterp3,1))</f>
        <v>0.75327777403583895</v>
      </c>
      <c r="M61" s="8">
        <f ca="1"/>
        <v>0.37679283093996763</v>
      </c>
      <c r="N61" s="8">
        <f ca="1"/>
        <v>0.18574583833418726</v>
      </c>
      <c r="O61" s="8">
        <f ca="1"/>
        <v>0.11767642333788236</v>
      </c>
      <c r="P61" s="8">
        <f ca="1"/>
        <v>6.9548538532087978E-2</v>
      </c>
      <c r="Q61" s="8">
        <f ca="1"/>
        <v>2.9844746340791595E-2</v>
      </c>
      <c r="S61" s="10">
        <f t="shared" ca="1" si="9"/>
        <v>0.52333586861277082</v>
      </c>
      <c r="T61" s="6">
        <f t="array" aca="1" ref="T61:Y61" ca="1">IFERROR(IF(S61&lt;fRev1,(SQRT(dLowCoeffB^2+S61*dLowCoeffA*4)-dLowCoeffB)/(dLowCoeffA*2),
(SQRT(dHighCoeffB^2-(fRev1*fPower2*fPower3/dHighInterp1
-fRev2*fPower1*fPower3/dHighInterp2+fRev3*fPower1*fPower2/dHighInterp3-S61)
*dHighCoeffA*4)+dHighCoeffB)/(dHighCoeffA*2)),"-")</f>
        <v>46.78158519904148</v>
      </c>
      <c r="U61" s="3">
        <f ca="1"/>
        <v>71.34139034417197</v>
      </c>
      <c r="V61" s="3">
        <f ca="1"/>
        <v>111.23836911846297</v>
      </c>
      <c r="W61" s="3">
        <f ca="1"/>
        <v>161.27187595695099</v>
      </c>
      <c r="X61" s="3">
        <f ca="1"/>
        <v>235.47255306736153</v>
      </c>
      <c r="Y61" s="3">
        <f ca="1"/>
        <v>328.53095857581803</v>
      </c>
    </row>
    <row r="62" spans="1:25" x14ac:dyDescent="0.25">
      <c r="A62">
        <v>60</v>
      </c>
      <c r="B62" s="9">
        <f t="shared" si="1"/>
        <v>1.6666666666666667</v>
      </c>
      <c r="C62" s="3">
        <f t="shared" ca="1" si="2"/>
        <v>1</v>
      </c>
      <c r="D62">
        <f t="shared" ca="1" si="3"/>
        <v>60</v>
      </c>
      <c r="E62" s="8">
        <f t="shared" ca="1" si="4"/>
        <v>0.76878771642153076</v>
      </c>
      <c r="F62" s="8">
        <f t="shared" ca="1" si="5"/>
        <v>81.183982854113651</v>
      </c>
      <c r="G62" s="8">
        <f t="shared" ca="1" si="6"/>
        <v>1.5210494070860364E-2</v>
      </c>
      <c r="H62" s="8">
        <f t="shared" ca="1" si="7"/>
        <v>0.53480884620628222</v>
      </c>
      <c r="I62" s="8">
        <f t="shared" ca="1" si="8"/>
        <v>72.433242061549578</v>
      </c>
      <c r="K62" s="7">
        <f t="shared" ca="1" si="0"/>
        <v>60</v>
      </c>
      <c r="L62" s="7">
        <f t="array" aca="1" ref="L62:Q62" ca="1">IF(K62&lt;fPower1,(fPower1-K62)*K62*fRev0/dLowInterp1+(K62-fPower0)*K62*fRev1/dLowInterp2,
IF(K62&lt;fPower3,(K62-fPower2)*(K62-fPower3)*fRev1/dHighInterp1-(K62-fPower1)*(K62-fPower3)*fRev2/dHighInterp2+(K62-fPower1)*(K62-fPower2)*fRev3/dHighInterp3,1))</f>
        <v>0.76878771642153076</v>
      </c>
      <c r="M62" s="8">
        <f ca="1"/>
        <v>0.38816134564989457</v>
      </c>
      <c r="N62" s="8">
        <f ca="1"/>
        <v>0.19069593094051035</v>
      </c>
      <c r="O62" s="8">
        <f ca="1"/>
        <v>0.12040213029715027</v>
      </c>
      <c r="P62" s="8">
        <f ca="1"/>
        <v>7.1079059554811669E-2</v>
      </c>
      <c r="Q62" s="8">
        <f ca="1"/>
        <v>3.0594322252054523E-2</v>
      </c>
      <c r="S62" s="10">
        <f t="shared" ca="1" si="9"/>
        <v>0.53480884620628222</v>
      </c>
      <c r="T62" s="6">
        <f t="array" aca="1" ref="T62:Y62" ca="1">IFERROR(IF(S62&lt;fRev1,(SQRT(dLowCoeffB^2+S62*dLowCoeffA*4)-dLowCoeffB)/(dLowCoeffA*2),
(SQRT(dHighCoeffB^2-(fRev1*fPower2*fPower3/dHighInterp1
-fRev2*fPower1*fPower3/dHighInterp2+fRev3*fPower1*fPower2/dHighInterp3-S62)
*dHighCoeffA*4)+dHighCoeffB)/(dHighCoeffA*2)),"-")</f>
        <v>47.309170715102219</v>
      </c>
      <c r="U62" s="3">
        <f ca="1"/>
        <v>72.433242061549578</v>
      </c>
      <c r="V62" s="3">
        <f ca="1"/>
        <v>112.79074253121303</v>
      </c>
      <c r="W62" s="3">
        <f ca="1"/>
        <v>163.47222940735762</v>
      </c>
      <c r="X62" s="3">
        <f ca="1"/>
        <v>238.45018330852329</v>
      </c>
      <c r="Y62" s="3">
        <f ca="1"/>
        <v>332.99699516553699</v>
      </c>
    </row>
    <row r="63" spans="1:25" x14ac:dyDescent="0.25">
      <c r="A63">
        <v>61</v>
      </c>
      <c r="B63" s="9">
        <f t="shared" si="1"/>
        <v>1.6944444444444444</v>
      </c>
      <c r="C63" s="3">
        <f t="shared" ca="1" si="2"/>
        <v>1</v>
      </c>
      <c r="D63">
        <f t="shared" ca="1" si="3"/>
        <v>61</v>
      </c>
      <c r="E63" s="8">
        <f t="shared" ca="1" si="4"/>
        <v>0.78379694086103469</v>
      </c>
      <c r="F63" s="8">
        <f t="shared" ca="1" si="5"/>
        <v>82.768956954925272</v>
      </c>
      <c r="G63" s="8">
        <f t="shared" ca="1" si="6"/>
        <v>1.5849143430080467E-2</v>
      </c>
      <c r="H63" s="8">
        <f t="shared" ca="1" si="7"/>
        <v>0.54525004581637193</v>
      </c>
      <c r="I63" s="8">
        <f t="shared" ca="1" si="8"/>
        <v>73.437951721168773</v>
      </c>
      <c r="K63" s="7">
        <f t="shared" ca="1" si="0"/>
        <v>61</v>
      </c>
      <c r="L63" s="7">
        <f t="array" aca="1" ref="L63:Q63" ca="1">IF(K63&lt;fPower1,(fPower1-K63)*K63*fRev0/dLowInterp1+(K63-fPower0)*K63*fRev1/dLowInterp2,
IF(K63&lt;fPower3,(K63-fPower2)*(K63-fPower3)*fRev1/dHighInterp1-(K63-fPower1)*(K63-fPower3)*fRev2/dHighInterp2+(K63-fPower1)*(K63-fPower2)*fRev3/dHighInterp3,1))</f>
        <v>0.78379694086103469</v>
      </c>
      <c r="M63" s="8">
        <f ca="1"/>
        <v>0.3996959335445367</v>
      </c>
      <c r="N63" s="8">
        <f ca="1"/>
        <v>0.1957060854821096</v>
      </c>
      <c r="O63" s="8">
        <f ca="1"/>
        <v>0.12315221030006726</v>
      </c>
      <c r="P63" s="8">
        <f ca="1"/>
        <v>7.2621304985336865E-2</v>
      </c>
      <c r="Q63" s="8">
        <f ca="1"/>
        <v>3.135202258841549E-2</v>
      </c>
      <c r="S63" s="10">
        <f t="shared" ca="1" si="9"/>
        <v>0.54525004581637193</v>
      </c>
      <c r="T63" s="6">
        <f t="array" aca="1" ref="T63:Y63" ca="1">IFERROR(IF(S63&lt;fRev1,(SQRT(dLowCoeffB^2+S63*dLowCoeffA*4)-dLowCoeffB)/(dLowCoeffA*2),
(SQRT(dHighCoeffB^2-(fRev1*fPower2*fPower3/dHighInterp1
-fRev2*fPower1*fPower3/dHighInterp2+fRev3*fPower1*fPower2/dHighInterp3-S63)
*dHighCoeffA*4)+dHighCoeffB)/(dHighCoeffA*2)),"-")</f>
        <v>47.794977752622586</v>
      </c>
      <c r="U63" s="3">
        <f ca="1"/>
        <v>73.437951721168773</v>
      </c>
      <c r="V63" s="3">
        <f ca="1"/>
        <v>114.21965268162654</v>
      </c>
      <c r="W63" s="3">
        <f ca="1"/>
        <v>165.49770731967058</v>
      </c>
      <c r="X63" s="3">
        <f ca="1"/>
        <v>241.19161924874379</v>
      </c>
      <c r="Y63" s="3">
        <f ca="1"/>
        <v>337.10642235124351</v>
      </c>
    </row>
    <row r="64" spans="1:25" x14ac:dyDescent="0.25">
      <c r="A64">
        <v>62</v>
      </c>
      <c r="B64" s="9">
        <f t="shared" si="1"/>
        <v>1.7222222222222223</v>
      </c>
      <c r="C64" s="3">
        <f t="shared" ca="1" si="2"/>
        <v>1</v>
      </c>
      <c r="D64">
        <f t="shared" ca="1" si="3"/>
        <v>62</v>
      </c>
      <c r="E64" s="8">
        <f t="shared" ca="1" si="4"/>
        <v>0.79830544735435061</v>
      </c>
      <c r="F64" s="8">
        <f t="shared" ca="1" si="5"/>
        <v>84.301055240619434</v>
      </c>
      <c r="G64" s="8">
        <f t="shared" ca="1" si="6"/>
        <v>1.649961453533216E-2</v>
      </c>
      <c r="H64" s="8">
        <f t="shared" ca="1" si="7"/>
        <v>0.55534291989867868</v>
      </c>
      <c r="I64" s="8">
        <f t="shared" ca="1" si="8"/>
        <v>74.419483817050562</v>
      </c>
      <c r="K64" s="7">
        <f t="shared" ca="1" si="0"/>
        <v>62</v>
      </c>
      <c r="L64" s="7">
        <f t="array" aca="1" ref="L64:Q64" ca="1">IF(K64&lt;fPower1,(fPower1-K64)*K64*fRev0/dLowInterp1+(K64-fPower0)*K64*fRev1/dLowInterp2,
IF(K64&lt;fPower3,(K64-fPower2)*(K64-fPower3)*fRev1/dHighInterp1-(K64-fPower1)*(K64-fPower3)*fRev2/dHighInterp2+(K64-fPower1)*(K64-fPower2)*fRev3/dHighInterp3,1))</f>
        <v>0.79830544735435061</v>
      </c>
      <c r="M64" s="8">
        <f ca="1"/>
        <v>0.41139659462389383</v>
      </c>
      <c r="N64" s="8">
        <f ca="1"/>
        <v>0.20077630195898516</v>
      </c>
      <c r="O64" s="8">
        <f ca="1"/>
        <v>0.12592666334663344</v>
      </c>
      <c r="P64" s="8">
        <f ca="1"/>
        <v>7.4175274823663456E-2</v>
      </c>
      <c r="Q64" s="8">
        <f ca="1"/>
        <v>3.211784734987469E-2</v>
      </c>
      <c r="S64" s="10">
        <f t="shared" ca="1" si="9"/>
        <v>0.55534291989867868</v>
      </c>
      <c r="T64" s="6">
        <f t="array" aca="1" ref="T64:Y64" ca="1">IFERROR(IF(S64&lt;fRev1,(SQRT(dLowCoeffB^2+S64*dLowCoeffA*4)-dLowCoeffB)/(dLowCoeffA*2),
(SQRT(dHighCoeffB^2-(fRev1*fPower2*fPower3/dHighInterp1
-fRev2*fPower1*fPower3/dHighInterp2+fRev3*fPower1*fPower2/dHighInterp3-S64)
*dHighCoeffA*4)+dHighCoeffB)/(dHighCoeffA*2)),"-")</f>
        <v>48.269892777142488</v>
      </c>
      <c r="U64" s="3">
        <f ca="1"/>
        <v>74.419483817050562</v>
      </c>
      <c r="V64" s="3">
        <f ca="1"/>
        <v>115.61601442910782</v>
      </c>
      <c r="W64" s="3">
        <f ca="1"/>
        <v>167.47716557447413</v>
      </c>
      <c r="X64" s="3">
        <f ca="1"/>
        <v>243.8712058969171</v>
      </c>
      <c r="Y64" s="3">
        <f ca="1"/>
        <v>341.12088752649413</v>
      </c>
    </row>
    <row r="65" spans="1:25" x14ac:dyDescent="0.25">
      <c r="A65">
        <v>63</v>
      </c>
      <c r="B65" s="9">
        <f t="shared" si="1"/>
        <v>1.75</v>
      </c>
      <c r="C65" s="3">
        <f t="shared" ca="1" si="2"/>
        <v>1</v>
      </c>
      <c r="D65">
        <f t="shared" ca="1" si="3"/>
        <v>63</v>
      </c>
      <c r="E65" s="8">
        <f t="shared" ca="1" si="4"/>
        <v>0.81231323590147853</v>
      </c>
      <c r="F65" s="8">
        <f t="shared" ca="1" si="5"/>
        <v>85.780277711196135</v>
      </c>
      <c r="G65" s="8">
        <f t="shared" ca="1" si="6"/>
        <v>1.7161499394214845E-2</v>
      </c>
      <c r="H65" s="8">
        <f t="shared" ca="1" si="7"/>
        <v>0.56508746845320246</v>
      </c>
      <c r="I65" s="8">
        <f t="shared" ca="1" si="8"/>
        <v>75.37709513326304</v>
      </c>
      <c r="K65" s="7">
        <f t="shared" ca="1" si="0"/>
        <v>63</v>
      </c>
      <c r="L65" s="7">
        <f t="array" aca="1" ref="L65:Q65" ca="1">IF(K65&lt;fPower1,(fPower1-K65)*K65*fRev0/dLowInterp1+(K65-fPower0)*K65*fRev1/dLowInterp2,
IF(K65&lt;fPower3,(K65-fPower2)*(K65-fPower3)*fRev1/dHighInterp1-(K65-fPower1)*(K65-fPower3)*fRev2/dHighInterp2+(K65-fPower1)*(K65-fPower2)*fRev3/dHighInterp3,1))</f>
        <v>0.81231323590147853</v>
      </c>
      <c r="M65" s="8">
        <f ca="1"/>
        <v>0.42326332888796614</v>
      </c>
      <c r="N65" s="8">
        <f ca="1"/>
        <v>0.20590658037113682</v>
      </c>
      <c r="O65" s="8">
        <f ca="1"/>
        <v>0.12872548943684867</v>
      </c>
      <c r="P65" s="8">
        <f ca="1"/>
        <v>7.5740969069791581E-2</v>
      </c>
      <c r="Q65" s="8">
        <f ca="1"/>
        <v>3.2891796536432011E-2</v>
      </c>
      <c r="S65" s="10">
        <f t="shared" ca="1" si="9"/>
        <v>0.56508746845320246</v>
      </c>
      <c r="T65" s="6">
        <f t="array" aca="1" ref="T65:Y65" ca="1">IFERROR(IF(S65&lt;fRev1,(SQRT(dLowCoeffB^2+S65*dLowCoeffA*4)-dLowCoeffB)/(dLowCoeffA*2),
(SQRT(dHighCoeffB^2-(fRev1*fPower2*fPower3/dHighInterp1
-fRev2*fPower1*fPower3/dHighInterp2+fRev3*fPower1*fPower2/dHighInterp3-S65)
*dHighCoeffA*4)+dHighCoeffB)/(dHighCoeffA*2)),"-")</f>
        <v>48.73354401774165</v>
      </c>
      <c r="U65" s="3">
        <f ca="1"/>
        <v>75.37709513326304</v>
      </c>
      <c r="V65" s="3">
        <f ca="1"/>
        <v>116.9787539716035</v>
      </c>
      <c r="W65" s="3">
        <f ca="1"/>
        <v>169.40907742311833</v>
      </c>
      <c r="X65" s="3">
        <f ca="1"/>
        <v>246.48685989644369</v>
      </c>
      <c r="Y65" s="3">
        <f ca="1"/>
        <v>345.03735753190796</v>
      </c>
    </row>
    <row r="66" spans="1:25" x14ac:dyDescent="0.25">
      <c r="A66">
        <v>64</v>
      </c>
      <c r="B66" s="9">
        <f t="shared" si="1"/>
        <v>1.7777777777777777</v>
      </c>
      <c r="C66" s="3">
        <f t="shared" ca="1" si="2"/>
        <v>1</v>
      </c>
      <c r="D66">
        <f t="shared" ca="1" si="3"/>
        <v>64</v>
      </c>
      <c r="E66" s="8">
        <f t="shared" ca="1" si="4"/>
        <v>0.82582030650241833</v>
      </c>
      <c r="F66" s="8">
        <f t="shared" ca="1" si="5"/>
        <v>87.206624366655376</v>
      </c>
      <c r="G66" s="8">
        <f t="shared" ca="1" si="6"/>
        <v>1.7834390014327926E-2</v>
      </c>
      <c r="H66" s="8">
        <f t="shared" ca="1" si="7"/>
        <v>0.57448369147994316</v>
      </c>
      <c r="I66" s="8">
        <f t="shared" ca="1" si="8"/>
        <v>76.310029634397665</v>
      </c>
      <c r="K66" s="7">
        <f t="shared" ref="K66:K129" ca="1" si="10">D66</f>
        <v>64</v>
      </c>
      <c r="L66" s="7">
        <f t="array" aca="1" ref="L66:Q66" ca="1">IF(K66&lt;fPower1,(fPower1-K66)*K66*fRev0/dLowInterp1+(K66-fPower0)*K66*fRev1/dLowInterp2,
IF(K66&lt;fPower3,(K66-fPower2)*(K66-fPower3)*fRev1/dHighInterp1-(K66-fPower1)*(K66-fPower3)*fRev2/dHighInterp2+(K66-fPower1)*(K66-fPower2)*fRev3/dHighInterp3,1))</f>
        <v>0.82582030650241833</v>
      </c>
      <c r="M66" s="8">
        <f ca="1"/>
        <v>0.43529613633675346</v>
      </c>
      <c r="N66" s="8">
        <f ca="1"/>
        <v>0.21109692071856478</v>
      </c>
      <c r="O66" s="8">
        <f ca="1"/>
        <v>0.13154868857071297</v>
      </c>
      <c r="P66" s="8">
        <f ca="1"/>
        <v>7.7318387723721155E-2</v>
      </c>
      <c r="Q66" s="8">
        <f ca="1"/>
        <v>3.3673870148087481E-2</v>
      </c>
      <c r="S66" s="10">
        <f t="shared" ca="1" si="9"/>
        <v>0.57448369147994316</v>
      </c>
      <c r="T66" s="6">
        <f t="array" aca="1" ref="T66:Y66" ca="1">IFERROR(IF(S66&lt;fRev1,(SQRT(dLowCoeffB^2+S66*dLowCoeffA*4)-dLowCoeffB)/(dLowCoeffA*2),
(SQRT(dHighCoeffB^2-(fRev1*fPower2*fPower3/dHighInterp1
-fRev2*fPower1*fPower3/dHighInterp2+fRev3*fPower1*fPower2/dHighInterp3-S66)
*dHighCoeffA*4)+dHighCoeffB)/(dHighCoeffA*2)),"-")</f>
        <v>49.185552023486963</v>
      </c>
      <c r="U66" s="3">
        <f ca="1"/>
        <v>76.310029634397665</v>
      </c>
      <c r="V66" s="3">
        <f ca="1"/>
        <v>118.30677734821711</v>
      </c>
      <c r="W66" s="3">
        <f ca="1"/>
        <v>171.2918869885653</v>
      </c>
      <c r="X66" s="3">
        <f ca="1"/>
        <v>249.03645639463045</v>
      </c>
      <c r="Y66" s="3">
        <f ca="1"/>
        <v>348.85274751693254</v>
      </c>
    </row>
    <row r="67" spans="1:25" x14ac:dyDescent="0.25">
      <c r="A67">
        <v>65</v>
      </c>
      <c r="B67" s="9">
        <f t="shared" si="1"/>
        <v>1.8055555555555556</v>
      </c>
      <c r="C67" s="3">
        <f t="shared" ref="C67:C130" ca="1" si="11">MAX(COUNTIFS(ShiftGears,"&lt;="&amp;MaxGear,ShiftPointsUse,"&lt;="&amp;D66+CarSetPower)+1,C66)</f>
        <v>1</v>
      </c>
      <c r="D67">
        <f t="shared" ref="D67:D130" ca="1" si="12">MIN(IF(C67&gt;C66,I66,D66+CarSetPower),INDEX(fPower3,C67))</f>
        <v>65</v>
      </c>
      <c r="E67" s="8">
        <f t="shared" ref="E67:E130" ca="1" si="13">INDEX(L67:Q67,C67)</f>
        <v>0.83882665915717025</v>
      </c>
      <c r="F67" s="8">
        <f t="shared" ref="F67:F130" ca="1" si="14">MIN(E67*INDEX(MaxSpeed,C67)*CarSetMult,F66+AccelCap)</f>
        <v>88.580095206997186</v>
      </c>
      <c r="G67" s="8">
        <f t="shared" ref="G67:G130" ca="1" si="15">G66+F67/36/3600</f>
        <v>1.8517878403270807E-2</v>
      </c>
      <c r="H67" s="8">
        <f t="shared" ref="H67:H130" ca="1" si="16">IF(C67&lt;MaxGear,F67/INDEX(MaxSpeed,C67+1)/CarSetMult,"-")</f>
        <v>0.58353158897890101</v>
      </c>
      <c r="I67" s="8">
        <f t="shared" ref="I67:I130" ca="1" si="17">IF(C67&lt;MaxGear,INDEX(T67:Y67,C67+1),"-")</f>
        <v>77.217519825469367</v>
      </c>
      <c r="K67" s="7">
        <f t="shared" ca="1" si="10"/>
        <v>65</v>
      </c>
      <c r="L67" s="7">
        <f t="array" aca="1" ref="L67:Q67" ca="1">IF(K67&lt;fPower1,(fPower1-K67)*K67*fRev0/dLowInterp1+(K67-fPower0)*K67*fRev1/dLowInterp2,
IF(K67&lt;fPower3,(K67-fPower2)*(K67-fPower3)*fRev1/dHighInterp1-(K67-fPower1)*(K67-fPower3)*fRev2/dHighInterp2+(K67-fPower1)*(K67-fPower2)*fRev3/dHighInterp3,1))</f>
        <v>0.83882665915717025</v>
      </c>
      <c r="M67" s="8">
        <f ca="1"/>
        <v>0.44749501697025595</v>
      </c>
      <c r="N67" s="8">
        <f ca="1"/>
        <v>0.21634732300126888</v>
      </c>
      <c r="O67" s="8">
        <f ca="1"/>
        <v>0.13439626074822639</v>
      </c>
      <c r="P67" s="8">
        <f ca="1"/>
        <v>7.8907530785452235E-2</v>
      </c>
      <c r="Q67" s="8">
        <f ca="1"/>
        <v>3.4464068184841073E-2</v>
      </c>
      <c r="S67" s="10">
        <f t="shared" ref="S67:S130" ca="1" si="18">H67</f>
        <v>0.58353158897890101</v>
      </c>
      <c r="T67" s="6">
        <f t="array" aca="1" ref="T67:Y67" ca="1">IFERROR(IF(S67&lt;fRev1,(SQRT(dLowCoeffB^2+S67*dLowCoeffA*4)-dLowCoeffB)/(dLowCoeffA*2),
(SQRT(dHighCoeffB^2-(fRev1*fPower2*fPower3/dHighInterp1
-fRev2*fPower1*fPower3/dHighInterp2+fRev3*fPower1*fPower2/dHighInterp3-S67)
*dHighCoeffA*4)+dHighCoeffB)/(dHighCoeffA*2)),"-")</f>
        <v>49.625530291850112</v>
      </c>
      <c r="U67" s="3">
        <f ca="1"/>
        <v>77.217519825469367</v>
      </c>
      <c r="V67" s="3">
        <f ca="1"/>
        <v>119.59897234140334</v>
      </c>
      <c r="W67" s="3">
        <f ca="1"/>
        <v>173.12401195093034</v>
      </c>
      <c r="X67" s="3">
        <f ca="1"/>
        <v>251.51783263311853</v>
      </c>
      <c r="Y67" s="3">
        <f ca="1"/>
        <v>352.56392651220506</v>
      </c>
    </row>
    <row r="68" spans="1:25" x14ac:dyDescent="0.25">
      <c r="A68">
        <v>66</v>
      </c>
      <c r="B68" s="9">
        <f t="shared" si="1"/>
        <v>1.8333333333333333</v>
      </c>
      <c r="C68" s="3">
        <f t="shared" ca="1" si="11"/>
        <v>1</v>
      </c>
      <c r="D68">
        <f t="shared" ca="1" si="12"/>
        <v>66</v>
      </c>
      <c r="E68" s="8">
        <f t="shared" ca="1" si="13"/>
        <v>0.85133229386573395</v>
      </c>
      <c r="F68" s="8">
        <f t="shared" ca="1" si="14"/>
        <v>89.900690232221507</v>
      </c>
      <c r="G68" s="8">
        <f t="shared" ca="1" si="15"/>
        <v>1.9211556568642887E-2</v>
      </c>
      <c r="H68" s="8">
        <f t="shared" ca="1" si="16"/>
        <v>0.59223116095007577</v>
      </c>
      <c r="I68" s="8">
        <f t="shared" ca="1" si="17"/>
        <v>78.098788311016662</v>
      </c>
      <c r="K68" s="7">
        <f t="shared" ca="1" si="10"/>
        <v>66</v>
      </c>
      <c r="L68" s="7">
        <f t="array" aca="1" ref="L68:Q68" ca="1">IF(K68&lt;fPower1,(fPower1-K68)*K68*fRev0/dLowInterp1+(K68-fPower0)*K68*fRev1/dLowInterp2,
IF(K68&lt;fPower3,(K68-fPower2)*(K68-fPower3)*fRev1/dHighInterp1-(K68-fPower1)*(K68-fPower3)*fRev2/dHighInterp2+(K68-fPower1)*(K68-fPower2)*fRev3/dHighInterp3,1))</f>
        <v>0.85133229386573395</v>
      </c>
      <c r="M68" s="8">
        <f ca="1"/>
        <v>0.45985997078847352</v>
      </c>
      <c r="N68" s="8">
        <f ca="1"/>
        <v>0.2216577872192492</v>
      </c>
      <c r="O68" s="8">
        <f ca="1"/>
        <v>0.13726820596938902</v>
      </c>
      <c r="P68" s="8">
        <f ca="1"/>
        <v>8.0508398254984792E-2</v>
      </c>
      <c r="Q68" s="8">
        <f ca="1"/>
        <v>3.5262390646692898E-2</v>
      </c>
      <c r="S68" s="10">
        <f t="shared" ca="1" si="18"/>
        <v>0.59223116095007577</v>
      </c>
      <c r="T68" s="6">
        <f t="array" aca="1" ref="T68:Y68" ca="1">IFERROR(IF(S68&lt;fRev1,(SQRT(dLowCoeffB^2+S68*dLowCoeffA*4)-dLowCoeffB)/(dLowCoeffA*2),
(SQRT(dHighCoeffB^2-(fRev1*fPower2*fPower3/dHighInterp1
-fRev2*fPower1*fPower3/dHighInterp2+fRev3*fPower1*fPower2/dHighInterp3-S68)
*dHighCoeffA*4)+dHighCoeffB)/(dHighCoeffA*2)),"-")</f>
        <v>50.05308600654385</v>
      </c>
      <c r="U68" s="3">
        <f ca="1"/>
        <v>78.098788311016662</v>
      </c>
      <c r="V68" s="3">
        <f ca="1"/>
        <v>120.8542106798544</v>
      </c>
      <c r="W68" s="3">
        <f ca="1"/>
        <v>174.90384666415247</v>
      </c>
      <c r="X68" s="3">
        <f ca="1"/>
        <v>253.92879213994831</v>
      </c>
      <c r="Y68" s="3">
        <f ca="1"/>
        <v>356.16772380985822</v>
      </c>
    </row>
    <row r="69" spans="1:25" x14ac:dyDescent="0.25">
      <c r="A69">
        <v>67</v>
      </c>
      <c r="B69" s="9">
        <f t="shared" si="1"/>
        <v>1.8611111111111112</v>
      </c>
      <c r="C69" s="3">
        <f t="shared" ca="1" si="11"/>
        <v>1</v>
      </c>
      <c r="D69">
        <f t="shared" ca="1" si="12"/>
        <v>67</v>
      </c>
      <c r="E69" s="8">
        <f t="shared" ca="1" si="13"/>
        <v>0.86333721062810997</v>
      </c>
      <c r="F69" s="8">
        <f t="shared" ca="1" si="14"/>
        <v>91.168409442328425</v>
      </c>
      <c r="G69" s="8">
        <f t="shared" ca="1" si="15"/>
        <v>1.9915016518043571E-2</v>
      </c>
      <c r="H69" s="8">
        <f t="shared" ca="1" si="16"/>
        <v>0.6005824073934678</v>
      </c>
      <c r="I69" s="8">
        <f t="shared" ca="1" si="17"/>
        <v>78.953049562066425</v>
      </c>
      <c r="K69" s="7">
        <f t="shared" ca="1" si="10"/>
        <v>67</v>
      </c>
      <c r="L69" s="7">
        <f t="array" aca="1" ref="L69:Q69" ca="1">IF(K69&lt;fPower1,(fPower1-K69)*K69*fRev0/dLowInterp1+(K69-fPower0)*K69*fRev1/dLowInterp2,
IF(K69&lt;fPower3,(K69-fPower2)*(K69-fPower3)*fRev1/dHighInterp1-(K69-fPower1)*(K69-fPower3)*fRev2/dHighInterp2+(K69-fPower1)*(K69-fPower2)*fRev3/dHighInterp3,1))</f>
        <v>0.86333721062810997</v>
      </c>
      <c r="M69" s="8">
        <f ca="1"/>
        <v>0.47239099779140614</v>
      </c>
      <c r="N69" s="8">
        <f ca="1"/>
        <v>0.22702831337250573</v>
      </c>
      <c r="O69" s="8">
        <f ca="1"/>
        <v>0.14016452423420067</v>
      </c>
      <c r="P69" s="8">
        <f ca="1"/>
        <v>8.2120990132318744E-2</v>
      </c>
      <c r="Q69" s="8">
        <f ca="1"/>
        <v>3.6068837533642789E-2</v>
      </c>
      <c r="S69" s="10">
        <f t="shared" ca="1" si="18"/>
        <v>0.6005824073934678</v>
      </c>
      <c r="T69" s="6">
        <f t="array" aca="1" ref="T69:Y69" ca="1">IFERROR(IF(S69&lt;fRev1,(SQRT(dLowCoeffB^2+S69*dLowCoeffA*4)-dLowCoeffB)/(dLowCoeffA*2),
(SQRT(dHighCoeffB^2-(fRev1*fPower2*fPower3/dHighInterp1
-fRev2*fPower1*fPower3/dHighInterp2+fRev3*fPower1*fPower2/dHighInterp3-S69)
*dHighCoeffA*4)+dHighCoeffB)/(dHighCoeffA*2)),"-")</f>
        <v>50.46782089108784</v>
      </c>
      <c r="U69" s="3">
        <f ca="1"/>
        <v>78.953049562066425</v>
      </c>
      <c r="V69" s="3">
        <f ca="1"/>
        <v>122.07135055705787</v>
      </c>
      <c r="W69" s="3">
        <f ca="1"/>
        <v>176.62976572582042</v>
      </c>
      <c r="X69" s="3">
        <f ca="1"/>
        <v>256.26710955610088</v>
      </c>
      <c r="Y69" s="3">
        <f ca="1"/>
        <v>359.66093618622546</v>
      </c>
    </row>
    <row r="70" spans="1:25" x14ac:dyDescent="0.25">
      <c r="A70">
        <v>68</v>
      </c>
      <c r="B70" s="9">
        <f t="shared" si="1"/>
        <v>1.8888888888888888</v>
      </c>
      <c r="C70" s="3">
        <f t="shared" ca="1" si="11"/>
        <v>1</v>
      </c>
      <c r="D70">
        <f t="shared" ca="1" si="12"/>
        <v>68</v>
      </c>
      <c r="E70" s="8">
        <f t="shared" ca="1" si="13"/>
        <v>0.874841409444298</v>
      </c>
      <c r="F70" s="8">
        <f t="shared" ca="1" si="14"/>
        <v>92.383252837317883</v>
      </c>
      <c r="G70" s="8">
        <f t="shared" ca="1" si="15"/>
        <v>2.0627850259072256E-2</v>
      </c>
      <c r="H70" s="8">
        <f t="shared" ca="1" si="16"/>
        <v>0.60858532830907697</v>
      </c>
      <c r="I70" s="8">
        <f t="shared" ca="1" si="17"/>
        <v>79.779511897877867</v>
      </c>
      <c r="K70" s="7">
        <f t="shared" ca="1" si="10"/>
        <v>68</v>
      </c>
      <c r="L70" s="7">
        <f t="array" aca="1" ref="L70:Q70" ca="1">IF(K70&lt;fPower1,(fPower1-K70)*K70*fRev0/dLowInterp1+(K70-fPower0)*K70*fRev1/dLowInterp2,
IF(K70&lt;fPower3,(K70-fPower2)*(K70-fPower3)*fRev1/dHighInterp1-(K70-fPower1)*(K70-fPower3)*fRev2/dHighInterp2+(K70-fPower1)*(K70-fPower2)*fRev3/dHighInterp3,1))</f>
        <v>0.874841409444298</v>
      </c>
      <c r="M70" s="8">
        <f ca="1"/>
        <v>0.48508809797905394</v>
      </c>
      <c r="N70" s="8">
        <f ca="1"/>
        <v>0.23245890146103843</v>
      </c>
      <c r="O70" s="8">
        <f ca="1"/>
        <v>0.14308521554266146</v>
      </c>
      <c r="P70" s="8">
        <f ca="1"/>
        <v>8.3745306417454257E-2</v>
      </c>
      <c r="Q70" s="8">
        <f ca="1"/>
        <v>3.6883408845690802E-2</v>
      </c>
      <c r="S70" s="10">
        <f t="shared" ca="1" si="18"/>
        <v>0.60858532830907697</v>
      </c>
      <c r="T70" s="6">
        <f t="array" aca="1" ref="T70:Y70" ca="1">IFERROR(IF(S70&lt;fRev1,(SQRT(dLowCoeffB^2+S70*dLowCoeffA*4)-dLowCoeffB)/(dLowCoeffA*2),
(SQRT(dHighCoeffB^2-(fRev1*fPower2*fPower3/dHighInterp1
-fRev2*fPower1*fPower3/dHighInterp2+fRev3*fPower1*fPower2/dHighInterp3-S70)
*dHighCoeffA*4)+dHighCoeffB)/(dHighCoeffA*2)),"-")</f>
        <v>50.869332183593968</v>
      </c>
      <c r="U70" s="3">
        <f ca="1"/>
        <v>79.779511897877867</v>
      </c>
      <c r="V70" s="3">
        <f ca="1"/>
        <v>123.24923947802512</v>
      </c>
      <c r="W70" s="3">
        <f ca="1"/>
        <v>178.30012801866985</v>
      </c>
      <c r="X70" s="3">
        <f ca="1"/>
        <v>258.53053612465646</v>
      </c>
      <c r="Y70" s="3">
        <f ca="1"/>
        <v>363.04033599424417</v>
      </c>
    </row>
    <row r="71" spans="1:25" x14ac:dyDescent="0.25">
      <c r="A71">
        <v>69</v>
      </c>
      <c r="B71" s="9">
        <f t="shared" si="1"/>
        <v>1.9166666666666667</v>
      </c>
      <c r="C71" s="3">
        <f t="shared" ca="1" si="11"/>
        <v>1</v>
      </c>
      <c r="D71">
        <f t="shared" ca="1" si="12"/>
        <v>69</v>
      </c>
      <c r="E71" s="8">
        <f t="shared" ca="1" si="13"/>
        <v>0.88584489031429781</v>
      </c>
      <c r="F71" s="8">
        <f t="shared" ca="1" si="14"/>
        <v>93.545220417189853</v>
      </c>
      <c r="G71" s="8">
        <f t="shared" ca="1" si="15"/>
        <v>2.1349649799328352E-2</v>
      </c>
      <c r="H71" s="8">
        <f t="shared" ca="1" si="16"/>
        <v>0.61623992369690284</v>
      </c>
      <c r="I71" s="8">
        <f t="shared" ca="1" si="17"/>
        <v>80.577379687209273</v>
      </c>
      <c r="K71" s="7">
        <f t="shared" ca="1" si="10"/>
        <v>69</v>
      </c>
      <c r="L71" s="7">
        <f t="array" aca="1" ref="L71:Q71" ca="1">IF(K71&lt;fPower1,(fPower1-K71)*K71*fRev0/dLowInterp1+(K71-fPower0)*K71*fRev1/dLowInterp2,
IF(K71&lt;fPower3,(K71-fPower2)*(K71-fPower3)*fRev1/dHighInterp1-(K71-fPower1)*(K71-fPower3)*fRev2/dHighInterp2+(K71-fPower1)*(K71-fPower2)*fRev3/dHighInterp3,1))</f>
        <v>0.88584489031429781</v>
      </c>
      <c r="M71" s="8">
        <f ca="1"/>
        <v>0.49795127135141681</v>
      </c>
      <c r="N71" s="8">
        <f ca="1"/>
        <v>0.23794955148484731</v>
      </c>
      <c r="O71" s="8">
        <f ca="1"/>
        <v>0.14603027989477135</v>
      </c>
      <c r="P71" s="8">
        <f ca="1"/>
        <v>8.538134711039122E-2</v>
      </c>
      <c r="Q71" s="8">
        <f ca="1"/>
        <v>3.7706104582836991E-2</v>
      </c>
      <c r="S71" s="10">
        <f t="shared" ca="1" si="18"/>
        <v>0.61623992369690284</v>
      </c>
      <c r="T71" s="6">
        <f t="array" aca="1" ref="T71:Y71" ca="1">IFERROR(IF(S71&lt;fRev1,(SQRT(dLowCoeffB^2+S71*dLowCoeffA*4)-dLowCoeffB)/(dLowCoeffA*2),
(SQRT(dHighCoeffB^2-(fRev1*fPower2*fPower3/dHighInterp1
-fRev2*fPower1*fPower3/dHighInterp2+fRev3*fPower1*fPower2/dHighInterp3-S71)
*dHighCoeffA*4)+dHighCoeffB)/(dHighCoeffA*2)),"-")</f>
        <v>51.257213737180486</v>
      </c>
      <c r="U71" s="3">
        <f ca="1"/>
        <v>80.577379687209273</v>
      </c>
      <c r="V71" s="3">
        <f ca="1"/>
        <v>124.3867174435391</v>
      </c>
      <c r="W71" s="3">
        <f ca="1"/>
        <v>179.91328123779368</v>
      </c>
      <c r="X71" s="3">
        <f ca="1"/>
        <v>260.71680586462196</v>
      </c>
      <c r="Y71" s="3">
        <f ca="1"/>
        <v>366.30268014400696</v>
      </c>
    </row>
    <row r="72" spans="1:25" x14ac:dyDescent="0.25">
      <c r="A72">
        <v>70</v>
      </c>
      <c r="B72" s="9">
        <f t="shared" si="1"/>
        <v>1.9444444444444444</v>
      </c>
      <c r="C72" s="3">
        <f t="shared" ca="1" si="11"/>
        <v>1</v>
      </c>
      <c r="D72">
        <f t="shared" ca="1" si="12"/>
        <v>70</v>
      </c>
      <c r="E72" s="8">
        <f t="shared" ca="1" si="13"/>
        <v>0.89634765323810972</v>
      </c>
      <c r="F72" s="8">
        <f t="shared" ca="1" si="14"/>
        <v>94.654312181944391</v>
      </c>
      <c r="G72" s="8">
        <f t="shared" ca="1" si="15"/>
        <v>2.2080007146411257E-2</v>
      </c>
      <c r="H72" s="8">
        <f t="shared" ca="1" si="16"/>
        <v>0.62354619355694585</v>
      </c>
      <c r="I72" s="8">
        <f t="shared" ca="1" si="17"/>
        <v>81.34585577124173</v>
      </c>
      <c r="K72" s="7">
        <f t="shared" ca="1" si="10"/>
        <v>70</v>
      </c>
      <c r="L72" s="7">
        <f t="array" aca="1" ref="L72:Q72" ca="1">IF(K72&lt;fPower1,(fPower1-K72)*K72*fRev0/dLowInterp1+(K72-fPower0)*K72*fRev1/dLowInterp2,
IF(K72&lt;fPower3,(K72-fPower2)*(K72-fPower3)*fRev1/dHighInterp1-(K72-fPower1)*(K72-fPower3)*fRev2/dHighInterp2+(K72-fPower1)*(K72-fPower2)*fRev3/dHighInterp3,1))</f>
        <v>0.89634765323810972</v>
      </c>
      <c r="M72" s="8">
        <f ca="1"/>
        <v>0.50906087954159873</v>
      </c>
      <c r="N72" s="8">
        <f ca="1"/>
        <v>0.24350026344393247</v>
      </c>
      <c r="O72" s="8">
        <f ca="1"/>
        <v>0.14899971729053035</v>
      </c>
      <c r="P72" s="8">
        <f ca="1"/>
        <v>8.7029112211129661E-2</v>
      </c>
      <c r="Q72" s="8">
        <f ca="1"/>
        <v>3.8536924745081358E-2</v>
      </c>
      <c r="S72" s="10">
        <f t="shared" ca="1" si="18"/>
        <v>0.62354619355694585</v>
      </c>
      <c r="T72" s="6">
        <f t="array" aca="1" ref="T72:Y72" ca="1">IFERROR(IF(S72&lt;fRev1,(SQRT(dLowCoeffB^2+S72*dLowCoeffA*4)-dLowCoeffB)/(dLowCoeffA*2),
(SQRT(dHighCoeffB^2-(fRev1*fPower2*fPower3/dHighInterp1
-fRev2*fPower1*fPower3/dHighInterp2+fRev3*fPower1*fPower2/dHighInterp3-S72)
*dHighCoeffA*4)+dHighCoeffB)/(dHighCoeffA*2)),"-")</f>
        <v>51.631057249064483</v>
      </c>
      <c r="U72" s="3">
        <f ca="1"/>
        <v>81.34585577124173</v>
      </c>
      <c r="V72" s="3">
        <f ca="1"/>
        <v>125.48262047741098</v>
      </c>
      <c r="W72" s="3">
        <f ca="1"/>
        <v>181.46756691209674</v>
      </c>
      <c r="X72" s="3">
        <f ca="1"/>
        <v>262.82364244389942</v>
      </c>
      <c r="Y72" s="3">
        <f ca="1"/>
        <v>369.44471997930509</v>
      </c>
    </row>
    <row r="73" spans="1:25" x14ac:dyDescent="0.25">
      <c r="A73">
        <v>71</v>
      </c>
      <c r="B73" s="9">
        <f t="shared" si="1"/>
        <v>1.9722222222222223</v>
      </c>
      <c r="C73" s="3">
        <f t="shared" ca="1" si="11"/>
        <v>1</v>
      </c>
      <c r="D73">
        <f t="shared" ca="1" si="12"/>
        <v>71</v>
      </c>
      <c r="E73" s="8">
        <f t="shared" ca="1" si="13"/>
        <v>0.90634969821573363</v>
      </c>
      <c r="F73" s="8">
        <f t="shared" ca="1" si="14"/>
        <v>95.710528131581484</v>
      </c>
      <c r="G73" s="8">
        <f t="shared" ca="1" si="15"/>
        <v>2.2818514307920375E-2</v>
      </c>
      <c r="H73" s="8">
        <f t="shared" ca="1" si="16"/>
        <v>0.63050413788920601</v>
      </c>
      <c r="I73" s="8">
        <f t="shared" ca="1" si="17"/>
        <v>82.084144107234067</v>
      </c>
      <c r="K73" s="7">
        <f t="shared" ca="1" si="10"/>
        <v>71</v>
      </c>
      <c r="L73" s="7">
        <f t="array" aca="1" ref="L73:Q73" ca="1">IF(K73&lt;fPower1,(fPower1-K73)*K73*fRev0/dLowInterp1+(K73-fPower0)*K73*fRev1/dLowInterp2,
IF(K73&lt;fPower3,(K73-fPower2)*(K73-fPower3)*fRev1/dHighInterp1-(K73-fPower1)*(K73-fPower3)*fRev2/dHighInterp2+(K73-fPower1)*(K73-fPower2)*fRev3/dHighInterp3,1))</f>
        <v>0.90634969821573363</v>
      </c>
      <c r="M73" s="8">
        <f ca="1"/>
        <v>0.51972163189741927</v>
      </c>
      <c r="N73" s="8">
        <f ca="1"/>
        <v>0.24911103733829379</v>
      </c>
      <c r="O73" s="8">
        <f ca="1"/>
        <v>0.15199352772993846</v>
      </c>
      <c r="P73" s="8">
        <f ca="1"/>
        <v>8.868860171966958E-2</v>
      </c>
      <c r="Q73" s="8">
        <f ca="1"/>
        <v>3.9375869332423846E-2</v>
      </c>
      <c r="S73" s="10">
        <f t="shared" ca="1" si="18"/>
        <v>0.63050413788920601</v>
      </c>
      <c r="T73" s="6">
        <f t="array" aca="1" ref="T73:Y73" ca="1">IFERROR(IF(S73&lt;fRev1,(SQRT(dLowCoeffB^2+S73*dLowCoeffA*4)-dLowCoeffB)/(dLowCoeffA*2),
(SQRT(dHighCoeffB^2-(fRev1*fPower2*fPower3/dHighInterp1
-fRev2*fPower1*fPower3/dHighInterp2+fRev3*fPower1*fPower2/dHighInterp3-S73)
*dHighCoeffA*4)+dHighCoeffB)/(dHighCoeffA*2)),"-")</f>
        <v>51.99045361972636</v>
      </c>
      <c r="U73" s="3">
        <f ca="1"/>
        <v>82.084144107234067</v>
      </c>
      <c r="V73" s="3">
        <f ca="1"/>
        <v>126.5357844976358</v>
      </c>
      <c r="W73" s="3">
        <f ca="1"/>
        <v>182.96132592194212</v>
      </c>
      <c r="X73" s="3">
        <f ca="1"/>
        <v>264.84876675671427</v>
      </c>
      <c r="Y73" s="3">
        <f ca="1"/>
        <v>372.46321204558774</v>
      </c>
    </row>
    <row r="74" spans="1:25" x14ac:dyDescent="0.25">
      <c r="A74">
        <v>72</v>
      </c>
      <c r="B74" s="9">
        <f t="shared" si="1"/>
        <v>2</v>
      </c>
      <c r="C74" s="3">
        <f t="shared" ca="1" si="11"/>
        <v>1</v>
      </c>
      <c r="D74">
        <f t="shared" ca="1" si="12"/>
        <v>72</v>
      </c>
      <c r="E74" s="8">
        <f t="shared" ca="1" si="13"/>
        <v>0.91585102524716944</v>
      </c>
      <c r="F74" s="8">
        <f t="shared" ca="1" si="14"/>
        <v>96.713868266101102</v>
      </c>
      <c r="G74" s="8">
        <f t="shared" ca="1" si="15"/>
        <v>2.3564763291455106E-2</v>
      </c>
      <c r="H74" s="8">
        <f t="shared" ca="1" si="16"/>
        <v>0.63711375669368309</v>
      </c>
      <c r="I74" s="8">
        <f t="shared" ca="1" si="17"/>
        <v>82.79145262848445</v>
      </c>
      <c r="K74" s="7">
        <f t="shared" ca="1" si="10"/>
        <v>72</v>
      </c>
      <c r="L74" s="7">
        <f t="array" aca="1" ref="L74:Q74" ca="1">IF(K74&lt;fPower1,(fPower1-K74)*K74*fRev0/dLowInterp1+(K74-fPower0)*K74*fRev1/dLowInterp2,
IF(K74&lt;fPower3,(K74-fPower2)*(K74-fPower3)*fRev1/dHighInterp1-(K74-fPower1)*(K74-fPower3)*fRev2/dHighInterp2+(K74-fPower1)*(K74-fPower2)*fRev3/dHighInterp3,1))</f>
        <v>0.91585102524716944</v>
      </c>
      <c r="M74" s="8">
        <f ca="1"/>
        <v>0.53027214567749437</v>
      </c>
      <c r="N74" s="8">
        <f ca="1"/>
        <v>0.25478187316793133</v>
      </c>
      <c r="O74" s="8">
        <f ca="1"/>
        <v>0.15501171121299567</v>
      </c>
      <c r="P74" s="8">
        <f ca="1"/>
        <v>9.0359815636010948E-2</v>
      </c>
      <c r="Q74" s="8">
        <f ca="1"/>
        <v>4.0222938344864484E-2</v>
      </c>
      <c r="S74" s="10">
        <f t="shared" ca="1" si="18"/>
        <v>0.63711375669368309</v>
      </c>
      <c r="T74" s="6">
        <f t="array" aca="1" ref="T74:Y74" ca="1">IFERROR(IF(S74&lt;fRev1,(SQRT(dLowCoeffB^2+S74*dLowCoeffA*4)-dLowCoeffB)/(dLowCoeffA*2),
(SQRT(dHighCoeffB^2-(fRev1*fPower2*fPower3/dHighInterp1
-fRev2*fPower1*fPower3/dHighInterp2+fRev3*fPower1*fPower2/dHighInterp3-S74)
*dHighCoeffA*4)+dHighCoeffB)/(dHighCoeffA*2)),"-")</f>
        <v>52.334994441586126</v>
      </c>
      <c r="U74" s="3">
        <f ca="1"/>
        <v>82.79145262848445</v>
      </c>
      <c r="V74" s="3">
        <f ca="1"/>
        <v>127.54504952700869</v>
      </c>
      <c r="W74" s="3">
        <f ca="1"/>
        <v>184.39290450728316</v>
      </c>
      <c r="X74" s="3">
        <f ca="1"/>
        <v>266.78990520011223</v>
      </c>
      <c r="Y74" s="3">
        <f ca="1"/>
        <v>375.35492973059701</v>
      </c>
    </row>
    <row r="75" spans="1:25" x14ac:dyDescent="0.25">
      <c r="A75">
        <v>73</v>
      </c>
      <c r="B75" s="9">
        <f t="shared" si="1"/>
        <v>2.0277777777777777</v>
      </c>
      <c r="C75" s="3">
        <f t="shared" ca="1" si="11"/>
        <v>1</v>
      </c>
      <c r="D75">
        <f t="shared" ca="1" si="12"/>
        <v>73</v>
      </c>
      <c r="E75" s="8">
        <f t="shared" ca="1" si="13"/>
        <v>0.92485163433241746</v>
      </c>
      <c r="F75" s="8">
        <f t="shared" ca="1" si="14"/>
        <v>97.664332585503288</v>
      </c>
      <c r="G75" s="8">
        <f t="shared" ca="1" si="15"/>
        <v>2.4318346104614853E-2</v>
      </c>
      <c r="H75" s="8">
        <f t="shared" ca="1" si="16"/>
        <v>0.64337504997037731</v>
      </c>
      <c r="I75" s="8">
        <f t="shared" ca="1" si="17"/>
        <v>83.466996312255048</v>
      </c>
      <c r="K75" s="7">
        <f t="shared" ca="1" si="10"/>
        <v>73</v>
      </c>
      <c r="L75" s="7">
        <f t="array" aca="1" ref="L75:Q75" ca="1">IF(K75&lt;fPower1,(fPower1-K75)*K75*fRev0/dLowInterp1+(K75-fPower0)*K75*fRev1/dLowInterp2,
IF(K75&lt;fPower3,(K75-fPower2)*(K75-fPower3)*fRev1/dHighInterp1-(K75-fPower1)*(K75-fPower3)*fRev2/dHighInterp2+(K75-fPower1)*(K75-fPower2)*fRev3/dHighInterp3,1))</f>
        <v>0.92485163433241746</v>
      </c>
      <c r="M75" s="8">
        <f ca="1"/>
        <v>0.54071242088182425</v>
      </c>
      <c r="N75" s="8">
        <f ca="1"/>
        <v>0.26051277093284503</v>
      </c>
      <c r="O75" s="8">
        <f ca="1"/>
        <v>0.15805426773970196</v>
      </c>
      <c r="P75" s="8">
        <f ca="1"/>
        <v>9.2042753960153795E-2</v>
      </c>
      <c r="Q75" s="8">
        <f ca="1"/>
        <v>4.1078131782403271E-2</v>
      </c>
      <c r="S75" s="10">
        <f t="shared" ca="1" si="18"/>
        <v>0.64337504997037731</v>
      </c>
      <c r="T75" s="6">
        <f t="array" aca="1" ref="T75:Y75" ca="1">IFERROR(IF(S75&lt;fRev1,(SQRT(dLowCoeffB^2+S75*dLowCoeffA*4)-dLowCoeffB)/(dLowCoeffA*2),
(SQRT(dHighCoeffB^2-(fRev1*fPower2*fPower3/dHighInterp1
-fRev2*fPower1*fPower3/dHighInterp2+fRev3*fPower1*fPower2/dHighInterp3-S75)
*dHighCoeffA*4)+dHighCoeffB)/(dHighCoeffA*2)),"-")</f>
        <v>52.664273614379319</v>
      </c>
      <c r="U75" s="3">
        <f ca="1"/>
        <v>83.466996312255048</v>
      </c>
      <c r="V75" s="3">
        <f ca="1"/>
        <v>128.50926423271702</v>
      </c>
      <c r="W75" s="3">
        <f ca="1"/>
        <v>185.76066075187359</v>
      </c>
      <c r="X75" s="3">
        <f ca="1"/>
        <v>268.64479863185187</v>
      </c>
      <c r="Y75" s="3">
        <f ca="1"/>
        <v>378.11667574308592</v>
      </c>
    </row>
    <row r="76" spans="1:25" x14ac:dyDescent="0.25">
      <c r="A76">
        <v>74</v>
      </c>
      <c r="B76" s="9">
        <f t="shared" si="1"/>
        <v>2.0555555555555554</v>
      </c>
      <c r="C76" s="3">
        <f t="shared" ca="1" si="11"/>
        <v>1</v>
      </c>
      <c r="D76">
        <f t="shared" ca="1" si="12"/>
        <v>74</v>
      </c>
      <c r="E76" s="8">
        <f t="shared" ca="1" si="13"/>
        <v>0.93335152547147715</v>
      </c>
      <c r="F76" s="8">
        <f t="shared" ca="1" si="14"/>
        <v>98.561921089788001</v>
      </c>
      <c r="G76" s="8">
        <f t="shared" ca="1" si="15"/>
        <v>2.5078854754999019E-2</v>
      </c>
      <c r="H76" s="8">
        <f t="shared" ca="1" si="16"/>
        <v>0.64928801771928846</v>
      </c>
      <c r="I76" s="8">
        <f t="shared" ca="1" si="17"/>
        <v>84.110000443020454</v>
      </c>
      <c r="K76" s="7">
        <f t="shared" ca="1" si="10"/>
        <v>74</v>
      </c>
      <c r="L76" s="7">
        <f t="array" aca="1" ref="L76:Q76" ca="1">IF(K76&lt;fPower1,(fPower1-K76)*K76*fRev0/dLowInterp1+(K76-fPower0)*K76*fRev1/dLowInterp2,
IF(K76&lt;fPower3,(K76-fPower2)*(K76-fPower3)*fRev1/dHighInterp1-(K76-fPower1)*(K76-fPower3)*fRev2/dHighInterp2+(K76-fPower1)*(K76-fPower2)*fRev3/dHighInterp3,1))</f>
        <v>0.93335152547147715</v>
      </c>
      <c r="M76" s="8">
        <f ca="1"/>
        <v>0.55104245751040892</v>
      </c>
      <c r="N76" s="8">
        <f ca="1"/>
        <v>0.26630373063303492</v>
      </c>
      <c r="O76" s="8">
        <f ca="1"/>
        <v>0.16112119731005742</v>
      </c>
      <c r="P76" s="8">
        <f ca="1"/>
        <v>9.3737416692098119E-2</v>
      </c>
      <c r="Q76" s="8">
        <f ca="1"/>
        <v>4.1941449645040235E-2</v>
      </c>
      <c r="S76" s="10">
        <f t="shared" ca="1" si="18"/>
        <v>0.64928801771928846</v>
      </c>
      <c r="T76" s="6">
        <f t="array" aca="1" ref="T76:Y76" ca="1">IFERROR(IF(S76&lt;fRev1,(SQRT(dLowCoeffB^2+S76*dLowCoeffA*4)-dLowCoeffB)/(dLowCoeffA*2),
(SQRT(dHighCoeffB^2-(fRev1*fPower2*fPower3/dHighInterp1
-fRev2*fPower1*fPower3/dHighInterp2+fRev3*fPower1*fPower2/dHighInterp3-S76)
*dHighCoeffA*4)+dHighCoeffB)/(dHighCoeffA*2)),"-")</f>
        <v>52.977889081889067</v>
      </c>
      <c r="U76" s="3">
        <f ca="1"/>
        <v>84.110000443020454</v>
      </c>
      <c r="V76" s="3">
        <f ca="1"/>
        <v>129.42729077772745</v>
      </c>
      <c r="W76" s="3">
        <f ca="1"/>
        <v>187.06297151948311</v>
      </c>
      <c r="X76" s="3">
        <f ca="1"/>
        <v>270.41121197830728</v>
      </c>
      <c r="Y76" s="3">
        <f ca="1"/>
        <v>380.74529537768507</v>
      </c>
    </row>
    <row r="77" spans="1:25" x14ac:dyDescent="0.25">
      <c r="A77">
        <v>75</v>
      </c>
      <c r="B77" s="9">
        <f t="shared" si="1"/>
        <v>2.0833333333333335</v>
      </c>
      <c r="C77" s="3">
        <f t="shared" ca="1" si="11"/>
        <v>1</v>
      </c>
      <c r="D77">
        <f t="shared" ca="1" si="12"/>
        <v>75</v>
      </c>
      <c r="E77" s="8">
        <f t="shared" ca="1" si="13"/>
        <v>0.94135069866434906</v>
      </c>
      <c r="F77" s="8">
        <f t="shared" ca="1" si="14"/>
        <v>99.406633778955268</v>
      </c>
      <c r="G77" s="8">
        <f t="shared" ca="1" si="15"/>
        <v>2.5845881250207009E-2</v>
      </c>
      <c r="H77" s="8">
        <f t="shared" ca="1" si="16"/>
        <v>0.65485265994041675</v>
      </c>
      <c r="I77" s="8">
        <f t="shared" ca="1" si="17"/>
        <v>84.719704053795141</v>
      </c>
      <c r="K77" s="7">
        <f t="shared" ca="1" si="10"/>
        <v>75</v>
      </c>
      <c r="L77" s="7">
        <f t="array" aca="1" ref="L77:Q77" ca="1">IF(K77&lt;fPower1,(fPower1-K77)*K77*fRev0/dLowInterp1+(K77-fPower0)*K77*fRev1/dLowInterp2,
IF(K77&lt;fPower3,(K77-fPower2)*(K77-fPower3)*fRev1/dHighInterp1-(K77-fPower1)*(K77-fPower3)*fRev2/dHighInterp2+(K77-fPower1)*(K77-fPower2)*fRev3/dHighInterp3,1))</f>
        <v>0.94135069866434906</v>
      </c>
      <c r="M77" s="8">
        <f ca="1"/>
        <v>0.56126225556324827</v>
      </c>
      <c r="N77" s="8">
        <f ca="1"/>
        <v>0.27215475226850105</v>
      </c>
      <c r="O77" s="8">
        <f ca="1"/>
        <v>0.16421249992406206</v>
      </c>
      <c r="P77" s="8">
        <f ca="1"/>
        <v>9.5443803831843976E-2</v>
      </c>
      <c r="Q77" s="8">
        <f ca="1"/>
        <v>4.2812891932775266E-2</v>
      </c>
      <c r="S77" s="10">
        <f t="shared" ca="1" si="18"/>
        <v>0.65485265994041675</v>
      </c>
      <c r="T77" s="6">
        <f t="array" aca="1" ref="T77:Y77" ca="1">IFERROR(IF(S77&lt;fRev1,(SQRT(dLowCoeffB^2+S77*dLowCoeffA*4)-dLowCoeffB)/(dLowCoeffA*2),
(SQRT(dHighCoeffB^2-(fRev1*fPower2*fPower3/dHighInterp1
-fRev2*fPower1*fPower3/dHighInterp2+fRev3*fPower1*fPower2/dHighInterp3-S77)
*dHighCoeffA*4)+dHighCoeffB)/(dHighCoeffA*2)),"-")</f>
        <v>53.275444681911054</v>
      </c>
      <c r="U77" s="3">
        <f ca="1"/>
        <v>84.719704053795141</v>
      </c>
      <c r="V77" s="3">
        <f ca="1"/>
        <v>130.29800995952868</v>
      </c>
      <c r="W77" s="3">
        <f ca="1"/>
        <v>188.29823980755265</v>
      </c>
      <c r="X77" s="3">
        <f ca="1"/>
        <v>272.08694444601156</v>
      </c>
      <c r="Y77" s="3">
        <f ca="1"/>
        <v>383.23769049541323</v>
      </c>
    </row>
    <row r="78" spans="1:25" x14ac:dyDescent="0.25">
      <c r="A78">
        <v>76</v>
      </c>
      <c r="B78" s="9">
        <f t="shared" si="1"/>
        <v>2.1111111111111112</v>
      </c>
      <c r="C78" s="3">
        <f t="shared" ca="1" si="11"/>
        <v>1</v>
      </c>
      <c r="D78">
        <f t="shared" ca="1" si="12"/>
        <v>76</v>
      </c>
      <c r="E78" s="8">
        <f t="shared" ca="1" si="13"/>
        <v>0.94884915391103308</v>
      </c>
      <c r="F78" s="8">
        <f t="shared" ca="1" si="14"/>
        <v>100.1984706530051</v>
      </c>
      <c r="G78" s="8">
        <f t="shared" ca="1" si="15"/>
        <v>2.6619017597838222E-2</v>
      </c>
      <c r="H78" s="8">
        <f t="shared" ca="1" si="16"/>
        <v>0.66006897663376218</v>
      </c>
      <c r="I78" s="8">
        <f t="shared" ca="1" si="17"/>
        <v>85.29536352346166</v>
      </c>
      <c r="K78" s="7">
        <f t="shared" ca="1" si="10"/>
        <v>76</v>
      </c>
      <c r="L78" s="7">
        <f t="array" aca="1" ref="L78:Q78" ca="1">IF(K78&lt;fPower1,(fPower1-K78)*K78*fRev0/dLowInterp1+(K78-fPower0)*K78*fRev1/dLowInterp2,
IF(K78&lt;fPower3,(K78-fPower2)*(K78-fPower3)*fRev1/dHighInterp1-(K78-fPower1)*(K78-fPower3)*fRev2/dHighInterp2+(K78-fPower1)*(K78-fPower2)*fRev3/dHighInterp3,1))</f>
        <v>0.94884915391103308</v>
      </c>
      <c r="M78" s="8">
        <f ca="1"/>
        <v>0.57137181504034229</v>
      </c>
      <c r="N78" s="8">
        <f ca="1"/>
        <v>0.27806583583924338</v>
      </c>
      <c r="O78" s="8">
        <f ca="1"/>
        <v>0.16732817558171564</v>
      </c>
      <c r="P78" s="8">
        <f ca="1"/>
        <v>9.7161915379391256E-2</v>
      </c>
      <c r="Q78" s="8">
        <f ca="1"/>
        <v>4.3692458645608473E-2</v>
      </c>
      <c r="S78" s="10">
        <f t="shared" ca="1" si="18"/>
        <v>0.66006897663376218</v>
      </c>
      <c r="T78" s="6">
        <f t="array" aca="1" ref="T78:Y78" ca="1">IFERROR(IF(S78&lt;fRev1,(SQRT(dLowCoeffB^2+S78*dLowCoeffA*4)-dLowCoeffB)/(dLowCoeffA*2),
(SQRT(dHighCoeffB^2-(fRev1*fPower2*fPower3/dHighInterp1
-fRev2*fPower1*fPower3/dHighInterp2+fRev3*fPower1*fPower2/dHighInterp3-S78)
*dHighCoeffA*4)+dHighCoeffB)/(dHighCoeffA*2)),"-")</f>
        <v>53.5565520983453</v>
      </c>
      <c r="U78" s="3">
        <f ca="1"/>
        <v>85.29536352346166</v>
      </c>
      <c r="V78" s="3">
        <f ca="1"/>
        <v>131.12032660409739</v>
      </c>
      <c r="W78" s="3">
        <f ca="1"/>
        <v>189.46490247257776</v>
      </c>
      <c r="X78" s="3">
        <f ca="1"/>
        <v>273.66984027446813</v>
      </c>
      <c r="Y78" s="3">
        <f ca="1"/>
        <v>385.59083412986854</v>
      </c>
    </row>
    <row r="79" spans="1:25" x14ac:dyDescent="0.25">
      <c r="A79">
        <v>77</v>
      </c>
      <c r="B79" s="9">
        <f t="shared" si="1"/>
        <v>2.1388888888888888</v>
      </c>
      <c r="C79" s="3">
        <f t="shared" ca="1" si="11"/>
        <v>1</v>
      </c>
      <c r="D79">
        <f t="shared" ca="1" si="12"/>
        <v>77</v>
      </c>
      <c r="E79" s="8">
        <f t="shared" ca="1" si="13"/>
        <v>0.95584689121152899</v>
      </c>
      <c r="F79" s="8">
        <f t="shared" ca="1" si="14"/>
        <v>100.93743171193746</v>
      </c>
      <c r="G79" s="8">
        <f t="shared" ca="1" si="15"/>
        <v>2.7397855805492061E-2</v>
      </c>
      <c r="H79" s="8">
        <f t="shared" ca="1" si="16"/>
        <v>0.66493696779932443</v>
      </c>
      <c r="I79" s="8">
        <f t="shared" ca="1" si="17"/>
        <v>85.836256303076482</v>
      </c>
      <c r="K79" s="7">
        <f t="shared" ca="1" si="10"/>
        <v>77</v>
      </c>
      <c r="L79" s="7">
        <f t="array" aca="1" ref="L79:Q79" ca="1">IF(K79&lt;fPower1,(fPower1-K79)*K79*fRev0/dLowInterp1+(K79-fPower0)*K79*fRev1/dLowInterp2,
IF(K79&lt;fPower3,(K79-fPower2)*(K79-fPower3)*fRev1/dHighInterp1-(K79-fPower1)*(K79-fPower3)*fRev2/dHighInterp2+(K79-fPower1)*(K79-fPower2)*fRev3/dHighInterp3,1))</f>
        <v>0.95584689121152899</v>
      </c>
      <c r="M79" s="8">
        <f ca="1"/>
        <v>0.5813711359416911</v>
      </c>
      <c r="N79" s="8">
        <f ca="1"/>
        <v>0.2840369813452619</v>
      </c>
      <c r="O79" s="8">
        <f ca="1"/>
        <v>0.17046822428301839</v>
      </c>
      <c r="P79" s="8">
        <f ca="1"/>
        <v>9.8891751334740013E-2</v>
      </c>
      <c r="Q79" s="8">
        <f ca="1"/>
        <v>4.458014978353983E-2</v>
      </c>
      <c r="S79" s="10">
        <f t="shared" ca="1" si="18"/>
        <v>0.66493696779932443</v>
      </c>
      <c r="T79" s="6">
        <f t="array" aca="1" ref="T79:Y79" ca="1">IFERROR(IF(S79&lt;fRev1,(SQRT(dLowCoeffB^2+S79*dLowCoeffA*4)-dLowCoeffB)/(dLowCoeffA*2),
(SQRT(dHighCoeffB^2-(fRev1*fPower2*fPower3/dHighInterp1
-fRev2*fPower1*fPower3/dHighInterp2+fRev3*fPower1*fPower2/dHighInterp3-S79)
*dHighCoeffA*4)+dHighCoeffB)/(dHighCoeffA*2)),"-")</f>
        <v>53.820832901187728</v>
      </c>
      <c r="U79" s="3">
        <f ca="1"/>
        <v>85.836256303076482</v>
      </c>
      <c r="V79" s="3">
        <f ca="1"/>
        <v>131.89317517500874</v>
      </c>
      <c r="W79" s="3">
        <f ca="1"/>
        <v>190.56143826997155</v>
      </c>
      <c r="X79" s="3">
        <f ca="1"/>
        <v>275.1577999512005</v>
      </c>
      <c r="Y79" s="3">
        <f ca="1"/>
        <v>387.80178560924486</v>
      </c>
    </row>
    <row r="80" spans="1:25" x14ac:dyDescent="0.25">
      <c r="A80">
        <v>78</v>
      </c>
      <c r="B80" s="9">
        <f t="shared" si="1"/>
        <v>2.1666666666666665</v>
      </c>
      <c r="C80" s="3">
        <f t="shared" ca="1" si="11"/>
        <v>1</v>
      </c>
      <c r="D80">
        <f t="shared" ca="1" si="12"/>
        <v>78</v>
      </c>
      <c r="E80" s="8">
        <f t="shared" ca="1" si="13"/>
        <v>0.96234391056583701</v>
      </c>
      <c r="F80" s="8">
        <f t="shared" ca="1" si="14"/>
        <v>101.62351695575239</v>
      </c>
      <c r="G80" s="8">
        <f t="shared" ca="1" si="15"/>
        <v>2.8181987880767929E-2</v>
      </c>
      <c r="H80" s="8">
        <f t="shared" ca="1" si="16"/>
        <v>0.66945663343710404</v>
      </c>
      <c r="I80" s="8">
        <f t="shared" ca="1" si="17"/>
        <v>86.341684739201909</v>
      </c>
      <c r="K80" s="7">
        <f t="shared" ca="1" si="10"/>
        <v>78</v>
      </c>
      <c r="L80" s="7">
        <f t="array" aca="1" ref="L80:Q80" ca="1">IF(K80&lt;fPower1,(fPower1-K80)*K80*fRev0/dLowInterp1+(K80-fPower0)*K80*fRev1/dLowInterp2,
IF(K80&lt;fPower3,(K80-fPower2)*(K80-fPower3)*fRev1/dHighInterp1-(K80-fPower1)*(K80-fPower3)*fRev2/dHighInterp2+(K80-fPower1)*(K80-fPower2)*fRev3/dHighInterp3,1))</f>
        <v>0.96234391056583701</v>
      </c>
      <c r="M80" s="8">
        <f ca="1"/>
        <v>0.59126021826729469</v>
      </c>
      <c r="N80" s="8">
        <f ca="1"/>
        <v>0.29006818878655666</v>
      </c>
      <c r="O80" s="8">
        <f ca="1"/>
        <v>0.17363264602797029</v>
      </c>
      <c r="P80" s="8">
        <f ca="1"/>
        <v>0.10063331169789019</v>
      </c>
      <c r="Q80" s="8">
        <f ca="1"/>
        <v>4.5475965346569391E-2</v>
      </c>
      <c r="S80" s="10">
        <f t="shared" ca="1" si="18"/>
        <v>0.66945663343710404</v>
      </c>
      <c r="T80" s="6">
        <f t="array" aca="1" ref="T80:Y80" ca="1">IFERROR(IF(S80&lt;fRev1,(SQRT(dLowCoeffB^2+S80*dLowCoeffA*4)-dLowCoeffB)/(dLowCoeffA*2),
(SQRT(dHighCoeffB^2-(fRev1*fPower2*fPower3/dHighInterp1
-fRev2*fPower1*fPower3/dHighInterp2+fRev3*fPower1*fPower2/dHighInterp3-S80)
*dHighCoeffA*4)+dHighCoeffB)/(dHighCoeffA*2)),"-")</f>
        <v>54.067920657015698</v>
      </c>
      <c r="U80" s="3">
        <f ca="1"/>
        <v>86.341684739201909</v>
      </c>
      <c r="V80" s="3">
        <f ca="1"/>
        <v>132.6155255496117</v>
      </c>
      <c r="W80" s="3">
        <f ca="1"/>
        <v>191.58637613951981</v>
      </c>
      <c r="X80" s="3">
        <f ca="1"/>
        <v>276.54879179312428</v>
      </c>
      <c r="Y80" s="3">
        <f ca="1"/>
        <v>389.86770606453507</v>
      </c>
    </row>
    <row r="81" spans="1:25" x14ac:dyDescent="0.25">
      <c r="A81">
        <v>79</v>
      </c>
      <c r="B81" s="9">
        <f t="shared" si="1"/>
        <v>2.1944444444444446</v>
      </c>
      <c r="C81" s="3">
        <f t="shared" ca="1" si="11"/>
        <v>1</v>
      </c>
      <c r="D81">
        <f t="shared" ca="1" si="12"/>
        <v>79</v>
      </c>
      <c r="E81" s="8">
        <f t="shared" ca="1" si="13"/>
        <v>0.9683402119739567</v>
      </c>
      <c r="F81" s="8">
        <f t="shared" ca="1" si="14"/>
        <v>102.25672638444983</v>
      </c>
      <c r="G81" s="8">
        <f t="shared" ca="1" si="15"/>
        <v>2.8971005831265228E-2</v>
      </c>
      <c r="H81" s="8">
        <f t="shared" ca="1" si="16"/>
        <v>0.67362797354710036</v>
      </c>
      <c r="I81" s="8">
        <f t="shared" ca="1" si="17"/>
        <v>86.810979957554608</v>
      </c>
      <c r="K81" s="7">
        <f t="shared" ca="1" si="10"/>
        <v>79</v>
      </c>
      <c r="L81" s="7">
        <f t="array" aca="1" ref="L81:Q81" ca="1">IF(K81&lt;fPower1,(fPower1-K81)*K81*fRev0/dLowInterp1+(K81-fPower0)*K81*fRev1/dLowInterp2,
IF(K81&lt;fPower3,(K81-fPower2)*(K81-fPower3)*fRev1/dHighInterp1-(K81-fPower1)*(K81-fPower3)*fRev2/dHighInterp2+(K81-fPower1)*(K81-fPower2)*fRev3/dHighInterp3,1))</f>
        <v>0.9683402119739567</v>
      </c>
      <c r="M81" s="8">
        <f ca="1"/>
        <v>0.60103906201715307</v>
      </c>
      <c r="N81" s="8">
        <f ca="1"/>
        <v>0.29615945816312761</v>
      </c>
      <c r="O81" s="8">
        <f ca="1"/>
        <v>0.17682144081657131</v>
      </c>
      <c r="P81" s="8">
        <f ca="1"/>
        <v>0.10238659646884193</v>
      </c>
      <c r="Q81" s="8">
        <f ca="1"/>
        <v>4.6379905334697047E-2</v>
      </c>
      <c r="S81" s="10">
        <f t="shared" ca="1" si="18"/>
        <v>0.67362797354710036</v>
      </c>
      <c r="T81" s="6">
        <f t="array" aca="1" ref="T81:Y81" ca="1">IFERROR(IF(S81&lt;fRev1,(SQRT(dLowCoeffB^2+S81*dLowCoeffA*4)-dLowCoeffB)/(dLowCoeffA*2),
(SQRT(dHighCoeffB^2-(fRev1*fPower2*fPower3/dHighInterp1
-fRev2*fPower1*fPower3/dHighInterp2+fRev3*fPower1*fPower2/dHighInterp3-S81)
*dHighCoeffA*4)+dHighCoeffB)/(dHighCoeffA*2)),"-")</f>
        <v>54.297463089421754</v>
      </c>
      <c r="U81" s="3">
        <f ca="1"/>
        <v>86.810979957554608</v>
      </c>
      <c r="V81" s="3">
        <f ca="1"/>
        <v>133.28638890638629</v>
      </c>
      <c r="W81" s="3">
        <f ca="1"/>
        <v>192.53830365617057</v>
      </c>
      <c r="X81" s="3">
        <f ca="1"/>
        <v>277.84086378172003</v>
      </c>
      <c r="Y81" s="3">
        <f ca="1"/>
        <v>391.78587417519708</v>
      </c>
    </row>
    <row r="82" spans="1:25" x14ac:dyDescent="0.25">
      <c r="A82">
        <v>80</v>
      </c>
      <c r="B82" s="9">
        <f t="shared" si="1"/>
        <v>2.2222222222222223</v>
      </c>
      <c r="C82" s="3">
        <f t="shared" ca="1" si="11"/>
        <v>2</v>
      </c>
      <c r="D82">
        <f t="shared" ca="1" si="12"/>
        <v>86.810979957554608</v>
      </c>
      <c r="E82" s="8">
        <f t="shared" ca="1" si="13"/>
        <v>0.67362797354709925</v>
      </c>
      <c r="F82" s="8">
        <f t="shared" ca="1" si="14"/>
        <v>102.25672638444968</v>
      </c>
      <c r="G82" s="8">
        <f t="shared" ca="1" si="15"/>
        <v>2.9760023781762526E-2</v>
      </c>
      <c r="H82" s="8">
        <f t="shared" ca="1" si="16"/>
        <v>0.43849368089386653</v>
      </c>
      <c r="I82" s="8">
        <f t="shared" ca="1" si="17"/>
        <v>100.07356435164881</v>
      </c>
      <c r="K82" s="7">
        <f t="shared" ca="1" si="10"/>
        <v>86.810979957554608</v>
      </c>
      <c r="L82" s="7">
        <f t="array" aca="1" ref="L82:Q82" ca="1">IF(K82&lt;fPower1,(fPower1-K82)*K82*fRev0/dLowInterp1+(K82-fPower0)*K82*fRev1/dLowInterp2,
IF(K82&lt;fPower3,(K82-fPower2)*(K82-fPower3)*fRev1/dHighInterp1-(K82-fPower1)*(K82-fPower3)*fRev2/dHighInterp2+(K82-fPower1)*(K82-fPower2)*fRev3/dHighInterp3,1))</f>
        <v>0.99794689974301476</v>
      </c>
      <c r="M82" s="8">
        <f ca="1"/>
        <v>0.67362797354709925</v>
      </c>
      <c r="N82" s="8">
        <f ca="1"/>
        <v>0.34580504408203583</v>
      </c>
      <c r="O82" s="8">
        <f ca="1"/>
        <v>0.20256775853069958</v>
      </c>
      <c r="P82" s="8">
        <f ca="1"/>
        <v>0.11648491954517234</v>
      </c>
      <c r="Q82" s="8">
        <f ca="1"/>
        <v>5.3720133632395584E-2</v>
      </c>
      <c r="S82" s="10">
        <f t="shared" ca="1" si="18"/>
        <v>0.43849368089386653</v>
      </c>
      <c r="T82" s="6">
        <f t="array" aca="1" ref="T82:Y82" ca="1">IFERROR(IF(S82&lt;fRev1,(SQRT(dLowCoeffB^2+S82*dLowCoeffA*4)-dLowCoeffB)/(dLowCoeffA*2),
(SQRT(dHighCoeffB^2-(fRev1*fPower2*fPower3/dHighInterp1
-fRev2*fPower1*fPower3/dHighInterp2+fRev3*fPower1*fPower2/dHighInterp3-S82)
*dHighCoeffA*4)+dHighCoeffB)/(dHighCoeffA*2)),"-")</f>
        <v>42.069735251550092</v>
      </c>
      <c r="U82" s="3">
        <f ca="1"/>
        <v>64.263438668606241</v>
      </c>
      <c r="V82" s="3">
        <f ca="1"/>
        <v>100.07356435164881</v>
      </c>
      <c r="W82" s="3">
        <f ca="1"/>
        <v>144.44261469852793</v>
      </c>
      <c r="X82" s="3">
        <f ca="1"/>
        <v>211.53072708360025</v>
      </c>
      <c r="Y82" s="3">
        <f ca="1"/>
        <v>297.4165542797889</v>
      </c>
    </row>
    <row r="83" spans="1:25" x14ac:dyDescent="0.25">
      <c r="A83">
        <v>81</v>
      </c>
      <c r="B83" s="9">
        <f t="shared" si="1"/>
        <v>2.25</v>
      </c>
      <c r="C83" s="3">
        <f t="shared" ca="1" si="11"/>
        <v>2</v>
      </c>
      <c r="D83">
        <f t="shared" ca="1" si="12"/>
        <v>87.810979957554608</v>
      </c>
      <c r="E83" s="8">
        <f t="shared" ca="1" si="13"/>
        <v>0.68243550741551673</v>
      </c>
      <c r="F83" s="8">
        <f t="shared" ca="1" si="14"/>
        <v>103.59371002567545</v>
      </c>
      <c r="G83" s="8">
        <f t="shared" ca="1" si="15"/>
        <v>3.0559357964059404E-2</v>
      </c>
      <c r="H83" s="8">
        <f t="shared" ca="1" si="16"/>
        <v>0.44422688690255335</v>
      </c>
      <c r="I83" s="8">
        <f t="shared" ca="1" si="17"/>
        <v>100.84724985089514</v>
      </c>
      <c r="K83" s="7">
        <f t="shared" ca="1" si="10"/>
        <v>87.810979957554608</v>
      </c>
      <c r="L83" s="7">
        <f t="array" aca="1" ref="L83:Q83" ca="1">IF(K83&lt;fPower1,(fPower1-K83)*K83*fRev0/dLowInterp1+(K83-fPower0)*K83*fRev1/dLowInterp2,
IF(K83&lt;fPower3,(K83-fPower2)*(K83-fPower3)*fRev1/dHighInterp1-(K83-fPower1)*(K83-fPower3)*fRev2/dHighInterp2+(K83-fPower1)*(K83-fPower2)*fRev3/dHighInterp3,1))</f>
        <v>0.99953138536288422</v>
      </c>
      <c r="M83" s="8">
        <f ca="1"/>
        <v>0.68243550741551673</v>
      </c>
      <c r="N83" s="8">
        <f ca="1"/>
        <v>0.35242551796653732</v>
      </c>
      <c r="O83" s="8">
        <f ca="1"/>
        <v>0.20597130371839747</v>
      </c>
      <c r="P83" s="8">
        <f ca="1"/>
        <v>0.11834150783827704</v>
      </c>
      <c r="Q83" s="8">
        <f ca="1"/>
        <v>5.4695657767229705E-2</v>
      </c>
      <c r="S83" s="10">
        <f t="shared" ca="1" si="18"/>
        <v>0.44422688690255335</v>
      </c>
      <c r="T83" s="6">
        <f t="array" aca="1" ref="T83:Y83" ca="1">IFERROR(IF(S83&lt;fRev1,(SQRT(dLowCoeffB^2+S83*dLowCoeffA*4)-dLowCoeffB)/(dLowCoeffA*2),
(SQRT(dHighCoeffB^2-(fRev1*fPower2*fPower3/dHighInterp1
-fRev2*fPower1*fPower3/dHighInterp2+fRev3*fPower1*fPower2/dHighInterp3-S83)
*dHighCoeffA*4)+dHighCoeffB)/(dHighCoeffA*2)),"-")</f>
        <v>42.420342738204781</v>
      </c>
      <c r="U83" s="3">
        <f ca="1"/>
        <v>64.733426736551607</v>
      </c>
      <c r="V83" s="3">
        <f ca="1"/>
        <v>100.84724985089514</v>
      </c>
      <c r="W83" s="3">
        <f ca="1"/>
        <v>145.63441539284574</v>
      </c>
      <c r="X83" s="3">
        <f ca="1"/>
        <v>213.25598279911003</v>
      </c>
      <c r="Y83" s="3">
        <f ca="1"/>
        <v>299.54693483757205</v>
      </c>
    </row>
    <row r="84" spans="1:25" x14ac:dyDescent="0.25">
      <c r="A84">
        <v>82</v>
      </c>
      <c r="B84" s="9">
        <f t="shared" si="1"/>
        <v>2.2777777777777777</v>
      </c>
      <c r="C84" s="3">
        <f t="shared" ca="1" si="11"/>
        <v>2</v>
      </c>
      <c r="D84">
        <f t="shared" ca="1" si="12"/>
        <v>88.810979957554608</v>
      </c>
      <c r="E84" s="8">
        <f t="shared" ca="1" si="13"/>
        <v>0.69113280270818889</v>
      </c>
      <c r="F84" s="8">
        <f t="shared" ca="1" si="14"/>
        <v>104.91395945110308</v>
      </c>
      <c r="G84" s="8">
        <f t="shared" ca="1" si="15"/>
        <v>3.1368879256120384E-2</v>
      </c>
      <c r="H84" s="8">
        <f t="shared" ca="1" si="16"/>
        <v>0.44988833383834936</v>
      </c>
      <c r="I84" s="8">
        <f t="shared" ca="1" si="17"/>
        <v>101.60653450230861</v>
      </c>
      <c r="K84" s="7">
        <f t="shared" ca="1" si="10"/>
        <v>88.810979957554608</v>
      </c>
      <c r="L84" s="7">
        <f t="array" aca="1" ref="L84:Q84" ca="1">IF(K84&lt;fPower1,(fPower1-K84)*K84*fRev0/dLowInterp1+(K84-fPower0)*K84*fRev1/dLowInterp2,
IF(K84&lt;fPower3,(K84-fPower2)*(K84-fPower3)*fRev1/dHighInterp1-(K84-fPower1)*(K84-fPower3)*fRev2/dHighInterp2+(K84-fPower1)*(K84-fPower2)*fRev3/dHighInterp3,1))</f>
        <v>1</v>
      </c>
      <c r="M84" s="8">
        <f ca="1"/>
        <v>0.69113280270818889</v>
      </c>
      <c r="N84" s="8">
        <f ca="1"/>
        <v>0.35910605378631494</v>
      </c>
      <c r="O84" s="8">
        <f ca="1"/>
        <v>0.2093992219497445</v>
      </c>
      <c r="P84" s="8">
        <f ca="1"/>
        <v>0.12020982053918322</v>
      </c>
      <c r="Q84" s="8">
        <f ca="1"/>
        <v>5.5679306327161893E-2</v>
      </c>
      <c r="S84" s="10">
        <f t="shared" ca="1" si="18"/>
        <v>0.44988833383834936</v>
      </c>
      <c r="T84" s="6">
        <f t="array" aca="1" ref="T84:Y84" ca="1">IFERROR(IF(S84&lt;fRev1,(SQRT(dLowCoeffB^2+S84*dLowCoeffA*4)-dLowCoeffB)/(dLowCoeffA*2),
(SQRT(dHighCoeffB^2-(fRev1*fPower2*fPower3/dHighInterp1
-fRev2*fPower1*fPower3/dHighInterp2+fRev3*fPower1*fPower2/dHighInterp3-S84)
*dHighCoeffA*4)+dHighCoeffB)/(dHighCoeffA*2)),"-")</f>
        <v>42.764517919535493</v>
      </c>
      <c r="U84" s="3">
        <f ca="1"/>
        <v>65.194609034254398</v>
      </c>
      <c r="V84" s="3">
        <f ca="1"/>
        <v>101.60653450230861</v>
      </c>
      <c r="W84" s="3">
        <f ca="1"/>
        <v>146.80429979990654</v>
      </c>
      <c r="X84" s="3">
        <f ca="1"/>
        <v>214.94943159902257</v>
      </c>
      <c r="Y84" s="3">
        <f ca="1"/>
        <v>301.63733256475467</v>
      </c>
    </row>
    <row r="85" spans="1:25" x14ac:dyDescent="0.25">
      <c r="A85">
        <v>83</v>
      </c>
      <c r="B85" s="9">
        <f t="shared" si="1"/>
        <v>2.3055555555555554</v>
      </c>
      <c r="C85" s="3">
        <f t="shared" ca="1" si="11"/>
        <v>2</v>
      </c>
      <c r="D85">
        <f t="shared" ca="1" si="12"/>
        <v>89.810979957554608</v>
      </c>
      <c r="E85" s="8">
        <f t="shared" ca="1" si="13"/>
        <v>0.69971985942511561</v>
      </c>
      <c r="F85" s="8">
        <f t="shared" ca="1" si="14"/>
        <v>106.21747466073256</v>
      </c>
      <c r="G85" s="8">
        <f t="shared" ca="1" si="15"/>
        <v>3.2188458535909986E-2</v>
      </c>
      <c r="H85" s="8">
        <f t="shared" ca="1" si="16"/>
        <v>0.45547802170125451</v>
      </c>
      <c r="I85" s="8">
        <f t="shared" ca="1" si="17"/>
        <v>102.3516801686434</v>
      </c>
      <c r="K85" s="7">
        <f t="shared" ca="1" si="10"/>
        <v>89.810979957554608</v>
      </c>
      <c r="L85" s="7">
        <f t="array" aca="1" ref="L85:Q85" ca="1">IF(K85&lt;fPower1,(fPower1-K85)*K85*fRev0/dLowInterp1+(K85-fPower0)*K85*fRev1/dLowInterp2,
IF(K85&lt;fPower3,(K85-fPower2)*(K85-fPower3)*fRev1/dHighInterp1-(K85-fPower1)*(K85-fPower3)*fRev2/dHighInterp2+(K85-fPower1)*(K85-fPower2)*fRev3/dHighInterp3,1))</f>
        <v>1</v>
      </c>
      <c r="M85" s="8">
        <f ca="1"/>
        <v>0.69971985942511561</v>
      </c>
      <c r="N85" s="8">
        <f ca="1"/>
        <v>0.36584665154136886</v>
      </c>
      <c r="O85" s="8">
        <f ca="1"/>
        <v>0.21285151322474058</v>
      </c>
      <c r="P85" s="8">
        <f ca="1"/>
        <v>0.12208985764789085</v>
      </c>
      <c r="Q85" s="8">
        <f ca="1"/>
        <v>5.6671079312192285E-2</v>
      </c>
      <c r="S85" s="10">
        <f t="shared" ca="1" si="18"/>
        <v>0.45547802170125451</v>
      </c>
      <c r="T85" s="6">
        <f t="array" aca="1" ref="T85:Y85" ca="1">IFERROR(IF(S85&lt;fRev1,(SQRT(dLowCoeffB^2+S85*dLowCoeffA*4)-dLowCoeffB)/(dLowCoeffA*2),
(SQRT(dHighCoeffB^2-(fRev1*fPower2*fPower3/dHighInterp1
-fRev2*fPower1*fPower3/dHighInterp2+fRev3*fPower1*fPower2/dHighInterp3-S85)
*dHighCoeffA*4)+dHighCoeffB)/(dHighCoeffA*2)),"-")</f>
        <v>43.102372693843861</v>
      </c>
      <c r="U85" s="3">
        <f ca="1"/>
        <v>65.647148871140843</v>
      </c>
      <c r="V85" s="3">
        <f ca="1"/>
        <v>102.3516801686434</v>
      </c>
      <c r="W85" s="3">
        <f ca="1"/>
        <v>147.95265196468995</v>
      </c>
      <c r="X85" s="3">
        <f ca="1"/>
        <v>216.61163523749053</v>
      </c>
      <c r="Y85" s="3">
        <f ca="1"/>
        <v>303.68849271307272</v>
      </c>
    </row>
    <row r="86" spans="1:25" x14ac:dyDescent="0.25">
      <c r="A86">
        <v>84</v>
      </c>
      <c r="B86" s="9">
        <f t="shared" si="1"/>
        <v>2.3333333333333335</v>
      </c>
      <c r="C86" s="3">
        <f t="shared" ca="1" si="11"/>
        <v>2</v>
      </c>
      <c r="D86">
        <f t="shared" ca="1" si="12"/>
        <v>90.810979957554608</v>
      </c>
      <c r="E86" s="8">
        <f t="shared" ca="1" si="13"/>
        <v>0.70819667756629712</v>
      </c>
      <c r="F86" s="8">
        <f t="shared" ca="1" si="14"/>
        <v>107.50425565456391</v>
      </c>
      <c r="G86" s="8">
        <f t="shared" ca="1" si="15"/>
        <v>3.301796668139273E-2</v>
      </c>
      <c r="H86" s="8">
        <f t="shared" ca="1" si="16"/>
        <v>0.46099595049126885</v>
      </c>
      <c r="I86" s="8">
        <f t="shared" ca="1" si="17"/>
        <v>103.08293769903246</v>
      </c>
      <c r="K86" s="7">
        <f t="shared" ca="1" si="10"/>
        <v>90.810979957554608</v>
      </c>
      <c r="L86" s="7">
        <f t="array" aca="1" ref="L86:Q86" ca="1">IF(K86&lt;fPower1,(fPower1-K86)*K86*fRev0/dLowInterp1+(K86-fPower0)*K86*fRev1/dLowInterp2,
IF(K86&lt;fPower3,(K86-fPower2)*(K86-fPower3)*fRev1/dHighInterp1-(K86-fPower1)*(K86-fPower3)*fRev2/dHighInterp2+(K86-fPower1)*(K86-fPower2)*fRev3/dHighInterp3,1))</f>
        <v>1</v>
      </c>
      <c r="M86" s="8">
        <f ca="1"/>
        <v>0.70819667756629712</v>
      </c>
      <c r="N86" s="8">
        <f ca="1"/>
        <v>0.37264731123169892</v>
      </c>
      <c r="O86" s="8">
        <f ca="1"/>
        <v>0.21632817754338579</v>
      </c>
      <c r="P86" s="8">
        <f ca="1"/>
        <v>0.12398161916439998</v>
      </c>
      <c r="Q86" s="8">
        <f ca="1"/>
        <v>5.7670976722320771E-2</v>
      </c>
      <c r="S86" s="10">
        <f t="shared" ca="1" si="18"/>
        <v>0.46099595049126885</v>
      </c>
      <c r="T86" s="6">
        <f t="array" aca="1" ref="T86:Y86" ca="1">IFERROR(IF(S86&lt;fRev1,(SQRT(dLowCoeffB^2+S86*dLowCoeffA*4)-dLowCoeffB)/(dLowCoeffA*2),
(SQRT(dHighCoeffB^2-(fRev1*fPower2*fPower3/dHighInterp1
-fRev2*fPower1*fPower3/dHighInterp2+fRev3*fPower1*fPower2/dHighInterp3-S86)
*dHighCoeffA*4)+dHighCoeffB)/(dHighCoeffA*2)),"-")</f>
        <v>43.434014393934135</v>
      </c>
      <c r="U86" s="3">
        <f ca="1"/>
        <v>66.091202593687072</v>
      </c>
      <c r="V86" s="3">
        <f ca="1"/>
        <v>103.08293769903246</v>
      </c>
      <c r="W86" s="3">
        <f ca="1"/>
        <v>149.07984018503493</v>
      </c>
      <c r="X86" s="3">
        <f ca="1"/>
        <v>218.24313231084977</v>
      </c>
      <c r="Y86" s="3">
        <f ca="1"/>
        <v>305.70112864800222</v>
      </c>
    </row>
    <row r="87" spans="1:25" x14ac:dyDescent="0.25">
      <c r="A87">
        <v>85</v>
      </c>
      <c r="B87" s="9">
        <f t="shared" si="1"/>
        <v>2.3611111111111112</v>
      </c>
      <c r="C87" s="3">
        <f t="shared" ca="1" si="11"/>
        <v>2</v>
      </c>
      <c r="D87">
        <f t="shared" ca="1" si="12"/>
        <v>91.810979957554608</v>
      </c>
      <c r="E87" s="8">
        <f t="shared" ca="1" si="13"/>
        <v>0.7165632571317333</v>
      </c>
      <c r="F87" s="8">
        <f t="shared" ca="1" si="14"/>
        <v>108.77430243259712</v>
      </c>
      <c r="G87" s="8">
        <f t="shared" ca="1" si="15"/>
        <v>3.3857274570533141E-2</v>
      </c>
      <c r="H87" s="8">
        <f t="shared" ca="1" si="16"/>
        <v>0.46644212020839243</v>
      </c>
      <c r="I87" s="8">
        <f t="shared" ca="1" si="17"/>
        <v>103.8005475303311</v>
      </c>
      <c r="K87" s="7">
        <f t="shared" ca="1" si="10"/>
        <v>91.810979957554608</v>
      </c>
      <c r="L87" s="7">
        <f t="array" aca="1" ref="L87:Q87" ca="1">IF(K87&lt;fPower1,(fPower1-K87)*K87*fRev0/dLowInterp1+(K87-fPower0)*K87*fRev1/dLowInterp2,
IF(K87&lt;fPower3,(K87-fPower2)*(K87-fPower3)*fRev1/dHighInterp1-(K87-fPower1)*(K87-fPower3)*fRev2/dHighInterp2+(K87-fPower1)*(K87-fPower2)*fRev3/dHighInterp3,1))</f>
        <v>1</v>
      </c>
      <c r="M87" s="8">
        <f ca="1"/>
        <v>0.7165632571317333</v>
      </c>
      <c r="N87" s="8">
        <f ca="1"/>
        <v>0.37950803285730522</v>
      </c>
      <c r="O87" s="8">
        <f ca="1"/>
        <v>0.21982921490568019</v>
      </c>
      <c r="P87" s="8">
        <f ca="1"/>
        <v>0.12588510508871056</v>
      </c>
      <c r="Q87" s="8">
        <f ca="1"/>
        <v>5.8678998557547435E-2</v>
      </c>
      <c r="S87" s="10">
        <f t="shared" ca="1" si="18"/>
        <v>0.46644212020839243</v>
      </c>
      <c r="T87" s="6">
        <f t="array" aca="1" ref="T87:Y87" ca="1">IFERROR(IF(S87&lt;fRev1,(SQRT(dLowCoeffB^2+S87*dLowCoeffA*4)-dLowCoeffB)/(dLowCoeffA*2),
(SQRT(dHighCoeffB^2-(fRev1*fPower2*fPower3/dHighInterp1
-fRev2*fPower1*fPower3/dHighInterp2+fRev3*fPower1*fPower2/dHighInterp3-S87)
*dHighCoeffA*4)+dHighCoeffB)/(dHighCoeffA*2)),"-")</f>
        <v>43.75954602775635</v>
      </c>
      <c r="U87" s="3">
        <f ca="1"/>
        <v>66.526919971611321</v>
      </c>
      <c r="V87" s="3">
        <f ca="1"/>
        <v>103.8005475303311</v>
      </c>
      <c r="W87" s="3">
        <f ca="1"/>
        <v>150.18621784647428</v>
      </c>
      <c r="X87" s="3">
        <f ca="1"/>
        <v>219.84443949302585</v>
      </c>
      <c r="Y87" s="3">
        <f ca="1"/>
        <v>307.67592362440087</v>
      </c>
    </row>
    <row r="88" spans="1:25" x14ac:dyDescent="0.25">
      <c r="A88">
        <v>86</v>
      </c>
      <c r="B88" s="9">
        <f t="shared" si="1"/>
        <v>2.3888888888888888</v>
      </c>
      <c r="C88" s="3">
        <f t="shared" ca="1" si="11"/>
        <v>2</v>
      </c>
      <c r="D88">
        <f t="shared" ca="1" si="12"/>
        <v>92.810979957554608</v>
      </c>
      <c r="E88" s="8">
        <f t="shared" ca="1" si="13"/>
        <v>0.72481959812142438</v>
      </c>
      <c r="F88" s="8">
        <f t="shared" ca="1" si="14"/>
        <v>110.02761499483223</v>
      </c>
      <c r="G88" s="8">
        <f t="shared" ca="1" si="15"/>
        <v>3.4706253081295733E-2</v>
      </c>
      <c r="H88" s="8">
        <f t="shared" ca="1" si="16"/>
        <v>0.47181653085262532</v>
      </c>
      <c r="I88" s="8">
        <f t="shared" ca="1" si="17"/>
        <v>104.50474024578337</v>
      </c>
      <c r="K88" s="7">
        <f t="shared" ca="1" si="10"/>
        <v>92.810979957554608</v>
      </c>
      <c r="L88" s="7">
        <f t="array" aca="1" ref="L88:Q88" ca="1">IF(K88&lt;fPower1,(fPower1-K88)*K88*fRev0/dLowInterp1+(K88-fPower0)*K88*fRev1/dLowInterp2,
IF(K88&lt;fPower3,(K88-fPower2)*(K88-fPower3)*fRev1/dHighInterp1-(K88-fPower1)*(K88-fPower3)*fRev2/dHighInterp2+(K88-fPower1)*(K88-fPower2)*fRev3/dHighInterp3,1))</f>
        <v>1</v>
      </c>
      <c r="M88" s="8">
        <f ca="1"/>
        <v>0.72481959812142438</v>
      </c>
      <c r="N88" s="8">
        <f ca="1"/>
        <v>0.38642881641818771</v>
      </c>
      <c r="O88" s="8">
        <f ca="1"/>
        <v>0.22335462531162359</v>
      </c>
      <c r="P88" s="8">
        <f ca="1"/>
        <v>0.12780031542082268</v>
      </c>
      <c r="Q88" s="8">
        <f ca="1"/>
        <v>5.9695144817872248E-2</v>
      </c>
      <c r="S88" s="10">
        <f t="shared" ca="1" si="18"/>
        <v>0.47181653085262532</v>
      </c>
      <c r="T88" s="6">
        <f t="array" aca="1" ref="T88:Y88" ca="1">IFERROR(IF(S88&lt;fRev1,(SQRT(dLowCoeffB^2+S88*dLowCoeffA*4)-dLowCoeffB)/(dLowCoeffA*2),
(SQRT(dHighCoeffB^2-(fRev1*fPower2*fPower3/dHighInterp1
-fRev2*fPower1*fPower3/dHighInterp2+fRev3*fPower1*fPower2/dHighInterp3-S88)
*dHighCoeffA*4)+dHighCoeffB)/(dHighCoeffA*2)),"-")</f>
        <v>44.079066502518103</v>
      </c>
      <c r="U88" s="3">
        <f ca="1"/>
        <v>66.954444556256462</v>
      </c>
      <c r="V88" s="3">
        <f ca="1"/>
        <v>104.50474024578337</v>
      </c>
      <c r="W88" s="3">
        <f ca="1"/>
        <v>151.27212419941159</v>
      </c>
      <c r="X88" s="3">
        <f ca="1"/>
        <v>221.4160526851245</v>
      </c>
      <c r="Y88" s="3">
        <f ca="1"/>
        <v>309.6135324338095</v>
      </c>
    </row>
    <row r="89" spans="1:25" x14ac:dyDescent="0.25">
      <c r="A89">
        <v>87</v>
      </c>
      <c r="B89" s="9">
        <f t="shared" si="1"/>
        <v>2.4166666666666665</v>
      </c>
      <c r="C89" s="3">
        <f t="shared" ca="1" si="11"/>
        <v>2</v>
      </c>
      <c r="D89">
        <f t="shared" ca="1" si="12"/>
        <v>93.810979957554608</v>
      </c>
      <c r="E89" s="8">
        <f t="shared" ca="1" si="13"/>
        <v>0.73296570053537013</v>
      </c>
      <c r="F89" s="8">
        <f t="shared" ca="1" si="14"/>
        <v>111.26419334126919</v>
      </c>
      <c r="G89" s="8">
        <f t="shared" ca="1" si="15"/>
        <v>3.5564773091645033E-2</v>
      </c>
      <c r="H89" s="8">
        <f t="shared" ca="1" si="16"/>
        <v>0.47711918242396734</v>
      </c>
      <c r="I89" s="8">
        <f t="shared" ca="1" si="17"/>
        <v>105.19573709464518</v>
      </c>
      <c r="K89" s="7">
        <f t="shared" ca="1" si="10"/>
        <v>93.810979957554608</v>
      </c>
      <c r="L89" s="7">
        <f t="array" aca="1" ref="L89:Q89" ca="1">IF(K89&lt;fPower1,(fPower1-K89)*K89*fRev0/dLowInterp1+(K89-fPower0)*K89*fRev1/dLowInterp2,
IF(K89&lt;fPower3,(K89-fPower2)*(K89-fPower3)*fRev1/dHighInterp1-(K89-fPower1)*(K89-fPower3)*fRev2/dHighInterp2+(K89-fPower1)*(K89-fPower2)*fRev3/dHighInterp3,1))</f>
        <v>1</v>
      </c>
      <c r="M89" s="8">
        <f ca="1"/>
        <v>0.73296570053537013</v>
      </c>
      <c r="N89" s="8">
        <f ca="1"/>
        <v>0.39340966191434634</v>
      </c>
      <c r="O89" s="8">
        <f ca="1"/>
        <v>0.22690440876121609</v>
      </c>
      <c r="P89" s="8">
        <f ca="1"/>
        <v>0.12972725016073616</v>
      </c>
      <c r="Q89" s="8">
        <f ca="1"/>
        <v>6.0719415503295238E-2</v>
      </c>
      <c r="S89" s="10">
        <f t="shared" ca="1" si="18"/>
        <v>0.47711918242396734</v>
      </c>
      <c r="T89" s="6">
        <f t="array" aca="1" ref="T89:Y89" ca="1">IFERROR(IF(S89&lt;fRev1,(SQRT(dLowCoeffB^2+S89*dLowCoeffA*4)-dLowCoeffB)/(dLowCoeffA*2),
(SQRT(dHighCoeffB^2-(fRev1*fPower2*fPower3/dHighInterp1
-fRev2*fPower1*fPower3/dHighInterp2+fRev3*fPower1*fPower2/dHighInterp3-S89)
*dHighCoeffA*4)+dHighCoeffB)/(dHighCoeffA*2)),"-")</f>
        <v>44.392670833627051</v>
      </c>
      <c r="U89" s="3">
        <f ca="1"/>
        <v>67.373914013565852</v>
      </c>
      <c r="V89" s="3">
        <f ca="1"/>
        <v>105.19573709464518</v>
      </c>
      <c r="W89" s="3">
        <f ca="1"/>
        <v>152.33788508341848</v>
      </c>
      <c r="X89" s="3">
        <f ca="1"/>
        <v>222.95844808635826</v>
      </c>
      <c r="Y89" s="3">
        <f ca="1"/>
        <v>311.51458293454442</v>
      </c>
    </row>
    <row r="90" spans="1:25" x14ac:dyDescent="0.25">
      <c r="A90">
        <v>88</v>
      </c>
      <c r="B90" s="9">
        <f t="shared" si="1"/>
        <v>2.4444444444444446</v>
      </c>
      <c r="C90" s="3">
        <f t="shared" ca="1" si="11"/>
        <v>2</v>
      </c>
      <c r="D90">
        <f t="shared" ca="1" si="12"/>
        <v>94.810979957554608</v>
      </c>
      <c r="E90" s="8">
        <f t="shared" ca="1" si="13"/>
        <v>0.74100156437357056</v>
      </c>
      <c r="F90" s="8">
        <f t="shared" ca="1" si="14"/>
        <v>112.48403747190802</v>
      </c>
      <c r="G90" s="8">
        <f t="shared" ca="1" si="15"/>
        <v>3.6432705479545559E-2</v>
      </c>
      <c r="H90" s="8">
        <f t="shared" ca="1" si="16"/>
        <v>0.4823500749224186</v>
      </c>
      <c r="I90" s="8">
        <f t="shared" ca="1" si="17"/>
        <v>105.8737504760369</v>
      </c>
      <c r="K90" s="7">
        <f t="shared" ca="1" si="10"/>
        <v>94.810979957554608</v>
      </c>
      <c r="L90" s="7">
        <f t="array" aca="1" ref="L90:Q90" ca="1">IF(K90&lt;fPower1,(fPower1-K90)*K90*fRev0/dLowInterp1+(K90-fPower0)*K90*fRev1/dLowInterp2,
IF(K90&lt;fPower3,(K90-fPower2)*(K90-fPower3)*fRev1/dHighInterp1-(K90-fPower1)*(K90-fPower3)*fRev2/dHighInterp2+(K90-fPower1)*(K90-fPower2)*fRev3/dHighInterp3,1))</f>
        <v>1</v>
      </c>
      <c r="M90" s="8">
        <f ca="1"/>
        <v>0.74100156437357056</v>
      </c>
      <c r="N90" s="8">
        <f ca="1"/>
        <v>0.40045056934578133</v>
      </c>
      <c r="O90" s="8">
        <f ca="1"/>
        <v>0.23047856525445784</v>
      </c>
      <c r="P90" s="8">
        <f ca="1"/>
        <v>0.13166590930845121</v>
      </c>
      <c r="Q90" s="8">
        <f ca="1"/>
        <v>6.1751810613816294E-2</v>
      </c>
      <c r="S90" s="10">
        <f t="shared" ca="1" si="18"/>
        <v>0.4823500749224186</v>
      </c>
      <c r="T90" s="6">
        <f t="array" aca="1" ref="T90:Y90" ca="1">IFERROR(IF(S90&lt;fRev1,(SQRT(dLowCoeffB^2+S90*dLowCoeffA*4)-dLowCoeffB)/(dLowCoeffA*2),
(SQRT(dHighCoeffB^2-(fRev1*fPower2*fPower3/dHighInterp1
-fRev2*fPower1*fPower3/dHighInterp2+fRev3*fPower1*fPower2/dHighInterp3-S90)
*dHighCoeffA*4)+dHighCoeffB)/(dHighCoeffA*2)),"-")</f>
        <v>44.700450339695678</v>
      </c>
      <c r="U90" s="3">
        <f ca="1"/>
        <v>67.785460433812972</v>
      </c>
      <c r="V90" s="3">
        <f ca="1"/>
        <v>105.8737504760369</v>
      </c>
      <c r="W90" s="3">
        <f ca="1"/>
        <v>153.38381360296535</v>
      </c>
      <c r="X90" s="3">
        <f ca="1"/>
        <v>224.47208319276368</v>
      </c>
      <c r="Y90" s="3">
        <f ca="1"/>
        <v>313.37967747458316</v>
      </c>
    </row>
    <row r="91" spans="1:25" x14ac:dyDescent="0.25">
      <c r="A91">
        <v>89</v>
      </c>
      <c r="B91" s="9">
        <f t="shared" si="1"/>
        <v>2.4722222222222223</v>
      </c>
      <c r="C91" s="3">
        <f t="shared" ca="1" si="11"/>
        <v>2</v>
      </c>
      <c r="D91">
        <f t="shared" ca="1" si="12"/>
        <v>95.810979957554608</v>
      </c>
      <c r="E91" s="8">
        <f t="shared" ca="1" si="13"/>
        <v>0.74892718963602589</v>
      </c>
      <c r="F91" s="8">
        <f t="shared" ca="1" si="14"/>
        <v>113.68714738674873</v>
      </c>
      <c r="G91" s="8">
        <f t="shared" ca="1" si="15"/>
        <v>3.7309921122961831E-2</v>
      </c>
      <c r="H91" s="8">
        <f t="shared" ca="1" si="16"/>
        <v>0.48750920834797912</v>
      </c>
      <c r="I91" s="8">
        <f t="shared" ca="1" si="17"/>
        <v>106.5389843899773</v>
      </c>
      <c r="K91" s="7">
        <f t="shared" ca="1" si="10"/>
        <v>95.810979957554608</v>
      </c>
      <c r="L91" s="7">
        <f t="array" aca="1" ref="L91:Q91" ca="1">IF(K91&lt;fPower1,(fPower1-K91)*K91*fRev0/dLowInterp1+(K91-fPower0)*K91*fRev1/dLowInterp2,
IF(K91&lt;fPower3,(K91-fPower2)*(K91-fPower3)*fRev1/dHighInterp1-(K91-fPower1)*(K91-fPower3)*fRev2/dHighInterp2+(K91-fPower1)*(K91-fPower2)*fRev3/dHighInterp3,1))</f>
        <v>1</v>
      </c>
      <c r="M91" s="8">
        <f ca="1"/>
        <v>0.74892718963602589</v>
      </c>
      <c r="N91" s="8">
        <f ca="1"/>
        <v>0.40755153871249239</v>
      </c>
      <c r="O91" s="8">
        <f ca="1"/>
        <v>0.23407709479134858</v>
      </c>
      <c r="P91" s="8">
        <f ca="1"/>
        <v>0.13361629286396762</v>
      </c>
      <c r="Q91" s="8">
        <f ca="1"/>
        <v>6.2792330149435527E-2</v>
      </c>
      <c r="S91" s="10">
        <f t="shared" ca="1" si="18"/>
        <v>0.48750920834797912</v>
      </c>
      <c r="T91" s="6">
        <f t="array" aca="1" ref="T91:Y91" ca="1">IFERROR(IF(S91&lt;fRev1,(SQRT(dLowCoeffB^2+S91*dLowCoeffA*4)-dLowCoeffB)/(dLowCoeffA*2),
(SQRT(dHighCoeffB^2-(fRev1*fPower2*fPower3/dHighInterp1
-fRev2*fPower1*fPower3/dHighInterp2+fRev3*fPower1*fPower2/dHighInterp3-S91)
*dHighCoeffA*4)+dHighCoeffB)/(dHighCoeffA*2)),"-")</f>
        <v>45.002492824722005</v>
      </c>
      <c r="U91" s="3">
        <f ca="1"/>
        <v>68.189210620030536</v>
      </c>
      <c r="V91" s="3">
        <f ca="1"/>
        <v>106.5389843899773</v>
      </c>
      <c r="W91" s="3">
        <f ca="1"/>
        <v>154.41021075849002</v>
      </c>
      <c r="X91" s="3">
        <f ca="1"/>
        <v>225.95739772954465</v>
      </c>
      <c r="Y91" s="3">
        <f ca="1"/>
        <v>315.20939421625178</v>
      </c>
    </row>
    <row r="92" spans="1:25" x14ac:dyDescent="0.25">
      <c r="A92">
        <v>90</v>
      </c>
      <c r="B92" s="9">
        <f t="shared" si="1"/>
        <v>2.5</v>
      </c>
      <c r="C92" s="3">
        <f t="shared" ca="1" si="11"/>
        <v>2</v>
      </c>
      <c r="D92">
        <f t="shared" ca="1" si="12"/>
        <v>96.810979957554608</v>
      </c>
      <c r="E92" s="8">
        <f t="shared" ca="1" si="13"/>
        <v>0.75674257632273567</v>
      </c>
      <c r="F92" s="8">
        <f t="shared" ca="1" si="14"/>
        <v>114.87352308579128</v>
      </c>
      <c r="G92" s="8">
        <f t="shared" ca="1" si="15"/>
        <v>3.8196290899858369E-2</v>
      </c>
      <c r="H92" s="8">
        <f t="shared" ca="1" si="16"/>
        <v>0.49259658270064866</v>
      </c>
      <c r="I92" s="8">
        <f t="shared" ca="1" si="17"/>
        <v>107.1916348582665</v>
      </c>
      <c r="K92" s="7">
        <f t="shared" ca="1" si="10"/>
        <v>96.810979957554608</v>
      </c>
      <c r="L92" s="7">
        <f t="array" aca="1" ref="L92:Q92" ca="1">IF(K92&lt;fPower1,(fPower1-K92)*K92*fRev0/dLowInterp1+(K92-fPower0)*K92*fRev1/dLowInterp2,
IF(K92&lt;fPower3,(K92-fPower2)*(K92-fPower3)*fRev1/dHighInterp1-(K92-fPower1)*(K92-fPower3)*fRev2/dHighInterp2+(K92-fPower1)*(K92-fPower2)*fRev3/dHighInterp3,1))</f>
        <v>1</v>
      </c>
      <c r="M92" s="8">
        <f ca="1"/>
        <v>0.75674257632273567</v>
      </c>
      <c r="N92" s="8">
        <f ca="1"/>
        <v>0.41471257001447964</v>
      </c>
      <c r="O92" s="8">
        <f ca="1"/>
        <v>0.23769999737188846</v>
      </c>
      <c r="P92" s="8">
        <f ca="1"/>
        <v>0.13557840082728564</v>
      </c>
      <c r="Q92" s="8">
        <f ca="1"/>
        <v>6.3840974110152937E-2</v>
      </c>
      <c r="S92" s="10">
        <f t="shared" ca="1" si="18"/>
        <v>0.49259658270064866</v>
      </c>
      <c r="T92" s="6">
        <f t="array" aca="1" ref="T92:Y92" ca="1">IFERROR(IF(S92&lt;fRev1,(SQRT(dLowCoeffB^2+S92*dLowCoeffA*4)-dLowCoeffB)/(dLowCoeffA*2),
(SQRT(dHighCoeffB^2-(fRev1*fPower2*fPower3/dHighInterp1
-fRev2*fPower1*fPower3/dHighInterp2+fRev3*fPower1*fPower2/dHighInterp3-S92)
*dHighCoeffA*4)+dHighCoeffB)/(dHighCoeffA*2)),"-")</f>
        <v>45.298882748456812</v>
      </c>
      <c r="U92" s="3">
        <f ca="1"/>
        <v>68.585286356894926</v>
      </c>
      <c r="V92" s="3">
        <f ca="1"/>
        <v>107.1916348582665</v>
      </c>
      <c r="W92" s="3">
        <f ca="1"/>
        <v>155.41736603633888</v>
      </c>
      <c r="X92" s="3">
        <f ca="1"/>
        <v>227.41481452232716</v>
      </c>
      <c r="Y92" s="3">
        <f ca="1"/>
        <v>317.00428837083433</v>
      </c>
    </row>
    <row r="93" spans="1:25" x14ac:dyDescent="0.25">
      <c r="A93">
        <v>91</v>
      </c>
      <c r="B93" s="9">
        <f t="shared" si="1"/>
        <v>2.5277777777777777</v>
      </c>
      <c r="C93" s="3">
        <f t="shared" ca="1" si="11"/>
        <v>2</v>
      </c>
      <c r="D93">
        <f t="shared" ca="1" si="12"/>
        <v>97.810979957554608</v>
      </c>
      <c r="E93" s="8">
        <f t="shared" ca="1" si="13"/>
        <v>0.76444772443370046</v>
      </c>
      <c r="F93" s="8">
        <f t="shared" ca="1" si="14"/>
        <v>116.04316456903574</v>
      </c>
      <c r="G93" s="8">
        <f t="shared" ca="1" si="15"/>
        <v>3.9091685688199693E-2</v>
      </c>
      <c r="H93" s="8">
        <f t="shared" ca="1" si="16"/>
        <v>0.49761219798042766</v>
      </c>
      <c r="I93" s="8">
        <f t="shared" ca="1" si="17"/>
        <v>107.83189031763168</v>
      </c>
      <c r="K93" s="7">
        <f t="shared" ca="1" si="10"/>
        <v>97.810979957554608</v>
      </c>
      <c r="L93" s="7">
        <f t="array" aca="1" ref="L93:Q93" ca="1">IF(K93&lt;fPower1,(fPower1-K93)*K93*fRev0/dLowInterp1+(K93-fPower0)*K93*fRev1/dLowInterp2,
IF(K93&lt;fPower3,(K93-fPower2)*(K93-fPower3)*fRev1/dHighInterp1-(K93-fPower1)*(K93-fPower3)*fRev2/dHighInterp2+(K93-fPower1)*(K93-fPower2)*fRev3/dHighInterp3,1))</f>
        <v>1</v>
      </c>
      <c r="M93" s="8">
        <f ca="1"/>
        <v>0.76444772443370046</v>
      </c>
      <c r="N93" s="8">
        <f ca="1"/>
        <v>0.4219336632517432</v>
      </c>
      <c r="O93" s="8">
        <f ca="1"/>
        <v>0.24134727299607747</v>
      </c>
      <c r="P93" s="8">
        <f ca="1"/>
        <v>0.13755223319840512</v>
      </c>
      <c r="Q93" s="8">
        <f ca="1"/>
        <v>6.4897742495968469E-2</v>
      </c>
      <c r="S93" s="10">
        <f t="shared" ca="1" si="18"/>
        <v>0.49761219798042766</v>
      </c>
      <c r="T93" s="6">
        <f t="array" aca="1" ref="T93:Y93" ca="1">IFERROR(IF(S93&lt;fRev1,(SQRT(dLowCoeffB^2+S93*dLowCoeffA*4)-dLowCoeffB)/(dLowCoeffA*2),
(SQRT(dHighCoeffB^2-(fRev1*fPower2*fPower3/dHighInterp1
-fRev2*fPower1*fPower3/dHighInterp2+fRev3*fPower1*fPower2/dHighInterp3-S93)
*dHighCoeffA*4)+dHighCoeffB)/(dHighCoeffA*2)),"-")</f>
        <v>45.589701385874179</v>
      </c>
      <c r="U93" s="3">
        <f ca="1"/>
        <v>68.973804661652323</v>
      </c>
      <c r="V93" s="3">
        <f ca="1"/>
        <v>107.83189031763168</v>
      </c>
      <c r="W93" s="3">
        <f ca="1"/>
        <v>156.40555796079067</v>
      </c>
      <c r="X93" s="3">
        <f ca="1"/>
        <v>228.84474031211624</v>
      </c>
      <c r="Y93" s="3">
        <f ca="1"/>
        <v>318.76489335044391</v>
      </c>
    </row>
    <row r="94" spans="1:25" x14ac:dyDescent="0.25">
      <c r="A94">
        <v>92</v>
      </c>
      <c r="B94" s="9">
        <f t="shared" si="1"/>
        <v>2.5555555555555554</v>
      </c>
      <c r="C94" s="3">
        <f t="shared" ca="1" si="11"/>
        <v>2</v>
      </c>
      <c r="D94">
        <f t="shared" ca="1" si="12"/>
        <v>98.810979957554608</v>
      </c>
      <c r="E94" s="8">
        <f t="shared" ca="1" si="13"/>
        <v>0.77204263396891992</v>
      </c>
      <c r="F94" s="8">
        <f t="shared" ca="1" si="14"/>
        <v>117.19607183648205</v>
      </c>
      <c r="G94" s="8">
        <f t="shared" ca="1" si="15"/>
        <v>3.9995976365950328E-2</v>
      </c>
      <c r="H94" s="8">
        <f t="shared" ca="1" si="16"/>
        <v>0.50255605418731575</v>
      </c>
      <c r="I94" s="8">
        <f t="shared" ca="1" si="17"/>
        <v>108.47199110235952</v>
      </c>
      <c r="K94" s="7">
        <f t="shared" ca="1" si="10"/>
        <v>98.810979957554608</v>
      </c>
      <c r="L94" s="7">
        <f t="array" aca="1" ref="L94:Q94" ca="1">IF(K94&lt;fPower1,(fPower1-K94)*K94*fRev0/dLowInterp1+(K94-fPower0)*K94*fRev1/dLowInterp2,
IF(K94&lt;fPower3,(K94-fPower2)*(K94-fPower3)*fRev1/dHighInterp1-(K94-fPower1)*(K94-fPower3)*fRev2/dHighInterp2+(K94-fPower1)*(K94-fPower2)*fRev3/dHighInterp3,1))</f>
        <v>1</v>
      </c>
      <c r="M94" s="8">
        <f ca="1"/>
        <v>0.77204263396891992</v>
      </c>
      <c r="N94" s="8">
        <f ca="1"/>
        <v>0.42921481842428288</v>
      </c>
      <c r="O94" s="8">
        <f ca="1"/>
        <v>0.24501892166391559</v>
      </c>
      <c r="P94" s="8">
        <f ca="1"/>
        <v>0.13953778997732597</v>
      </c>
      <c r="Q94" s="8">
        <f ca="1"/>
        <v>6.5962635306882178E-2</v>
      </c>
      <c r="S94" s="10">
        <f t="shared" ca="1" si="18"/>
        <v>0.50255605418731575</v>
      </c>
      <c r="T94" s="6">
        <f t="array" aca="1" ref="T94:Y94" ca="1">IFERROR(IF(S94&lt;fRev1,(SQRT(dLowCoeffB^2+S94*dLowCoeffA*4)-dLowCoeffB)/(dLowCoeffA*2),
(SQRT(dHighCoeffB^2-(fRev1*fPower2*fPower3/dHighInterp1
-fRev2*fPower1*fPower3/dHighInterp2+fRev3*fPower1*fPower2/dHighInterp3-S94)
*dHighCoeffA*4)+dHighCoeffB)/(dHighCoeffA*2)),"-")</f>
        <v>45.841897824646146</v>
      </c>
      <c r="U94" s="3">
        <f ca="1"/>
        <v>69.394856437570354</v>
      </c>
      <c r="V94" s="3">
        <f ca="1"/>
        <v>108.47199110235952</v>
      </c>
      <c r="W94" s="3">
        <f ca="1"/>
        <v>157.35110702478795</v>
      </c>
      <c r="X94" s="3">
        <f ca="1"/>
        <v>230.16799282920221</v>
      </c>
      <c r="Y94" s="3">
        <f ca="1"/>
        <v>320.56853156011294</v>
      </c>
    </row>
    <row r="95" spans="1:25" x14ac:dyDescent="0.25">
      <c r="A95">
        <v>93</v>
      </c>
      <c r="B95" s="9">
        <f t="shared" si="1"/>
        <v>2.5833333333333335</v>
      </c>
      <c r="C95" s="3">
        <f t="shared" ca="1" si="11"/>
        <v>2</v>
      </c>
      <c r="D95">
        <f t="shared" ca="1" si="12"/>
        <v>99.810979957554608</v>
      </c>
      <c r="E95" s="8">
        <f t="shared" ca="1" si="13"/>
        <v>0.77952730492839395</v>
      </c>
      <c r="F95" s="8">
        <f t="shared" ca="1" si="14"/>
        <v>118.33224488813021</v>
      </c>
      <c r="G95" s="8">
        <f t="shared" ca="1" si="15"/>
        <v>4.0909033811074788E-2</v>
      </c>
      <c r="H95" s="8">
        <f t="shared" ca="1" si="16"/>
        <v>0.50742815132131303</v>
      </c>
      <c r="I95" s="8">
        <f t="shared" ca="1" si="17"/>
        <v>109.11551077181286</v>
      </c>
      <c r="K95" s="7">
        <f t="shared" ca="1" si="10"/>
        <v>99.810979957554608</v>
      </c>
      <c r="L95" s="7">
        <f t="array" aca="1" ref="L95:Q95" ca="1">IF(K95&lt;fPower1,(fPower1-K95)*K95*fRev0/dLowInterp1+(K95-fPower0)*K95*fRev1/dLowInterp2,
IF(K95&lt;fPower3,(K95-fPower2)*(K95-fPower3)*fRev1/dHighInterp1-(K95-fPower1)*(K95-fPower3)*fRev2/dHighInterp2+(K95-fPower1)*(K95-fPower2)*fRev3/dHighInterp3,1))</f>
        <v>1</v>
      </c>
      <c r="M95" s="8">
        <f ca="1"/>
        <v>0.77952730492839395</v>
      </c>
      <c r="N95" s="8">
        <f ca="1"/>
        <v>0.43655603553209871</v>
      </c>
      <c r="O95" s="8">
        <f ca="1"/>
        <v>0.24871494337540279</v>
      </c>
      <c r="P95" s="8">
        <f ca="1"/>
        <v>0.14153507116404837</v>
      </c>
      <c r="Q95" s="8">
        <f ca="1"/>
        <v>6.7035652542894009E-2</v>
      </c>
      <c r="S95" s="10">
        <f t="shared" ca="1" si="18"/>
        <v>0.50742815132131303</v>
      </c>
      <c r="T95" s="6">
        <f t="array" aca="1" ref="T95:Y95" ca="1">IFERROR(IF(S95&lt;fRev1,(SQRT(dLowCoeffB^2+S95*dLowCoeffA*4)-dLowCoeffB)/(dLowCoeffA*2),
(SQRT(dHighCoeffB^2-(fRev1*fPower2*fPower3/dHighInterp1
-fRev2*fPower1*fPower3/dHighInterp2+fRev3*fPower1*fPower2/dHighInterp3-S95)
*dHighCoeffA*4)+dHighCoeffB)/(dHighCoeffA*2)),"-")</f>
        <v>46.060435469453928</v>
      </c>
      <c r="U95" s="3">
        <f ca="1"/>
        <v>69.847753811359112</v>
      </c>
      <c r="V95" s="3">
        <f ca="1"/>
        <v>109.11551077181286</v>
      </c>
      <c r="W95" s="3">
        <f ca="1"/>
        <v>158.26312644156124</v>
      </c>
      <c r="X95" s="3">
        <f ca="1"/>
        <v>231.4017632081067</v>
      </c>
      <c r="Y95" s="3">
        <f ca="1"/>
        <v>322.4211893147704</v>
      </c>
    </row>
    <row r="96" spans="1:25" x14ac:dyDescent="0.25">
      <c r="A96">
        <v>94</v>
      </c>
      <c r="B96" s="9">
        <f t="shared" si="1"/>
        <v>2.6111111111111112</v>
      </c>
      <c r="C96" s="3">
        <f t="shared" ca="1" si="11"/>
        <v>2</v>
      </c>
      <c r="D96">
        <f t="shared" ca="1" si="12"/>
        <v>100.81097995755461</v>
      </c>
      <c r="E96" s="8">
        <f t="shared" ca="1" si="13"/>
        <v>0.78690173731212276</v>
      </c>
      <c r="F96" s="8">
        <f t="shared" ca="1" si="14"/>
        <v>119.45168372398024</v>
      </c>
      <c r="G96" s="8">
        <f t="shared" ca="1" si="15"/>
        <v>4.1830728901537599E-2</v>
      </c>
      <c r="H96" s="8">
        <f t="shared" ca="1" si="16"/>
        <v>0.51222848938241949</v>
      </c>
      <c r="I96" s="8">
        <f t="shared" ca="1" si="17"/>
        <v>109.75257017924737</v>
      </c>
      <c r="K96" s="7">
        <f t="shared" ca="1" si="10"/>
        <v>100.81097995755461</v>
      </c>
      <c r="L96" s="7">
        <f t="array" aca="1" ref="L96:Q96" ca="1">IF(K96&lt;fPower1,(fPower1-K96)*K96*fRev0/dLowInterp1+(K96-fPower0)*K96*fRev1/dLowInterp2,
IF(K96&lt;fPower3,(K96-fPower2)*(K96-fPower3)*fRev1/dHighInterp1-(K96-fPower1)*(K96-fPower3)*fRev2/dHighInterp2+(K96-fPower1)*(K96-fPower2)*fRev3/dHighInterp3,1))</f>
        <v>1</v>
      </c>
      <c r="M96" s="8">
        <f ca="1"/>
        <v>0.78690173731212276</v>
      </c>
      <c r="N96" s="8">
        <f ca="1"/>
        <v>0.44395731457519083</v>
      </c>
      <c r="O96" s="8">
        <f ca="1"/>
        <v>0.25243533813053909</v>
      </c>
      <c r="P96" s="8">
        <f ca="1"/>
        <v>0.14354407675857225</v>
      </c>
      <c r="Q96" s="8">
        <f ca="1"/>
        <v>6.8116794204003989E-2</v>
      </c>
      <c r="S96" s="10">
        <f t="shared" ca="1" si="18"/>
        <v>0.51222848938241949</v>
      </c>
      <c r="T96" s="6">
        <f t="array" aca="1" ref="T96:Y96" ca="1">IFERROR(IF(S96&lt;fRev1,(SQRT(dLowCoeffB^2+S96*dLowCoeffA*4)-dLowCoeffB)/(dLowCoeffA*2),
(SQRT(dHighCoeffB^2-(fRev1*fPower2*fPower3/dHighInterp1
-fRev2*fPower1*fPower3/dHighInterp2+fRev3*fPower1*fPower2/dHighInterp3-S96)
*dHighCoeffA*4)+dHighCoeffB)/(dHighCoeffA*2)),"-")</f>
        <v>46.276811145159506</v>
      </c>
      <c r="U96" s="3">
        <f ca="1"/>
        <v>70.296050655597185</v>
      </c>
      <c r="V96" s="3">
        <f ca="1"/>
        <v>109.75257017924737</v>
      </c>
      <c r="W96" s="3">
        <f ca="1"/>
        <v>159.16601179962828</v>
      </c>
      <c r="X96" s="3">
        <f ca="1"/>
        <v>232.62325744684503</v>
      </c>
      <c r="Y96" s="3">
        <f ca="1"/>
        <v>324.25499777656654</v>
      </c>
    </row>
    <row r="97" spans="1:25" x14ac:dyDescent="0.25">
      <c r="A97">
        <v>95</v>
      </c>
      <c r="B97" s="9">
        <f t="shared" si="1"/>
        <v>2.6388888888888888</v>
      </c>
      <c r="C97" s="3">
        <f t="shared" ca="1" si="11"/>
        <v>2</v>
      </c>
      <c r="D97">
        <f t="shared" ca="1" si="12"/>
        <v>101.81097995755461</v>
      </c>
      <c r="E97" s="8">
        <f t="shared" ca="1" si="13"/>
        <v>0.79416593112010647</v>
      </c>
      <c r="F97" s="8">
        <f t="shared" ca="1" si="14"/>
        <v>120.55438834403218</v>
      </c>
      <c r="G97" s="8">
        <f t="shared" ca="1" si="15"/>
        <v>4.2760932515303281E-2</v>
      </c>
      <c r="H97" s="8">
        <f t="shared" ca="1" si="16"/>
        <v>0.51695706837063538</v>
      </c>
      <c r="I97" s="8">
        <f t="shared" ca="1" si="17"/>
        <v>110.38307689050598</v>
      </c>
      <c r="K97" s="7">
        <f t="shared" ca="1" si="10"/>
        <v>101.81097995755461</v>
      </c>
      <c r="L97" s="7">
        <f t="array" aca="1" ref="L97:Q97" ca="1">IF(K97&lt;fPower1,(fPower1-K97)*K97*fRev0/dLowInterp1+(K97-fPower0)*K97*fRev1/dLowInterp2,
IF(K97&lt;fPower3,(K97-fPower2)*(K97-fPower3)*fRev1/dHighInterp1-(K97-fPower1)*(K97-fPower3)*fRev2/dHighInterp2+(K97-fPower1)*(K97-fPower2)*fRev3/dHighInterp3,1))</f>
        <v>1</v>
      </c>
      <c r="M97" s="8">
        <f ca="1"/>
        <v>0.79416593112010647</v>
      </c>
      <c r="N97" s="8">
        <f ca="1"/>
        <v>0.45141865555355914</v>
      </c>
      <c r="O97" s="8">
        <f ca="1"/>
        <v>0.2561801059293245</v>
      </c>
      <c r="P97" s="8">
        <f ca="1"/>
        <v>0.14556480676089756</v>
      </c>
      <c r="Q97" s="8">
        <f ca="1"/>
        <v>6.9206060290212035E-2</v>
      </c>
      <c r="S97" s="10">
        <f t="shared" ca="1" si="18"/>
        <v>0.51695706837063538</v>
      </c>
      <c r="T97" s="6">
        <f t="array" aca="1" ref="T97:Y97" ca="1">IFERROR(IF(S97&lt;fRev1,(SQRT(dLowCoeffB^2+S97*dLowCoeffA*4)-dLowCoeffB)/(dLowCoeffA*2),
(SQRT(dHighCoeffB^2-(fRev1*fPower2*fPower3/dHighInterp1
-fRev2*fPower1*fPower3/dHighInterp2+fRev3*fPower1*fPower2/dHighInterp3-S97)
*dHighCoeffA*4)+dHighCoeffB)/(dHighCoeffA*2)),"-")</f>
        <v>46.490992945163683</v>
      </c>
      <c r="U97" s="3">
        <f ca="1"/>
        <v>70.739682831848981</v>
      </c>
      <c r="V97" s="3">
        <f ca="1"/>
        <v>110.38307689050598</v>
      </c>
      <c r="W97" s="3">
        <f ca="1"/>
        <v>160.05963173968968</v>
      </c>
      <c r="X97" s="3">
        <f ca="1"/>
        <v>233.83229653690182</v>
      </c>
      <c r="Y97" s="3">
        <f ca="1"/>
        <v>326.06969509719852</v>
      </c>
    </row>
    <row r="98" spans="1:25" x14ac:dyDescent="0.25">
      <c r="A98">
        <v>96</v>
      </c>
      <c r="B98" s="9">
        <f t="shared" si="1"/>
        <v>2.6666666666666665</v>
      </c>
      <c r="C98" s="3">
        <f t="shared" ca="1" si="11"/>
        <v>2</v>
      </c>
      <c r="D98">
        <f t="shared" ca="1" si="12"/>
        <v>102.81097995755461</v>
      </c>
      <c r="E98" s="8">
        <f t="shared" ca="1" si="13"/>
        <v>0.80131988635234475</v>
      </c>
      <c r="F98" s="8">
        <f t="shared" ca="1" si="14"/>
        <v>121.64035874828595</v>
      </c>
      <c r="G98" s="8">
        <f t="shared" ca="1" si="15"/>
        <v>4.3699515530336352E-2</v>
      </c>
      <c r="H98" s="8">
        <f t="shared" ca="1" si="16"/>
        <v>0.52161388828596034</v>
      </c>
      <c r="I98" s="8">
        <f t="shared" ca="1" si="17"/>
        <v>111.00693767781431</v>
      </c>
      <c r="K98" s="7">
        <f t="shared" ca="1" si="10"/>
        <v>102.81097995755461</v>
      </c>
      <c r="L98" s="7">
        <f t="array" aca="1" ref="L98:Q98" ca="1">IF(K98&lt;fPower1,(fPower1-K98)*K98*fRev0/dLowInterp1+(K98-fPower0)*K98*fRev1/dLowInterp2,
IF(K98&lt;fPower3,(K98-fPower2)*(K98-fPower3)*fRev1/dHighInterp1-(K98-fPower1)*(K98-fPower3)*fRev2/dHighInterp2+(K98-fPower1)*(K98-fPower2)*fRev3/dHighInterp3,1))</f>
        <v>1</v>
      </c>
      <c r="M98" s="8">
        <f ca="1"/>
        <v>0.80131988635234475</v>
      </c>
      <c r="N98" s="8">
        <f ca="1"/>
        <v>0.45894005846720365</v>
      </c>
      <c r="O98" s="8">
        <f ca="1"/>
        <v>0.25994924677175907</v>
      </c>
      <c r="P98" s="8">
        <f ca="1"/>
        <v>0.14759726117102434</v>
      </c>
      <c r="Q98" s="8">
        <f ca="1"/>
        <v>7.0303450801518369E-2</v>
      </c>
      <c r="S98" s="10">
        <f t="shared" ca="1" si="18"/>
        <v>0.52161388828596034</v>
      </c>
      <c r="T98" s="6">
        <f t="array" aca="1" ref="T98:Y98" ca="1">IFERROR(IF(S98&lt;fRev1,(SQRT(dLowCoeffB^2+S98*dLowCoeffA*4)-dLowCoeffB)/(dLowCoeffA*2),
(SQRT(dHighCoeffB^2-(fRev1*fPower2*fPower3/dHighInterp1
-fRev2*fPower1*fPower3/dHighInterp2+fRev3*fPower1*fPower2/dHighInterp3-S98)
*dHighCoeffA*4)+dHighCoeffB)/(dHighCoeffA*2)),"-")</f>
        <v>46.702948665078083</v>
      </c>
      <c r="U98" s="3">
        <f ca="1"/>
        <v>71.178585690030303</v>
      </c>
      <c r="V98" s="3">
        <f ca="1"/>
        <v>111.00693767781431</v>
      </c>
      <c r="W98" s="3">
        <f ca="1"/>
        <v>160.94385375867191</v>
      </c>
      <c r="X98" s="3">
        <f ca="1"/>
        <v>235.02869985147143</v>
      </c>
      <c r="Y98" s="3">
        <f ca="1"/>
        <v>327.86501736119715</v>
      </c>
    </row>
    <row r="99" spans="1:25" x14ac:dyDescent="0.25">
      <c r="A99">
        <v>97</v>
      </c>
      <c r="B99" s="9">
        <f t="shared" si="1"/>
        <v>2.6944444444444446</v>
      </c>
      <c r="C99" s="3">
        <f t="shared" ca="1" si="11"/>
        <v>2</v>
      </c>
      <c r="D99">
        <f t="shared" ca="1" si="12"/>
        <v>103.81097995755461</v>
      </c>
      <c r="E99" s="8">
        <f t="shared" ca="1" si="13"/>
        <v>0.80836360300883792</v>
      </c>
      <c r="F99" s="8">
        <f t="shared" ca="1" si="14"/>
        <v>122.70959493674161</v>
      </c>
      <c r="G99" s="8">
        <f t="shared" ca="1" si="15"/>
        <v>4.4646348824601334E-2</v>
      </c>
      <c r="H99" s="8">
        <f t="shared" ca="1" si="16"/>
        <v>0.52619894912839449</v>
      </c>
      <c r="I99" s="8">
        <f t="shared" ca="1" si="17"/>
        <v>111.62405854736963</v>
      </c>
      <c r="K99" s="7">
        <f t="shared" ca="1" si="10"/>
        <v>103.81097995755461</v>
      </c>
      <c r="L99" s="7">
        <f t="array" aca="1" ref="L99:Q99" ca="1">IF(K99&lt;fPower1,(fPower1-K99)*K99*fRev0/dLowInterp1+(K99-fPower0)*K99*fRev1/dLowInterp2,
IF(K99&lt;fPower3,(K99-fPower2)*(K99-fPower3)*fRev1/dHighInterp1-(K99-fPower1)*(K99-fPower3)*fRev2/dHighInterp2+(K99-fPower1)*(K99-fPower2)*fRev3/dHighInterp3,1))</f>
        <v>1</v>
      </c>
      <c r="M99" s="8">
        <f ca="1"/>
        <v>0.80836360300883792</v>
      </c>
      <c r="N99" s="8">
        <f ca="1"/>
        <v>0.46652152331612429</v>
      </c>
      <c r="O99" s="8">
        <f ca="1"/>
        <v>0.26374276065784275</v>
      </c>
      <c r="P99" s="8">
        <f ca="1"/>
        <v>0.14964143998895263</v>
      </c>
      <c r="Q99" s="8">
        <f ca="1"/>
        <v>7.1408965737922742E-2</v>
      </c>
      <c r="S99" s="10">
        <f t="shared" ca="1" si="18"/>
        <v>0.52619894912839449</v>
      </c>
      <c r="T99" s="6">
        <f t="array" aca="1" ref="T99:Y99" ca="1">IFERROR(IF(S99&lt;fRev1,(SQRT(dLowCoeffB^2+S99*dLowCoeffA*4)-dLowCoeffB)/(dLowCoeffA*2),
(SQRT(dHighCoeffB^2-(fRev1*fPower2*fPower3/dHighInterp1
-fRev2*fPower1*fPower3/dHighInterp2+fRev3*fPower1*fPower2/dHighInterp3-S99)
*dHighCoeffA*4)+dHighCoeffB)/(dHighCoeffA*2)),"-")</f>
        <v>46.912645811743495</v>
      </c>
      <c r="U99" s="3">
        <f ca="1"/>
        <v>71.612694088303968</v>
      </c>
      <c r="V99" s="3">
        <f ca="1"/>
        <v>111.62405854736963</v>
      </c>
      <c r="W99" s="3">
        <f ca="1"/>
        <v>161.81854424861055</v>
      </c>
      <c r="X99" s="3">
        <f ca="1"/>
        <v>236.21228519719719</v>
      </c>
      <c r="Y99" s="3">
        <f ca="1"/>
        <v>329.64069866754807</v>
      </c>
    </row>
    <row r="100" spans="1:25" x14ac:dyDescent="0.25">
      <c r="A100">
        <v>98</v>
      </c>
      <c r="B100" s="9">
        <f t="shared" si="1"/>
        <v>2.7222222222222223</v>
      </c>
      <c r="C100" s="3">
        <f t="shared" ca="1" si="11"/>
        <v>2</v>
      </c>
      <c r="D100">
        <f t="shared" ca="1" si="12"/>
        <v>104.81097995755461</v>
      </c>
      <c r="E100" s="8">
        <f t="shared" ca="1" si="13"/>
        <v>0.81529708108958565</v>
      </c>
      <c r="F100" s="8">
        <f t="shared" ca="1" si="14"/>
        <v>123.76209690939911</v>
      </c>
      <c r="G100" s="8">
        <f t="shared" ca="1" si="15"/>
        <v>4.5601303276062745E-2</v>
      </c>
      <c r="H100" s="8">
        <f t="shared" ca="1" si="16"/>
        <v>0.53071225089793783</v>
      </c>
      <c r="I100" s="8">
        <f t="shared" ca="1" si="17"/>
        <v>112.23434476896222</v>
      </c>
      <c r="K100" s="7">
        <f t="shared" ca="1" si="10"/>
        <v>104.81097995755461</v>
      </c>
      <c r="L100" s="7">
        <f t="array" aca="1" ref="L100:Q100" ca="1">IF(K100&lt;fPower1,(fPower1-K100)*K100*fRev0/dLowInterp1+(K100-fPower0)*K100*fRev1/dLowInterp2,
IF(K100&lt;fPower3,(K100-fPower2)*(K100-fPower3)*fRev1/dHighInterp1-(K100-fPower1)*(K100-fPower3)*fRev2/dHighInterp2+(K100-fPower1)*(K100-fPower2)*fRev3/dHighInterp3,1))</f>
        <v>1</v>
      </c>
      <c r="M100" s="8">
        <f ca="1"/>
        <v>0.81529708108958565</v>
      </c>
      <c r="N100" s="8">
        <f ca="1"/>
        <v>0.47416305010032123</v>
      </c>
      <c r="O100" s="8">
        <f ca="1"/>
        <v>0.26756064758757547</v>
      </c>
      <c r="P100" s="8">
        <f ca="1"/>
        <v>0.15169734321468242</v>
      </c>
      <c r="Q100" s="8">
        <f ca="1"/>
        <v>7.2522605099425319E-2</v>
      </c>
      <c r="S100" s="10">
        <f t="shared" ca="1" si="18"/>
        <v>0.53071225089793783</v>
      </c>
      <c r="T100" s="6">
        <f t="array" aca="1" ref="T100:Y100" ca="1">IFERROR(IF(S100&lt;fRev1,(SQRT(dLowCoeffB^2+S100*dLowCoeffA*4)-dLowCoeffB)/(dLowCoeffA*2),
(SQRT(dHighCoeffB^2-(fRev1*fPower2*fPower3/dHighInterp1
-fRev2*fPower1*fPower3/dHighInterp2+fRev3*fPower1*fPower2/dHighInterp3-S100)
*dHighCoeffA*4)+dHighCoeffB)/(dHighCoeffA*2)),"-")</f>
        <v>47.120051612977342</v>
      </c>
      <c r="U100" s="3">
        <f ca="1"/>
        <v>72.041942414337385</v>
      </c>
      <c r="V100" s="3">
        <f ca="1"/>
        <v>112.23434476896222</v>
      </c>
      <c r="W100" s="3">
        <f ca="1"/>
        <v>162.68356853844043</v>
      </c>
      <c r="X100" s="3">
        <f ca="1"/>
        <v>237.38286886994308</v>
      </c>
      <c r="Y100" s="3">
        <f ca="1"/>
        <v>331.3964712168455</v>
      </c>
    </row>
    <row r="101" spans="1:25" x14ac:dyDescent="0.25">
      <c r="A101">
        <v>99</v>
      </c>
      <c r="B101" s="9">
        <f t="shared" si="1"/>
        <v>2.75</v>
      </c>
      <c r="C101" s="3">
        <f t="shared" ca="1" si="11"/>
        <v>2</v>
      </c>
      <c r="D101">
        <f t="shared" ca="1" si="12"/>
        <v>105.81097995755461</v>
      </c>
      <c r="E101" s="8">
        <f t="shared" ca="1" si="13"/>
        <v>0.82212032059458806</v>
      </c>
      <c r="F101" s="8">
        <f t="shared" ca="1" si="14"/>
        <v>124.79786466625848</v>
      </c>
      <c r="G101" s="8">
        <f t="shared" ca="1" si="15"/>
        <v>4.6564249762685112E-2</v>
      </c>
      <c r="H101" s="8">
        <f t="shared" ca="1" si="16"/>
        <v>0.53515379359459037</v>
      </c>
      <c r="I101" s="8">
        <f t="shared" ca="1" si="17"/>
        <v>112.83770090768499</v>
      </c>
      <c r="K101" s="7">
        <f t="shared" ca="1" si="10"/>
        <v>105.81097995755461</v>
      </c>
      <c r="L101" s="7">
        <f t="array" aca="1" ref="L101:Q101" ca="1">IF(K101&lt;fPower1,(fPower1-K101)*K101*fRev0/dLowInterp1+(K101-fPower0)*K101*fRev1/dLowInterp2,
IF(K101&lt;fPower3,(K101-fPower2)*(K101-fPower3)*fRev1/dHighInterp1-(K101-fPower1)*(K101-fPower3)*fRev2/dHighInterp2+(K101-fPower1)*(K101-fPower2)*fRev3/dHighInterp3,1))</f>
        <v>1</v>
      </c>
      <c r="M101" s="8">
        <f ca="1"/>
        <v>0.82212032059458806</v>
      </c>
      <c r="N101" s="8">
        <f ca="1"/>
        <v>0.4818646388197943</v>
      </c>
      <c r="O101" s="8">
        <f ca="1"/>
        <v>0.27140290756095736</v>
      </c>
      <c r="P101" s="8">
        <f ca="1"/>
        <v>0.15376497084821361</v>
      </c>
      <c r="Q101" s="8">
        <f ca="1"/>
        <v>7.364436888602599E-2</v>
      </c>
      <c r="S101" s="10">
        <f t="shared" ca="1" si="18"/>
        <v>0.53515379359459037</v>
      </c>
      <c r="T101" s="6">
        <f t="array" aca="1" ref="T101:Y101" ca="1">IFERROR(IF(S101&lt;fRev1,(SQRT(dLowCoeffB^2+S101*dLowCoeffA*4)-dLowCoeffB)/(dLowCoeffA*2),
(SQRT(dHighCoeffB^2-(fRev1*fPower2*fPower3/dHighInterp1
-fRev2*fPower1*fPower3/dHighInterp2+fRev3*fPower1*fPower2/dHighInterp3-S101)
*dHighCoeffA*4)+dHighCoeffB)/(dHighCoeffA*2)),"-")</f>
        <v>47.325133028073118</v>
      </c>
      <c r="U101" s="3">
        <f ca="1"/>
        <v>72.46626460795629</v>
      </c>
      <c r="V101" s="3">
        <f ca="1"/>
        <v>112.83770090768499</v>
      </c>
      <c r="W101" s="3">
        <f ca="1"/>
        <v>163.53879093877552</v>
      </c>
      <c r="X101" s="3">
        <f ca="1"/>
        <v>238.54026571471624</v>
      </c>
      <c r="Y101" s="3">
        <f ca="1"/>
        <v>333.13206540411676</v>
      </c>
    </row>
    <row r="102" spans="1:25" x14ac:dyDescent="0.25">
      <c r="A102">
        <v>100</v>
      </c>
      <c r="B102" s="9">
        <f t="shared" si="1"/>
        <v>2.7777777777777777</v>
      </c>
      <c r="C102" s="3">
        <f t="shared" ca="1" si="11"/>
        <v>2</v>
      </c>
      <c r="D102">
        <f t="shared" ca="1" si="12"/>
        <v>106.81097995755461</v>
      </c>
      <c r="E102" s="8">
        <f t="shared" ca="1" si="13"/>
        <v>0.82883332152384526</v>
      </c>
      <c r="F102" s="8">
        <f t="shared" ca="1" si="14"/>
        <v>125.81689820731972</v>
      </c>
      <c r="G102" s="8">
        <f t="shared" ca="1" si="15"/>
        <v>4.7535059162432947E-2</v>
      </c>
      <c r="H102" s="8">
        <f t="shared" ca="1" si="16"/>
        <v>0.53952357721835209</v>
      </c>
      <c r="I102" s="8">
        <f t="shared" ca="1" si="17"/>
        <v>113.43403085778345</v>
      </c>
      <c r="K102" s="7">
        <f t="shared" ca="1" si="10"/>
        <v>106.81097995755461</v>
      </c>
      <c r="L102" s="7">
        <f t="array" aca="1" ref="L102:Q102" ca="1">IF(K102&lt;fPower1,(fPower1-K102)*K102*fRev0/dLowInterp1+(K102-fPower0)*K102*fRev1/dLowInterp2,
IF(K102&lt;fPower3,(K102-fPower2)*(K102-fPower3)*fRev1/dHighInterp1-(K102-fPower1)*(K102-fPower3)*fRev2/dHighInterp2+(K102-fPower1)*(K102-fPower2)*fRev3/dHighInterp3,1))</f>
        <v>1</v>
      </c>
      <c r="M102" s="8">
        <f ca="1"/>
        <v>0.82883332152384526</v>
      </c>
      <c r="N102" s="8">
        <f ca="1"/>
        <v>0.48962628947454362</v>
      </c>
      <c r="O102" s="8">
        <f ca="1"/>
        <v>0.2752695405779883</v>
      </c>
      <c r="P102" s="8">
        <f ca="1"/>
        <v>0.15584432288954636</v>
      </c>
      <c r="Q102" s="8">
        <f ca="1"/>
        <v>7.4774257097724839E-2</v>
      </c>
      <c r="S102" s="10">
        <f t="shared" ca="1" si="18"/>
        <v>0.53952357721835209</v>
      </c>
      <c r="T102" s="6">
        <f t="array" aca="1" ref="T102:Y102" ca="1">IFERROR(IF(S102&lt;fRev1,(SQRT(dLowCoeffB^2+S102*dLowCoeffA*4)-dLowCoeffB)/(dLowCoeffA*2),
(SQRT(dHighCoeffB^2-(fRev1*fPower2*fPower3/dHighInterp1
-fRev2*fPower1*fPower3/dHighInterp2+fRev3*fPower1*fPower2/dHighInterp3-S102)
*dHighCoeffA*4)+dHighCoeffB)/(dHighCoeffA*2)),"-")</f>
        <v>47.527856759072598</v>
      </c>
      <c r="U102" s="3">
        <f ca="1"/>
        <v>72.885594185226111</v>
      </c>
      <c r="V102" s="3">
        <f ca="1"/>
        <v>113.43403085778345</v>
      </c>
      <c r="W102" s="3">
        <f ca="1"/>
        <v>164.38407478975293</v>
      </c>
      <c r="X102" s="3">
        <f ca="1"/>
        <v>239.68428918985111</v>
      </c>
      <c r="Y102" s="3">
        <f ca="1"/>
        <v>334.847209917442</v>
      </c>
    </row>
    <row r="103" spans="1:25" x14ac:dyDescent="0.25">
      <c r="A103">
        <v>101</v>
      </c>
      <c r="B103" s="9">
        <f t="shared" si="1"/>
        <v>2.8055555555555554</v>
      </c>
      <c r="C103" s="3">
        <f t="shared" ca="1" si="11"/>
        <v>2</v>
      </c>
      <c r="D103">
        <f t="shared" ca="1" si="12"/>
        <v>107.81097995755461</v>
      </c>
      <c r="E103" s="8">
        <f t="shared" ca="1" si="13"/>
        <v>0.83543608387735724</v>
      </c>
      <c r="F103" s="8">
        <f t="shared" ca="1" si="14"/>
        <v>126.81919753258283</v>
      </c>
      <c r="G103" s="8">
        <f t="shared" ca="1" si="15"/>
        <v>4.8513602353270777E-2</v>
      </c>
      <c r="H103" s="8">
        <f t="shared" ca="1" si="16"/>
        <v>0.54382160176922312</v>
      </c>
      <c r="I103" s="8">
        <f t="shared" ca="1" si="17"/>
        <v>114.02323787869658</v>
      </c>
      <c r="K103" s="7">
        <f t="shared" ca="1" si="10"/>
        <v>107.81097995755461</v>
      </c>
      <c r="L103" s="7">
        <f t="array" aca="1" ref="L103:Q103" ca="1">IF(K103&lt;fPower1,(fPower1-K103)*K103*fRev0/dLowInterp1+(K103-fPower0)*K103*fRev1/dLowInterp2,
IF(K103&lt;fPower3,(K103-fPower2)*(K103-fPower3)*fRev1/dHighInterp1-(K103-fPower1)*(K103-fPower3)*fRev2/dHighInterp2+(K103-fPower1)*(K103-fPower2)*fRev3/dHighInterp3,1))</f>
        <v>1</v>
      </c>
      <c r="M103" s="8">
        <f ca="1"/>
        <v>0.83543608387735724</v>
      </c>
      <c r="N103" s="8">
        <f ca="1"/>
        <v>0.49744800206456918</v>
      </c>
      <c r="O103" s="8">
        <f ca="1"/>
        <v>0.27916054663866841</v>
      </c>
      <c r="P103" s="8">
        <f ca="1"/>
        <v>0.15793539933868053</v>
      </c>
      <c r="Q103" s="8">
        <f ca="1"/>
        <v>7.5912269734521837E-2</v>
      </c>
      <c r="S103" s="10">
        <f t="shared" ca="1" si="18"/>
        <v>0.54382160176922312</v>
      </c>
      <c r="T103" s="6">
        <f t="array" aca="1" ref="T103:Y103" ca="1">IFERROR(IF(S103&lt;fRev1,(SQRT(dLowCoeffB^2+S103*dLowCoeffA*4)-dLowCoeffB)/(dLowCoeffA*2),
(SQRT(dHighCoeffB^2-(fRev1*fPower2*fPower3/dHighInterp1
-fRev2*fPower1*fPower3/dHighInterp2+fRev3*fPower1*fPower2/dHighInterp3-S103)
*dHighCoeffA*4)+dHighCoeffB)/(dHighCoeffA*2)),"-")</f>
        <v>47.728189262831329</v>
      </c>
      <c r="U103" s="3">
        <f ca="1"/>
        <v>73.29986426399087</v>
      </c>
      <c r="V103" s="3">
        <f ca="1"/>
        <v>114.02323787869658</v>
      </c>
      <c r="W103" s="3">
        <f ca="1"/>
        <v>165.21928251201592</v>
      </c>
      <c r="X103" s="3">
        <f ca="1"/>
        <v>240.81475143556443</v>
      </c>
      <c r="Y103" s="3">
        <f ca="1"/>
        <v>336.54163184248904</v>
      </c>
    </row>
    <row r="104" spans="1:25" x14ac:dyDescent="0.25">
      <c r="A104">
        <v>102</v>
      </c>
      <c r="B104" s="9">
        <f t="shared" si="1"/>
        <v>2.8333333333333335</v>
      </c>
      <c r="C104" s="3">
        <f t="shared" ca="1" si="11"/>
        <v>2</v>
      </c>
      <c r="D104">
        <f t="shared" ca="1" si="12"/>
        <v>108.81097995755461</v>
      </c>
      <c r="E104" s="8">
        <f t="shared" ca="1" si="13"/>
        <v>0.84192860765512401</v>
      </c>
      <c r="F104" s="8">
        <f t="shared" ca="1" si="14"/>
        <v>127.80476264204783</v>
      </c>
      <c r="G104" s="8">
        <f t="shared" ca="1" si="15"/>
        <v>4.9499750213163121E-2</v>
      </c>
      <c r="H104" s="8">
        <f t="shared" ca="1" si="16"/>
        <v>0.54804786724720334</v>
      </c>
      <c r="I104" s="8">
        <f t="shared" ca="1" si="17"/>
        <v>114.60522463333672</v>
      </c>
      <c r="K104" s="7">
        <f t="shared" ca="1" si="10"/>
        <v>108.81097995755461</v>
      </c>
      <c r="L104" s="7">
        <f t="array" aca="1" ref="L104:Q104" ca="1">IF(K104&lt;fPower1,(fPower1-K104)*K104*fRev0/dLowInterp1+(K104-fPower0)*K104*fRev1/dLowInterp2,
IF(K104&lt;fPower3,(K104-fPower2)*(K104-fPower3)*fRev1/dHighInterp1-(K104-fPower1)*(K104-fPower3)*fRev2/dHighInterp2+(K104-fPower1)*(K104-fPower2)*fRev3/dHighInterp3,1))</f>
        <v>1</v>
      </c>
      <c r="M104" s="8">
        <f ca="1"/>
        <v>0.84192860765512401</v>
      </c>
      <c r="N104" s="8">
        <f ca="1"/>
        <v>0.50512543517294117</v>
      </c>
      <c r="O104" s="8">
        <f ca="1"/>
        <v>0.28307592574299761</v>
      </c>
      <c r="P104" s="8">
        <f ca="1"/>
        <v>0.16003820019561621</v>
      </c>
      <c r="Q104" s="8">
        <f ca="1"/>
        <v>7.7058406796417012E-2</v>
      </c>
      <c r="S104" s="10">
        <f t="shared" ca="1" si="18"/>
        <v>0.54804786724720334</v>
      </c>
      <c r="T104" s="6">
        <f t="array" aca="1" ref="T104:Y104" ca="1">IFERROR(IF(S104&lt;fRev1,(SQRT(dLowCoeffB^2+S104*dLowCoeffA*4)-dLowCoeffB)/(dLowCoeffA*2),
(SQRT(dHighCoeffB^2-(fRev1*fPower2*fPower3/dHighInterp1
-fRev2*fPower1*fPower3/dHighInterp2+fRev3*fPower1*fPower2/dHighInterp3-S104)
*dHighCoeffA*4)+dHighCoeffB)/(dHighCoeffA*2)),"-")</f>
        <v>47.926096763897512</v>
      </c>
      <c r="U104" s="3">
        <f ca="1"/>
        <v>73.709007590897912</v>
      </c>
      <c r="V104" s="3">
        <f ca="1"/>
        <v>114.60522463333672</v>
      </c>
      <c r="W104" s="3">
        <f ca="1"/>
        <v>166.04427566090575</v>
      </c>
      <c r="X104" s="3">
        <f ca="1"/>
        <v>241.9314633469846</v>
      </c>
      <c r="Y104" s="3">
        <f ca="1"/>
        <v>338.21505677307732</v>
      </c>
    </row>
    <row r="105" spans="1:25" x14ac:dyDescent="0.25">
      <c r="A105">
        <v>103</v>
      </c>
      <c r="B105" s="9">
        <f t="shared" si="1"/>
        <v>2.8611111111111112</v>
      </c>
      <c r="C105" s="3">
        <f t="shared" ca="1" si="11"/>
        <v>2</v>
      </c>
      <c r="D105">
        <f t="shared" ca="1" si="12"/>
        <v>109.81097995755461</v>
      </c>
      <c r="E105" s="8">
        <f t="shared" ca="1" si="13"/>
        <v>0.84831089285714556</v>
      </c>
      <c r="F105" s="8">
        <f t="shared" ca="1" si="14"/>
        <v>128.7735935357147</v>
      </c>
      <c r="G105" s="8">
        <f t="shared" ca="1" si="15"/>
        <v>5.04933736200745E-2</v>
      </c>
      <c r="H105" s="8">
        <f t="shared" ca="1" si="16"/>
        <v>0.55220237365229285</v>
      </c>
      <c r="I105" s="8">
        <f t="shared" ca="1" si="17"/>
        <v>115.17989322865215</v>
      </c>
      <c r="K105" s="7">
        <f t="shared" ca="1" si="10"/>
        <v>109.81097995755461</v>
      </c>
      <c r="L105" s="7">
        <f t="array" aca="1" ref="L105:Q105" ca="1">IF(K105&lt;fPower1,(fPower1-K105)*K105*fRev0/dLowInterp1+(K105-fPower0)*K105*fRev1/dLowInterp2,
IF(K105&lt;fPower3,(K105-fPower2)*(K105-fPower3)*fRev1/dHighInterp1-(K105-fPower1)*(K105-fPower3)*fRev2/dHighInterp2+(K105-fPower1)*(K105-fPower2)*fRev3/dHighInterp3,1))</f>
        <v>1</v>
      </c>
      <c r="M105" s="8">
        <f ca="1"/>
        <v>0.84831089285714556</v>
      </c>
      <c r="N105" s="8">
        <f ca="1"/>
        <v>0.51266747810116708</v>
      </c>
      <c r="O105" s="8">
        <f ca="1"/>
        <v>0.28701567789097593</v>
      </c>
      <c r="P105" s="8">
        <f ca="1"/>
        <v>0.16215272546035331</v>
      </c>
      <c r="Q105" s="8">
        <f ca="1"/>
        <v>7.8212668283410308E-2</v>
      </c>
      <c r="S105" s="10">
        <f t="shared" ca="1" si="18"/>
        <v>0.55220237365229285</v>
      </c>
      <c r="T105" s="6">
        <f t="array" aca="1" ref="T105:Y105" ca="1">IFERROR(IF(S105&lt;fRev1,(SQRT(dLowCoeffB^2+S105*dLowCoeffA*4)-dLowCoeffB)/(dLowCoeffA*2),
(SQRT(dHighCoeffB^2-(fRev1*fPower2*fPower3/dHighInterp1
-fRev2*fPower1*fPower3/dHighInterp2+fRev3*fPower1*fPower2/dHighInterp3-S105)
*dHighCoeffA*4)+dHighCoeffB)/(dHighCoeffA*2)),"-")</f>
        <v>48.121545268222633</v>
      </c>
      <c r="U105" s="3">
        <f ca="1"/>
        <v>74.112956569934497</v>
      </c>
      <c r="V105" s="3">
        <f ca="1"/>
        <v>115.17989322865215</v>
      </c>
      <c r="W105" s="3">
        <f ca="1"/>
        <v>166.85891498392775</v>
      </c>
      <c r="X105" s="3">
        <f ca="1"/>
        <v>243.03423465175209</v>
      </c>
      <c r="Y105" s="3">
        <f ca="1"/>
        <v>339.86720892787224</v>
      </c>
    </row>
    <row r="106" spans="1:25" x14ac:dyDescent="0.25">
      <c r="A106">
        <v>104</v>
      </c>
      <c r="B106" s="9">
        <f t="shared" si="1"/>
        <v>2.8888888888888888</v>
      </c>
      <c r="C106" s="3">
        <f t="shared" ca="1" si="11"/>
        <v>2</v>
      </c>
      <c r="D106">
        <f t="shared" ca="1" si="12"/>
        <v>110.81097995755461</v>
      </c>
      <c r="E106" s="8">
        <f t="shared" ca="1" si="13"/>
        <v>0.85458293948342157</v>
      </c>
      <c r="F106" s="8">
        <f t="shared" ca="1" si="14"/>
        <v>129.72569021358339</v>
      </c>
      <c r="G106" s="8">
        <f t="shared" ca="1" si="15"/>
        <v>5.1494343451969432E-2</v>
      </c>
      <c r="H106" s="8">
        <f t="shared" ca="1" si="16"/>
        <v>0.55628512098449134</v>
      </c>
      <c r="I106" s="8">
        <f t="shared" ca="1" si="17"/>
        <v>115.74714525851417</v>
      </c>
      <c r="K106" s="7">
        <f t="shared" ca="1" si="10"/>
        <v>110.81097995755461</v>
      </c>
      <c r="L106" s="7">
        <f t="array" aca="1" ref="L106:Q106" ca="1">IF(K106&lt;fPower1,(fPower1-K106)*K106*fRev0/dLowInterp1+(K106-fPower0)*K106*fRev1/dLowInterp2,
IF(K106&lt;fPower3,(K106-fPower2)*(K106-fPower3)*fRev1/dHighInterp1-(K106-fPower1)*(K106-fPower3)*fRev2/dHighInterp2+(K106-fPower1)*(K106-fPower2)*fRev3/dHighInterp3,1))</f>
        <v>1</v>
      </c>
      <c r="M106" s="8">
        <f ca="1"/>
        <v>0.85458293948342157</v>
      </c>
      <c r="N106" s="8">
        <f ca="1"/>
        <v>0.52015350682731942</v>
      </c>
      <c r="O106" s="8">
        <f ca="1"/>
        <v>0.29097980308260329</v>
      </c>
      <c r="P106" s="8">
        <f ca="1"/>
        <v>0.16427897513289194</v>
      </c>
      <c r="Q106" s="8">
        <f ca="1"/>
        <v>7.9375054195501754E-2</v>
      </c>
      <c r="S106" s="10">
        <f t="shared" ca="1" si="18"/>
        <v>0.55628512098449134</v>
      </c>
      <c r="T106" s="6">
        <f t="array" aca="1" ref="T106:Y106" ca="1">IFERROR(IF(S106&lt;fRev1,(SQRT(dLowCoeffB^2+S106*dLowCoeffA*4)-dLowCoeffB)/(dLowCoeffA*2),
(SQRT(dHighCoeffB^2-(fRev1*fPower2*fPower3/dHighInterp1
-fRev2*fPower1*fPower3/dHighInterp2+fRev3*fPower1*fPower2/dHighInterp3-S106)
*dHighCoeffA*4)+dHighCoeffB)/(dHighCoeffA*2)),"-")</f>
        <v>48.314500577721283</v>
      </c>
      <c r="U106" s="3">
        <f ca="1"/>
        <v>74.511643292498945</v>
      </c>
      <c r="V106" s="3">
        <f ca="1"/>
        <v>115.74714525851417</v>
      </c>
      <c r="W106" s="3">
        <f ca="1"/>
        <v>167.66306048155167</v>
      </c>
      <c r="X106" s="3">
        <f ca="1"/>
        <v>244.12287399228168</v>
      </c>
      <c r="Y106" s="3">
        <f ca="1"/>
        <v>341.4978112733022</v>
      </c>
    </row>
    <row r="107" spans="1:25" x14ac:dyDescent="0.25">
      <c r="A107">
        <v>105</v>
      </c>
      <c r="B107" s="9">
        <f t="shared" si="1"/>
        <v>2.9166666666666665</v>
      </c>
      <c r="C107" s="3">
        <f t="shared" ca="1" si="11"/>
        <v>2</v>
      </c>
      <c r="D107">
        <f t="shared" ca="1" si="12"/>
        <v>111.81097995755461</v>
      </c>
      <c r="E107" s="8">
        <f t="shared" ca="1" si="13"/>
        <v>0.86074474753395269</v>
      </c>
      <c r="F107" s="8">
        <f t="shared" ca="1" si="14"/>
        <v>130.66105267565402</v>
      </c>
      <c r="G107" s="8">
        <f t="shared" ca="1" si="15"/>
        <v>5.2502530586812445E-2</v>
      </c>
      <c r="H107" s="8">
        <f t="shared" ca="1" si="16"/>
        <v>0.56029610924379936</v>
      </c>
      <c r="I107" s="8">
        <f t="shared" ca="1" si="17"/>
        <v>116.3068818489659</v>
      </c>
      <c r="K107" s="7">
        <f t="shared" ca="1" si="10"/>
        <v>111.81097995755461</v>
      </c>
      <c r="L107" s="7">
        <f t="array" aca="1" ref="L107:Q107" ca="1">IF(K107&lt;fPower1,(fPower1-K107)*K107*fRev0/dLowInterp1+(K107-fPower0)*K107*fRev1/dLowInterp2,
IF(K107&lt;fPower3,(K107-fPower2)*(K107-fPower3)*fRev1/dHighInterp1-(K107-fPower1)*(K107-fPower3)*fRev2/dHighInterp2+(K107-fPower1)*(K107-fPower2)*fRev3/dHighInterp3,1))</f>
        <v>1</v>
      </c>
      <c r="M107" s="8">
        <f ca="1"/>
        <v>0.86074474753395269</v>
      </c>
      <c r="N107" s="8">
        <f ca="1"/>
        <v>0.52758352135139797</v>
      </c>
      <c r="O107" s="8">
        <f ca="1"/>
        <v>0.29496830131787988</v>
      </c>
      <c r="P107" s="8">
        <f ca="1"/>
        <v>0.16641694921323202</v>
      </c>
      <c r="Q107" s="8">
        <f ca="1"/>
        <v>8.0545564532691294E-2</v>
      </c>
      <c r="S107" s="10">
        <f t="shared" ca="1" si="18"/>
        <v>0.56029610924379936</v>
      </c>
      <c r="T107" s="6">
        <f t="array" aca="1" ref="T107:Y107" ca="1">IFERROR(IF(S107&lt;fRev1,(SQRT(dLowCoeffB^2+S107*dLowCoeffA*4)-dLowCoeffB)/(dLowCoeffA*2),
(SQRT(dHighCoeffB^2-(fRev1*fPower2*fPower3/dHighInterp1
-fRev2*fPower1*fPower3/dHighInterp2+fRev3*fPower1*fPower2/dHighInterp3-S107)
*dHighCoeffA*4)+dHighCoeffB)/(dHighCoeffA*2)),"-")</f>
        <v>48.504928305696971</v>
      </c>
      <c r="U107" s="3">
        <f ca="1"/>
        <v>74.90499956902805</v>
      </c>
      <c r="V107" s="3">
        <f ca="1"/>
        <v>116.3068818489659</v>
      </c>
      <c r="W107" s="3">
        <f ca="1"/>
        <v>168.45657147140227</v>
      </c>
      <c r="X107" s="3">
        <f ca="1"/>
        <v>245.19718901277156</v>
      </c>
      <c r="Y107" s="3">
        <f ca="1"/>
        <v>343.10658565278254</v>
      </c>
    </row>
    <row r="108" spans="1:25" x14ac:dyDescent="0.25">
      <c r="A108">
        <v>106</v>
      </c>
      <c r="B108" s="9">
        <f t="shared" si="1"/>
        <v>2.9444444444444446</v>
      </c>
      <c r="C108" s="3">
        <f t="shared" ca="1" si="11"/>
        <v>2</v>
      </c>
      <c r="D108">
        <f t="shared" ca="1" si="12"/>
        <v>112.81097995755461</v>
      </c>
      <c r="E108" s="8">
        <f t="shared" ca="1" si="13"/>
        <v>0.86679631700873827</v>
      </c>
      <c r="F108" s="8">
        <f t="shared" ca="1" si="14"/>
        <v>131.57968092192647</v>
      </c>
      <c r="G108" s="8">
        <f t="shared" ca="1" si="15"/>
        <v>5.351780590256805E-2</v>
      </c>
      <c r="H108" s="8">
        <f t="shared" ca="1" si="16"/>
        <v>0.56423533843021634</v>
      </c>
      <c r="I108" s="8">
        <f t="shared" ca="1" si="17"/>
        <v>116.85900370586462</v>
      </c>
      <c r="K108" s="7">
        <f t="shared" ca="1" si="10"/>
        <v>112.81097995755461</v>
      </c>
      <c r="L108" s="7">
        <f t="array" aca="1" ref="L108:Q108" ca="1">IF(K108&lt;fPower1,(fPower1-K108)*K108*fRev0/dLowInterp1+(K108-fPower0)*K108*fRev1/dLowInterp2,
IF(K108&lt;fPower3,(K108-fPower2)*(K108-fPower3)*fRev1/dHighInterp1-(K108-fPower1)*(K108-fPower3)*fRev2/dHighInterp2+(K108-fPower1)*(K108-fPower2)*fRev3/dHighInterp3,1))</f>
        <v>1</v>
      </c>
      <c r="M108" s="8">
        <f ca="1"/>
        <v>0.86679631700873827</v>
      </c>
      <c r="N108" s="8">
        <f ca="1"/>
        <v>0.5349575216734026</v>
      </c>
      <c r="O108" s="8">
        <f ca="1"/>
        <v>0.29898117259680546</v>
      </c>
      <c r="P108" s="8">
        <f ca="1"/>
        <v>0.16856664770137356</v>
      </c>
      <c r="Q108" s="8">
        <f ca="1"/>
        <v>8.1724199294979039E-2</v>
      </c>
      <c r="S108" s="10">
        <f t="shared" ca="1" si="18"/>
        <v>0.56423533843021634</v>
      </c>
      <c r="T108" s="6">
        <f t="array" aca="1" ref="T108:Y108" ca="1">IFERROR(IF(S108&lt;fRev1,(SQRT(dLowCoeffB^2+S108*dLowCoeffA*4)-dLowCoeffB)/(dLowCoeffA*2),
(SQRT(dHighCoeffB^2-(fRev1*fPower2*fPower3/dHighInterp1
-fRev2*fPower1*fPower3/dHighInterp2+fRev3*fPower1*fPower2/dHighInterp3-S108)
*dHighCoeffA*4)+dHighCoeffB)/(dHighCoeffA*2)),"-")</f>
        <v>48.692793893147837</v>
      </c>
      <c r="U108" s="3">
        <f ca="1"/>
        <v>75.292956962197366</v>
      </c>
      <c r="V108" s="3">
        <f ca="1"/>
        <v>116.85900370586462</v>
      </c>
      <c r="W108" s="3">
        <f ca="1"/>
        <v>169.23930665588796</v>
      </c>
      <c r="X108" s="3">
        <f ca="1"/>
        <v>246.25698645103105</v>
      </c>
      <c r="Y108" s="3">
        <f ca="1"/>
        <v>344.69325292231224</v>
      </c>
    </row>
    <row r="109" spans="1:25" x14ac:dyDescent="0.25">
      <c r="A109">
        <v>107</v>
      </c>
      <c r="B109" s="9">
        <f t="shared" si="1"/>
        <v>2.9722222222222223</v>
      </c>
      <c r="C109" s="3">
        <f t="shared" ca="1" si="11"/>
        <v>2</v>
      </c>
      <c r="D109">
        <f t="shared" ca="1" si="12"/>
        <v>113.81097995755461</v>
      </c>
      <c r="E109" s="8">
        <f t="shared" ca="1" si="13"/>
        <v>0.87273764790777864</v>
      </c>
      <c r="F109" s="8">
        <f t="shared" ca="1" si="14"/>
        <v>132.48157495240082</v>
      </c>
      <c r="G109" s="8">
        <f t="shared" ca="1" si="15"/>
        <v>5.4540040277200774E-2</v>
      </c>
      <c r="H109" s="8">
        <f t="shared" ca="1" si="16"/>
        <v>0.56810280854374273</v>
      </c>
      <c r="I109" s="8">
        <f t="shared" ca="1" si="17"/>
        <v>117.403411164948</v>
      </c>
      <c r="K109" s="7">
        <f t="shared" ca="1" si="10"/>
        <v>113.81097995755461</v>
      </c>
      <c r="L109" s="7">
        <f t="array" aca="1" ref="L109:Q109" ca="1">IF(K109&lt;fPower1,(fPower1-K109)*K109*fRev0/dLowInterp1+(K109-fPower0)*K109*fRev1/dLowInterp2,
IF(K109&lt;fPower3,(K109-fPower2)*(K109-fPower3)*fRev1/dHighInterp1-(K109-fPower1)*(K109-fPower3)*fRev2/dHighInterp2+(K109-fPower1)*(K109-fPower2)*fRev3/dHighInterp3,1))</f>
        <v>1</v>
      </c>
      <c r="M109" s="8">
        <f ca="1"/>
        <v>0.87273764790777864</v>
      </c>
      <c r="N109" s="8">
        <f ca="1"/>
        <v>0.54227550779333344</v>
      </c>
      <c r="O109" s="8">
        <f ca="1"/>
        <v>0.30301841691938025</v>
      </c>
      <c r="P109" s="8">
        <f ca="1"/>
        <v>0.17072807059731659</v>
      </c>
      <c r="Q109" s="8">
        <f ca="1"/>
        <v>8.2910958482364905E-2</v>
      </c>
      <c r="S109" s="10">
        <f t="shared" ca="1" si="18"/>
        <v>0.56810280854374273</v>
      </c>
      <c r="T109" s="6">
        <f t="array" aca="1" ref="T109:Y109" ca="1">IFERROR(IF(S109&lt;fRev1,(SQRT(dLowCoeffB^2+S109*dLowCoeffA*4)-dLowCoeffB)/(dLowCoeffA*2),
(SQRT(dHighCoeffB^2-(fRev1*fPower2*fPower3/dHighInterp1
-fRev2*fPower1*fPower3/dHighInterp2+fRev3*fPower1*fPower2/dHighInterp3-S109)
*dHighCoeffA*4)+dHighCoeffB)/(dHighCoeffA*2)),"-")</f>
        <v>48.878062625966194</v>
      </c>
      <c r="U109" s="3">
        <f ca="1"/>
        <v>75.675446821710253</v>
      </c>
      <c r="V109" s="3">
        <f ca="1"/>
        <v>117.403411164948</v>
      </c>
      <c r="W109" s="3">
        <f ca="1"/>
        <v>170.0111241933115</v>
      </c>
      <c r="X109" s="3">
        <f ca="1"/>
        <v>247.30207223519773</v>
      </c>
      <c r="Y109" s="3">
        <f ca="1"/>
        <v>346.25753309250581</v>
      </c>
    </row>
    <row r="110" spans="1:25" x14ac:dyDescent="0.25">
      <c r="A110">
        <v>108</v>
      </c>
      <c r="B110" s="9">
        <f t="shared" si="1"/>
        <v>3</v>
      </c>
      <c r="C110" s="3">
        <f t="shared" ca="1" si="11"/>
        <v>2</v>
      </c>
      <c r="D110">
        <f t="shared" ca="1" si="12"/>
        <v>114.81097995755461</v>
      </c>
      <c r="E110" s="8">
        <f t="shared" ca="1" si="13"/>
        <v>0.87856874023107367</v>
      </c>
      <c r="F110" s="8">
        <f t="shared" ca="1" si="14"/>
        <v>133.36673476707699</v>
      </c>
      <c r="G110" s="8">
        <f t="shared" ca="1" si="15"/>
        <v>5.5569104588675131E-2</v>
      </c>
      <c r="H110" s="8">
        <f t="shared" ca="1" si="16"/>
        <v>0.5718985195843781</v>
      </c>
      <c r="I110" s="8">
        <f t="shared" ca="1" si="17"/>
        <v>117.94000424434473</v>
      </c>
      <c r="K110" s="7">
        <f t="shared" ca="1" si="10"/>
        <v>114.81097995755461</v>
      </c>
      <c r="L110" s="7">
        <f t="array" aca="1" ref="L110:Q110" ca="1">IF(K110&lt;fPower1,(fPower1-K110)*K110*fRev0/dLowInterp1+(K110-fPower0)*K110*fRev1/dLowInterp2,
IF(K110&lt;fPower3,(K110-fPower2)*(K110-fPower3)*fRev1/dHighInterp1-(K110-fPower1)*(K110-fPower3)*fRev2/dHighInterp2+(K110-fPower1)*(K110-fPower2)*fRev3/dHighInterp3,1))</f>
        <v>1</v>
      </c>
      <c r="M110" s="8">
        <f ca="1"/>
        <v>0.87856874023107367</v>
      </c>
      <c r="N110" s="8">
        <f ca="1"/>
        <v>0.5495374797111906</v>
      </c>
      <c r="O110" s="8">
        <f ca="1"/>
        <v>0.3070800342856041</v>
      </c>
      <c r="P110" s="8">
        <f ca="1"/>
        <v>0.17290121790106108</v>
      </c>
      <c r="Q110" s="8">
        <f ca="1"/>
        <v>8.410584209484892E-2</v>
      </c>
      <c r="S110" s="10">
        <f t="shared" ca="1" si="18"/>
        <v>0.5718985195843781</v>
      </c>
      <c r="T110" s="6">
        <f t="array" aca="1" ref="T110:Y110" ca="1">IFERROR(IF(S110&lt;fRev1,(SQRT(dLowCoeffB^2+S110*dLowCoeffA*4)-dLowCoeffB)/(dLowCoeffA*2),
(SQRT(dHighCoeffB^2-(fRev1*fPower2*fPower3/dHighInterp1
-fRev2*fPower1*fPower3/dHighInterp2+fRev3*fPower1*fPower2/dHighInterp3-S110)
*dHighCoeffA*4)+dHighCoeffB)/(dHighCoeffA*2)),"-")</f>
        <v>49.060699653042711</v>
      </c>
      <c r="U110" s="3">
        <f ca="1"/>
        <v>76.052400320684981</v>
      </c>
      <c r="V110" s="3">
        <f ca="1"/>
        <v>117.94000424434473</v>
      </c>
      <c r="W110" s="3">
        <f ca="1"/>
        <v>170.77188177249522</v>
      </c>
      <c r="X110" s="3">
        <f ca="1"/>
        <v>248.33225158539446</v>
      </c>
      <c r="Y110" s="3">
        <f ca="1"/>
        <v>347.79914547709461</v>
      </c>
    </row>
    <row r="111" spans="1:25" x14ac:dyDescent="0.25">
      <c r="A111">
        <v>109</v>
      </c>
      <c r="B111" s="9">
        <f t="shared" si="1"/>
        <v>3.0277777777777777</v>
      </c>
      <c r="C111" s="3">
        <f t="shared" ca="1" si="11"/>
        <v>2</v>
      </c>
      <c r="D111">
        <f t="shared" ca="1" si="12"/>
        <v>115.81097995755461</v>
      </c>
      <c r="E111" s="8">
        <f t="shared" ca="1" si="13"/>
        <v>0.8842895939786235</v>
      </c>
      <c r="F111" s="8">
        <f t="shared" ca="1" si="14"/>
        <v>134.23516036595507</v>
      </c>
      <c r="G111" s="8">
        <f t="shared" ca="1" si="15"/>
        <v>5.6604869714955645E-2</v>
      </c>
      <c r="H111" s="8">
        <f t="shared" ca="1" si="16"/>
        <v>0.57562247155212287</v>
      </c>
      <c r="I111" s="8">
        <f t="shared" ca="1" si="17"/>
        <v>118.46868269954926</v>
      </c>
      <c r="K111" s="7">
        <f t="shared" ca="1" si="10"/>
        <v>115.81097995755461</v>
      </c>
      <c r="L111" s="7">
        <f t="array" aca="1" ref="L111:Q111" ca="1">IF(K111&lt;fPower1,(fPower1-K111)*K111*fRev0/dLowInterp1+(K111-fPower0)*K111*fRev1/dLowInterp2,
IF(K111&lt;fPower3,(K111-fPower2)*(K111-fPower3)*fRev1/dHighInterp1-(K111-fPower1)*(K111-fPower3)*fRev2/dHighInterp2+(K111-fPower1)*(K111-fPower2)*fRev3/dHighInterp3,1))</f>
        <v>1</v>
      </c>
      <c r="M111" s="8">
        <f ca="1"/>
        <v>0.8842895939786235</v>
      </c>
      <c r="N111" s="8">
        <f ca="1"/>
        <v>0.55674343742697385</v>
      </c>
      <c r="O111" s="8">
        <f ca="1"/>
        <v>0.31116602469547705</v>
      </c>
      <c r="P111" s="8">
        <f ca="1"/>
        <v>0.17508608961260708</v>
      </c>
      <c r="Q111" s="8">
        <f ca="1"/>
        <v>8.5308850132431113E-2</v>
      </c>
      <c r="S111" s="10">
        <f t="shared" ca="1" si="18"/>
        <v>0.57562247155212287</v>
      </c>
      <c r="T111" s="6">
        <f t="array" aca="1" ref="T111:Y111" ca="1">IFERROR(IF(S111&lt;fRev1,(SQRT(dLowCoeffB^2+S111*dLowCoeffA*4)-dLowCoeffB)/(dLowCoeffA*2),
(SQRT(dHighCoeffB^2-(fRev1*fPower2*fPower3/dHighInterp1
-fRev2*fPower1*fPower3/dHighInterp2+fRev3*fPower1*fPower2/dHighInterp3-S111)
*dHighCoeffA*4)+dHighCoeffB)/(dHighCoeffA*2)),"-")</f>
        <v>49.240670005284784</v>
      </c>
      <c r="U111" s="3">
        <f ca="1"/>
        <v>76.423748493648844</v>
      </c>
      <c r="V111" s="3">
        <f ca="1"/>
        <v>118.46868269954926</v>
      </c>
      <c r="W111" s="3">
        <f ca="1"/>
        <v>171.52143669095051</v>
      </c>
      <c r="X111" s="3">
        <f ca="1"/>
        <v>249.34732912037626</v>
      </c>
      <c r="Y111" s="3">
        <f ca="1"/>
        <v>349.31780884793284</v>
      </c>
    </row>
    <row r="112" spans="1:25" x14ac:dyDescent="0.25">
      <c r="A112">
        <v>110</v>
      </c>
      <c r="B112" s="9">
        <f t="shared" si="1"/>
        <v>3.0555555555555554</v>
      </c>
      <c r="C112" s="3">
        <f t="shared" ca="1" si="11"/>
        <v>2</v>
      </c>
      <c r="D112">
        <f t="shared" ca="1" si="12"/>
        <v>116.81097995755461</v>
      </c>
      <c r="E112" s="8">
        <f t="shared" ca="1" si="13"/>
        <v>0.889900209150428</v>
      </c>
      <c r="F112" s="8">
        <f t="shared" ca="1" si="14"/>
        <v>135.08685174903499</v>
      </c>
      <c r="G112" s="8">
        <f t="shared" ca="1" si="15"/>
        <v>5.7647206534006838E-2</v>
      </c>
      <c r="H112" s="8">
        <f t="shared" ca="1" si="16"/>
        <v>0.57927466444697673</v>
      </c>
      <c r="I112" s="8">
        <f t="shared" ca="1" si="17"/>
        <v>118.98934608087069</v>
      </c>
      <c r="K112" s="7">
        <f t="shared" ca="1" si="10"/>
        <v>116.81097995755461</v>
      </c>
      <c r="L112" s="7">
        <f t="array" aca="1" ref="L112:Q112" ca="1">IF(K112&lt;fPower1,(fPower1-K112)*K112*fRev0/dLowInterp1+(K112-fPower0)*K112*fRev1/dLowInterp2,
IF(K112&lt;fPower3,(K112-fPower2)*(K112-fPower3)*fRev1/dHighInterp1-(K112-fPower1)*(K112-fPower3)*fRev2/dHighInterp2+(K112-fPower1)*(K112-fPower2)*fRev3/dHighInterp3,1))</f>
        <v>1</v>
      </c>
      <c r="M112" s="8">
        <f ca="1"/>
        <v>0.889900209150428</v>
      </c>
      <c r="N112" s="8">
        <f ca="1"/>
        <v>0.56389338094068342</v>
      </c>
      <c r="O112" s="8">
        <f ca="1"/>
        <v>0.31527638814899911</v>
      </c>
      <c r="P112" s="8">
        <f ca="1"/>
        <v>0.17728268573195455</v>
      </c>
      <c r="Q112" s="8">
        <f ca="1"/>
        <v>8.6519982595111428E-2</v>
      </c>
      <c r="S112" s="10">
        <f t="shared" ca="1" si="18"/>
        <v>0.57927466444697673</v>
      </c>
      <c r="T112" s="6">
        <f t="array" aca="1" ref="T112:Y112" ca="1">IFERROR(IF(S112&lt;fRev1,(SQRT(dLowCoeffB^2+S112*dLowCoeffA*4)-dLowCoeffB)/(dLowCoeffA*2),
(SQRT(dHighCoeffB^2-(fRev1*fPower2*fPower3/dHighInterp1
-fRev2*fPower1*fPower3/dHighInterp2+fRev3*fPower1*fPower2/dHighInterp3-S112)
*dHighCoeffA*4)+dHighCoeffB)/(dHighCoeffA*2)),"-")</f>
        <v>49.417938615556466</v>
      </c>
      <c r="U112" s="3">
        <f ca="1"/>
        <v>76.789422276141323</v>
      </c>
      <c r="V112" s="3">
        <f ca="1"/>
        <v>118.98934608087069</v>
      </c>
      <c r="W112" s="3">
        <f ca="1"/>
        <v>172.25964593660791</v>
      </c>
      <c r="X112" s="3">
        <f ca="1"/>
        <v>250.34710896919688</v>
      </c>
      <c r="Y112" s="3">
        <f ca="1"/>
        <v>350.81324159651314</v>
      </c>
    </row>
    <row r="113" spans="1:25" x14ac:dyDescent="0.25">
      <c r="A113">
        <v>111</v>
      </c>
      <c r="B113" s="9">
        <f t="shared" si="1"/>
        <v>3.0833333333333335</v>
      </c>
      <c r="C113" s="3">
        <f t="shared" ca="1" si="11"/>
        <v>2</v>
      </c>
      <c r="D113">
        <f t="shared" ca="1" si="12"/>
        <v>117.81097995755461</v>
      </c>
      <c r="E113" s="8">
        <f t="shared" ca="1" si="13"/>
        <v>0.8954005857464874</v>
      </c>
      <c r="F113" s="8">
        <f t="shared" ca="1" si="14"/>
        <v>135.92180891631679</v>
      </c>
      <c r="G113" s="8">
        <f t="shared" ca="1" si="15"/>
        <v>5.8695985923793235E-2</v>
      </c>
      <c r="H113" s="8">
        <f t="shared" ca="1" si="16"/>
        <v>0.58285509826893989</v>
      </c>
      <c r="I113" s="8">
        <f t="shared" ca="1" si="17"/>
        <v>119.50189379336142</v>
      </c>
      <c r="K113" s="7">
        <f t="shared" ca="1" si="10"/>
        <v>117.81097995755461</v>
      </c>
      <c r="L113" s="7">
        <f t="array" aca="1" ref="L113:Q113" ca="1">IF(K113&lt;fPower1,(fPower1-K113)*K113*fRev0/dLowInterp1+(K113-fPower0)*K113*fRev1/dLowInterp2,
IF(K113&lt;fPower3,(K113-fPower2)*(K113-fPower3)*fRev1/dHighInterp1-(K113-fPower1)*(K113-fPower3)*fRev2/dHighInterp2+(K113-fPower1)*(K113-fPower2)*fRev3/dHighInterp3,1))</f>
        <v>1</v>
      </c>
      <c r="M113" s="8">
        <f ca="1"/>
        <v>0.8954005857464874</v>
      </c>
      <c r="N113" s="8">
        <f ca="1"/>
        <v>0.57098731025231908</v>
      </c>
      <c r="O113" s="8">
        <f ca="1"/>
        <v>0.31941112464617033</v>
      </c>
      <c r="P113" s="8">
        <f ca="1"/>
        <v>0.17949100625910347</v>
      </c>
      <c r="Q113" s="8">
        <f ca="1"/>
        <v>8.7739239482889891E-2</v>
      </c>
      <c r="S113" s="10">
        <f t="shared" ca="1" si="18"/>
        <v>0.58285509826893989</v>
      </c>
      <c r="T113" s="6">
        <f t="array" aca="1" ref="T113:Y113" ca="1">IFERROR(IF(S113&lt;fRev1,(SQRT(dLowCoeffB^2+S113*dLowCoeffA*4)-dLowCoeffB)/(dLowCoeffA*2),
(SQRT(dHighCoeffB^2-(fRev1*fPower2*fPower3/dHighInterp1
-fRev2*fPower1*fPower3/dHighInterp2+fRev3*fPower1*fPower2/dHighInterp3-S113)
*dHighCoeffA*4)+dHighCoeffB)/(dHighCoeffA*2)),"-")</f>
        <v>49.592470339544377</v>
      </c>
      <c r="U113" s="3">
        <f ca="1"/>
        <v>77.149352545925439</v>
      </c>
      <c r="V113" s="3">
        <f ca="1"/>
        <v>119.50189379336142</v>
      </c>
      <c r="W113" s="3">
        <f ca="1"/>
        <v>172.98636627311737</v>
      </c>
      <c r="X113" s="3">
        <f ca="1"/>
        <v>251.33139488791628</v>
      </c>
      <c r="Y113" s="3">
        <f ca="1"/>
        <v>352.2851619019865</v>
      </c>
    </row>
    <row r="114" spans="1:25" x14ac:dyDescent="0.25">
      <c r="A114">
        <v>112</v>
      </c>
      <c r="B114" s="9">
        <f t="shared" si="1"/>
        <v>3.1111111111111112</v>
      </c>
      <c r="C114" s="3">
        <f t="shared" ca="1" si="11"/>
        <v>2</v>
      </c>
      <c r="D114">
        <f t="shared" ca="1" si="12"/>
        <v>118.81097995755461</v>
      </c>
      <c r="E114" s="8">
        <f t="shared" ca="1" si="13"/>
        <v>0.90079072376680136</v>
      </c>
      <c r="F114" s="8">
        <f t="shared" ca="1" si="14"/>
        <v>136.74003186780047</v>
      </c>
      <c r="G114" s="8">
        <f t="shared" ca="1" si="15"/>
        <v>5.975107876227935E-2</v>
      </c>
      <c r="H114" s="8">
        <f t="shared" ca="1" si="16"/>
        <v>0.58636377301801224</v>
      </c>
      <c r="I114" s="8">
        <f t="shared" ca="1" si="17"/>
        <v>120.0062251592237</v>
      </c>
      <c r="K114" s="7">
        <f t="shared" ca="1" si="10"/>
        <v>118.81097995755461</v>
      </c>
      <c r="L114" s="7">
        <f t="array" aca="1" ref="L114:Q114" ca="1">IF(K114&lt;fPower1,(fPower1-K114)*K114*fRev0/dLowInterp1+(K114-fPower0)*K114*fRev1/dLowInterp2,
IF(K114&lt;fPower3,(K114-fPower2)*(K114-fPower3)*fRev1/dHighInterp1-(K114-fPower1)*(K114-fPower3)*fRev2/dHighInterp2+(K114-fPower1)*(K114-fPower2)*fRev3/dHighInterp3,1))</f>
        <v>1</v>
      </c>
      <c r="M114" s="8">
        <f ca="1"/>
        <v>0.90079072376680136</v>
      </c>
      <c r="N114" s="8">
        <f ca="1"/>
        <v>0.57802522536188106</v>
      </c>
      <c r="O114" s="8">
        <f ca="1"/>
        <v>0.3235702341869906</v>
      </c>
      <c r="P114" s="8">
        <f ca="1"/>
        <v>0.18171105119405387</v>
      </c>
      <c r="Q114" s="8">
        <f ca="1"/>
        <v>8.8966620795766477E-2</v>
      </c>
      <c r="S114" s="10">
        <f t="shared" ca="1" si="18"/>
        <v>0.58636377301801224</v>
      </c>
      <c r="T114" s="6">
        <f t="array" aca="1" ref="T114:Y114" ca="1">IFERROR(IF(S114&lt;fRev1,(SQRT(dLowCoeffB^2+S114*dLowCoeffA*4)-dLowCoeffB)/(dLowCoeffA*2),
(SQRT(dHighCoeffB^2-(fRev1*fPower2*fPower3/dHighInterp1
-fRev2*fPower1*fPower3/dHighInterp2+fRev3*fPower1*fPower2/dHighInterp3-S114)
*dHighCoeffA*4)+dHighCoeffB)/(dHighCoeffA*2)),"-")</f>
        <v>49.764229977552667</v>
      </c>
      <c r="U114" s="3">
        <f ca="1"/>
        <v>77.503470165801986</v>
      </c>
      <c r="V114" s="3">
        <f ca="1"/>
        <v>120.0062251592237</v>
      </c>
      <c r="W114" s="3">
        <f ca="1"/>
        <v>173.70145432871914</v>
      </c>
      <c r="X114" s="3">
        <f ca="1"/>
        <v>252.29999038135608</v>
      </c>
      <c r="Y114" s="3">
        <f ca="1"/>
        <v>353.73328790566188</v>
      </c>
    </row>
    <row r="115" spans="1:25" x14ac:dyDescent="0.25">
      <c r="A115">
        <v>113</v>
      </c>
      <c r="B115" s="9">
        <f t="shared" si="1"/>
        <v>3.1388888888888888</v>
      </c>
      <c r="C115" s="3">
        <f t="shared" ca="1" si="11"/>
        <v>2</v>
      </c>
      <c r="D115">
        <f t="shared" ca="1" si="12"/>
        <v>119.81097995755461</v>
      </c>
      <c r="E115" s="8">
        <f t="shared" ca="1" si="13"/>
        <v>0.90607062321137</v>
      </c>
      <c r="F115" s="8">
        <f t="shared" ca="1" si="14"/>
        <v>137.54152060348596</v>
      </c>
      <c r="G115" s="8">
        <f t="shared" ca="1" si="15"/>
        <v>6.0812355927429701E-2</v>
      </c>
      <c r="H115" s="8">
        <f t="shared" ca="1" si="16"/>
        <v>0.58980068869419366</v>
      </c>
      <c r="I115" s="8">
        <f t="shared" ca="1" si="17"/>
        <v>120.50223948268477</v>
      </c>
      <c r="K115" s="7">
        <f t="shared" ca="1" si="10"/>
        <v>119.81097995755461</v>
      </c>
      <c r="L115" s="7">
        <f t="array" aca="1" ref="L115:Q115" ca="1">IF(K115&lt;fPower1,(fPower1-K115)*K115*fRev0/dLowInterp1+(K115-fPower0)*K115*fRev1/dLowInterp2,
IF(K115&lt;fPower3,(K115-fPower2)*(K115-fPower3)*fRev1/dHighInterp1-(K115-fPower1)*(K115-fPower3)*fRev2/dHighInterp2+(K115-fPower1)*(K115-fPower2)*fRev3/dHighInterp3,1))</f>
        <v>1</v>
      </c>
      <c r="M115" s="8">
        <f ca="1"/>
        <v>0.90607062321137</v>
      </c>
      <c r="N115" s="8">
        <f ca="1"/>
        <v>0.58500712626936924</v>
      </c>
      <c r="O115" s="8">
        <f ca="1"/>
        <v>0.32775371677146004</v>
      </c>
      <c r="P115" s="8">
        <f ca="1"/>
        <v>0.18394282053680572</v>
      </c>
      <c r="Q115" s="8">
        <f ca="1"/>
        <v>9.0202126533741239E-2</v>
      </c>
      <c r="S115" s="10">
        <f t="shared" ca="1" si="18"/>
        <v>0.58980068869419366</v>
      </c>
      <c r="T115" s="6">
        <f t="array" aca="1" ref="T115:Y115" ca="1">IFERROR(IF(S115&lt;fRev1,(SQRT(dLowCoeffB^2+S115*dLowCoeffA*4)-dLowCoeffB)/(dLowCoeffA*2),
(SQRT(dHighCoeffB^2-(fRev1*fPower2*fPower3/dHighInterp1
-fRev2*fPower1*fPower3/dHighInterp2+fRev3*fPower1*fPower2/dHighInterp3-S115)
*dHighCoeffA*4)+dHighCoeffB)/(dHighCoeffA*2)),"-")</f>
        <v>49.933182297226189</v>
      </c>
      <c r="U115" s="3">
        <f ca="1"/>
        <v>77.851706028015542</v>
      </c>
      <c r="V115" s="3">
        <f ca="1"/>
        <v>120.50223948268477</v>
      </c>
      <c r="W115" s="3">
        <f ca="1"/>
        <v>174.40476668867225</v>
      </c>
      <c r="X115" s="3">
        <f ca="1"/>
        <v>253.25269882989394</v>
      </c>
      <c r="Y115" s="3">
        <f ca="1"/>
        <v>355.15733789193854</v>
      </c>
    </row>
    <row r="116" spans="1:25" x14ac:dyDescent="0.25">
      <c r="A116">
        <v>114</v>
      </c>
      <c r="B116" s="9">
        <f t="shared" si="1"/>
        <v>3.1666666666666665</v>
      </c>
      <c r="C116" s="3">
        <f t="shared" ca="1" si="11"/>
        <v>3</v>
      </c>
      <c r="D116">
        <f t="shared" ca="1" si="12"/>
        <v>120.50223948268477</v>
      </c>
      <c r="E116" s="8">
        <f t="shared" ca="1" si="13"/>
        <v>0.58980068869419444</v>
      </c>
      <c r="F116" s="8">
        <f t="shared" ca="1" si="14"/>
        <v>137.54152060348616</v>
      </c>
      <c r="G116" s="8">
        <f t="shared" ca="1" si="15"/>
        <v>6.1873633092580059E-2</v>
      </c>
      <c r="H116" s="8">
        <f t="shared" ca="1" si="16"/>
        <v>0.40862008497767721</v>
      </c>
      <c r="I116" s="8">
        <f t="shared" ca="1" si="17"/>
        <v>138.11194496173675</v>
      </c>
      <c r="K116" s="7">
        <f t="shared" ca="1" si="10"/>
        <v>120.50223948268477</v>
      </c>
      <c r="L116" s="7">
        <f t="array" aca="1" ref="L116:Q116" ca="1">IF(K116&lt;fPower1,(fPower1-K116)*K116*fRev0/dLowInterp1+(K116-fPower0)*K116*fRev1/dLowInterp2,
IF(K116&lt;fPower3,(K116-fPower2)*(K116-fPower3)*fRev1/dHighInterp1-(K116-fPower1)*(K116-fPower3)*fRev2/dHighInterp2+(K116-fPower1)*(K116-fPower2)*fRev3/dHighInterp3,1))</f>
        <v>1</v>
      </c>
      <c r="M116" s="8">
        <f ca="1"/>
        <v>0.90965596407570293</v>
      </c>
      <c r="N116" s="8">
        <f ca="1"/>
        <v>0.58980068869419444</v>
      </c>
      <c r="O116" s="8">
        <f ca="1"/>
        <v>0.33065983620979156</v>
      </c>
      <c r="P116" s="8">
        <f ca="1"/>
        <v>0.18549240585109661</v>
      </c>
      <c r="Q116" s="8">
        <f ca="1"/>
        <v>9.1060930773138926E-2</v>
      </c>
      <c r="S116" s="10">
        <f t="shared" ca="1" si="18"/>
        <v>0.40862008497767721</v>
      </c>
      <c r="T116" s="6">
        <f t="array" aca="1" ref="T116:Y116" ca="1">IFERROR(IF(S116&lt;fRev1,(SQRT(dLowCoeffB^2+S116*dLowCoeffA*4)-dLowCoeffB)/(dLowCoeffA*2),
(SQRT(dHighCoeffB^2-(fRev1*fPower2*fPower3/dHighInterp1
-fRev2*fPower1*fPower3/dHighInterp2+fRev3*fPower1*fPower2/dHighInterp3-S116)
*dHighCoeffA*4)+dHighCoeffB)/(dHighCoeffA*2)),"-")</f>
        <v>40.207631865999673</v>
      </c>
      <c r="U116" s="3">
        <f ca="1"/>
        <v>61.763984520269766</v>
      </c>
      <c r="V116" s="3">
        <f ca="1"/>
        <v>95.960730730494944</v>
      </c>
      <c r="W116" s="3">
        <f ca="1"/>
        <v>138.11194496173675</v>
      </c>
      <c r="X116" s="3">
        <f ca="1"/>
        <v>202.36496595305354</v>
      </c>
      <c r="Y116" s="3">
        <f ca="1"/>
        <v>286.08570249971217</v>
      </c>
    </row>
    <row r="117" spans="1:25" x14ac:dyDescent="0.25">
      <c r="A117">
        <v>115</v>
      </c>
      <c r="B117" s="9">
        <f t="shared" si="1"/>
        <v>3.1944444444444446</v>
      </c>
      <c r="C117" s="3">
        <f t="shared" ca="1" si="11"/>
        <v>3</v>
      </c>
      <c r="D117">
        <f t="shared" ca="1" si="12"/>
        <v>121.50223948268477</v>
      </c>
      <c r="E117" s="8">
        <f t="shared" ca="1" si="13"/>
        <v>0.59668785504888266</v>
      </c>
      <c r="F117" s="8">
        <f t="shared" ca="1" si="14"/>
        <v>139.14760779739944</v>
      </c>
      <c r="G117" s="8">
        <f t="shared" ca="1" si="15"/>
        <v>6.2947302905831601E-2</v>
      </c>
      <c r="H117" s="8">
        <f t="shared" ca="1" si="16"/>
        <v>0.41339158585085989</v>
      </c>
      <c r="I117" s="8">
        <f t="shared" ca="1" si="17"/>
        <v>139.13714533878502</v>
      </c>
      <c r="K117" s="7">
        <f t="shared" ca="1" si="10"/>
        <v>121.50223948268477</v>
      </c>
      <c r="L117" s="7">
        <f t="array" aca="1" ref="L117:Q117" ca="1">IF(K117&lt;fPower1,(fPower1-K117)*K117*fRev0/dLowInterp1+(K117-fPower0)*K117*fRev1/dLowInterp2,
IF(K117&lt;fPower3,(K117-fPower2)*(K117-fPower3)*fRev1/dHighInterp1-(K117-fPower1)*(K117-fPower3)*fRev2/dHighInterp2+(K117-fPower1)*(K117-fPower2)*fRev3/dHighInterp3,1))</f>
        <v>1</v>
      </c>
      <c r="M117" s="8">
        <f ca="1"/>
        <v>0.91474942147900573</v>
      </c>
      <c r="N117" s="8">
        <f ca="1"/>
        <v>0.59668785504888266</v>
      </c>
      <c r="O117" s="8">
        <f ca="1"/>
        <v>0.33488453993648892</v>
      </c>
      <c r="P117" s="8">
        <f ca="1"/>
        <v>0.1877440042102192</v>
      </c>
      <c r="Q117" s="8">
        <f ca="1"/>
        <v>9.2310177022447149E-2</v>
      </c>
      <c r="S117" s="10">
        <f t="shared" ca="1" si="18"/>
        <v>0.41339158585085989</v>
      </c>
      <c r="T117" s="6">
        <f t="array" aca="1" ref="T117:Y117" ca="1">IFERROR(IF(S117&lt;fRev1,(SQRT(dLowCoeffB^2+S117*dLowCoeffA*4)-dLowCoeffB)/(dLowCoeffA*2),
(SQRT(dHighCoeffB^2-(fRev1*fPower2*fPower3/dHighInterp1
-fRev2*fPower1*fPower3/dHighInterp2+fRev3*fPower1*fPower2/dHighInterp3-S117)
*dHighCoeffA*4)+dHighCoeffB)/(dHighCoeffA*2)),"-")</f>
        <v>40.509152230247444</v>
      </c>
      <c r="U117" s="3">
        <f ca="1"/>
        <v>62.169099452673336</v>
      </c>
      <c r="V117" s="3">
        <f ca="1"/>
        <v>96.627140760204469</v>
      </c>
      <c r="W117" s="3">
        <f ca="1"/>
        <v>139.13714533878502</v>
      </c>
      <c r="X117" s="3">
        <f ca="1"/>
        <v>203.84945837255921</v>
      </c>
      <c r="Y117" s="3">
        <f ca="1"/>
        <v>287.92236772204745</v>
      </c>
    </row>
    <row r="118" spans="1:25" x14ac:dyDescent="0.25">
      <c r="A118">
        <v>116</v>
      </c>
      <c r="B118" s="9">
        <f t="shared" si="1"/>
        <v>3.2222222222222223</v>
      </c>
      <c r="C118" s="3">
        <f t="shared" ca="1" si="11"/>
        <v>3</v>
      </c>
      <c r="D118">
        <f t="shared" ca="1" si="12"/>
        <v>122.50223948268477</v>
      </c>
      <c r="E118" s="8">
        <f t="shared" ca="1" si="13"/>
        <v>0.6035190072014972</v>
      </c>
      <c r="F118" s="8">
        <f t="shared" ca="1" si="14"/>
        <v>140.74063247938915</v>
      </c>
      <c r="G118" s="8">
        <f t="shared" ca="1" si="15"/>
        <v>6.4033264576197263E-2</v>
      </c>
      <c r="H118" s="8">
        <f t="shared" ca="1" si="16"/>
        <v>0.41812427949907649</v>
      </c>
      <c r="I118" s="8">
        <f t="shared" ca="1" si="17"/>
        <v>140.14861368918912</v>
      </c>
      <c r="K118" s="7">
        <f t="shared" ca="1" si="10"/>
        <v>122.50223948268477</v>
      </c>
      <c r="L118" s="7">
        <f t="array" aca="1" ref="L118:Q118" ca="1">IF(K118&lt;fPower1,(fPower1-K118)*K118*fRev0/dLowInterp1+(K118-fPower0)*K118*fRev1/dLowInterp2,
IF(K118&lt;fPower3,(K118-fPower2)*(K118-fPower3)*fRev1/dHighInterp1-(K118-fPower1)*(K118-fPower3)*fRev2/dHighInterp2+(K118-fPower1)*(K118-fPower2)*fRev3/dHighInterp3,1))</f>
        <v>1</v>
      </c>
      <c r="M118" s="8">
        <f ca="1"/>
        <v>0.91973264030656332</v>
      </c>
      <c r="N118" s="8">
        <f ca="1"/>
        <v>0.6035190072014972</v>
      </c>
      <c r="O118" s="8">
        <f ca="1"/>
        <v>0.33913361670683539</v>
      </c>
      <c r="P118" s="8">
        <f ca="1"/>
        <v>0.19000732697714334</v>
      </c>
      <c r="Q118" s="8">
        <f ca="1"/>
        <v>9.3567547696853465E-2</v>
      </c>
      <c r="S118" s="10">
        <f t="shared" ca="1" si="18"/>
        <v>0.41812427949907649</v>
      </c>
      <c r="T118" s="6">
        <f t="array" aca="1" ref="T118:Y118" ca="1">IFERROR(IF(S118&lt;fRev1,(SQRT(dLowCoeffB^2+S118*dLowCoeffA*4)-dLowCoeffB)/(dLowCoeffA*2),
(SQRT(dHighCoeffB^2-(fRev1*fPower2*fPower3/dHighInterp1
-fRev2*fPower1*fPower3/dHighInterp2+fRev3*fPower1*fPower2/dHighInterp3-S118)
*dHighCoeffA*4)+dHighCoeffB)/(dHighCoeffA*2)),"-")</f>
        <v>40.80664631448753</v>
      </c>
      <c r="U118" s="3">
        <f ca="1"/>
        <v>62.568652883220743</v>
      </c>
      <c r="V118" s="3">
        <f ca="1"/>
        <v>97.28448113345506</v>
      </c>
      <c r="W118" s="3">
        <f ca="1"/>
        <v>140.14861368918912</v>
      </c>
      <c r="X118" s="3">
        <f ca="1"/>
        <v>205.3140001421267</v>
      </c>
      <c r="Y118" s="3">
        <f ca="1"/>
        <v>289.73376243859832</v>
      </c>
    </row>
    <row r="119" spans="1:25" x14ac:dyDescent="0.25">
      <c r="A119">
        <v>117</v>
      </c>
      <c r="B119" s="9">
        <f t="shared" si="1"/>
        <v>3.25</v>
      </c>
      <c r="C119" s="3">
        <f t="shared" ca="1" si="11"/>
        <v>3</v>
      </c>
      <c r="D119">
        <f t="shared" ca="1" si="12"/>
        <v>123.50223948268477</v>
      </c>
      <c r="E119" s="8">
        <f t="shared" ca="1" si="13"/>
        <v>0.61029414515203806</v>
      </c>
      <c r="F119" s="8">
        <f t="shared" ca="1" si="14"/>
        <v>142.32059464945527</v>
      </c>
      <c r="G119" s="8">
        <f t="shared" ca="1" si="15"/>
        <v>6.5131417312689968E-2</v>
      </c>
      <c r="H119" s="8">
        <f t="shared" ca="1" si="16"/>
        <v>0.42281816592232696</v>
      </c>
      <c r="I119" s="8">
        <f t="shared" ca="1" si="17"/>
        <v>141.14656537722394</v>
      </c>
      <c r="K119" s="7">
        <f t="shared" ca="1" si="10"/>
        <v>123.50223948268477</v>
      </c>
      <c r="L119" s="7">
        <f t="array" aca="1" ref="L119:Q119" ca="1">IF(K119&lt;fPower1,(fPower1-K119)*K119*fRev0/dLowInterp1+(K119-fPower0)*K119*fRev1/dLowInterp2,
IF(K119&lt;fPower3,(K119-fPower2)*(K119-fPower3)*fRev1/dHighInterp1-(K119-fPower1)*(K119-fPower3)*fRev2/dHighInterp2+(K119-fPower1)*(K119-fPower2)*fRev3/dHighInterp3,1))</f>
        <v>1</v>
      </c>
      <c r="M119" s="8">
        <f ca="1"/>
        <v>0.92460562055837536</v>
      </c>
      <c r="N119" s="8">
        <f ca="1"/>
        <v>0.61029414515203806</v>
      </c>
      <c r="O119" s="8">
        <f ca="1"/>
        <v>0.34340706652083097</v>
      </c>
      <c r="P119" s="8">
        <f ca="1"/>
        <v>0.19228237415186888</v>
      </c>
      <c r="Q119" s="8">
        <f ca="1"/>
        <v>9.4833042796357958E-2</v>
      </c>
      <c r="S119" s="10">
        <f t="shared" ca="1" si="18"/>
        <v>0.42281816592232696</v>
      </c>
      <c r="T119" s="6">
        <f t="array" aca="1" ref="T119:Y119" ca="1">IFERROR(IF(S119&lt;fRev1,(SQRT(dLowCoeffB^2+S119*dLowCoeffA*4)-dLowCoeffB)/(dLowCoeffA*2),
(SQRT(dHighCoeffB^2-(fRev1*fPower2*fPower3/dHighInterp1
-fRev2*fPower1*fPower3/dHighInterp2+fRev3*fPower1*fPower2/dHighInterp3-S119)
*dHighCoeffA*4)+dHighCoeffB)/(dHighCoeffA*2)),"-")</f>
        <v>41.100176774701126</v>
      </c>
      <c r="U119" s="3">
        <f ca="1"/>
        <v>62.96273750628756</v>
      </c>
      <c r="V119" s="3">
        <f ca="1"/>
        <v>97.932899849075795</v>
      </c>
      <c r="W119" s="3">
        <f ca="1"/>
        <v>141.14656537722394</v>
      </c>
      <c r="X119" s="3">
        <f ca="1"/>
        <v>206.75890679675351</v>
      </c>
      <c r="Y119" s="3">
        <f ca="1"/>
        <v>291.52031012192805</v>
      </c>
    </row>
    <row r="120" spans="1:25" x14ac:dyDescent="0.25">
      <c r="A120">
        <v>118</v>
      </c>
      <c r="B120" s="9">
        <f t="shared" si="1"/>
        <v>3.2777777777777777</v>
      </c>
      <c r="C120" s="3">
        <f t="shared" ca="1" si="11"/>
        <v>3</v>
      </c>
      <c r="D120">
        <f t="shared" ca="1" si="12"/>
        <v>124.50223948268477</v>
      </c>
      <c r="E120" s="8">
        <f t="shared" ca="1" si="13"/>
        <v>0.61701326890050479</v>
      </c>
      <c r="F120" s="8">
        <f t="shared" ca="1" si="14"/>
        <v>143.88749430759773</v>
      </c>
      <c r="G120" s="8">
        <f t="shared" ca="1" si="15"/>
        <v>6.624166032432266E-2</v>
      </c>
      <c r="H120" s="8">
        <f t="shared" ca="1" si="16"/>
        <v>0.42747324512061119</v>
      </c>
      <c r="I120" s="8">
        <f t="shared" ca="1" si="17"/>
        <v>142.13120849763885</v>
      </c>
      <c r="K120" s="7">
        <f t="shared" ca="1" si="10"/>
        <v>124.50223948268477</v>
      </c>
      <c r="L120" s="7">
        <f t="array" aca="1" ref="L120:Q120" ca="1">IF(K120&lt;fPower1,(fPower1-K120)*K120*fRev0/dLowInterp1+(K120-fPower0)*K120*fRev1/dLowInterp2,
IF(K120&lt;fPower3,(K120-fPower2)*(K120-fPower3)*fRev1/dHighInterp1-(K120-fPower1)*(K120-fPower3)*fRev2/dHighInterp2+(K120-fPower1)*(K120-fPower2)*fRev3/dHighInterp3,1))</f>
        <v>1</v>
      </c>
      <c r="M120" s="8">
        <f ca="1"/>
        <v>0.92936836223444241</v>
      </c>
      <c r="N120" s="8">
        <f ca="1"/>
        <v>0.61701326890050479</v>
      </c>
      <c r="O120" s="8">
        <f ca="1"/>
        <v>0.34770488937847566</v>
      </c>
      <c r="P120" s="8">
        <f ca="1"/>
        <v>0.19456914573439596</v>
      </c>
      <c r="Q120" s="8">
        <f ca="1"/>
        <v>9.6106662320960601E-2</v>
      </c>
      <c r="S120" s="10">
        <f t="shared" ca="1" si="18"/>
        <v>0.42747324512061119</v>
      </c>
      <c r="T120" s="6">
        <f t="array" aca="1" ref="T120:Y120" ca="1">IFERROR(IF(S120&lt;fRev1,(SQRT(dLowCoeffB^2+S120*dLowCoeffA*4)-dLowCoeffB)/(dLowCoeffA*2),
(SQRT(dHighCoeffB^2-(fRev1*fPower2*fPower3/dHighInterp1
-fRev2*fPower1*fPower3/dHighInterp2+fRev3*fPower1*fPower2/dHighInterp3-S120)
*dHighCoeffA*4)+dHighCoeffB)/(dHighCoeffA*2)),"-")</f>
        <v>41.389804164233716</v>
      </c>
      <c r="U120" s="3">
        <f ca="1"/>
        <v>63.351442740411017</v>
      </c>
      <c r="V120" s="3">
        <f ca="1"/>
        <v>98.572539758833869</v>
      </c>
      <c r="W120" s="3">
        <f ca="1"/>
        <v>142.13120849763885</v>
      </c>
      <c r="X120" s="3">
        <f ca="1"/>
        <v>208.18448315331213</v>
      </c>
      <c r="Y120" s="3">
        <f ca="1"/>
        <v>293.28241921731046</v>
      </c>
    </row>
    <row r="121" spans="1:25" x14ac:dyDescent="0.25">
      <c r="A121">
        <v>119</v>
      </c>
      <c r="B121" s="9">
        <f t="shared" si="1"/>
        <v>3.3055555555555554</v>
      </c>
      <c r="C121" s="3">
        <f t="shared" ca="1" si="11"/>
        <v>3</v>
      </c>
      <c r="D121">
        <f t="shared" ca="1" si="12"/>
        <v>125.50223948268477</v>
      </c>
      <c r="E121" s="8">
        <f t="shared" ca="1" si="13"/>
        <v>0.62367637844689794</v>
      </c>
      <c r="F121" s="8">
        <f t="shared" ca="1" si="14"/>
        <v>145.44133145381662</v>
      </c>
      <c r="G121" s="8">
        <f t="shared" ca="1" si="15"/>
        <v>6.7363892820108282E-2</v>
      </c>
      <c r="H121" s="8">
        <f t="shared" ca="1" si="16"/>
        <v>0.43208951709392929</v>
      </c>
      <c r="I121" s="8">
        <f t="shared" ca="1" si="17"/>
        <v>143.1027442041123</v>
      </c>
      <c r="K121" s="7">
        <f t="shared" ca="1" si="10"/>
        <v>125.50223948268477</v>
      </c>
      <c r="L121" s="7">
        <f t="array" aca="1" ref="L121:Q121" ca="1">IF(K121&lt;fPower1,(fPower1-K121)*K121*fRev0/dLowInterp1+(K121-fPower0)*K121*fRev1/dLowInterp2,
IF(K121&lt;fPower3,(K121-fPower2)*(K121-fPower3)*fRev1/dHighInterp1-(K121-fPower1)*(K121-fPower3)*fRev2/dHighInterp2+(K121-fPower1)*(K121-fPower2)*fRev3/dHighInterp3,1))</f>
        <v>1</v>
      </c>
      <c r="M121" s="8">
        <f ca="1"/>
        <v>0.93402086533476414</v>
      </c>
      <c r="N121" s="8">
        <f ca="1"/>
        <v>0.62367637844689794</v>
      </c>
      <c r="O121" s="8">
        <f ca="1"/>
        <v>0.35202708527976956</v>
      </c>
      <c r="P121" s="8">
        <f ca="1"/>
        <v>0.19686764172472448</v>
      </c>
      <c r="Q121" s="8">
        <f ca="1"/>
        <v>9.7388406270661393E-2</v>
      </c>
      <c r="S121" s="10">
        <f t="shared" ca="1" si="18"/>
        <v>0.43208951709392929</v>
      </c>
      <c r="T121" s="6">
        <f t="array" aca="1" ref="T121:Y121" ca="1">IFERROR(IF(S121&lt;fRev1,(SQRT(dLowCoeffB^2+S121*dLowCoeffA*4)-dLowCoeffB)/(dLowCoeffA*2),
(SQRT(dHighCoeffB^2-(fRev1*fPower2*fPower3/dHighInterp1
-fRev2*fPower1*fPower3/dHighInterp2+fRev3*fPower1*fPower2/dHighInterp3-S121)
*dHighCoeffA*4)+dHighCoeffB)/(dHighCoeffA*2)),"-")</f>
        <v>41.67558702819673</v>
      </c>
      <c r="U121" s="3">
        <f ca="1"/>
        <v>63.734854883833407</v>
      </c>
      <c r="V121" s="3">
        <f ca="1"/>
        <v>99.203538807638054</v>
      </c>
      <c r="W121" s="3">
        <f ca="1"/>
        <v>143.1027442041123</v>
      </c>
      <c r="X121" s="3">
        <f ca="1"/>
        <v>209.59102379814979</v>
      </c>
      <c r="Y121" s="3">
        <f ca="1"/>
        <v>295.02048385941879</v>
      </c>
    </row>
    <row r="122" spans="1:25" x14ac:dyDescent="0.25">
      <c r="A122">
        <v>120</v>
      </c>
      <c r="B122" s="9">
        <f t="shared" si="1"/>
        <v>3.3333333333333335</v>
      </c>
      <c r="C122" s="3">
        <f t="shared" ca="1" si="11"/>
        <v>3</v>
      </c>
      <c r="D122">
        <f t="shared" ca="1" si="12"/>
        <v>126.50223948268477</v>
      </c>
      <c r="E122" s="8">
        <f t="shared" ca="1" si="13"/>
        <v>0.6302834737912173</v>
      </c>
      <c r="F122" s="8">
        <f t="shared" ca="1" si="14"/>
        <v>146.98210608811189</v>
      </c>
      <c r="G122" s="8">
        <f t="shared" ca="1" si="15"/>
        <v>6.8498014009059763E-2</v>
      </c>
      <c r="H122" s="8">
        <f t="shared" ca="1" si="16"/>
        <v>0.43666698184228131</v>
      </c>
      <c r="I122" s="8">
        <f t="shared" ca="1" si="17"/>
        <v>144.06136701856707</v>
      </c>
      <c r="K122" s="7">
        <f t="shared" ca="1" si="10"/>
        <v>126.50223948268477</v>
      </c>
      <c r="L122" s="7">
        <f t="array" aca="1" ref="L122:Q122" ca="1">IF(K122&lt;fPower1,(fPower1-K122)*K122*fRev0/dLowInterp1+(K122-fPower0)*K122*fRev1/dLowInterp2,
IF(K122&lt;fPower3,(K122-fPower2)*(K122-fPower3)*fRev1/dHighInterp1-(K122-fPower1)*(K122-fPower3)*fRev2/dHighInterp2+(K122-fPower1)*(K122-fPower2)*fRev3/dHighInterp3,1))</f>
        <v>1</v>
      </c>
      <c r="M122" s="8">
        <f ca="1"/>
        <v>0.93856312985934054</v>
      </c>
      <c r="N122" s="8">
        <f ca="1"/>
        <v>0.6302834737912173</v>
      </c>
      <c r="O122" s="8">
        <f ca="1"/>
        <v>0.35637365422471246</v>
      </c>
      <c r="P122" s="8">
        <f ca="1"/>
        <v>0.19917786212285449</v>
      </c>
      <c r="Q122" s="8">
        <f ca="1"/>
        <v>9.8678274645460307E-2</v>
      </c>
      <c r="S122" s="10">
        <f t="shared" ca="1" si="18"/>
        <v>0.43666698184228131</v>
      </c>
      <c r="T122" s="6">
        <f t="array" aca="1" ref="T122:Y122" ca="1">IFERROR(IF(S122&lt;fRev1,(SQRT(dLowCoeffB^2+S122*dLowCoeffA*4)-dLowCoeffB)/(dLowCoeffA*2),
(SQRT(dHighCoeffB^2-(fRev1*fPower2*fPower3/dHighInterp1
-fRev2*fPower1*fPower3/dHighInterp2+fRev3*fPower1*fPower2/dHighInterp3-S122)
*dHighCoeffA*4)+dHighCoeffB)/(dHighCoeffA*2)),"-")</f>
        <v>41.957581992401394</v>
      </c>
      <c r="U122" s="3">
        <f ca="1"/>
        <v>64.113057260541581</v>
      </c>
      <c r="V122" s="3">
        <f ca="1"/>
        <v>99.82603025930608</v>
      </c>
      <c r="W122" s="3">
        <f ca="1"/>
        <v>144.06136701856707</v>
      </c>
      <c r="X122" s="3">
        <f ca="1"/>
        <v>210.97881354608964</v>
      </c>
      <c r="Y122" s="3">
        <f ca="1"/>
        <v>296.73488454503757</v>
      </c>
    </row>
    <row r="123" spans="1:25" x14ac:dyDescent="0.25">
      <c r="A123">
        <v>121</v>
      </c>
      <c r="B123" s="9">
        <f t="shared" si="1"/>
        <v>3.3611111111111112</v>
      </c>
      <c r="C123" s="3">
        <f t="shared" ca="1" si="11"/>
        <v>3</v>
      </c>
      <c r="D123">
        <f t="shared" ca="1" si="12"/>
        <v>127.50223948268477</v>
      </c>
      <c r="E123" s="8">
        <f t="shared" ca="1" si="13"/>
        <v>0.63683455493346286</v>
      </c>
      <c r="F123" s="8">
        <f t="shared" ca="1" si="14"/>
        <v>148.50981821048356</v>
      </c>
      <c r="G123" s="8">
        <f t="shared" ca="1" si="15"/>
        <v>6.9643923100190033E-2</v>
      </c>
      <c r="H123" s="8">
        <f t="shared" ca="1" si="16"/>
        <v>0.44120563936566709</v>
      </c>
      <c r="I123" s="8">
        <f t="shared" ca="1" si="17"/>
        <v>145.00726512269222</v>
      </c>
      <c r="K123" s="7">
        <f t="shared" ca="1" si="10"/>
        <v>127.50223948268477</v>
      </c>
      <c r="L123" s="7">
        <f t="array" aca="1" ref="L123:Q123" ca="1">IF(K123&lt;fPower1,(fPower1-K123)*K123*fRev0/dLowInterp1+(K123-fPower0)*K123*fRev1/dLowInterp2,
IF(K123&lt;fPower3,(K123-fPower2)*(K123-fPower3)*fRev1/dHighInterp1-(K123-fPower1)*(K123-fPower3)*fRev2/dHighInterp2+(K123-fPower1)*(K123-fPower2)*fRev3/dHighInterp3,1))</f>
        <v>1</v>
      </c>
      <c r="M123" s="8">
        <f ca="1"/>
        <v>0.94299515580817173</v>
      </c>
      <c r="N123" s="8">
        <f ca="1"/>
        <v>0.63683455493346286</v>
      </c>
      <c r="O123" s="8">
        <f ca="1"/>
        <v>0.36074459621330446</v>
      </c>
      <c r="P123" s="8">
        <f ca="1"/>
        <v>0.201499806928786</v>
      </c>
      <c r="Q123" s="8">
        <f ca="1"/>
        <v>9.9976267445357397E-2</v>
      </c>
      <c r="S123" s="10">
        <f t="shared" ca="1" si="18"/>
        <v>0.44120563936566709</v>
      </c>
      <c r="T123" s="6">
        <f t="array" aca="1" ref="T123:Y123" ca="1">IFERROR(IF(S123&lt;fRev1,(SQRT(dLowCoeffB^2+S123*dLowCoeffA*4)-dLowCoeffB)/(dLowCoeffA*2),
(SQRT(dHighCoeffB^2-(fRev1*fPower2*fPower3/dHighInterp1
-fRev2*fPower1*fPower3/dHighInterp2+fRev3*fPower1*fPower2/dHighInterp3-S123)
*dHighCoeffA*4)+dHighCoeffB)/(dHighCoeffA*2)),"-")</f>
        <v>42.235843847207185</v>
      </c>
      <c r="U123" s="3">
        <f ca="1"/>
        <v>64.486130357503257</v>
      </c>
      <c r="V123" s="3">
        <f ca="1"/>
        <v>100.44014290894322</v>
      </c>
      <c r="W123" s="3">
        <f ca="1"/>
        <v>145.00726512269222</v>
      </c>
      <c r="X123" s="3">
        <f ca="1"/>
        <v>212.34812787285662</v>
      </c>
      <c r="Y123" s="3">
        <f ca="1"/>
        <v>298.42598876505474</v>
      </c>
    </row>
    <row r="124" spans="1:25" x14ac:dyDescent="0.25">
      <c r="A124">
        <v>122</v>
      </c>
      <c r="B124" s="9">
        <f t="shared" si="1"/>
        <v>3.3888888888888888</v>
      </c>
      <c r="C124" s="3">
        <f t="shared" ca="1" si="11"/>
        <v>3</v>
      </c>
      <c r="D124">
        <f t="shared" ca="1" si="12"/>
        <v>128.50223948268479</v>
      </c>
      <c r="E124" s="8">
        <f t="shared" ca="1" si="13"/>
        <v>0.64332962187363474</v>
      </c>
      <c r="F124" s="8">
        <f t="shared" ca="1" si="14"/>
        <v>150.02446782093162</v>
      </c>
      <c r="G124" s="8">
        <f t="shared" ca="1" si="15"/>
        <v>7.0801519302512037E-2</v>
      </c>
      <c r="H124" s="8">
        <f t="shared" ca="1" si="16"/>
        <v>0.4457054896640868</v>
      </c>
      <c r="I124" s="8">
        <f t="shared" ca="1" si="17"/>
        <v>145.9406206329071</v>
      </c>
      <c r="K124" s="7">
        <f t="shared" ca="1" si="10"/>
        <v>128.50223948268479</v>
      </c>
      <c r="L124" s="7">
        <f t="array" aca="1" ref="L124:Q124" ca="1">IF(K124&lt;fPower1,(fPower1-K124)*K124*fRev0/dLowInterp1+(K124-fPower0)*K124*fRev1/dLowInterp2,
IF(K124&lt;fPower3,(K124-fPower2)*(K124-fPower3)*fRev1/dHighInterp1-(K124-fPower1)*(K124-fPower3)*fRev2/dHighInterp2+(K124-fPower1)*(K124-fPower2)*fRev3/dHighInterp3,1))</f>
        <v>1</v>
      </c>
      <c r="M124" s="8">
        <f ca="1"/>
        <v>0.9473169431812577</v>
      </c>
      <c r="N124" s="8">
        <f ca="1"/>
        <v>0.64332962187363474</v>
      </c>
      <c r="O124" s="8">
        <f ca="1"/>
        <v>0.36513991124554568</v>
      </c>
      <c r="P124" s="8">
        <f ca="1"/>
        <v>0.20383347614251895</v>
      </c>
      <c r="Q124" s="8">
        <f ca="1"/>
        <v>0.10128238467035267</v>
      </c>
      <c r="S124" s="10">
        <f t="shared" ca="1" si="18"/>
        <v>0.4457054896640868</v>
      </c>
      <c r="T124" s="6">
        <f t="array" aca="1" ref="T124:Y124" ca="1">IFERROR(IF(S124&lt;fRev1,(SQRT(dLowCoeffB^2+S124*dLowCoeffA*4)-dLowCoeffB)/(dLowCoeffA*2),
(SQRT(dHighCoeffB^2-(fRev1*fPower2*fPower3/dHighInterp1
-fRev2*fPower1*fPower3/dHighInterp2+fRev3*fPower1*fPower2/dHighInterp3-S124)
*dHighCoeffA*4)+dHighCoeffB)/(dHighCoeffA*2)),"-")</f>
        <v>42.510425626635893</v>
      </c>
      <c r="U124" s="3">
        <f ca="1"/>
        <v>64.854151953740327</v>
      </c>
      <c r="V124" s="3">
        <f ca="1"/>
        <v>101.04600128288959</v>
      </c>
      <c r="W124" s="3">
        <f ca="1"/>
        <v>145.9406206329071</v>
      </c>
      <c r="X124" s="3">
        <f ca="1"/>
        <v>213.699233322786</v>
      </c>
      <c r="Y124" s="3">
        <f ca="1"/>
        <v>300.09415159870639</v>
      </c>
    </row>
    <row r="125" spans="1:25" x14ac:dyDescent="0.25">
      <c r="A125">
        <v>123</v>
      </c>
      <c r="B125" s="9">
        <f t="shared" si="1"/>
        <v>3.4166666666666665</v>
      </c>
      <c r="C125" s="3">
        <f t="shared" ca="1" si="11"/>
        <v>3</v>
      </c>
      <c r="D125">
        <f t="shared" ca="1" si="12"/>
        <v>129.50223948268479</v>
      </c>
      <c r="E125" s="8">
        <f t="shared" ca="1" si="13"/>
        <v>0.64976867461173271</v>
      </c>
      <c r="F125" s="8">
        <f t="shared" ca="1" si="14"/>
        <v>151.52605491945607</v>
      </c>
      <c r="G125" s="8">
        <f t="shared" ca="1" si="15"/>
        <v>7.1970701825038702E-2</v>
      </c>
      <c r="H125" s="8">
        <f t="shared" ca="1" si="16"/>
        <v>0.45016653273754031</v>
      </c>
      <c r="I125" s="8">
        <f t="shared" ca="1" si="17"/>
        <v>146.86160985990227</v>
      </c>
      <c r="K125" s="7">
        <f t="shared" ca="1" si="10"/>
        <v>129.50223948268479</v>
      </c>
      <c r="L125" s="7">
        <f t="array" aca="1" ref="L125:Q125" ca="1">IF(K125&lt;fPower1,(fPower1-K125)*K125*fRev0/dLowInterp1+(K125-fPower0)*K125*fRev1/dLowInterp2,
IF(K125&lt;fPower3,(K125-fPower2)*(K125-fPower3)*fRev1/dHighInterp1-(K125-fPower1)*(K125-fPower3)*fRev2/dHighInterp2+(K125-fPower1)*(K125-fPower2)*fRev3/dHighInterp3,1))</f>
        <v>1</v>
      </c>
      <c r="M125" s="8">
        <f ca="1"/>
        <v>0.95152849197859823</v>
      </c>
      <c r="N125" s="8">
        <f ca="1"/>
        <v>0.64976867461173271</v>
      </c>
      <c r="O125" s="8">
        <f ca="1"/>
        <v>0.36955959932143589</v>
      </c>
      <c r="P125" s="8">
        <f ca="1"/>
        <v>0.20617886976405336</v>
      </c>
      <c r="Q125" s="8">
        <f ca="1"/>
        <v>0.102596626320446</v>
      </c>
      <c r="S125" s="10">
        <f t="shared" ca="1" si="18"/>
        <v>0.45016653273754031</v>
      </c>
      <c r="T125" s="6">
        <f t="array" aca="1" ref="T125:Y125" ca="1">IFERROR(IF(S125&lt;fRev1,(SQRT(dLowCoeffB^2+S125*dLowCoeffA*4)-dLowCoeffB)/(dLowCoeffA*2),
(SQRT(dHighCoeffB^2-(fRev1*fPower2*fPower3/dHighInterp1
-fRev2*fPower1*fPower3/dHighInterp2+fRev3*fPower1*fPower2/dHighInterp3-S125)
*dHighCoeffA*4)+dHighCoeffB)/(dHighCoeffA*2)),"-")</f>
        <v>42.781378683073548</v>
      </c>
      <c r="U125" s="3">
        <f ca="1"/>
        <v>65.21719724182492</v>
      </c>
      <c r="V125" s="3">
        <f ca="1"/>
        <v>101.64372582711484</v>
      </c>
      <c r="W125" s="3">
        <f ca="1"/>
        <v>146.86160985990227</v>
      </c>
      <c r="X125" s="3">
        <f ca="1"/>
        <v>215.03238789351852</v>
      </c>
      <c r="Y125" s="3">
        <f ca="1"/>
        <v>301.73971627279525</v>
      </c>
    </row>
    <row r="126" spans="1:25" x14ac:dyDescent="0.25">
      <c r="A126">
        <v>124</v>
      </c>
      <c r="B126" s="9">
        <f t="shared" si="1"/>
        <v>3.4444444444444446</v>
      </c>
      <c r="C126" s="3">
        <f t="shared" ca="1" si="11"/>
        <v>3</v>
      </c>
      <c r="D126">
        <f t="shared" ca="1" si="12"/>
        <v>130.50223948268479</v>
      </c>
      <c r="E126" s="8">
        <f t="shared" ca="1" si="13"/>
        <v>0.65615171314775689</v>
      </c>
      <c r="F126" s="8">
        <f t="shared" ca="1" si="14"/>
        <v>153.01457950605692</v>
      </c>
      <c r="G126" s="8">
        <f t="shared" ca="1" si="15"/>
        <v>7.3151369876782973E-2</v>
      </c>
      <c r="H126" s="8">
        <f t="shared" ca="1" si="16"/>
        <v>0.45458876858602765</v>
      </c>
      <c r="I126" s="8">
        <f t="shared" ca="1" si="17"/>
        <v>147.77040355380137</v>
      </c>
      <c r="K126" s="7">
        <f t="shared" ca="1" si="10"/>
        <v>130.50223948268479</v>
      </c>
      <c r="L126" s="7">
        <f t="array" aca="1" ref="L126:Q126" ca="1">IF(K126&lt;fPower1,(fPower1-K126)*K126*fRev0/dLowInterp1+(K126-fPower0)*K126*fRev1/dLowInterp2,
IF(K126&lt;fPower3,(K126-fPower2)*(K126-fPower3)*fRev1/dHighInterp1-(K126-fPower1)*(K126-fPower3)*fRev2/dHighInterp2+(K126-fPower1)*(K126-fPower2)*fRev3/dHighInterp3,1))</f>
        <v>1</v>
      </c>
      <c r="M126" s="8">
        <f ca="1"/>
        <v>0.95562980220019378</v>
      </c>
      <c r="N126" s="8">
        <f ca="1"/>
        <v>0.65615171314775689</v>
      </c>
      <c r="O126" s="8">
        <f ca="1"/>
        <v>0.37400366044097527</v>
      </c>
      <c r="P126" s="8">
        <f ca="1"/>
        <v>0.2085359877933893</v>
      </c>
      <c r="Q126" s="8">
        <f ca="1"/>
        <v>0.10391899239563751</v>
      </c>
      <c r="S126" s="10">
        <f t="shared" ca="1" si="18"/>
        <v>0.45458876858602765</v>
      </c>
      <c r="T126" s="6">
        <f t="array" aca="1" ref="T126:Y126" ca="1">IFERROR(IF(S126&lt;fRev1,(SQRT(dLowCoeffB^2+S126*dLowCoeffA*4)-dLowCoeffB)/(dLowCoeffA*2),
(SQRT(dHighCoeffB^2-(fRev1*fPower2*fPower3/dHighInterp1
-fRev2*fPower1*fPower3/dHighInterp2+fRev3*fPower1*fPower2/dHighInterp3-S126)
*dHighCoeffA*4)+dHighCoeffB)/(dHighCoeffA*2)),"-")</f>
        <v>43.048752757857564</v>
      </c>
      <c r="U126" s="3">
        <f ca="1"/>
        <v>65.575338942335222</v>
      </c>
      <c r="V126" s="3">
        <f ca="1"/>
        <v>102.23343308486488</v>
      </c>
      <c r="W126" s="3">
        <f ca="1"/>
        <v>147.77040355380137</v>
      </c>
      <c r="X126" s="3">
        <f ca="1"/>
        <v>216.34784139925034</v>
      </c>
      <c r="Y126" s="3">
        <f ca="1"/>
        <v>303.36301468837348</v>
      </c>
    </row>
    <row r="127" spans="1:25" x14ac:dyDescent="0.25">
      <c r="A127">
        <v>125</v>
      </c>
      <c r="B127" s="9">
        <f t="shared" si="1"/>
        <v>3.4722222222222223</v>
      </c>
      <c r="C127" s="3">
        <f t="shared" ca="1" si="11"/>
        <v>3</v>
      </c>
      <c r="D127">
        <f t="shared" ca="1" si="12"/>
        <v>131.50223948268479</v>
      </c>
      <c r="E127" s="8">
        <f t="shared" ca="1" si="13"/>
        <v>0.66247873748170738</v>
      </c>
      <c r="F127" s="8">
        <f t="shared" ca="1" si="14"/>
        <v>154.49004158073419</v>
      </c>
      <c r="G127" s="8">
        <f t="shared" ca="1" si="15"/>
        <v>7.434342266675778E-2</v>
      </c>
      <c r="H127" s="8">
        <f t="shared" ca="1" si="16"/>
        <v>0.45897219720954896</v>
      </c>
      <c r="I127" s="8">
        <f t="shared" ca="1" si="17"/>
        <v>148.66716713590486</v>
      </c>
      <c r="K127" s="7">
        <f t="shared" ca="1" si="10"/>
        <v>131.50223948268479</v>
      </c>
      <c r="L127" s="7">
        <f t="array" aca="1" ref="L127:Q127" ca="1">IF(K127&lt;fPower1,(fPower1-K127)*K127*fRev0/dLowInterp1+(K127-fPower0)*K127*fRev1/dLowInterp2,
IF(K127&lt;fPower3,(K127-fPower2)*(K127-fPower3)*fRev1/dHighInterp1-(K127-fPower1)*(K127-fPower3)*fRev2/dHighInterp2+(K127-fPower1)*(K127-fPower2)*fRev3/dHighInterp3,1))</f>
        <v>1</v>
      </c>
      <c r="M127" s="8">
        <f ca="1"/>
        <v>0.95962087384604389</v>
      </c>
      <c r="N127" s="8">
        <f ca="1"/>
        <v>0.66247873748170738</v>
      </c>
      <c r="O127" s="8">
        <f ca="1"/>
        <v>0.37847209460416376</v>
      </c>
      <c r="P127" s="8">
        <f ca="1"/>
        <v>0.21090483023052667</v>
      </c>
      <c r="Q127" s="8">
        <f ca="1"/>
        <v>0.10524948289592717</v>
      </c>
      <c r="S127" s="10">
        <f t="shared" ca="1" si="18"/>
        <v>0.45897219720954896</v>
      </c>
      <c r="T127" s="6">
        <f t="array" aca="1" ref="T127:Y127" ca="1">IFERROR(IF(S127&lt;fRev1,(SQRT(dLowCoeffB^2+S127*dLowCoeffA*4)-dLowCoeffB)/(dLowCoeffA*2),
(SQRT(dHighCoeffB^2-(fRev1*fPower2*fPower3/dHighInterp1
-fRev2*fPower1*fPower3/dHighInterp2+fRev3*fPower1*fPower2/dHighInterp3-S127)
*dHighCoeffA*4)+dHighCoeffB)/(dHighCoeffA*2)),"-")</f>
        <v>43.312596048022328</v>
      </c>
      <c r="U127" s="3">
        <f ca="1"/>
        <v>65.928647411762768</v>
      </c>
      <c r="V127" s="3">
        <f ca="1"/>
        <v>102.81523586430126</v>
      </c>
      <c r="W127" s="3">
        <f ca="1"/>
        <v>148.66716713590486</v>
      </c>
      <c r="X127" s="3">
        <f ca="1"/>
        <v>217.64583581398003</v>
      </c>
      <c r="Y127" s="3">
        <f ca="1"/>
        <v>304.96436791717349</v>
      </c>
    </row>
    <row r="128" spans="1:25" x14ac:dyDescent="0.25">
      <c r="A128">
        <v>126</v>
      </c>
      <c r="B128" s="9">
        <f t="shared" si="1"/>
        <v>3.5</v>
      </c>
      <c r="C128" s="3">
        <f t="shared" ca="1" si="11"/>
        <v>3</v>
      </c>
      <c r="D128">
        <f t="shared" ca="1" si="12"/>
        <v>132.50223948268479</v>
      </c>
      <c r="E128" s="8">
        <f t="shared" ca="1" si="13"/>
        <v>0.66874974761358386</v>
      </c>
      <c r="F128" s="8">
        <f t="shared" ca="1" si="14"/>
        <v>155.95244114348776</v>
      </c>
      <c r="G128" s="8">
        <f t="shared" ca="1" si="15"/>
        <v>7.5546759403976052E-2</v>
      </c>
      <c r="H128" s="8">
        <f t="shared" ca="1" si="16"/>
        <v>0.46331681860810381</v>
      </c>
      <c r="I128" s="8">
        <f t="shared" ca="1" si="17"/>
        <v>149.552060917902</v>
      </c>
      <c r="K128" s="7">
        <f t="shared" ca="1" si="10"/>
        <v>132.50223948268479</v>
      </c>
      <c r="L128" s="7">
        <f t="array" aca="1" ref="L128:Q128" ca="1">IF(K128&lt;fPower1,(fPower1-K128)*K128*fRev0/dLowInterp1+(K128-fPower0)*K128*fRev1/dLowInterp2,
IF(K128&lt;fPower3,(K128-fPower2)*(K128-fPower3)*fRev1/dHighInterp1-(K128-fPower1)*(K128-fPower3)*fRev2/dHighInterp2+(K128-fPower1)*(K128-fPower2)*fRev3/dHighInterp3,1))</f>
        <v>1</v>
      </c>
      <c r="M128" s="8">
        <f ca="1"/>
        <v>0.96350170691614867</v>
      </c>
      <c r="N128" s="8">
        <f ca="1"/>
        <v>0.66874974761358386</v>
      </c>
      <c r="O128" s="8">
        <f ca="1"/>
        <v>0.38296490181100129</v>
      </c>
      <c r="P128" s="8">
        <f ca="1"/>
        <v>0.21328539707546554</v>
      </c>
      <c r="Q128" s="8">
        <f ca="1"/>
        <v>0.10658809782131498</v>
      </c>
      <c r="S128" s="10">
        <f t="shared" ca="1" si="18"/>
        <v>0.46331681860810381</v>
      </c>
      <c r="T128" s="6">
        <f t="array" aca="1" ref="T128:Y128" ca="1">IFERROR(IF(S128&lt;fRev1,(SQRT(dLowCoeffB^2+S128*dLowCoeffA*4)-dLowCoeffB)/(dLowCoeffA*2),
(SQRT(dHighCoeffB^2-(fRev1*fPower2*fPower3/dHighInterp1
-fRev2*fPower1*fPower3/dHighInterp2+fRev3*fPower1*fPower2/dHighInterp3-S128)
*dHighCoeffA*4)+dHighCoeffB)/(dHighCoeffA*2)),"-")</f>
        <v>43.57295526945547</v>
      </c>
      <c r="U128" s="3">
        <f ca="1"/>
        <v>66.277190744323718</v>
      </c>
      <c r="V128" s="3">
        <f ca="1"/>
        <v>103.38924339681256</v>
      </c>
      <c r="W128" s="3">
        <f ca="1"/>
        <v>149.552060917902</v>
      </c>
      <c r="X128" s="3">
        <f ca="1"/>
        <v>218.92660559608115</v>
      </c>
      <c r="Y128" s="3">
        <f ca="1"/>
        <v>306.54408666988303</v>
      </c>
    </row>
    <row r="129" spans="1:25" x14ac:dyDescent="0.25">
      <c r="A129">
        <v>127</v>
      </c>
      <c r="B129" s="9">
        <f t="shared" si="1"/>
        <v>3.5277777777777777</v>
      </c>
      <c r="C129" s="3">
        <f t="shared" ca="1" si="11"/>
        <v>3</v>
      </c>
      <c r="D129">
        <f t="shared" ca="1" si="12"/>
        <v>133.50223948268479</v>
      </c>
      <c r="E129" s="8">
        <f t="shared" ca="1" si="13"/>
        <v>0.67496474354338665</v>
      </c>
      <c r="F129" s="8">
        <f t="shared" ca="1" si="14"/>
        <v>157.40177819431779</v>
      </c>
      <c r="G129" s="8">
        <f t="shared" ca="1" si="15"/>
        <v>7.6761279297450732E-2</v>
      </c>
      <c r="H129" s="8">
        <f t="shared" ca="1" si="16"/>
        <v>0.46762263278169275</v>
      </c>
      <c r="I129" s="8">
        <f t="shared" ca="1" si="17"/>
        <v>150.42524030936892</v>
      </c>
      <c r="K129" s="7">
        <f t="shared" ca="1" si="10"/>
        <v>133.50223948268479</v>
      </c>
      <c r="L129" s="7">
        <f t="array" aca="1" ref="L129:Q129" ca="1">IF(K129&lt;fPower1,(fPower1-K129)*K129*fRev0/dLowInterp1+(K129-fPower0)*K129*fRev1/dLowInterp2,
IF(K129&lt;fPower3,(K129-fPower2)*(K129-fPower3)*fRev1/dHighInterp1-(K129-fPower1)*(K129-fPower3)*fRev2/dHighInterp2+(K129-fPower1)*(K129-fPower2)*fRev3/dHighInterp3,1))</f>
        <v>1</v>
      </c>
      <c r="M129" s="8">
        <f ca="1"/>
        <v>0.96727230141050824</v>
      </c>
      <c r="N129" s="8">
        <f ca="1"/>
        <v>0.67496474354338665</v>
      </c>
      <c r="O129" s="8">
        <f ca="1"/>
        <v>0.38748208206148804</v>
      </c>
      <c r="P129" s="8">
        <f ca="1"/>
        <v>0.21567768832820586</v>
      </c>
      <c r="Q129" s="8">
        <f ca="1"/>
        <v>0.10793483717180097</v>
      </c>
      <c r="S129" s="10">
        <f t="shared" ca="1" si="18"/>
        <v>0.46762263278169275</v>
      </c>
      <c r="T129" s="6">
        <f t="array" aca="1" ref="T129:Y129" ca="1">IFERROR(IF(S129&lt;fRev1,(SQRT(dLowCoeffB^2+S129*dLowCoeffA*4)-dLowCoeffB)/(dLowCoeffA*2),
(SQRT(dHighCoeffB^2-(fRev1*fPower2*fPower3/dHighInterp1
-fRev2*fPower1*fPower3/dHighInterp2+fRev3*fPower1*fPower2/dHighInterp3-S129)
*dHighCoeffA*4)+dHighCoeffB)/(dHighCoeffA*2)),"-")</f>
        <v>43.829875716697956</v>
      </c>
      <c r="U129" s="3">
        <f ca="1"/>
        <v>66.621034868089296</v>
      </c>
      <c r="V129" s="3">
        <f ca="1"/>
        <v>103.95556148662489</v>
      </c>
      <c r="W129" s="3">
        <f ca="1"/>
        <v>150.42524030936892</v>
      </c>
      <c r="X129" s="3">
        <f ca="1"/>
        <v>220.19037799542747</v>
      </c>
      <c r="Y129" s="3">
        <f ca="1"/>
        <v>308.10247173819232</v>
      </c>
    </row>
    <row r="130" spans="1:25" x14ac:dyDescent="0.25">
      <c r="A130">
        <v>128</v>
      </c>
      <c r="B130" s="9">
        <f t="shared" si="1"/>
        <v>3.5555555555555554</v>
      </c>
      <c r="C130" s="3">
        <f t="shared" ca="1" si="11"/>
        <v>3</v>
      </c>
      <c r="D130">
        <f t="shared" ca="1" si="12"/>
        <v>134.50223948268479</v>
      </c>
      <c r="E130" s="8">
        <f t="shared" ca="1" si="13"/>
        <v>0.68112372527111564</v>
      </c>
      <c r="F130" s="8">
        <f t="shared" ca="1" si="14"/>
        <v>158.83805273322417</v>
      </c>
      <c r="G130" s="8">
        <f t="shared" ca="1" si="15"/>
        <v>7.7986881556194751E-2</v>
      </c>
      <c r="H130" s="8">
        <f t="shared" ca="1" si="16"/>
        <v>0.47188963973031539</v>
      </c>
      <c r="I130" s="8">
        <f t="shared" ca="1" si="17"/>
        <v>151.28685601430661</v>
      </c>
      <c r="K130" s="7">
        <f t="shared" ref="K130:K193" ca="1" si="19">D130</f>
        <v>134.50223948268479</v>
      </c>
      <c r="L130" s="7">
        <f t="array" aca="1" ref="L130:Q130" ca="1">IF(K130&lt;fPower1,(fPower1-K130)*K130*fRev0/dLowInterp1+(K130-fPower0)*K130*fRev1/dLowInterp2,
IF(K130&lt;fPower3,(K130-fPower2)*(K130-fPower3)*fRev1/dHighInterp1-(K130-fPower1)*(K130-fPower3)*fRev2/dHighInterp2+(K130-fPower1)*(K130-fPower2)*fRev3/dHighInterp3,1))</f>
        <v>1</v>
      </c>
      <c r="M130" s="8">
        <f ca="1"/>
        <v>0.97093265732912237</v>
      </c>
      <c r="N130" s="8">
        <f ca="1"/>
        <v>0.68112372527111564</v>
      </c>
      <c r="O130" s="8">
        <f ca="1"/>
        <v>0.39202363535562379</v>
      </c>
      <c r="P130" s="8">
        <f ca="1"/>
        <v>0.2180817039887476</v>
      </c>
      <c r="Q130" s="8">
        <f ca="1"/>
        <v>0.10928970094738502</v>
      </c>
      <c r="S130" s="10">
        <f t="shared" ca="1" si="18"/>
        <v>0.47188963973031539</v>
      </c>
      <c r="T130" s="6">
        <f t="array" aca="1" ref="T130:Y130" ca="1">IFERROR(IF(S130&lt;fRev1,(SQRT(dLowCoeffB^2+S130*dLowCoeffA*4)-dLowCoeffB)/(dLowCoeffA*2),
(SQRT(dHighCoeffB^2-(fRev1*fPower2*fPower3/dHighInterp1
-fRev2*fPower1*fPower3/dHighInterp2+fRev3*fPower1*fPower2/dHighInterp3-S130)
*dHighCoeffA*4)+dHighCoeffB)/(dHighCoeffA*2)),"-")</f>
        <v>44.083401319602579</v>
      </c>
      <c r="U130" s="3">
        <f ca="1"/>
        <v>66.960243635817747</v>
      </c>
      <c r="V130" s="3">
        <f ca="1"/>
        <v>104.5142926522873</v>
      </c>
      <c r="W130" s="3">
        <f ca="1"/>
        <v>151.28685601430661</v>
      </c>
      <c r="X130" s="3">
        <f ca="1"/>
        <v>221.4373733441999</v>
      </c>
      <c r="Y130" s="3">
        <f ca="1"/>
        <v>309.63981441238235</v>
      </c>
    </row>
    <row r="131" spans="1:25" x14ac:dyDescent="0.25">
      <c r="A131">
        <v>129</v>
      </c>
      <c r="B131" s="9">
        <f t="shared" si="1"/>
        <v>3.5833333333333335</v>
      </c>
      <c r="C131" s="3">
        <f t="shared" ref="C131:C194" ca="1" si="20">MAX(COUNTIFS(ShiftGears,"&lt;="&amp;MaxGear,ShiftPointsUse,"&lt;="&amp;D130+CarSetPower)+1,C130)</f>
        <v>3</v>
      </c>
      <c r="D131">
        <f t="shared" ref="D131:D194" ca="1" si="21">MIN(IF(C131&gt;C130,I130,D130+CarSetPower),INDEX(fPower3,C131))</f>
        <v>135.50223948268479</v>
      </c>
      <c r="E131" s="8">
        <f t="shared" ref="E131:E194" ca="1" si="22">INDEX(L131:Q131,C131)</f>
        <v>0.68722669279677095</v>
      </c>
      <c r="F131" s="8">
        <f t="shared" ref="F131:F194" ca="1" si="23">MIN(E131*INDEX(MaxSpeed,C131)*CarSetMult,F130+AccelCap)</f>
        <v>160.26126476020698</v>
      </c>
      <c r="G131" s="8">
        <f t="shared" ref="G131:G194" ca="1" si="24">G130+F131/36/3600</f>
        <v>7.9223465389221037E-2</v>
      </c>
      <c r="H131" s="8">
        <f t="shared" ref="H131:H194" ca="1" si="25">IF(C131&lt;MaxGear,F131/INDEX(MaxSpeed,C131+1)/CarSetMult,"-")</f>
        <v>0.47611783945397201</v>
      </c>
      <c r="I131" s="8">
        <f t="shared" ref="I131:I194" ca="1" si="26">IF(C131&lt;MaxGear,INDEX(T131:Y131,C131+1),"-")</f>
        <v>152.13705421741844</v>
      </c>
      <c r="K131" s="7">
        <f t="shared" ca="1" si="19"/>
        <v>135.50223948268479</v>
      </c>
      <c r="L131" s="7">
        <f t="array" aca="1" ref="L131:Q131" ca="1">IF(K131&lt;fPower1,(fPower1-K131)*K131*fRev0/dLowInterp1+(K131-fPower0)*K131*fRev1/dLowInterp2,
IF(K131&lt;fPower3,(K131-fPower2)*(K131-fPower3)*fRev1/dHighInterp1-(K131-fPower1)*(K131-fPower3)*fRev2/dHighInterp2+(K131-fPower1)*(K131-fPower2)*fRev3/dHighInterp3,1))</f>
        <v>1</v>
      </c>
      <c r="M131" s="8">
        <f ca="1"/>
        <v>0.9744827746719914</v>
      </c>
      <c r="N131" s="8">
        <f ca="1"/>
        <v>0.68722669279677095</v>
      </c>
      <c r="O131" s="8">
        <f ca="1"/>
        <v>0.39658956169340875</v>
      </c>
      <c r="P131" s="8">
        <f ca="1"/>
        <v>0.2204974440570909</v>
      </c>
      <c r="Q131" s="8">
        <f ca="1"/>
        <v>0.11065268914806725</v>
      </c>
      <c r="S131" s="10">
        <f t="shared" ref="S131:S194" ca="1" si="27">H131</f>
        <v>0.47611783945397201</v>
      </c>
      <c r="T131" s="6">
        <f t="array" aca="1" ref="T131:Y131" ca="1">IFERROR(IF(S131&lt;fRev1,(SQRT(dLowCoeffB^2+S131*dLowCoeffA*4)-dLowCoeffB)/(dLowCoeffA*2),
(SQRT(dHighCoeffB^2-(fRev1*fPower2*fPower3/dHighInterp1
-fRev2*fPower1*fPower3/dHighInterp2+fRev3*fPower1*fPower2/dHighInterp3-S131)
*dHighCoeffA*4)+dHighCoeffB)/(dHighCoeffA*2)),"-")</f>
        <v>44.333574697050615</v>
      </c>
      <c r="U131" s="3">
        <f ca="1"/>
        <v>67.294878910840239</v>
      </c>
      <c r="V131" s="3">
        <f ca="1"/>
        <v>105.06553626056522</v>
      </c>
      <c r="W131" s="3">
        <f ca="1"/>
        <v>152.13705421741844</v>
      </c>
      <c r="X131" s="3">
        <f ca="1"/>
        <v>222.6678053324234</v>
      </c>
      <c r="Y131" s="3">
        <f ca="1"/>
        <v>311.15639687609041</v>
      </c>
    </row>
    <row r="132" spans="1:25" x14ac:dyDescent="0.25">
      <c r="A132">
        <v>130</v>
      </c>
      <c r="B132" s="9">
        <f t="shared" si="1"/>
        <v>3.6111111111111112</v>
      </c>
      <c r="C132" s="3">
        <f t="shared" ca="1" si="20"/>
        <v>3</v>
      </c>
      <c r="D132">
        <f t="shared" ca="1" si="21"/>
        <v>136.50223948268479</v>
      </c>
      <c r="E132" s="8">
        <f t="shared" ca="1" si="22"/>
        <v>0.69327364612035236</v>
      </c>
      <c r="F132" s="8">
        <f t="shared" ca="1" si="23"/>
        <v>161.67141427526619</v>
      </c>
      <c r="G132" s="8">
        <f t="shared" ca="1" si="24"/>
        <v>8.0470930005542535E-2</v>
      </c>
      <c r="H132" s="8">
        <f t="shared" ca="1" si="25"/>
        <v>0.48030723195266245</v>
      </c>
      <c r="I132" s="8">
        <f t="shared" ca="1" si="26"/>
        <v>152.97597676077211</v>
      </c>
      <c r="K132" s="7">
        <f t="shared" ca="1" si="19"/>
        <v>136.50223948268479</v>
      </c>
      <c r="L132" s="7">
        <f t="array" aca="1" ref="L132:Q132" ca="1">IF(K132&lt;fPower1,(fPower1-K132)*K132*fRev0/dLowInterp1+(K132-fPower0)*K132*fRev1/dLowInterp2,
IF(K132&lt;fPower3,(K132-fPower2)*(K132-fPower3)*fRev1/dHighInterp1-(K132-fPower1)*(K132-fPower3)*fRev2/dHighInterp2+(K132-fPower1)*(K132-fPower2)*fRev3/dHighInterp3,1))</f>
        <v>1</v>
      </c>
      <c r="M132" s="8">
        <f ca="1"/>
        <v>0.97792265343911522</v>
      </c>
      <c r="N132" s="8">
        <f ca="1"/>
        <v>0.69327364612035236</v>
      </c>
      <c r="O132" s="8">
        <f ca="1"/>
        <v>0.40117986107484271</v>
      </c>
      <c r="P132" s="8">
        <f ca="1"/>
        <v>0.22292490853323566</v>
      </c>
      <c r="Q132" s="8">
        <f ca="1"/>
        <v>0.11202380177384766</v>
      </c>
      <c r="S132" s="10">
        <f t="shared" ca="1" si="27"/>
        <v>0.48030723195266245</v>
      </c>
      <c r="T132" s="6">
        <f t="array" aca="1" ref="T132:Y132" ca="1">IFERROR(IF(S132&lt;fRev1,(SQRT(dLowCoeffB^2+S132*dLowCoeffA*4)-dLowCoeffB)/(dLowCoeffA*2),
(SQRT(dHighCoeffB^2-(fRev1*fPower2*fPower3/dHighInterp1
-fRev2*fPower1*fPower3/dHighInterp2+fRev3*fPower1*fPower2/dHighInterp3-S132)
*dHighCoeffA*4)+dHighCoeffB)/(dHighCoeffA*2)),"-")</f>
        <v>44.580437207910045</v>
      </c>
      <c r="U132" s="3">
        <f ca="1"/>
        <v>67.625000648325312</v>
      </c>
      <c r="V132" s="3">
        <f ca="1"/>
        <v>105.60938865323257</v>
      </c>
      <c r="W132" s="3">
        <f ca="1"/>
        <v>152.97597676077211</v>
      </c>
      <c r="X132" s="3">
        <f ca="1"/>
        <v>223.88188126919823</v>
      </c>
      <c r="Y132" s="3">
        <f ca="1"/>
        <v>312.65249257975364</v>
      </c>
    </row>
    <row r="133" spans="1:25" x14ac:dyDescent="0.25">
      <c r="A133">
        <v>131</v>
      </c>
      <c r="B133" s="9">
        <f t="shared" si="1"/>
        <v>3.6388888888888888</v>
      </c>
      <c r="C133" s="3">
        <f t="shared" ca="1" si="20"/>
        <v>3</v>
      </c>
      <c r="D133">
        <f t="shared" ca="1" si="21"/>
        <v>137.50223948268479</v>
      </c>
      <c r="E133" s="8">
        <f t="shared" ca="1" si="22"/>
        <v>0.69926458524186008</v>
      </c>
      <c r="F133" s="8">
        <f t="shared" ca="1" si="23"/>
        <v>163.06850127840178</v>
      </c>
      <c r="G133" s="8">
        <f t="shared" ca="1" si="24"/>
        <v>8.1729174614172173E-2</v>
      </c>
      <c r="H133" s="8">
        <f t="shared" ca="1" si="25"/>
        <v>0.4844578172263867</v>
      </c>
      <c r="I133" s="8">
        <f t="shared" ca="1" si="26"/>
        <v>153.80376131144516</v>
      </c>
      <c r="K133" s="7">
        <f t="shared" ca="1" si="19"/>
        <v>137.50223948268479</v>
      </c>
      <c r="L133" s="7">
        <f t="array" aca="1" ref="L133:Q133" ca="1">IF(K133&lt;fPower1,(fPower1-K133)*K133*fRev0/dLowInterp1+(K133-fPower0)*K133*fRev1/dLowInterp2,
IF(K133&lt;fPower3,(K133-fPower2)*(K133-fPower3)*fRev1/dHighInterp1-(K133-fPower1)*(K133-fPower3)*fRev2/dHighInterp2+(K133-fPower1)*(K133-fPower2)*fRev3/dHighInterp3,1))</f>
        <v>1</v>
      </c>
      <c r="M133" s="8">
        <f ca="1"/>
        <v>0.9812522936304936</v>
      </c>
      <c r="N133" s="8">
        <f ca="1"/>
        <v>0.69926458524186008</v>
      </c>
      <c r="O133" s="8">
        <f ca="1"/>
        <v>0.40579453349992589</v>
      </c>
      <c r="P133" s="8">
        <f ca="1"/>
        <v>0.22536409741718183</v>
      </c>
      <c r="Q133" s="8">
        <f ca="1"/>
        <v>0.11340303882472619</v>
      </c>
      <c r="S133" s="10">
        <f t="shared" ca="1" si="27"/>
        <v>0.4844578172263867</v>
      </c>
      <c r="T133" s="6">
        <f t="array" aca="1" ref="T133:Y133" ca="1">IFERROR(IF(S133&lt;fRev1,(SQRT(dLowCoeffB^2+S133*dLowCoeffA*4)-dLowCoeffB)/(dLowCoeffA*2),
(SQRT(dHighCoeffB^2-(fRev1*fPower2*fPower3/dHighInterp1
-fRev2*fPower1*fPower3/dHighInterp2+fRev3*fPower1*fPower2/dHighInterp3-S133)
*dHighCoeffA*4)+dHighCoeffB)/(dHighCoeffA*2)),"-")</f>
        <v>44.824028999406835</v>
      </c>
      <c r="U133" s="3">
        <f ca="1"/>
        <v>67.950666972221811</v>
      </c>
      <c r="V133" s="3">
        <f ca="1"/>
        <v>106.14594326721702</v>
      </c>
      <c r="W133" s="3">
        <f ca="1"/>
        <v>153.80376131144516</v>
      </c>
      <c r="X133" s="3">
        <f ca="1"/>
        <v>225.07980233052308</v>
      </c>
      <c r="Y133" s="3">
        <f ca="1"/>
        <v>314.12836659412199</v>
      </c>
    </row>
    <row r="134" spans="1:25" x14ac:dyDescent="0.25">
      <c r="A134">
        <v>132</v>
      </c>
      <c r="B134" s="9">
        <f t="shared" si="1"/>
        <v>3.6666666666666665</v>
      </c>
      <c r="C134" s="3">
        <f t="shared" ca="1" si="20"/>
        <v>3</v>
      </c>
      <c r="D134">
        <f t="shared" ca="1" si="21"/>
        <v>138.50223948268479</v>
      </c>
      <c r="E134" s="8">
        <f t="shared" ca="1" si="22"/>
        <v>0.70519951016129379</v>
      </c>
      <c r="F134" s="8">
        <f t="shared" ca="1" si="23"/>
        <v>164.45252576961371</v>
      </c>
      <c r="G134" s="8">
        <f t="shared" ca="1" si="24"/>
        <v>8.2998098424122896E-2</v>
      </c>
      <c r="H134" s="8">
        <f t="shared" ca="1" si="25"/>
        <v>0.48856959527514471</v>
      </c>
      <c r="I134" s="8">
        <f t="shared" ca="1" si="26"/>
        <v>154.62054152070743</v>
      </c>
      <c r="K134" s="7">
        <f t="shared" ca="1" si="19"/>
        <v>138.50223948268479</v>
      </c>
      <c r="L134" s="7">
        <f t="array" aca="1" ref="L134:Q134" ca="1">IF(K134&lt;fPower1,(fPower1-K134)*K134*fRev0/dLowInterp1+(K134-fPower0)*K134*fRev1/dLowInterp2,
IF(K134&lt;fPower3,(K134-fPower2)*(K134-fPower3)*fRev1/dHighInterp1-(K134-fPower1)*(K134-fPower3)*fRev2/dHighInterp2+(K134-fPower1)*(K134-fPower2)*fRev3/dHighInterp3,1))</f>
        <v>1</v>
      </c>
      <c r="M134" s="8">
        <f ca="1"/>
        <v>0.98447169524612688</v>
      </c>
      <c r="N134" s="8">
        <f ca="1"/>
        <v>0.70519951016129379</v>
      </c>
      <c r="O134" s="8">
        <f ca="1"/>
        <v>0.41043357896865812</v>
      </c>
      <c r="P134" s="8">
        <f ca="1"/>
        <v>0.22781501070892957</v>
      </c>
      <c r="Q134" s="8">
        <f ca="1"/>
        <v>0.11479040030070287</v>
      </c>
      <c r="S134" s="10">
        <f t="shared" ca="1" si="27"/>
        <v>0.48856959527514471</v>
      </c>
      <c r="T134" s="6">
        <f t="array" aca="1" ref="T134:Y134" ca="1">IFERROR(IF(S134&lt;fRev1,(SQRT(dLowCoeffB^2+S134*dLowCoeffA*4)-dLowCoeffB)/(dLowCoeffA*2),
(SQRT(dHighCoeffB^2-(fRev1*fPower2*fPower3/dHighInterp1
-fRev2*fPower1*fPower3/dHighInterp2+fRev3*fPower1*fPower2/dHighInterp3-S134)
*dHighCoeffA*4)+dHighCoeffB)/(dHighCoeffA*2)),"-")</f>
        <v>45.064389053066847</v>
      </c>
      <c r="U134" s="3">
        <f ca="1"/>
        <v>68.271934248157351</v>
      </c>
      <c r="V134" s="3">
        <f ca="1"/>
        <v>106.67529074851825</v>
      </c>
      <c r="W134" s="3">
        <f ca="1"/>
        <v>154.62054152070743</v>
      </c>
      <c r="X134" s="3">
        <f ca="1"/>
        <v>226.26176379453773</v>
      </c>
      <c r="Y134" s="3">
        <f ca="1"/>
        <v>315.58427594512062</v>
      </c>
    </row>
    <row r="135" spans="1:25" x14ac:dyDescent="0.25">
      <c r="A135">
        <v>133</v>
      </c>
      <c r="B135" s="9">
        <f t="shared" si="1"/>
        <v>3.6944444444444446</v>
      </c>
      <c r="C135" s="3">
        <f t="shared" ca="1" si="20"/>
        <v>3</v>
      </c>
      <c r="D135">
        <f t="shared" ca="1" si="21"/>
        <v>139.50223948268479</v>
      </c>
      <c r="E135" s="8">
        <f t="shared" ca="1" si="22"/>
        <v>0.71107842087865403</v>
      </c>
      <c r="F135" s="8">
        <f t="shared" ca="1" si="23"/>
        <v>165.82348774890212</v>
      </c>
      <c r="G135" s="8">
        <f t="shared" ca="1" si="24"/>
        <v>8.4277600644407633E-2</v>
      </c>
      <c r="H135" s="8">
        <f t="shared" ca="1" si="25"/>
        <v>0.49264256609893675</v>
      </c>
      <c r="I135" s="8">
        <f t="shared" ca="1" si="26"/>
        <v>155.4264471752569</v>
      </c>
      <c r="K135" s="7">
        <f t="shared" ca="1" si="19"/>
        <v>139.50223948268479</v>
      </c>
      <c r="L135" s="7">
        <f t="array" aca="1" ref="L135:Q135" ca="1">IF(K135&lt;fPower1,(fPower1-K135)*K135*fRev0/dLowInterp1+(K135-fPower0)*K135*fRev1/dLowInterp2,
IF(K135&lt;fPower3,(K135-fPower2)*(K135-fPower3)*fRev1/dHighInterp1-(K135-fPower1)*(K135-fPower3)*fRev2/dHighInterp2+(K135-fPower1)*(K135-fPower2)*fRev3/dHighInterp3,1))</f>
        <v>1</v>
      </c>
      <c r="M135" s="8">
        <f ca="1"/>
        <v>0.98758085828601483</v>
      </c>
      <c r="N135" s="8">
        <f ca="1"/>
        <v>0.71107842087865403</v>
      </c>
      <c r="O135" s="8">
        <f ca="1"/>
        <v>0.41509699748103945</v>
      </c>
      <c r="P135" s="8">
        <f ca="1"/>
        <v>0.23027764840847872</v>
      </c>
      <c r="Q135" s="8">
        <f ca="1"/>
        <v>0.11618588620177769</v>
      </c>
      <c r="S135" s="10">
        <f t="shared" ca="1" si="27"/>
        <v>0.49264256609893675</v>
      </c>
      <c r="T135" s="6">
        <f t="array" aca="1" ref="T135:Y135" ca="1">IFERROR(IF(S135&lt;fRev1,(SQRT(dLowCoeffB^2+S135*dLowCoeffA*4)-dLowCoeffB)/(dLowCoeffA*2),
(SQRT(dHighCoeffB^2-(fRev1*fPower2*fPower3/dHighInterp1
-fRev2*fPower1*fPower3/dHighInterp2+fRev3*fPower1*fPower2/dHighInterp3-S135)
*dHighCoeffA*4)+dHighCoeffB)/(dHighCoeffA*2)),"-")</f>
        <v>45.30155522837601</v>
      </c>
      <c r="U135" s="3">
        <f ca="1"/>
        <v>68.588857152548584</v>
      </c>
      <c r="V135" s="3">
        <f ca="1"/>
        <v>107.19751906028822</v>
      </c>
      <c r="W135" s="3">
        <f ca="1"/>
        <v>155.4264471752569</v>
      </c>
      <c r="X135" s="3">
        <f ca="1"/>
        <v>227.42795526495632</v>
      </c>
      <c r="Y135" s="3">
        <f ca="1"/>
        <v>317.02046993124964</v>
      </c>
    </row>
    <row r="136" spans="1:25" x14ac:dyDescent="0.25">
      <c r="A136">
        <v>134</v>
      </c>
      <c r="B136" s="9">
        <f t="shared" si="1"/>
        <v>3.7222222222222223</v>
      </c>
      <c r="C136" s="3">
        <f t="shared" ca="1" si="20"/>
        <v>3</v>
      </c>
      <c r="D136">
        <f t="shared" ca="1" si="21"/>
        <v>140.50223948268479</v>
      </c>
      <c r="E136" s="8">
        <f t="shared" ca="1" si="22"/>
        <v>0.71690131739394047</v>
      </c>
      <c r="F136" s="8">
        <f t="shared" ca="1" si="23"/>
        <v>167.18138721626693</v>
      </c>
      <c r="G136" s="8">
        <f t="shared" ca="1" si="24"/>
        <v>8.5567580484039327E-2</v>
      </c>
      <c r="H136" s="8">
        <f t="shared" ca="1" si="25"/>
        <v>0.49667672969776266</v>
      </c>
      <c r="I136" s="8">
        <f t="shared" ca="1" si="26"/>
        <v>156.22160434098498</v>
      </c>
      <c r="K136" s="7">
        <f t="shared" ca="1" si="19"/>
        <v>140.50223948268479</v>
      </c>
      <c r="L136" s="7">
        <f t="array" aca="1" ref="L136:Q136" ca="1">IF(K136&lt;fPower1,(fPower1-K136)*K136*fRev0/dLowInterp1+(K136-fPower0)*K136*fRev1/dLowInterp2,
IF(K136&lt;fPower3,(K136-fPower2)*(K136-fPower3)*fRev1/dHighInterp1-(K136-fPower1)*(K136-fPower3)*fRev2/dHighInterp2+(K136-fPower1)*(K136-fPower2)*fRev3/dHighInterp3,1))</f>
        <v>1</v>
      </c>
      <c r="M136" s="8">
        <f ca="1"/>
        <v>0.99057978275015757</v>
      </c>
      <c r="N136" s="8">
        <f ca="1"/>
        <v>0.71690131739394047</v>
      </c>
      <c r="O136" s="8">
        <f ca="1"/>
        <v>0.41978478903706984</v>
      </c>
      <c r="P136" s="8">
        <f ca="1"/>
        <v>0.23275201051582939</v>
      </c>
      <c r="Q136" s="8">
        <f ca="1"/>
        <v>0.11758949652795064</v>
      </c>
      <c r="S136" s="10">
        <f t="shared" ca="1" si="27"/>
        <v>0.49667672969776266</v>
      </c>
      <c r="T136" s="6">
        <f t="array" aca="1" ref="T136:Y136" ca="1">IFERROR(IF(S136&lt;fRev1,(SQRT(dLowCoeffB^2+S136*dLowCoeffA*4)-dLowCoeffB)/(dLowCoeffA*2),
(SQRT(dHighCoeffB^2-(fRev1*fPower2*fPower3/dHighInterp1
-fRev2*fPower1*fPower3/dHighInterp2+fRev3*fPower1*fPower2/dHighInterp3-S136)
*dHighCoeffA*4)+dHighCoeffB)/(dHighCoeffA*2)),"-")</f>
        <v>45.535564304294766</v>
      </c>
      <c r="U136" s="3">
        <f ca="1"/>
        <v>68.901488738160282</v>
      </c>
      <c r="V136" s="3">
        <f ca="1"/>
        <v>107.7127135854337</v>
      </c>
      <c r="W136" s="3">
        <f ca="1"/>
        <v>156.22160434098498</v>
      </c>
      <c r="X136" s="3">
        <f ca="1"/>
        <v>228.57856088340392</v>
      </c>
      <c r="Y136" s="3">
        <f ca="1"/>
        <v>318.43719042461731</v>
      </c>
    </row>
    <row r="137" spans="1:25" x14ac:dyDescent="0.25">
      <c r="A137">
        <v>135</v>
      </c>
      <c r="B137" s="9">
        <f t="shared" si="1"/>
        <v>3.75</v>
      </c>
      <c r="C137" s="3">
        <f t="shared" ca="1" si="20"/>
        <v>3</v>
      </c>
      <c r="D137">
        <f t="shared" ca="1" si="21"/>
        <v>141.50223948268479</v>
      </c>
      <c r="E137" s="8">
        <f t="shared" ca="1" si="22"/>
        <v>0.7226681997071529</v>
      </c>
      <c r="F137" s="8">
        <f t="shared" ca="1" si="23"/>
        <v>168.52622417170807</v>
      </c>
      <c r="G137" s="8">
        <f t="shared" ca="1" si="24"/>
        <v>8.6867937152030908E-2</v>
      </c>
      <c r="H137" s="8">
        <f t="shared" ca="1" si="25"/>
        <v>0.50067208607162228</v>
      </c>
      <c r="I137" s="8">
        <f t="shared" ca="1" si="26"/>
        <v>156.99960764650075</v>
      </c>
      <c r="K137" s="7">
        <f t="shared" ca="1" si="19"/>
        <v>141.50223948268479</v>
      </c>
      <c r="L137" s="7">
        <f t="array" aca="1" ref="L137:Q137" ca="1">IF(K137&lt;fPower1,(fPower1-K137)*K137*fRev0/dLowInterp1+(K137-fPower0)*K137*fRev1/dLowInterp2,
IF(K137&lt;fPower3,(K137-fPower2)*(K137-fPower3)*fRev1/dHighInterp1-(K137-fPower1)*(K137-fPower3)*fRev2/dHighInterp2+(K137-fPower1)*(K137-fPower2)*fRev3/dHighInterp3,1))</f>
        <v>1</v>
      </c>
      <c r="M137" s="8">
        <f ca="1"/>
        <v>0.99346846863855487</v>
      </c>
      <c r="N137" s="8">
        <f ca="1"/>
        <v>0.7226681997071529</v>
      </c>
      <c r="O137" s="8">
        <f ca="1"/>
        <v>0.42449695363674944</v>
      </c>
      <c r="P137" s="8">
        <f ca="1"/>
        <v>0.2352380970309815</v>
      </c>
      <c r="Q137" s="8">
        <f ca="1"/>
        <v>0.1190012312792218</v>
      </c>
      <c r="S137" s="10">
        <f t="shared" ca="1" si="27"/>
        <v>0.50067208607162228</v>
      </c>
      <c r="T137" s="6">
        <f t="array" aca="1" ref="T137:Y137" ca="1">IFERROR(IF(S137&lt;fRev1,(SQRT(dLowCoeffB^2+S137*dLowCoeffA*4)-dLowCoeffB)/(dLowCoeffA*2),
(SQRT(dHighCoeffB^2-(fRev1*fPower2*fPower3/dHighInterp1
-fRev2*fPower1*fPower3/dHighInterp2+fRev3*fPower1*fPower2/dHighInterp3-S137)
*dHighCoeffA*4)+dHighCoeffB)/(dHighCoeffA*2)),"-")</f>
        <v>45.757678876674099</v>
      </c>
      <c r="U137" s="3">
        <f ca="1"/>
        <v>69.220288930989781</v>
      </c>
      <c r="V137" s="3">
        <f ca="1"/>
        <v>108.22396952008687</v>
      </c>
      <c r="W137" s="3">
        <f ca="1"/>
        <v>156.99960764650075</v>
      </c>
      <c r="X137" s="3">
        <f ca="1"/>
        <v>229.69250964638525</v>
      </c>
      <c r="Y137" s="3">
        <f ca="1"/>
        <v>319.85442388945438</v>
      </c>
    </row>
    <row r="138" spans="1:25" x14ac:dyDescent="0.25">
      <c r="A138">
        <v>136</v>
      </c>
      <c r="B138" s="9">
        <f t="shared" si="1"/>
        <v>3.7777777777777777</v>
      </c>
      <c r="C138" s="3">
        <f t="shared" ca="1" si="20"/>
        <v>3</v>
      </c>
      <c r="D138">
        <f t="shared" ca="1" si="21"/>
        <v>142.50223948268479</v>
      </c>
      <c r="E138" s="8">
        <f t="shared" ca="1" si="22"/>
        <v>0.72837906781829165</v>
      </c>
      <c r="F138" s="8">
        <f t="shared" ca="1" si="23"/>
        <v>169.85799861522563</v>
      </c>
      <c r="G138" s="8">
        <f t="shared" ca="1" si="24"/>
        <v>8.8178569857395306E-2</v>
      </c>
      <c r="H138" s="8">
        <f t="shared" ca="1" si="25"/>
        <v>0.50462863522051582</v>
      </c>
      <c r="I138" s="8">
        <f t="shared" ca="1" si="26"/>
        <v>157.73854521432051</v>
      </c>
      <c r="K138" s="7">
        <f t="shared" ca="1" si="19"/>
        <v>142.50223948268479</v>
      </c>
      <c r="L138" s="7">
        <f t="array" aca="1" ref="L138:Q138" ca="1">IF(K138&lt;fPower1,(fPower1-K138)*K138*fRev0/dLowInterp1+(K138-fPower0)*K138*fRev1/dLowInterp2,
IF(K138&lt;fPower3,(K138-fPower2)*(K138-fPower3)*fRev1/dHighInterp1-(K138-fPower1)*(K138-fPower3)*fRev2/dHighInterp2+(K138-fPower1)*(K138-fPower2)*fRev3/dHighInterp3,1))</f>
        <v>1</v>
      </c>
      <c r="M138" s="8">
        <f ca="1"/>
        <v>0.99624691595120718</v>
      </c>
      <c r="N138" s="8">
        <f ca="1"/>
        <v>0.72837906781829165</v>
      </c>
      <c r="O138" s="8">
        <f ca="1"/>
        <v>0.42923349128007815</v>
      </c>
      <c r="P138" s="8">
        <f ca="1"/>
        <v>0.23773590795393509</v>
      </c>
      <c r="Q138" s="8">
        <f ca="1"/>
        <v>0.12042109045559107</v>
      </c>
      <c r="S138" s="10">
        <f t="shared" ca="1" si="27"/>
        <v>0.50462863522051582</v>
      </c>
      <c r="T138" s="6">
        <f t="array" aca="1" ref="T138:Y138" ca="1">IFERROR(IF(S138&lt;fRev1,(SQRT(dLowCoeffB^2+S138*dLowCoeffA*4)-dLowCoeffB)/(dLowCoeffA*2),
(SQRT(dHighCoeffB^2-(fRev1*fPower2*fPower3/dHighInterp1
-fRev2*fPower1*fPower3/dHighInterp2+fRev3*fPower1*fPower2/dHighInterp3-S138)
*dHighCoeffA*4)+dHighCoeffB)/(dHighCoeffA*2)),"-")</f>
        <v>45.934732283552052</v>
      </c>
      <c r="U138" s="3">
        <f ca="1"/>
        <v>69.587261333403916</v>
      </c>
      <c r="V138" s="3">
        <f ca="1"/>
        <v>108.74536884731916</v>
      </c>
      <c r="W138" s="3">
        <f ca="1"/>
        <v>157.73854521432051</v>
      </c>
      <c r="X138" s="3">
        <f ca="1"/>
        <v>230.69210529486907</v>
      </c>
      <c r="Y138" s="3">
        <f ca="1"/>
        <v>321.35560191314073</v>
      </c>
    </row>
    <row r="139" spans="1:25" x14ac:dyDescent="0.25">
      <c r="A139">
        <v>137</v>
      </c>
      <c r="B139" s="9">
        <f t="shared" si="1"/>
        <v>3.8055555555555554</v>
      </c>
      <c r="C139" s="3">
        <f t="shared" ca="1" si="20"/>
        <v>3</v>
      </c>
      <c r="D139">
        <f t="shared" ca="1" si="21"/>
        <v>143.50223948268479</v>
      </c>
      <c r="E139" s="8">
        <f t="shared" ca="1" si="22"/>
        <v>0.73403392172735649</v>
      </c>
      <c r="F139" s="8">
        <f t="shared" ca="1" si="23"/>
        <v>171.17671054681955</v>
      </c>
      <c r="G139" s="8">
        <f t="shared" ca="1" si="24"/>
        <v>8.949937780914545E-2</v>
      </c>
      <c r="H139" s="8">
        <f t="shared" ca="1" si="25"/>
        <v>0.50854637714444306</v>
      </c>
      <c r="I139" s="8">
        <f t="shared" ca="1" si="26"/>
        <v>158.47306769543374</v>
      </c>
      <c r="K139" s="7">
        <f t="shared" ca="1" si="19"/>
        <v>143.50223948268479</v>
      </c>
      <c r="L139" s="7">
        <f t="array" aca="1" ref="L139:Q139" ca="1">IF(K139&lt;fPower1,(fPower1-K139)*K139*fRev0/dLowInterp1+(K139-fPower0)*K139*fRev1/dLowInterp2,
IF(K139&lt;fPower3,(K139-fPower2)*(K139-fPower3)*fRev1/dHighInterp1-(K139-fPower1)*(K139-fPower3)*fRev2/dHighInterp2+(K139-fPower1)*(K139-fPower2)*fRev3/dHighInterp3,1))</f>
        <v>1</v>
      </c>
      <c r="M139" s="8">
        <f ca="1"/>
        <v>0.99891512468811405</v>
      </c>
      <c r="N139" s="8">
        <f ca="1"/>
        <v>0.73403392172735649</v>
      </c>
      <c r="O139" s="8">
        <f ca="1"/>
        <v>0.43399440196705596</v>
      </c>
      <c r="P139" s="8">
        <f ca="1"/>
        <v>0.24024544328469014</v>
      </c>
      <c r="Q139" s="8">
        <f ca="1"/>
        <v>0.12184907405705844</v>
      </c>
      <c r="S139" s="10">
        <f t="shared" ca="1" si="27"/>
        <v>0.50854637714444306</v>
      </c>
      <c r="T139" s="6">
        <f t="array" aca="1" ref="T139:Y139" ca="1">IFERROR(IF(S139&lt;fRev1,(SQRT(dLowCoeffB^2+S139*dLowCoeffA*4)-dLowCoeffB)/(dLowCoeffA*2),
(SQRT(dHighCoeffB^2-(fRev1*fPower2*fPower3/dHighInterp1
-fRev2*fPower1*fPower3/dHighInterp2+fRev3*fPower1*fPower2/dHighInterp3-S139)
*dHighCoeffA*4)+dHighCoeffB)/(dHighCoeffA*2)),"-")</f>
        <v>46.110745317442941</v>
      </c>
      <c r="U139" s="3">
        <f ca="1"/>
        <v>69.951998734892868</v>
      </c>
      <c r="V139" s="3">
        <f ca="1"/>
        <v>109.26364284837855</v>
      </c>
      <c r="W139" s="3">
        <f ca="1"/>
        <v>158.47306769543374</v>
      </c>
      <c r="X139" s="3">
        <f ca="1"/>
        <v>231.68578105495413</v>
      </c>
      <c r="Y139" s="3">
        <f ca="1"/>
        <v>322.84761753130675</v>
      </c>
    </row>
    <row r="140" spans="1:25" x14ac:dyDescent="0.25">
      <c r="A140">
        <v>138</v>
      </c>
      <c r="B140" s="9">
        <f t="shared" si="1"/>
        <v>3.8333333333333335</v>
      </c>
      <c r="C140" s="3">
        <f t="shared" ca="1" si="20"/>
        <v>3</v>
      </c>
      <c r="D140">
        <f t="shared" ca="1" si="21"/>
        <v>144.50223948268479</v>
      </c>
      <c r="E140" s="8">
        <f t="shared" ca="1" si="22"/>
        <v>0.73963276143434775</v>
      </c>
      <c r="F140" s="8">
        <f t="shared" ca="1" si="23"/>
        <v>172.48235996648989</v>
      </c>
      <c r="G140" s="8">
        <f t="shared" ca="1" si="24"/>
        <v>9.0830260216294298E-2</v>
      </c>
      <c r="H140" s="8">
        <f t="shared" ca="1" si="25"/>
        <v>0.51242531184340434</v>
      </c>
      <c r="I140" s="8">
        <f t="shared" ca="1" si="26"/>
        <v>159.20312366911884</v>
      </c>
      <c r="K140" s="7">
        <f t="shared" ca="1" si="19"/>
        <v>144.50223948268479</v>
      </c>
      <c r="L140" s="7">
        <f t="array" aca="1" ref="L140:Q140" ca="1">IF(K140&lt;fPower1,(fPower1-K140)*K140*fRev0/dLowInterp1+(K140-fPower0)*K140*fRev1/dLowInterp2,
IF(K140&lt;fPower3,(K140-fPower2)*(K140-fPower3)*fRev1/dHighInterp1-(K140-fPower1)*(K140-fPower3)*fRev2/dHighInterp2+(K140-fPower1)*(K140-fPower2)*fRev3/dHighInterp3,1))</f>
        <v>1</v>
      </c>
      <c r="M140" s="8">
        <f ca="1"/>
        <v>1</v>
      </c>
      <c r="N140" s="8">
        <f ca="1"/>
        <v>0.73963276143434775</v>
      </c>
      <c r="O140" s="8">
        <f ca="1"/>
        <v>0.43877968569768283</v>
      </c>
      <c r="P140" s="8">
        <f ca="1"/>
        <v>0.24276670302324671</v>
      </c>
      <c r="Q140" s="8">
        <f ca="1"/>
        <v>0.12328518208362402</v>
      </c>
      <c r="S140" s="10">
        <f t="shared" ca="1" si="27"/>
        <v>0.51242531184340434</v>
      </c>
      <c r="T140" s="6">
        <f t="array" aca="1" ref="T140:Y140" ca="1">IFERROR(IF(S140&lt;fRev1,(SQRT(dLowCoeffB^2+S140*dLowCoeffA*4)-dLowCoeffB)/(dLowCoeffA*2),
(SQRT(dHighCoeffB^2-(fRev1*fPower2*fPower3/dHighInterp1
-fRev2*fPower1*fPower3/dHighInterp2+fRev3*fPower1*fPower2/dHighInterp3-S140)
*dHighCoeffA*4)+dHighCoeffB)/(dHighCoeffA*2)),"-")</f>
        <v>46.285705546543184</v>
      </c>
      <c r="U140" s="3">
        <f ca="1"/>
        <v>70.314475895262447</v>
      </c>
      <c r="V140" s="3">
        <f ca="1"/>
        <v>109.77875530758342</v>
      </c>
      <c r="W140" s="3">
        <f ca="1"/>
        <v>159.20312366911884</v>
      </c>
      <c r="X140" s="3">
        <f ca="1"/>
        <v>232.6734670261032</v>
      </c>
      <c r="Y140" s="3">
        <f ca="1"/>
        <v>324.33036763882035</v>
      </c>
    </row>
    <row r="141" spans="1:25" x14ac:dyDescent="0.25">
      <c r="A141">
        <v>139</v>
      </c>
      <c r="B141" s="9">
        <f t="shared" si="1"/>
        <v>3.8611111111111112</v>
      </c>
      <c r="C141" s="3">
        <f t="shared" ca="1" si="20"/>
        <v>3</v>
      </c>
      <c r="D141">
        <f t="shared" ca="1" si="21"/>
        <v>145.50223948268479</v>
      </c>
      <c r="E141" s="8">
        <f t="shared" ca="1" si="22"/>
        <v>0.745175586939265</v>
      </c>
      <c r="F141" s="8">
        <f t="shared" ca="1" si="23"/>
        <v>173.7749468742366</v>
      </c>
      <c r="G141" s="8">
        <f t="shared" ca="1" si="24"/>
        <v>9.2171116287854765E-2</v>
      </c>
      <c r="H141" s="8">
        <f t="shared" ca="1" si="25"/>
        <v>0.51626543931739932</v>
      </c>
      <c r="I141" s="8">
        <f t="shared" ca="1" si="26"/>
        <v>159.92866123306999</v>
      </c>
      <c r="K141" s="7">
        <f t="shared" ca="1" si="19"/>
        <v>145.50223948268479</v>
      </c>
      <c r="L141" s="7">
        <f t="array" aca="1" ref="L141:Q141" ca="1">IF(K141&lt;fPower1,(fPower1-K141)*K141*fRev0/dLowInterp1+(K141-fPower0)*K141*fRev1/dLowInterp2,
IF(K141&lt;fPower3,(K141-fPower2)*(K141-fPower3)*fRev1/dHighInterp1-(K141-fPower1)*(K141-fPower3)*fRev2/dHighInterp2+(K141-fPower1)*(K141-fPower2)*fRev3/dHighInterp3,1))</f>
        <v>1</v>
      </c>
      <c r="M141" s="8">
        <f ca="1"/>
        <v>1</v>
      </c>
      <c r="N141" s="8">
        <f ca="1"/>
        <v>0.745175586939265</v>
      </c>
      <c r="O141" s="8">
        <f ca="1"/>
        <v>0.4435893424719588</v>
      </c>
      <c r="P141" s="8">
        <f ca="1"/>
        <v>0.24529968716960474</v>
      </c>
      <c r="Q141" s="8">
        <f ca="1"/>
        <v>0.12472941453528771</v>
      </c>
      <c r="S141" s="10">
        <f t="shared" ca="1" si="27"/>
        <v>0.51626543931739932</v>
      </c>
      <c r="T141" s="6">
        <f t="array" aca="1" ref="T141:Y141" ca="1">IFERROR(IF(S141&lt;fRev1,(SQRT(dLowCoeffB^2+S141*dLowCoeffA*4)-dLowCoeffB)/(dLowCoeffA*2),
(SQRT(dHighCoeffB^2-(fRev1*fPower2*fPower3/dHighInterp1
-fRev2*fPower1*fPower3/dHighInterp2+fRev3*fPower1*fPower2/dHighInterp3-S141)
*dHighCoeffA*4)+dHighCoeffB)/(dHighCoeffA*2)),"-")</f>
        <v>46.459600416340685</v>
      </c>
      <c r="U141" s="3">
        <f ca="1"/>
        <v>70.674667352801606</v>
      </c>
      <c r="V141" s="3">
        <f ca="1"/>
        <v>110.29066967362151</v>
      </c>
      <c r="W141" s="3">
        <f ca="1"/>
        <v>159.92866123306999</v>
      </c>
      <c r="X141" s="3">
        <f ca="1"/>
        <v>233.65509263433589</v>
      </c>
      <c r="Y141" s="3">
        <f ca="1"/>
        <v>325.80374823254976</v>
      </c>
    </row>
    <row r="142" spans="1:25" x14ac:dyDescent="0.25">
      <c r="A142">
        <v>140</v>
      </c>
      <c r="B142" s="9">
        <f t="shared" si="1"/>
        <v>3.8888888888888888</v>
      </c>
      <c r="C142" s="3">
        <f t="shared" ca="1" si="20"/>
        <v>3</v>
      </c>
      <c r="D142">
        <f t="shared" ca="1" si="21"/>
        <v>146.50223948268479</v>
      </c>
      <c r="E142" s="8">
        <f t="shared" ca="1" si="22"/>
        <v>0.75066239824210856</v>
      </c>
      <c r="F142" s="8">
        <f t="shared" ca="1" si="23"/>
        <v>175.05447127005974</v>
      </c>
      <c r="G142" s="8">
        <f t="shared" ca="1" si="24"/>
        <v>9.3521845232839795E-2</v>
      </c>
      <c r="H142" s="8">
        <f t="shared" ca="1" si="25"/>
        <v>0.52006675956642823</v>
      </c>
      <c r="I142" s="8">
        <f t="shared" ca="1" si="26"/>
        <v>160.64962800645387</v>
      </c>
      <c r="K142" s="7">
        <f t="shared" ca="1" si="19"/>
        <v>146.50223948268479</v>
      </c>
      <c r="L142" s="7">
        <f t="array" aca="1" ref="L142:Q142" ca="1">IF(K142&lt;fPower1,(fPower1-K142)*K142*fRev0/dLowInterp1+(K142-fPower0)*K142*fRev1/dLowInterp2,
IF(K142&lt;fPower3,(K142-fPower2)*(K142-fPower3)*fRev1/dHighInterp1-(K142-fPower1)*(K142-fPower3)*fRev2/dHighInterp2+(K142-fPower1)*(K142-fPower2)*fRev3/dHighInterp3,1))</f>
        <v>1</v>
      </c>
      <c r="M142" s="8">
        <f ca="1"/>
        <v>1</v>
      </c>
      <c r="N142" s="8">
        <f ca="1"/>
        <v>0.75066239824210856</v>
      </c>
      <c r="O142" s="8">
        <f ca="1"/>
        <v>0.44842337228988394</v>
      </c>
      <c r="P142" s="8">
        <f ca="1"/>
        <v>0.24784439572376427</v>
      </c>
      <c r="Q142" s="8">
        <f ca="1"/>
        <v>0.12618177141204953</v>
      </c>
      <c r="S142" s="10">
        <f t="shared" ca="1" si="27"/>
        <v>0.52006675956642823</v>
      </c>
      <c r="T142" s="6">
        <f t="array" aca="1" ref="T142:Y142" ca="1">IFERROR(IF(S142&lt;fRev1,(SQRT(dLowCoeffB^2+S142*dLowCoeffA*4)-dLowCoeffB)/(dLowCoeffA*2),
(SQRT(dHighCoeffB^2-(fRev1*fPower2*fPower3/dHighInterp1
-fRev2*fPower1*fPower3/dHighInterp2+fRev3*fPower1*fPower2/dHighInterp3-S142)
*dHighCoeffA*4)+dHighCoeffB)/(dHighCoeffA*2)),"-")</f>
        <v>46.63241725019936</v>
      </c>
      <c r="U142" s="3">
        <f ca="1"/>
        <v>71.03254742612576</v>
      </c>
      <c r="V142" s="3">
        <f ca="1"/>
        <v>110.79934906178718</v>
      </c>
      <c r="W142" s="3">
        <f ca="1"/>
        <v>160.64962800645387</v>
      </c>
      <c r="X142" s="3">
        <f ca="1"/>
        <v>234.63058663592795</v>
      </c>
      <c r="Y142" s="3">
        <f ca="1"/>
        <v>327.26765441904661</v>
      </c>
    </row>
    <row r="143" spans="1:25" x14ac:dyDescent="0.25">
      <c r="A143">
        <v>141</v>
      </c>
      <c r="B143" s="9">
        <f t="shared" si="1"/>
        <v>3.9166666666666665</v>
      </c>
      <c r="C143" s="3">
        <f t="shared" ca="1" si="20"/>
        <v>3</v>
      </c>
      <c r="D143">
        <f t="shared" ca="1" si="21"/>
        <v>147.50223948268479</v>
      </c>
      <c r="E143" s="8">
        <f t="shared" ca="1" si="22"/>
        <v>0.75609319534287844</v>
      </c>
      <c r="F143" s="8">
        <f t="shared" ca="1" si="23"/>
        <v>176.32093315395926</v>
      </c>
      <c r="G143" s="8">
        <f t="shared" ca="1" si="24"/>
        <v>9.4882346260262318E-2</v>
      </c>
      <c r="H143" s="8">
        <f t="shared" ca="1" si="25"/>
        <v>0.52382927259049095</v>
      </c>
      <c r="I143" s="8">
        <f t="shared" ca="1" si="26"/>
        <v>161.36597113335623</v>
      </c>
      <c r="K143" s="7">
        <f t="shared" ca="1" si="19"/>
        <v>147.50223948268479</v>
      </c>
      <c r="L143" s="7">
        <f t="array" aca="1" ref="L143:Q143" ca="1">IF(K143&lt;fPower1,(fPower1-K143)*K143*fRev0/dLowInterp1+(K143-fPower0)*K143*fRev1/dLowInterp2,
IF(K143&lt;fPower3,(K143-fPower2)*(K143-fPower3)*fRev1/dHighInterp1-(K143-fPower1)*(K143-fPower3)*fRev2/dHighInterp2+(K143-fPower1)*(K143-fPower2)*fRev3/dHighInterp3,1))</f>
        <v>1</v>
      </c>
      <c r="M143" s="8">
        <f ca="1"/>
        <v>1</v>
      </c>
      <c r="N143" s="8">
        <f ca="1"/>
        <v>0.75609319534287844</v>
      </c>
      <c r="O143" s="8">
        <f ca="1"/>
        <v>0.45328177515145818</v>
      </c>
      <c r="P143" s="8">
        <f ca="1"/>
        <v>0.25040082868572516</v>
      </c>
      <c r="Q143" s="8">
        <f ca="1"/>
        <v>0.12764225271390958</v>
      </c>
      <c r="S143" s="10">
        <f t="shared" ca="1" si="27"/>
        <v>0.52382927259049095</v>
      </c>
      <c r="T143" s="6">
        <f t="array" aca="1" ref="T143:Y143" ca="1">IFERROR(IF(S143&lt;fRev1,(SQRT(dLowCoeffB^2+S143*dLowCoeffA*4)-dLowCoeffB)/(dLowCoeffA*2),
(SQRT(dHighCoeffB^2-(fRev1*fPower2*fPower3/dHighInterp1
-fRev2*fPower1*fPower3/dHighInterp2+fRev3*fPower1*fPower2/dHighInterp3-S143)
*dHighCoeffA*4)+dHighCoeffB)/(dHighCoeffA*2)),"-")</f>
        <v>46.804143250038663</v>
      </c>
      <c r="U143" s="3">
        <f ca="1"/>
        <v>71.388090216208852</v>
      </c>
      <c r="V143" s="3">
        <f ca="1"/>
        <v>111.30475625649233</v>
      </c>
      <c r="W143" s="3">
        <f ca="1"/>
        <v>161.36597113335623</v>
      </c>
      <c r="X143" s="3">
        <f ca="1"/>
        <v>235.59987712164266</v>
      </c>
      <c r="Y143" s="3">
        <f ca="1"/>
        <v>328.72198042299732</v>
      </c>
    </row>
    <row r="144" spans="1:25" x14ac:dyDescent="0.25">
      <c r="A144">
        <v>142</v>
      </c>
      <c r="B144" s="9">
        <f t="shared" si="1"/>
        <v>3.9444444444444446</v>
      </c>
      <c r="C144" s="3">
        <f t="shared" ca="1" si="20"/>
        <v>3</v>
      </c>
      <c r="D144">
        <f t="shared" ca="1" si="21"/>
        <v>148.50223948268479</v>
      </c>
      <c r="E144" s="8">
        <f t="shared" ca="1" si="22"/>
        <v>0.76146797824157453</v>
      </c>
      <c r="F144" s="8">
        <f t="shared" ca="1" si="23"/>
        <v>177.5743325259352</v>
      </c>
      <c r="G144" s="8">
        <f t="shared" ca="1" si="24"/>
        <v>9.6252518579135277E-2</v>
      </c>
      <c r="H144" s="8">
        <f t="shared" ca="1" si="25"/>
        <v>0.52755297838958759</v>
      </c>
      <c r="I144" s="8">
        <f t="shared" ca="1" si="26"/>
        <v>162.07763728663252</v>
      </c>
      <c r="K144" s="7">
        <f t="shared" ca="1" si="19"/>
        <v>148.50223948268479</v>
      </c>
      <c r="L144" s="7">
        <f t="array" aca="1" ref="L144:Q144" ca="1">IF(K144&lt;fPower1,(fPower1-K144)*K144*fRev0/dLowInterp1+(K144-fPower0)*K144*fRev1/dLowInterp2,
IF(K144&lt;fPower3,(K144-fPower2)*(K144-fPower3)*fRev1/dHighInterp1-(K144-fPower1)*(K144-fPower3)*fRev2/dHighInterp2+(K144-fPower1)*(K144-fPower2)*fRev3/dHighInterp3,1))</f>
        <v>1</v>
      </c>
      <c r="M144" s="8">
        <f ca="1"/>
        <v>1</v>
      </c>
      <c r="N144" s="8">
        <f ca="1"/>
        <v>0.76146797824157453</v>
      </c>
      <c r="O144" s="8">
        <f ca="1"/>
        <v>0.45816455105668147</v>
      </c>
      <c r="P144" s="8">
        <f ca="1"/>
        <v>0.25296898605548762</v>
      </c>
      <c r="Q144" s="8">
        <f ca="1"/>
        <v>0.12911085844086773</v>
      </c>
      <c r="S144" s="10">
        <f t="shared" ca="1" si="27"/>
        <v>0.52755297838958759</v>
      </c>
      <c r="T144" s="6">
        <f t="array" aca="1" ref="T144:Y144" ca="1">IFERROR(IF(S144&lt;fRev1,(SQRT(dLowCoeffB^2+S144*dLowCoeffA*4)-dLowCoeffB)/(dLowCoeffA*2),
(SQRT(dHighCoeffB^2-(fRev1*fPower2*fPower3/dHighInterp1
-fRev2*fPower1*fPower3/dHighInterp2+fRev3*fPower1*fPower2/dHighInterp3-S144)
*dHighCoeffA*4)+dHighCoeffB)/(dHighCoeffA*2)),"-")</f>
        <v>46.974765497111996</v>
      </c>
      <c r="U144" s="3">
        <f ca="1"/>
        <v>71.741269608609997</v>
      </c>
      <c r="V144" s="3">
        <f ca="1"/>
        <v>111.8068537140617</v>
      </c>
      <c r="W144" s="3">
        <f ca="1"/>
        <v>162.07763728663252</v>
      </c>
      <c r="X144" s="3">
        <f ca="1"/>
        <v>236.56289152151598</v>
      </c>
      <c r="Y144" s="3">
        <f ca="1"/>
        <v>330.16661959646802</v>
      </c>
    </row>
    <row r="145" spans="1:25" x14ac:dyDescent="0.25">
      <c r="A145">
        <v>143</v>
      </c>
      <c r="B145" s="9">
        <f t="shared" si="1"/>
        <v>3.9722222222222223</v>
      </c>
      <c r="C145" s="3">
        <f t="shared" ca="1" si="20"/>
        <v>3</v>
      </c>
      <c r="D145">
        <f t="shared" ca="1" si="21"/>
        <v>149.50223948268479</v>
      </c>
      <c r="E145" s="8">
        <f t="shared" ca="1" si="22"/>
        <v>0.76678674693819671</v>
      </c>
      <c r="F145" s="8">
        <f t="shared" ca="1" si="23"/>
        <v>178.81466938598749</v>
      </c>
      <c r="G145" s="8">
        <f t="shared" ca="1" si="24"/>
        <v>9.7632261398471601E-2</v>
      </c>
      <c r="H145" s="8">
        <f t="shared" ca="1" si="25"/>
        <v>0.53123787696371794</v>
      </c>
      <c r="I145" s="8">
        <f t="shared" ca="1" si="26"/>
        <v>162.78457267217539</v>
      </c>
      <c r="K145" s="7">
        <f t="shared" ca="1" si="19"/>
        <v>149.50223948268479</v>
      </c>
      <c r="L145" s="7">
        <f t="array" aca="1" ref="L145:Q145" ca="1">IF(K145&lt;fPower1,(fPower1-K145)*K145*fRev0/dLowInterp1+(K145-fPower0)*K145*fRev1/dLowInterp2,
IF(K145&lt;fPower3,(K145-fPower2)*(K145-fPower3)*fRev1/dHighInterp1-(K145-fPower1)*(K145-fPower3)*fRev2/dHighInterp2+(K145-fPower1)*(K145-fPower2)*fRev3/dHighInterp3,1))</f>
        <v>1</v>
      </c>
      <c r="M145" s="8">
        <f ca="1"/>
        <v>1</v>
      </c>
      <c r="N145" s="8">
        <f ca="1"/>
        <v>0.76678674693819671</v>
      </c>
      <c r="O145" s="8">
        <f ca="1"/>
        <v>0.46307170000555392</v>
      </c>
      <c r="P145" s="8">
        <f ca="1"/>
        <v>0.25554886783305153</v>
      </c>
      <c r="Q145" s="8">
        <f ca="1"/>
        <v>0.13058758859292399</v>
      </c>
      <c r="S145" s="10">
        <f t="shared" ca="1" si="27"/>
        <v>0.53123787696371794</v>
      </c>
      <c r="T145" s="6">
        <f t="array" aca="1" ref="T145:Y145" ca="1">IFERROR(IF(S145&lt;fRev1,(SQRT(dLowCoeffB^2+S145*dLowCoeffA*4)-dLowCoeffB)/(dLowCoeffA*2),
(SQRT(dHighCoeffB^2-(fRev1*fPower2*fPower3/dHighInterp1
-fRev2*fPower1*fPower3/dHighInterp2+fRev3*fPower1*fPower2/dHighInterp3-S145)
*dHighCoeffA*4)+dHighCoeffB)/(dHighCoeffA*2)),"-")</f>
        <v>47.144270952887162</v>
      </c>
      <c r="U145" s="3">
        <f ca="1"/>
        <v>72.092059275900482</v>
      </c>
      <c r="V145" s="3">
        <f ca="1"/>
        <v>112.30560356582045</v>
      </c>
      <c r="W145" s="3">
        <f ca="1"/>
        <v>162.78457267217539</v>
      </c>
      <c r="X145" s="3">
        <f ca="1"/>
        <v>237.51955661021208</v>
      </c>
      <c r="Y145" s="3">
        <f ca="1"/>
        <v>331.60146442896564</v>
      </c>
    </row>
    <row r="146" spans="1:25" x14ac:dyDescent="0.25">
      <c r="A146">
        <v>144</v>
      </c>
      <c r="B146" s="9">
        <f t="shared" si="1"/>
        <v>4</v>
      </c>
      <c r="C146" s="3">
        <f t="shared" ca="1" si="20"/>
        <v>3</v>
      </c>
      <c r="D146">
        <f t="shared" ca="1" si="21"/>
        <v>150.50223948268479</v>
      </c>
      <c r="E146" s="8">
        <f t="shared" ca="1" si="22"/>
        <v>0.77204950143274498</v>
      </c>
      <c r="F146" s="8">
        <f t="shared" ca="1" si="23"/>
        <v>180.04194373411613</v>
      </c>
      <c r="G146" s="8">
        <f t="shared" ca="1" si="24"/>
        <v>9.902147392728422E-2</v>
      </c>
      <c r="H146" s="8">
        <f t="shared" ca="1" si="25"/>
        <v>0.5348839683128821</v>
      </c>
      <c r="I146" s="8">
        <f t="shared" ca="1" si="26"/>
        <v>163.48672303361371</v>
      </c>
      <c r="K146" s="7">
        <f t="shared" ca="1" si="19"/>
        <v>150.50223948268479</v>
      </c>
      <c r="L146" s="7">
        <f t="array" aca="1" ref="L146:Q146" ca="1">IF(K146&lt;fPower1,(fPower1-K146)*K146*fRev0/dLowInterp1+(K146-fPower0)*K146*fRev1/dLowInterp2,
IF(K146&lt;fPower3,(K146-fPower2)*(K146-fPower3)*fRev1/dHighInterp1-(K146-fPower1)*(K146-fPower3)*fRev2/dHighInterp2+(K146-fPower1)*(K146-fPower2)*fRev3/dHighInterp3,1))</f>
        <v>1</v>
      </c>
      <c r="M146" s="8">
        <f ca="1"/>
        <v>1</v>
      </c>
      <c r="N146" s="8">
        <f ca="1"/>
        <v>0.77204950143274498</v>
      </c>
      <c r="O146" s="8">
        <f ca="1"/>
        <v>0.46800322199807542</v>
      </c>
      <c r="P146" s="8">
        <f ca="1"/>
        <v>0.25814047401841694</v>
      </c>
      <c r="Q146" s="8">
        <f ca="1"/>
        <v>0.13207244317007844</v>
      </c>
      <c r="S146" s="10">
        <f t="shared" ca="1" si="27"/>
        <v>0.5348839683128821</v>
      </c>
      <c r="T146" s="6">
        <f t="array" aca="1" ref="T146:Y146" ca="1">IFERROR(IF(S146&lt;fRev1,(SQRT(dLowCoeffB^2+S146*dLowCoeffA*4)-dLowCoeffB)/(dLowCoeffA*2),
(SQRT(dHighCoeffB^2-(fRev1*fPower2*fPower3/dHighInterp1
-fRev2*fPower1*fPower3/dHighInterp2+fRev3*fPower1*fPower2/dHighInterp3-S146)
*dHighCoeffA*4)+dHighCoeffB)/(dHighCoeffA*2)),"-")</f>
        <v>47.312646460032994</v>
      </c>
      <c r="U146" s="3">
        <f ca="1"/>
        <v>72.440432680297846</v>
      </c>
      <c r="V146" s="3">
        <f ca="1"/>
        <v>112.80096762148473</v>
      </c>
      <c r="W146" s="3">
        <f ca="1"/>
        <v>163.48672303361371</v>
      </c>
      <c r="X146" s="3">
        <f ca="1"/>
        <v>238.46979851297115</v>
      </c>
      <c r="Y146" s="3">
        <f ca="1"/>
        <v>333.02640655834182</v>
      </c>
    </row>
    <row r="147" spans="1:25" x14ac:dyDescent="0.25">
      <c r="A147">
        <v>145</v>
      </c>
      <c r="B147" s="9">
        <f t="shared" si="1"/>
        <v>4.0277777777777777</v>
      </c>
      <c r="C147" s="3">
        <f t="shared" ca="1" si="20"/>
        <v>3</v>
      </c>
      <c r="D147">
        <f t="shared" ca="1" si="21"/>
        <v>151.50223948268479</v>
      </c>
      <c r="E147" s="8">
        <f t="shared" ca="1" si="22"/>
        <v>0.77725624172521957</v>
      </c>
      <c r="F147" s="8">
        <f t="shared" ca="1" si="23"/>
        <v>181.25615557032123</v>
      </c>
      <c r="G147" s="8">
        <f t="shared" ca="1" si="24"/>
        <v>0.10042005537458608</v>
      </c>
      <c r="H147" s="8">
        <f t="shared" ca="1" si="25"/>
        <v>0.53849125243708029</v>
      </c>
      <c r="I147" s="8">
        <f t="shared" ca="1" si="26"/>
        <v>164.18403365745678</v>
      </c>
      <c r="K147" s="7">
        <f t="shared" ca="1" si="19"/>
        <v>151.50223948268479</v>
      </c>
      <c r="L147" s="7">
        <f t="array" aca="1" ref="L147:Q147" ca="1">IF(K147&lt;fPower1,(fPower1-K147)*K147*fRev0/dLowInterp1+(K147-fPower0)*K147*fRev1/dLowInterp2,
IF(K147&lt;fPower3,(K147-fPower2)*(K147-fPower3)*fRev1/dHighInterp1-(K147-fPower1)*(K147-fPower3)*fRev2/dHighInterp2+(K147-fPower1)*(K147-fPower2)*fRev3/dHighInterp3,1))</f>
        <v>1</v>
      </c>
      <c r="M147" s="8">
        <f ca="1"/>
        <v>1</v>
      </c>
      <c r="N147" s="8">
        <f ca="1"/>
        <v>0.77725624172521957</v>
      </c>
      <c r="O147" s="8">
        <f ca="1"/>
        <v>0.47295911703424615</v>
      </c>
      <c r="P147" s="8">
        <f ca="1"/>
        <v>0.26074380461158381</v>
      </c>
      <c r="Q147" s="8">
        <f ca="1"/>
        <v>0.133565422172331</v>
      </c>
      <c r="S147" s="10">
        <f t="shared" ca="1" si="27"/>
        <v>0.53849125243708029</v>
      </c>
      <c r="T147" s="6">
        <f t="array" aca="1" ref="T147:Y147" ca="1">IFERROR(IF(S147&lt;fRev1,(SQRT(dLowCoeffB^2+S147*dLowCoeffA*4)-dLowCoeffB)/(dLowCoeffA*2),
(SQRT(dHighCoeffB^2-(fRev1*fPower2*fPower3/dHighInterp1
-fRev2*fPower1*fPower3/dHighInterp2+fRev3*fPower1*fPower2/dHighInterp3-S147)
*dHighCoeffA*4)+dHighCoeffB)/(dHighCoeffA*2)),"-")</f>
        <v>47.479878743515428</v>
      </c>
      <c r="U147" s="3">
        <f ca="1"/>
        <v>72.786363076512515</v>
      </c>
      <c r="V147" s="3">
        <f ca="1"/>
        <v>113.29290737286443</v>
      </c>
      <c r="W147" s="3">
        <f ca="1"/>
        <v>164.18403365745678</v>
      </c>
      <c r="X147" s="3">
        <f ca="1"/>
        <v>239.41354271216849</v>
      </c>
      <c r="Y147" s="3">
        <f ca="1"/>
        <v>334.44133678256316</v>
      </c>
    </row>
    <row r="148" spans="1:25" x14ac:dyDescent="0.25">
      <c r="A148">
        <v>146</v>
      </c>
      <c r="B148" s="9">
        <f t="shared" si="1"/>
        <v>4.0555555555555554</v>
      </c>
      <c r="C148" s="3">
        <f t="shared" ca="1" si="20"/>
        <v>3</v>
      </c>
      <c r="D148">
        <f t="shared" ca="1" si="21"/>
        <v>152.50223948268479</v>
      </c>
      <c r="E148" s="8">
        <f t="shared" ca="1" si="22"/>
        <v>0.78240696781562047</v>
      </c>
      <c r="F148" s="8">
        <f t="shared" ca="1" si="23"/>
        <v>182.45730489460271</v>
      </c>
      <c r="G148" s="8">
        <f t="shared" ca="1" si="24"/>
        <v>0.10182790494939011</v>
      </c>
      <c r="H148" s="8">
        <f t="shared" ca="1" si="25"/>
        <v>0.54205972933631219</v>
      </c>
      <c r="I148" s="8">
        <f t="shared" ca="1" si="26"/>
        <v>164.87644937869709</v>
      </c>
      <c r="K148" s="7">
        <f t="shared" ca="1" si="19"/>
        <v>152.50223948268479</v>
      </c>
      <c r="L148" s="7">
        <f t="array" aca="1" ref="L148:Q148" ca="1">IF(K148&lt;fPower1,(fPower1-K148)*K148*fRev0/dLowInterp1+(K148-fPower0)*K148*fRev1/dLowInterp2,
IF(K148&lt;fPower3,(K148-fPower2)*(K148-fPower3)*fRev1/dHighInterp1-(K148-fPower1)*(K148-fPower3)*fRev2/dHighInterp2+(K148-fPower1)*(K148-fPower2)*fRev3/dHighInterp3,1))</f>
        <v>1</v>
      </c>
      <c r="M148" s="8">
        <f ca="1"/>
        <v>1</v>
      </c>
      <c r="N148" s="8">
        <f ca="1"/>
        <v>0.78240696781562047</v>
      </c>
      <c r="O148" s="8">
        <f ca="1"/>
        <v>0.47793938511406586</v>
      </c>
      <c r="P148" s="8">
        <f ca="1"/>
        <v>0.26335885961255218</v>
      </c>
      <c r="Q148" s="8">
        <f ca="1"/>
        <v>0.13506652559968171</v>
      </c>
      <c r="S148" s="10">
        <f t="shared" ca="1" si="27"/>
        <v>0.54205972933631219</v>
      </c>
      <c r="T148" s="6">
        <f t="array" aca="1" ref="T148:Y148" ca="1">IFERROR(IF(S148&lt;fRev1,(SQRT(dLowCoeffB^2+S148*dLowCoeffA*4)-dLowCoeffB)/(dLowCoeffA*2),
(SQRT(dHighCoeffB^2-(fRev1*fPower2*fPower3/dHighInterp1
-fRev2*fPower1*fPower3/dHighInterp2+fRev3*fPower1*fPower2/dHighInterp3-S148)
*dHighCoeffA*4)+dHighCoeffB)/(dHighCoeffA*2)),"-")</f>
        <v>47.645954411806883</v>
      </c>
      <c r="U148" s="3">
        <f ca="1"/>
        <v>73.12982351481314</v>
      </c>
      <c r="V148" s="3">
        <f ca="1"/>
        <v>113.7813839978875</v>
      </c>
      <c r="W148" s="3">
        <f ca="1"/>
        <v>164.87644937869709</v>
      </c>
      <c r="X148" s="3">
        <f ca="1"/>
        <v>240.35071405450407</v>
      </c>
      <c r="Y148" s="3">
        <f ca="1"/>
        <v>335.84614507237058</v>
      </c>
    </row>
    <row r="149" spans="1:25" x14ac:dyDescent="0.25">
      <c r="A149">
        <v>147</v>
      </c>
      <c r="B149" s="9">
        <f t="shared" si="1"/>
        <v>4.083333333333333</v>
      </c>
      <c r="C149" s="3">
        <f t="shared" ca="1" si="20"/>
        <v>3</v>
      </c>
      <c r="D149">
        <f t="shared" ca="1" si="21"/>
        <v>153.50223948268479</v>
      </c>
      <c r="E149" s="8">
        <f t="shared" ca="1" si="22"/>
        <v>0.78750167970394747</v>
      </c>
      <c r="F149" s="8">
        <f t="shared" ca="1" si="23"/>
        <v>183.64539170696057</v>
      </c>
      <c r="G149" s="8">
        <f t="shared" ca="1" si="24"/>
        <v>0.10324492186070924</v>
      </c>
      <c r="H149" s="8">
        <f t="shared" ca="1" si="25"/>
        <v>0.54558939901057801</v>
      </c>
      <c r="I149" s="8">
        <f t="shared" ca="1" si="26"/>
        <v>165.56391458688614</v>
      </c>
      <c r="K149" s="7">
        <f t="shared" ca="1" si="19"/>
        <v>153.50223948268479</v>
      </c>
      <c r="L149" s="7">
        <f t="array" aca="1" ref="L149:Q149" ca="1">IF(K149&lt;fPower1,(fPower1-K149)*K149*fRev0/dLowInterp1+(K149-fPower0)*K149*fRev1/dLowInterp2,
IF(K149&lt;fPower3,(K149-fPower2)*(K149-fPower3)*fRev1/dHighInterp1-(K149-fPower1)*(K149-fPower3)*fRev2/dHighInterp2+(K149-fPower1)*(K149-fPower2)*fRev3/dHighInterp3,1))</f>
        <v>1</v>
      </c>
      <c r="M149" s="8">
        <f ca="1"/>
        <v>1</v>
      </c>
      <c r="N149" s="8">
        <f ca="1"/>
        <v>0.78750167970394747</v>
      </c>
      <c r="O149" s="8">
        <f ca="1"/>
        <v>0.4829440262375348</v>
      </c>
      <c r="P149" s="8">
        <f ca="1"/>
        <v>0.26598563902132194</v>
      </c>
      <c r="Q149" s="8">
        <f ca="1"/>
        <v>0.13657575345213063</v>
      </c>
      <c r="S149" s="10">
        <f t="shared" ca="1" si="27"/>
        <v>0.54558939901057801</v>
      </c>
      <c r="T149" s="6">
        <f t="array" aca="1" ref="T149:Y149" ca="1">IFERROR(IF(S149&lt;fRev1,(SQRT(dLowCoeffB^2+S149*dLowCoeffA*4)-dLowCoeffB)/(dLowCoeffA*2),
(SQRT(dHighCoeffB^2-(fRev1*fPower2*fPower3/dHighInterp1
-fRev2*fPower1*fPower3/dHighInterp2+fRev3*fPower1*fPower2/dHighInterp3-S149)
*dHighCoeffA*4)+dHighCoeffB)/(dHighCoeffA*2)),"-")</f>
        <v>47.81085995821271</v>
      </c>
      <c r="U149" s="3">
        <f ca="1"/>
        <v>73.470786844317104</v>
      </c>
      <c r="V149" s="3">
        <f ca="1"/>
        <v>114.26635836495606</v>
      </c>
      <c r="W149" s="3">
        <f ca="1"/>
        <v>165.56391458688614</v>
      </c>
      <c r="X149" s="3">
        <f ca="1"/>
        <v>241.28123675884393</v>
      </c>
      <c r="Y149" s="3">
        <f ca="1"/>
        <v>337.24072058485581</v>
      </c>
    </row>
    <row r="150" spans="1:25" x14ac:dyDescent="0.25">
      <c r="A150">
        <v>148</v>
      </c>
      <c r="B150" s="9">
        <f t="shared" si="1"/>
        <v>4.1111111111111107</v>
      </c>
      <c r="C150" s="3">
        <f t="shared" ca="1" si="20"/>
        <v>3</v>
      </c>
      <c r="D150">
        <f t="shared" ca="1" si="21"/>
        <v>154.50223948268479</v>
      </c>
      <c r="E150" s="8">
        <f t="shared" ca="1" si="22"/>
        <v>0.79254037739020078</v>
      </c>
      <c r="F150" s="8">
        <f t="shared" ca="1" si="23"/>
        <v>184.82041600739484</v>
      </c>
      <c r="G150" s="8">
        <f t="shared" ca="1" si="24"/>
        <v>0.10467100531755642</v>
      </c>
      <c r="H150" s="8">
        <f t="shared" ca="1" si="25"/>
        <v>0.54908026145987765</v>
      </c>
      <c r="I150" s="8">
        <f t="shared" ca="1" si="26"/>
        <v>166.24637323269801</v>
      </c>
      <c r="K150" s="7">
        <f t="shared" ca="1" si="19"/>
        <v>154.50223948268479</v>
      </c>
      <c r="L150" s="7">
        <f t="array" aca="1" ref="L150:Q150" ca="1">IF(K150&lt;fPower1,(fPower1-K150)*K150*fRev0/dLowInterp1+(K150-fPower0)*K150*fRev1/dLowInterp2,
IF(K150&lt;fPower3,(K150-fPower2)*(K150-fPower3)*fRev1/dHighInterp1-(K150-fPower1)*(K150-fPower3)*fRev2/dHighInterp2+(K150-fPower1)*(K150-fPower2)*fRev3/dHighInterp3,1))</f>
        <v>1</v>
      </c>
      <c r="M150" s="8">
        <f ca="1"/>
        <v>1</v>
      </c>
      <c r="N150" s="8">
        <f ca="1"/>
        <v>0.79254037739020078</v>
      </c>
      <c r="O150" s="8">
        <f ca="1"/>
        <v>0.48797304040465278</v>
      </c>
      <c r="P150" s="8">
        <f ca="1"/>
        <v>0.26862414283789321</v>
      </c>
      <c r="Q150" s="8">
        <f ca="1"/>
        <v>0.13809310572967762</v>
      </c>
      <c r="S150" s="10">
        <f t="shared" ca="1" si="27"/>
        <v>0.54908026145987765</v>
      </c>
      <c r="T150" s="6">
        <f t="array" aca="1" ref="T150:Y150" ca="1">IFERROR(IF(S150&lt;fRev1,(SQRT(dLowCoeffB^2+S150*dLowCoeffA*4)-dLowCoeffB)/(dLowCoeffA*2),
(SQRT(dHighCoeffB^2-(fRev1*fPower2*fPower3/dHighInterp1
-fRev2*fPower1*fPower3/dHighInterp2+fRev3*fPower1*fPower2/dHighInterp3-S150)
*dHighCoeffA*4)+dHighCoeffB)/(dHighCoeffA*2)),"-")</f>
        <v>47.9745817623185</v>
      </c>
      <c r="U150" s="3">
        <f ca="1"/>
        <v>73.809225716512017</v>
      </c>
      <c r="V150" s="3">
        <f ca="1"/>
        <v>114.74779103764351</v>
      </c>
      <c r="W150" s="3">
        <f ca="1"/>
        <v>166.24637323269801</v>
      </c>
      <c r="X150" s="3">
        <f ca="1"/>
        <v>242.20503442473319</v>
      </c>
      <c r="Y150" s="3">
        <f ca="1"/>
        <v>338.62495167797721</v>
      </c>
    </row>
    <row r="151" spans="1:25" x14ac:dyDescent="0.25">
      <c r="A151">
        <v>149</v>
      </c>
      <c r="B151" s="9">
        <f t="shared" si="1"/>
        <v>4.1388888888888893</v>
      </c>
      <c r="C151" s="3">
        <f t="shared" ca="1" si="20"/>
        <v>3</v>
      </c>
      <c r="D151">
        <f t="shared" ca="1" si="21"/>
        <v>155.50223948268479</v>
      </c>
      <c r="E151" s="8">
        <f t="shared" ca="1" si="22"/>
        <v>0.7975230608743803</v>
      </c>
      <c r="F151" s="8">
        <f t="shared" ca="1" si="23"/>
        <v>185.98237779590551</v>
      </c>
      <c r="G151" s="8">
        <f t="shared" ca="1" si="24"/>
        <v>0.10610605452894459</v>
      </c>
      <c r="H151" s="8">
        <f t="shared" ca="1" si="25"/>
        <v>0.55253231668421121</v>
      </c>
      <c r="I151" s="8">
        <f t="shared" ca="1" si="26"/>
        <v>166.92376883499267</v>
      </c>
      <c r="K151" s="7">
        <f t="shared" ca="1" si="19"/>
        <v>155.50223948268479</v>
      </c>
      <c r="L151" s="7">
        <f t="array" aca="1" ref="L151:Q151" ca="1">IF(K151&lt;fPower1,(fPower1-K151)*K151*fRev0/dLowInterp1+(K151-fPower0)*K151*fRev1/dLowInterp2,
IF(K151&lt;fPower3,(K151-fPower2)*(K151-fPower3)*fRev1/dHighInterp1-(K151-fPower1)*(K151-fPower3)*fRev2/dHighInterp2+(K151-fPower1)*(K151-fPower2)*fRev3/dHighInterp3,1))</f>
        <v>1</v>
      </c>
      <c r="M151" s="8">
        <f ca="1"/>
        <v>1</v>
      </c>
      <c r="N151" s="8">
        <f ca="1"/>
        <v>0.7975230608743803</v>
      </c>
      <c r="O151" s="8">
        <f ca="1"/>
        <v>0.49302642761541993</v>
      </c>
      <c r="P151" s="8">
        <f ca="1"/>
        <v>0.27127437106226598</v>
      </c>
      <c r="Q151" s="8">
        <f ca="1"/>
        <v>0.13961858243232275</v>
      </c>
      <c r="S151" s="10">
        <f t="shared" ca="1" si="27"/>
        <v>0.55253231668421121</v>
      </c>
      <c r="T151" s="6">
        <f t="array" aca="1" ref="T151:Y151" ca="1">IFERROR(IF(S151&lt;fRev1,(SQRT(dLowCoeffB^2+S151*dLowCoeffA*4)-dLowCoeffB)/(dLowCoeffA*2),
(SQRT(dHighCoeffB^2-(fRev1*fPower2*fPower3/dHighInterp1
-fRev2*fPower1*fPower3/dHighInterp2+fRev3*fPower1*fPower2/dHighInterp3-S151)
*dHighCoeffA*4)+dHighCoeffB)/(dHighCoeffA*2)),"-")</f>
        <v>48.137106091561733</v>
      </c>
      <c r="U151" s="3">
        <f ca="1"/>
        <v>74.145112589014147</v>
      </c>
      <c r="V151" s="3">
        <f ca="1"/>
        <v>115.22564227974254</v>
      </c>
      <c r="W151" s="3">
        <f ca="1"/>
        <v>166.92376883499267</v>
      </c>
      <c r="X151" s="3">
        <f ca="1"/>
        <v>243.12203004159977</v>
      </c>
      <c r="Y151" s="3">
        <f ca="1"/>
        <v>339.9987259260385</v>
      </c>
    </row>
    <row r="152" spans="1:25" x14ac:dyDescent="0.25">
      <c r="A152">
        <v>150</v>
      </c>
      <c r="B152" s="9">
        <f t="shared" si="1"/>
        <v>4.166666666666667</v>
      </c>
      <c r="C152" s="3">
        <f t="shared" ca="1" si="20"/>
        <v>3</v>
      </c>
      <c r="D152">
        <f t="shared" ca="1" si="21"/>
        <v>156.50223948268479</v>
      </c>
      <c r="E152" s="8">
        <f t="shared" ca="1" si="22"/>
        <v>0.80244973015648591</v>
      </c>
      <c r="F152" s="8">
        <f t="shared" ca="1" si="23"/>
        <v>187.13127707249254</v>
      </c>
      <c r="G152" s="8">
        <f t="shared" ca="1" si="24"/>
        <v>0.10754996870388667</v>
      </c>
      <c r="H152" s="8">
        <f t="shared" ca="1" si="25"/>
        <v>0.55594556468357847</v>
      </c>
      <c r="I152" s="8">
        <f t="shared" ca="1" si="26"/>
        <v>167.59604448839556</v>
      </c>
      <c r="K152" s="7">
        <f t="shared" ca="1" si="19"/>
        <v>156.50223948268479</v>
      </c>
      <c r="L152" s="7">
        <f t="array" aca="1" ref="L152:Q152" ca="1">IF(K152&lt;fPower1,(fPower1-K152)*K152*fRev0/dLowInterp1+(K152-fPower0)*K152*fRev1/dLowInterp2,
IF(K152&lt;fPower3,(K152-fPower2)*(K152-fPower3)*fRev1/dHighInterp1-(K152-fPower1)*(K152-fPower3)*fRev2/dHighInterp2+(K152-fPower1)*(K152-fPower2)*fRev3/dHighInterp3,1))</f>
        <v>1</v>
      </c>
      <c r="M152" s="8">
        <f ca="1"/>
        <v>1</v>
      </c>
      <c r="N152" s="8">
        <f ca="1"/>
        <v>0.80244973015648591</v>
      </c>
      <c r="O152" s="8">
        <f ca="1"/>
        <v>0.49810418786983612</v>
      </c>
      <c r="P152" s="8">
        <f ca="1"/>
        <v>0.27393632369444021</v>
      </c>
      <c r="Q152" s="8">
        <f ca="1"/>
        <v>0.14115218356006609</v>
      </c>
      <c r="S152" s="10">
        <f t="shared" ca="1" si="27"/>
        <v>0.55594556468357847</v>
      </c>
      <c r="T152" s="6">
        <f t="array" aca="1" ref="T152:Y152" ca="1">IFERROR(IF(S152&lt;fRev1,(SQRT(dLowCoeffB^2+S152*dLowCoeffA*4)-dLowCoeffB)/(dLowCoeffA*2),
(SQRT(dHighCoeffB^2-(fRev1*fPower2*fPower3/dHighInterp1
-fRev2*fPower1*fPower3/dHighInterp2+fRev3*fPower1*fPower2/dHighInterp3-S152)
*dHighCoeffA*4)+dHighCoeffB)/(dHighCoeffA*2)),"-")</f>
        <v>48.298419102931931</v>
      </c>
      <c r="U152" s="3">
        <f ca="1"/>
        <v>74.478419729569836</v>
      </c>
      <c r="V152" s="3">
        <f ca="1"/>
        <v>115.6998720606737</v>
      </c>
      <c r="W152" s="3">
        <f ca="1"/>
        <v>167.59604448839556</v>
      </c>
      <c r="X152" s="3">
        <f ca="1"/>
        <v>244.03214599867053</v>
      </c>
      <c r="Y152" s="3">
        <f ca="1"/>
        <v>341.36193013615662</v>
      </c>
    </row>
    <row r="153" spans="1:25" x14ac:dyDescent="0.25">
      <c r="A153">
        <v>151</v>
      </c>
      <c r="B153" s="9">
        <f t="shared" si="1"/>
        <v>4.1944444444444446</v>
      </c>
      <c r="C153" s="3">
        <f t="shared" ca="1" si="20"/>
        <v>3</v>
      </c>
      <c r="D153">
        <f t="shared" ca="1" si="21"/>
        <v>157.50223948268479</v>
      </c>
      <c r="E153" s="8">
        <f t="shared" ca="1" si="22"/>
        <v>0.80732038523651772</v>
      </c>
      <c r="F153" s="8">
        <f t="shared" ca="1" si="23"/>
        <v>188.26711383715596</v>
      </c>
      <c r="G153" s="8">
        <f t="shared" ca="1" si="24"/>
        <v>0.10900264705139559</v>
      </c>
      <c r="H153" s="8">
        <f t="shared" ca="1" si="25"/>
        <v>0.55932000545797966</v>
      </c>
      <c r="I153" s="8">
        <f t="shared" ca="1" si="26"/>
        <v>168.26314287140525</v>
      </c>
      <c r="K153" s="7">
        <f t="shared" ca="1" si="19"/>
        <v>157.50223948268479</v>
      </c>
      <c r="L153" s="7">
        <f t="array" aca="1" ref="L153:Q153" ca="1">IF(K153&lt;fPower1,(fPower1-K153)*K153*fRev0/dLowInterp1+(K153-fPower0)*K153*fRev1/dLowInterp2,
IF(K153&lt;fPower3,(K153-fPower2)*(K153-fPower3)*fRev1/dHighInterp1-(K153-fPower1)*(K153-fPower3)*fRev2/dHighInterp2+(K153-fPower1)*(K153-fPower2)*fRev3/dHighInterp3,1))</f>
        <v>1</v>
      </c>
      <c r="M153" s="8">
        <f ca="1"/>
        <v>1</v>
      </c>
      <c r="N153" s="8">
        <f ca="1"/>
        <v>0.80732038523651772</v>
      </c>
      <c r="O153" s="8">
        <f ca="1"/>
        <v>0.50336503012828593</v>
      </c>
      <c r="P153" s="8">
        <f ca="1"/>
        <v>0.27661000073441594</v>
      </c>
      <c r="Q153" s="8">
        <f ca="1"/>
        <v>0.14269390911290755</v>
      </c>
      <c r="S153" s="10">
        <f t="shared" ca="1" si="27"/>
        <v>0.55932000545797966</v>
      </c>
      <c r="T153" s="6">
        <f t="array" aca="1" ref="T153:Y153" ca="1">IFERROR(IF(S153&lt;fRev1,(SQRT(dLowCoeffB^2+S153*dLowCoeffA*4)-dLowCoeffB)/(dLowCoeffA*2),
(SQRT(dHighCoeffB^2-(fRev1*fPower2*fPower3/dHighInterp1
-fRev2*fPower1*fPower3/dHighInterp2+fRev3*fPower1*fPower2/dHighInterp3-S153)
*dHighCoeffA*4)+dHighCoeffB)/(dHighCoeffA*2)),"-")</f>
        <v>48.458506844802685</v>
      </c>
      <c r="U153" s="3">
        <f ca="1"/>
        <v>74.809119220305931</v>
      </c>
      <c r="V153" s="3">
        <f ca="1"/>
        <v>116.17044006126368</v>
      </c>
      <c r="W153" s="3">
        <f ca="1"/>
        <v>168.26314287140525</v>
      </c>
      <c r="X153" s="3">
        <f ca="1"/>
        <v>244.9353040956187</v>
      </c>
      <c r="Y153" s="3">
        <f ca="1"/>
        <v>342.71445036574033</v>
      </c>
    </row>
    <row r="154" spans="1:25" x14ac:dyDescent="0.25">
      <c r="A154">
        <v>152</v>
      </c>
      <c r="B154" s="9">
        <f t="shared" si="1"/>
        <v>4.2222222222222223</v>
      </c>
      <c r="C154" s="3">
        <f t="shared" ca="1" si="20"/>
        <v>3</v>
      </c>
      <c r="D154">
        <f t="shared" ca="1" si="21"/>
        <v>158.50223948268479</v>
      </c>
      <c r="E154" s="8">
        <f t="shared" ca="1" si="22"/>
        <v>0.81213502611447597</v>
      </c>
      <c r="F154" s="8">
        <f t="shared" ca="1" si="23"/>
        <v>189.38988808989581</v>
      </c>
      <c r="G154" s="8">
        <f t="shared" ca="1" si="24"/>
        <v>0.11046398878048429</v>
      </c>
      <c r="H154" s="8">
        <f t="shared" ca="1" si="25"/>
        <v>0.56265563900741467</v>
      </c>
      <c r="I154" s="8">
        <f t="shared" ca="1" si="26"/>
        <v>168.92500625504411</v>
      </c>
      <c r="K154" s="7">
        <f t="shared" ca="1" si="19"/>
        <v>158.50223948268479</v>
      </c>
      <c r="L154" s="7">
        <f t="array" aca="1" ref="L154:Q154" ca="1">IF(K154&lt;fPower1,(fPower1-K154)*K154*fRev0/dLowInterp1+(K154-fPower0)*K154*fRev1/dLowInterp2,
IF(K154&lt;fPower3,(K154-fPower2)*(K154-fPower3)*fRev1/dHighInterp1-(K154-fPower1)*(K154-fPower3)*fRev2/dHighInterp2+(K154-fPower1)*(K154-fPower2)*fRev3/dHighInterp3,1))</f>
        <v>1</v>
      </c>
      <c r="M154" s="8">
        <f ca="1"/>
        <v>1</v>
      </c>
      <c r="N154" s="8">
        <f ca="1"/>
        <v>0.81213502611447597</v>
      </c>
      <c r="O154" s="8">
        <f ca="1"/>
        <v>0.50870165926702948</v>
      </c>
      <c r="P154" s="8">
        <f ca="1"/>
        <v>0.27929540218219318</v>
      </c>
      <c r="Q154" s="8">
        <f ca="1"/>
        <v>0.14424375909084713</v>
      </c>
      <c r="S154" s="10">
        <f t="shared" ca="1" si="27"/>
        <v>0.56265563900741467</v>
      </c>
      <c r="T154" s="6">
        <f t="array" aca="1" ref="T154:Y154" ca="1">IFERROR(IF(S154&lt;fRev1,(SQRT(dLowCoeffB^2+S154*dLowCoeffA*4)-dLowCoeffB)/(dLowCoeffA*2),
(SQRT(dHighCoeffB^2-(fRev1*fPower2*fPower3/dHighInterp1
-fRev2*fPower1*fPower3/dHighInterp2+fRev3*fPower1*fPower2/dHighInterp3-S154)
*dHighCoeffA*4)+dHighCoeffB)/(dHighCoeffA*2)),"-")</f>
        <v>48.617355258899657</v>
      </c>
      <c r="U154" s="3">
        <f ca="1"/>
        <v>75.13718296223503</v>
      </c>
      <c r="V154" s="3">
        <f ca="1"/>
        <v>116.63730567990338</v>
      </c>
      <c r="W154" s="3">
        <f ca="1"/>
        <v>168.92500625504411</v>
      </c>
      <c r="X154" s="3">
        <f ca="1"/>
        <v>245.83142555396296</v>
      </c>
      <c r="Y154" s="3">
        <f ca="1"/>
        <v>344.05617194100489</v>
      </c>
    </row>
    <row r="155" spans="1:25" x14ac:dyDescent="0.25">
      <c r="A155">
        <v>153</v>
      </c>
      <c r="B155" s="9">
        <f t="shared" si="1"/>
        <v>4.25</v>
      </c>
      <c r="C155" s="3">
        <f t="shared" ca="1" si="20"/>
        <v>3</v>
      </c>
      <c r="D155">
        <f t="shared" ca="1" si="21"/>
        <v>159.50223948268479</v>
      </c>
      <c r="E155" s="8">
        <f t="shared" ca="1" si="22"/>
        <v>0.81689365279036041</v>
      </c>
      <c r="F155" s="8">
        <f t="shared" ca="1" si="23"/>
        <v>190.49959983071207</v>
      </c>
      <c r="G155" s="8">
        <f t="shared" ca="1" si="24"/>
        <v>0.1119338931001657</v>
      </c>
      <c r="H155" s="8">
        <f t="shared" ca="1" si="25"/>
        <v>0.5659524653318837</v>
      </c>
      <c r="I155" s="8">
        <f t="shared" ca="1" si="26"/>
        <v>169.58157651206528</v>
      </c>
      <c r="K155" s="7">
        <f t="shared" ca="1" si="19"/>
        <v>159.50223948268479</v>
      </c>
      <c r="L155" s="7">
        <f t="array" aca="1" ref="L155:Q155" ca="1">IF(K155&lt;fPower1,(fPower1-K155)*K155*fRev0/dLowInterp1+(K155-fPower0)*K155*fRev1/dLowInterp2,
IF(K155&lt;fPower3,(K155-fPower2)*(K155-fPower3)*fRev1/dHighInterp1-(K155-fPower1)*(K155-fPower3)*fRev2/dHighInterp2+(K155-fPower1)*(K155-fPower2)*fRev3/dHighInterp3,1))</f>
        <v>1</v>
      </c>
      <c r="M155" s="8">
        <f ca="1"/>
        <v>1</v>
      </c>
      <c r="N155" s="8">
        <f ca="1"/>
        <v>0.81689365279036041</v>
      </c>
      <c r="O155" s="8">
        <f ca="1"/>
        <v>0.51401026042841502</v>
      </c>
      <c r="P155" s="8">
        <f ca="1"/>
        <v>0.28199252803777181</v>
      </c>
      <c r="Q155" s="8">
        <f ca="1"/>
        <v>0.14580173349388489</v>
      </c>
      <c r="S155" s="10">
        <f t="shared" ca="1" si="27"/>
        <v>0.5659524653318837</v>
      </c>
      <c r="T155" s="6">
        <f t="array" aca="1" ref="T155:Y155" ca="1">IFERROR(IF(S155&lt;fRev1,(SQRT(dLowCoeffB^2+S155*dLowCoeffA*4)-dLowCoeffB)/(dLowCoeffA*2),
(SQRT(dHighCoeffB^2-(fRev1*fPower2*fPower3/dHighInterp1
-fRev2*fPower1*fPower3/dHighInterp2+fRev3*fPower1*fPower2/dHighInterp3-S155)
*dHighCoeffA*4)+dHighCoeffB)/(dHighCoeffA*2)),"-")</f>
        <v>48.774950182408013</v>
      </c>
      <c r="U155" s="3">
        <f ca="1"/>
        <v>75.462582680021086</v>
      </c>
      <c r="V155" s="3">
        <f ca="1"/>
        <v>117.10042803909504</v>
      </c>
      <c r="W155" s="3">
        <f ca="1"/>
        <v>169.58157651206528</v>
      </c>
      <c r="X155" s="3">
        <f ca="1"/>
        <v>246.72043102923885</v>
      </c>
      <c r="Y155" s="3">
        <f ca="1"/>
        <v>345.38697947654492</v>
      </c>
    </row>
    <row r="156" spans="1:25" x14ac:dyDescent="0.25">
      <c r="A156">
        <v>154</v>
      </c>
      <c r="B156" s="9">
        <f t="shared" si="1"/>
        <v>4.2777777777777777</v>
      </c>
      <c r="C156" s="3">
        <f t="shared" ca="1" si="20"/>
        <v>3</v>
      </c>
      <c r="D156">
        <f t="shared" ca="1" si="21"/>
        <v>160.50223948268479</v>
      </c>
      <c r="E156" s="8">
        <f t="shared" ca="1" si="22"/>
        <v>0.82159626526417073</v>
      </c>
      <c r="F156" s="8">
        <f t="shared" ca="1" si="23"/>
        <v>191.59624905960462</v>
      </c>
      <c r="G156" s="8">
        <f t="shared" ca="1" si="24"/>
        <v>0.11341225921945278</v>
      </c>
      <c r="H156" s="8">
        <f t="shared" ca="1" si="25"/>
        <v>0.56921048443138622</v>
      </c>
      <c r="I156" s="8">
        <f t="shared" ca="1" si="26"/>
        <v>170.23279512672929</v>
      </c>
      <c r="K156" s="7">
        <f t="shared" ca="1" si="19"/>
        <v>160.50223948268479</v>
      </c>
      <c r="L156" s="7">
        <f t="array" aca="1" ref="L156:Q156" ca="1">IF(K156&lt;fPower1,(fPower1-K156)*K156*fRev0/dLowInterp1+(K156-fPower0)*K156*fRev1/dLowInterp2,
IF(K156&lt;fPower3,(K156-fPower2)*(K156-fPower3)*fRev1/dHighInterp1-(K156-fPower1)*(K156-fPower3)*fRev2/dHighInterp2+(K156-fPower1)*(K156-fPower2)*fRev3/dHighInterp3,1))</f>
        <v>1</v>
      </c>
      <c r="M156" s="8">
        <f ca="1"/>
        <v>1</v>
      </c>
      <c r="N156" s="8">
        <f ca="1"/>
        <v>0.82159626526417073</v>
      </c>
      <c r="O156" s="8">
        <f ca="1"/>
        <v>0.51929083361244266</v>
      </c>
      <c r="P156" s="8">
        <f ca="1"/>
        <v>0.28470137830115189</v>
      </c>
      <c r="Q156" s="8">
        <f ca="1"/>
        <v>0.1473678323220208</v>
      </c>
      <c r="S156" s="10">
        <f t="shared" ca="1" si="27"/>
        <v>0.56921048443138622</v>
      </c>
      <c r="T156" s="6">
        <f t="array" aca="1" ref="T156:Y156" ca="1">IFERROR(IF(S156&lt;fRev1,(SQRT(dLowCoeffB^2+S156*dLowCoeffA*4)-dLowCoeffB)/(dLowCoeffA*2),
(SQRT(dHighCoeffB^2-(fRev1*fPower2*fPower3/dHighInterp1
-fRev2*fPower1*fPower3/dHighInterp2+fRev3*fPower1*fPower2/dHighInterp3-S156)
*dHighCoeffA*4)+dHighCoeffB)/(dHighCoeffA*2)),"-")</f>
        <v>48.931277350223098</v>
      </c>
      <c r="U156" s="3">
        <f ca="1"/>
        <v>75.785289927011377</v>
      </c>
      <c r="V156" s="3">
        <f ca="1"/>
        <v>117.55976599239689</v>
      </c>
      <c r="W156" s="3">
        <f ca="1"/>
        <v>170.23279512672929</v>
      </c>
      <c r="X156" s="3">
        <f ca="1"/>
        <v>247.60224062396</v>
      </c>
      <c r="Y156" s="3">
        <f ca="1"/>
        <v>346.70675689598698</v>
      </c>
    </row>
    <row r="157" spans="1:25" x14ac:dyDescent="0.25">
      <c r="A157">
        <v>155</v>
      </c>
      <c r="B157" s="9">
        <f t="shared" si="1"/>
        <v>4.3055555555555554</v>
      </c>
      <c r="C157" s="3">
        <f t="shared" ca="1" si="20"/>
        <v>3</v>
      </c>
      <c r="D157">
        <f t="shared" ca="1" si="21"/>
        <v>161.50223948268479</v>
      </c>
      <c r="E157" s="8">
        <f t="shared" ca="1" si="22"/>
        <v>0.82624286353590737</v>
      </c>
      <c r="F157" s="8">
        <f t="shared" ca="1" si="23"/>
        <v>192.67983577657361</v>
      </c>
      <c r="G157" s="8">
        <f t="shared" ca="1" si="24"/>
        <v>0.11489898634735844</v>
      </c>
      <c r="H157" s="8">
        <f t="shared" ca="1" si="25"/>
        <v>0.57242969630592277</v>
      </c>
      <c r="I157" s="8">
        <f t="shared" ca="1" si="26"/>
        <v>170.87860320516472</v>
      </c>
      <c r="K157" s="7">
        <f t="shared" ca="1" si="19"/>
        <v>161.50223948268479</v>
      </c>
      <c r="L157" s="7">
        <f t="array" aca="1" ref="L157:Q157" ca="1">IF(K157&lt;fPower1,(fPower1-K157)*K157*fRev0/dLowInterp1+(K157-fPower0)*K157*fRev1/dLowInterp2,
IF(K157&lt;fPower3,(K157-fPower2)*(K157-fPower3)*fRev1/dHighInterp1-(K157-fPower1)*(K157-fPower3)*fRev2/dHighInterp2+(K157-fPower1)*(K157-fPower2)*fRev3/dHighInterp3,1))</f>
        <v>1</v>
      </c>
      <c r="M157" s="8">
        <f ca="1"/>
        <v>1</v>
      </c>
      <c r="N157" s="8">
        <f ca="1"/>
        <v>0.82624286353590737</v>
      </c>
      <c r="O157" s="8">
        <f ca="1"/>
        <v>0.52454337881911239</v>
      </c>
      <c r="P157" s="8">
        <f ca="1"/>
        <v>0.28742195297233358</v>
      </c>
      <c r="Q157" s="8">
        <f ca="1"/>
        <v>0.14894205557525483</v>
      </c>
      <c r="S157" s="10">
        <f t="shared" ca="1" si="27"/>
        <v>0.57242969630592277</v>
      </c>
      <c r="T157" s="6">
        <f t="array" aca="1" ref="T157:Y157" ca="1">IFERROR(IF(S157&lt;fRev1,(SQRT(dLowCoeffB^2+S157*dLowCoeffA*4)-dLowCoeffB)/(dLowCoeffA*2),
(SQRT(dHighCoeffB^2-(fRev1*fPower2*fPower3/dHighInterp1
-fRev2*fPower1*fPower3/dHighInterp2+fRev3*fPower1*fPower2/dHighInterp3-S157)
*dHighCoeffA*4)+dHighCoeffB)/(dHighCoeffA*2)),"-")</f>
        <v>49.086322397348155</v>
      </c>
      <c r="U157" s="3">
        <f ca="1"/>
        <v>76.105276090540229</v>
      </c>
      <c r="V157" s="3">
        <f ca="1"/>
        <v>118.01527813177626</v>
      </c>
      <c r="W157" s="3">
        <f ca="1"/>
        <v>170.87860320516472</v>
      </c>
      <c r="X157" s="3">
        <f ca="1"/>
        <v>248.47677390139154</v>
      </c>
      <c r="Y157" s="3">
        <f ca="1"/>
        <v>348.01538745374756</v>
      </c>
    </row>
    <row r="158" spans="1:25" x14ac:dyDescent="0.25">
      <c r="A158">
        <v>156</v>
      </c>
      <c r="B158" s="9">
        <f t="shared" si="1"/>
        <v>4.333333333333333</v>
      </c>
      <c r="C158" s="3">
        <f t="shared" ca="1" si="20"/>
        <v>3</v>
      </c>
      <c r="D158">
        <f t="shared" ca="1" si="21"/>
        <v>162.50223948268479</v>
      </c>
      <c r="E158" s="8">
        <f t="shared" ca="1" si="22"/>
        <v>0.83083344760557043</v>
      </c>
      <c r="F158" s="8">
        <f t="shared" ca="1" si="23"/>
        <v>193.75035998161903</v>
      </c>
      <c r="G158" s="8">
        <f t="shared" ca="1" si="24"/>
        <v>0.11639397369289563</v>
      </c>
      <c r="H158" s="8">
        <f t="shared" ca="1" si="25"/>
        <v>0.57561010095549325</v>
      </c>
      <c r="I158" s="8">
        <f t="shared" ca="1" si="26"/>
        <v>171.51894148632371</v>
      </c>
      <c r="K158" s="7">
        <f t="shared" ca="1" si="19"/>
        <v>162.50223948268479</v>
      </c>
      <c r="L158" s="7">
        <f t="array" aca="1" ref="L158:Q158" ca="1">IF(K158&lt;fPower1,(fPower1-K158)*K158*fRev0/dLowInterp1+(K158-fPower0)*K158*fRev1/dLowInterp2,
IF(K158&lt;fPower3,(K158-fPower2)*(K158-fPower3)*fRev1/dHighInterp1-(K158-fPower1)*(K158-fPower3)*fRev2/dHighInterp2+(K158-fPower1)*(K158-fPower2)*fRev3/dHighInterp3,1))</f>
        <v>1</v>
      </c>
      <c r="M158" s="8">
        <f ca="1"/>
        <v>1</v>
      </c>
      <c r="N158" s="8">
        <f ca="1"/>
        <v>0.83083344760557043</v>
      </c>
      <c r="O158" s="8">
        <f ca="1"/>
        <v>0.52976789604842422</v>
      </c>
      <c r="P158" s="8">
        <f ca="1"/>
        <v>0.29015425205131662</v>
      </c>
      <c r="Q158" s="8">
        <f ca="1"/>
        <v>0.15052440325358704</v>
      </c>
      <c r="S158" s="10">
        <f t="shared" ca="1" si="27"/>
        <v>0.57561010095549325</v>
      </c>
      <c r="T158" s="6">
        <f t="array" aca="1" ref="T158:Y158" ca="1">IFERROR(IF(S158&lt;fRev1,(SQRT(dLowCoeffB^2+S158*dLowCoeffA*4)-dLowCoeffB)/(dLowCoeffA*2),
(SQRT(dHighCoeffB^2-(fRev1*fPower2*fPower3/dHighInterp1
-fRev2*fPower1*fPower3/dHighInterp2+fRev3*fPower1*fPower2/dHighInterp3-S158)
*dHighCoeffA*4)+dHighCoeffB)/(dHighCoeffA*2)),"-")</f>
        <v>49.240070861442291</v>
      </c>
      <c r="U158" s="3">
        <f ca="1"/>
        <v>76.422512397509408</v>
      </c>
      <c r="V158" s="3">
        <f ca="1"/>
        <v>118.4669227953775</v>
      </c>
      <c r="W158" s="3">
        <f ca="1"/>
        <v>171.51894148632371</v>
      </c>
      <c r="X158" s="3">
        <f ca="1"/>
        <v>249.34394990015181</v>
      </c>
      <c r="Y158" s="3">
        <f ca="1"/>
        <v>349.3127537579133</v>
      </c>
    </row>
    <row r="159" spans="1:25" x14ac:dyDescent="0.25">
      <c r="A159">
        <v>157</v>
      </c>
      <c r="B159" s="9">
        <f t="shared" si="1"/>
        <v>4.3611111111111107</v>
      </c>
      <c r="C159" s="3">
        <f t="shared" ca="1" si="20"/>
        <v>3</v>
      </c>
      <c r="D159">
        <f t="shared" ca="1" si="21"/>
        <v>163.50223948268479</v>
      </c>
      <c r="E159" s="8">
        <f t="shared" ca="1" si="22"/>
        <v>0.83536801747315947</v>
      </c>
      <c r="F159" s="8">
        <f t="shared" ca="1" si="23"/>
        <v>194.80782167474081</v>
      </c>
      <c r="G159" s="8">
        <f t="shared" ca="1" si="24"/>
        <v>0.11789712046507728</v>
      </c>
      <c r="H159" s="8">
        <f t="shared" ca="1" si="25"/>
        <v>0.57875169838009743</v>
      </c>
      <c r="I159" s="8">
        <f t="shared" ca="1" si="26"/>
        <v>172.15375035354742</v>
      </c>
      <c r="K159" s="7">
        <f t="shared" ca="1" si="19"/>
        <v>163.50223948268479</v>
      </c>
      <c r="L159" s="7">
        <f t="array" aca="1" ref="L159:Q159" ca="1">IF(K159&lt;fPower1,(fPower1-K159)*K159*fRev0/dLowInterp1+(K159-fPower0)*K159*fRev1/dLowInterp2,
IF(K159&lt;fPower3,(K159-fPower2)*(K159-fPower3)*fRev1/dHighInterp1-(K159-fPower1)*(K159-fPower3)*fRev2/dHighInterp2+(K159-fPower1)*(K159-fPower2)*fRev3/dHighInterp3,1))</f>
        <v>1</v>
      </c>
      <c r="M159" s="8">
        <f ca="1"/>
        <v>1</v>
      </c>
      <c r="N159" s="8">
        <f ca="1"/>
        <v>0.83536801747315947</v>
      </c>
      <c r="O159" s="8">
        <f ca="1"/>
        <v>0.53496438530037826</v>
      </c>
      <c r="P159" s="8">
        <f ca="1"/>
        <v>0.29289827553810116</v>
      </c>
      <c r="Q159" s="8">
        <f ca="1"/>
        <v>0.15211487535701737</v>
      </c>
      <c r="S159" s="10">
        <f t="shared" ca="1" si="27"/>
        <v>0.57875169838009743</v>
      </c>
      <c r="T159" s="6">
        <f t="array" aca="1" ref="T159:Y159" ca="1">IFERROR(IF(S159&lt;fRev1,(SQRT(dLowCoeffB^2+S159*dLowCoeffA*4)-dLowCoeffB)/(dLowCoeffA*2),
(SQRT(dHighCoeffB^2-(fRev1*fPower2*fPower3/dHighInterp1
-fRev2*fPower1*fPower3/dHighInterp2+fRev3*fPower1*fPower2/dHighInterp3-S159)
*dHighCoeffA*4)+dHighCoeffB)/(dHighCoeffA*2)),"-")</f>
        <v>49.39250818552275</v>
      </c>
      <c r="U159" s="3">
        <f ca="1"/>
        <v>76.736969920251511</v>
      </c>
      <c r="V159" s="3">
        <f ca="1"/>
        <v>118.91465807571602</v>
      </c>
      <c r="W159" s="3">
        <f ca="1"/>
        <v>172.15375035354742</v>
      </c>
      <c r="X159" s="3">
        <f ca="1"/>
        <v>250.20368714966338</v>
      </c>
      <c r="Y159" s="3">
        <f ca="1"/>
        <v>350.59873779426761</v>
      </c>
    </row>
    <row r="160" spans="1:25" x14ac:dyDescent="0.25">
      <c r="A160">
        <v>158</v>
      </c>
      <c r="B160" s="9">
        <f t="shared" si="1"/>
        <v>4.3888888888888893</v>
      </c>
      <c r="C160" s="3">
        <f t="shared" ca="1" si="20"/>
        <v>3</v>
      </c>
      <c r="D160">
        <f t="shared" ca="1" si="21"/>
        <v>164.50223948268479</v>
      </c>
      <c r="E160" s="8">
        <f t="shared" ca="1" si="22"/>
        <v>0.83984657313867483</v>
      </c>
      <c r="F160" s="8">
        <f t="shared" ca="1" si="23"/>
        <v>195.85222085593898</v>
      </c>
      <c r="G160" s="8">
        <f t="shared" ca="1" si="24"/>
        <v>0.11940832587291632</v>
      </c>
      <c r="H160" s="8">
        <f t="shared" ca="1" si="25"/>
        <v>0.58185448857973554</v>
      </c>
      <c r="I160" s="8">
        <f t="shared" ca="1" si="26"/>
        <v>172.78296984675251</v>
      </c>
      <c r="K160" s="7">
        <f t="shared" ca="1" si="19"/>
        <v>164.50223948268479</v>
      </c>
      <c r="L160" s="7">
        <f t="array" aca="1" ref="L160:Q160" ca="1">IF(K160&lt;fPower1,(fPower1-K160)*K160*fRev0/dLowInterp1+(K160-fPower0)*K160*fRev1/dLowInterp2,
IF(K160&lt;fPower3,(K160-fPower2)*(K160-fPower3)*fRev1/dHighInterp1-(K160-fPower1)*(K160-fPower3)*fRev2/dHighInterp2+(K160-fPower1)*(K160-fPower2)*fRev3/dHighInterp3,1))</f>
        <v>1</v>
      </c>
      <c r="M160" s="8">
        <f ca="1"/>
        <v>1</v>
      </c>
      <c r="N160" s="8">
        <f ca="1"/>
        <v>0.83984657313867483</v>
      </c>
      <c r="O160" s="8">
        <f ca="1"/>
        <v>0.54013284657497429</v>
      </c>
      <c r="P160" s="8">
        <f ca="1"/>
        <v>0.29565402343268721</v>
      </c>
      <c r="Q160" s="8">
        <f ca="1"/>
        <v>0.15371347188554585</v>
      </c>
      <c r="S160" s="10">
        <f t="shared" ca="1" si="27"/>
        <v>0.58185448857973554</v>
      </c>
      <c r="T160" s="6">
        <f t="array" aca="1" ref="T160:Y160" ca="1">IFERROR(IF(S160&lt;fRev1,(SQRT(dLowCoeffB^2+S160*dLowCoeffA*4)-dLowCoeffB)/(dLowCoeffA*2),
(SQRT(dHighCoeffB^2-(fRev1*fPower2*fPower3/dHighInterp1
-fRev2*fPower1*fPower3/dHighInterp2+fRev3*fPower1*fPower2/dHighInterp3-S160)
*dHighCoeffA*4)+dHighCoeffB)/(dHighCoeffA*2)),"-")</f>
        <v>49.543619720824729</v>
      </c>
      <c r="U160" s="3">
        <f ca="1"/>
        <v>77.048619582680089</v>
      </c>
      <c r="V160" s="3">
        <f ca="1"/>
        <v>119.35844182830527</v>
      </c>
      <c r="W160" s="3">
        <f ca="1"/>
        <v>172.78296984675251</v>
      </c>
      <c r="X160" s="3">
        <f ca="1"/>
        <v>251.05590368647051</v>
      </c>
      <c r="Y160" s="3">
        <f ca="1"/>
        <v>351.87322095148414</v>
      </c>
    </row>
    <row r="161" spans="1:25" x14ac:dyDescent="0.25">
      <c r="A161">
        <v>159</v>
      </c>
      <c r="B161" s="9">
        <f t="shared" si="1"/>
        <v>4.416666666666667</v>
      </c>
      <c r="C161" s="3">
        <f t="shared" ca="1" si="20"/>
        <v>3</v>
      </c>
      <c r="D161">
        <f t="shared" ca="1" si="21"/>
        <v>165.50223948268479</v>
      </c>
      <c r="E161" s="8">
        <f t="shared" ca="1" si="22"/>
        <v>0.84426911460211662</v>
      </c>
      <c r="F161" s="8">
        <f t="shared" ca="1" si="23"/>
        <v>196.8835575252136</v>
      </c>
      <c r="G161" s="8">
        <f t="shared" ca="1" si="24"/>
        <v>0.12092748912542568</v>
      </c>
      <c r="H161" s="8">
        <f t="shared" ca="1" si="25"/>
        <v>0.58491847155440757</v>
      </c>
      <c r="I161" s="8">
        <f t="shared" ca="1" si="26"/>
        <v>173.40653967525097</v>
      </c>
      <c r="K161" s="7">
        <f t="shared" ca="1" si="19"/>
        <v>165.50223948268479</v>
      </c>
      <c r="L161" s="7">
        <f t="array" aca="1" ref="L161:Q161" ca="1">IF(K161&lt;fPower1,(fPower1-K161)*K161*fRev0/dLowInterp1+(K161-fPower0)*K161*fRev1/dLowInterp2,
IF(K161&lt;fPower3,(K161-fPower2)*(K161-fPower3)*fRev1/dHighInterp1-(K161-fPower1)*(K161-fPower3)*fRev2/dHighInterp2+(K161-fPower1)*(K161-fPower2)*fRev3/dHighInterp3,1))</f>
        <v>1</v>
      </c>
      <c r="M161" s="8">
        <f ca="1"/>
        <v>1</v>
      </c>
      <c r="N161" s="8">
        <f ca="1"/>
        <v>0.84426911460211662</v>
      </c>
      <c r="O161" s="8">
        <f ca="1"/>
        <v>0.54527327987221252</v>
      </c>
      <c r="P161" s="8">
        <f ca="1"/>
        <v>0.2984214957350747</v>
      </c>
      <c r="Q161" s="8">
        <f ca="1"/>
        <v>0.15532019283917248</v>
      </c>
      <c r="S161" s="10">
        <f t="shared" ca="1" si="27"/>
        <v>0.58491847155440757</v>
      </c>
      <c r="T161" s="6">
        <f t="array" aca="1" ref="T161:Y161" ca="1">IFERROR(IF(S161&lt;fRev1,(SQRT(dLowCoeffB^2+S161*dLowCoeffA*4)-dLowCoeffB)/(dLowCoeffA*2),
(SQRT(dHighCoeffB^2-(fRev1*fPower2*fPower3/dHighInterp1
-fRev2*fPower1*fPower3/dHighInterp2+fRev3*fPower1*fPower2/dHighInterp3-S161)
*dHighCoeffA*4)+dHighCoeffB)/(dHighCoeffA*2)),"-")</f>
        <v>49.693390729821942</v>
      </c>
      <c r="U161" s="3">
        <f ca="1"/>
        <v>77.35743216673211</v>
      </c>
      <c r="V161" s="3">
        <f ca="1"/>
        <v>119.79823168072519</v>
      </c>
      <c r="W161" s="3">
        <f ca="1"/>
        <v>173.40653967525097</v>
      </c>
      <c r="X161" s="3">
        <f ca="1"/>
        <v>251.90051707144048</v>
      </c>
      <c r="Y161" s="3">
        <f ca="1"/>
        <v>353.13608404750175</v>
      </c>
    </row>
    <row r="162" spans="1:25" x14ac:dyDescent="0.25">
      <c r="A162">
        <v>160</v>
      </c>
      <c r="B162" s="9">
        <f t="shared" si="1"/>
        <v>4.4444444444444446</v>
      </c>
      <c r="C162" s="3">
        <f t="shared" ca="1" si="20"/>
        <v>3</v>
      </c>
      <c r="D162">
        <f t="shared" ca="1" si="21"/>
        <v>166.50223948268479</v>
      </c>
      <c r="E162" s="8">
        <f t="shared" ca="1" si="22"/>
        <v>0.84863564186348439</v>
      </c>
      <c r="F162" s="8">
        <f t="shared" ca="1" si="23"/>
        <v>197.90183168256456</v>
      </c>
      <c r="G162" s="8">
        <f t="shared" ca="1" si="24"/>
        <v>0.12245450943161831</v>
      </c>
      <c r="H162" s="8">
        <f t="shared" ca="1" si="25"/>
        <v>0.5879436473041133</v>
      </c>
      <c r="I162" s="8">
        <f t="shared" ca="1" si="26"/>
        <v>174.02439923121523</v>
      </c>
      <c r="K162" s="7">
        <f t="shared" ca="1" si="19"/>
        <v>166.50223948268479</v>
      </c>
      <c r="L162" s="7">
        <f t="array" aca="1" ref="L162:Q162" ca="1">IF(K162&lt;fPower1,(fPower1-K162)*K162*fRev0/dLowInterp1+(K162-fPower0)*K162*fRev1/dLowInterp2,
IF(K162&lt;fPower3,(K162-fPower2)*(K162-fPower3)*fRev1/dHighInterp1-(K162-fPower1)*(K162-fPower3)*fRev2/dHighInterp2+(K162-fPower1)*(K162-fPower2)*fRev3/dHighInterp3,1))</f>
        <v>1</v>
      </c>
      <c r="M162" s="8">
        <f ca="1"/>
        <v>1</v>
      </c>
      <c r="N162" s="8">
        <f ca="1"/>
        <v>0.84863564186348439</v>
      </c>
      <c r="O162" s="8">
        <f ca="1"/>
        <v>0.55038568519209286</v>
      </c>
      <c r="P162" s="8">
        <f ca="1"/>
        <v>0.30120069244526371</v>
      </c>
      <c r="Q162" s="8">
        <f ca="1"/>
        <v>0.15693503821789728</v>
      </c>
      <c r="S162" s="10">
        <f t="shared" ca="1" si="27"/>
        <v>0.5879436473041133</v>
      </c>
      <c r="T162" s="6">
        <f t="array" aca="1" ref="T162:Y162" ca="1">IFERROR(IF(S162&lt;fRev1,(SQRT(dLowCoeffB^2+S162*dLowCoeffA*4)-dLowCoeffB)/(dLowCoeffA*2),
(SQRT(dHighCoeffB^2-(fRev1*fPower2*fPower3/dHighInterp1
-fRev2*fPower1*fPower3/dHighInterp2+fRev3*fPower1*fPower2/dHighInterp3-S162)
*dHighCoeffA*4)+dHighCoeffB)/(dHighCoeffA*2)),"-")</f>
        <v>49.84180638941168</v>
      </c>
      <c r="U162" s="3">
        <f ca="1"/>
        <v>77.663378319107551</v>
      </c>
      <c r="V162" s="3">
        <f ca="1"/>
        <v>120.23398504214082</v>
      </c>
      <c r="W162" s="3">
        <f ca="1"/>
        <v>174.02439923121523</v>
      </c>
      <c r="X162" s="3">
        <f ca="1"/>
        <v>252.73744440786828</v>
      </c>
      <c r="Y162" s="3">
        <f ca="1"/>
        <v>354.3872073571066</v>
      </c>
    </row>
    <row r="163" spans="1:25" x14ac:dyDescent="0.25">
      <c r="A163">
        <v>161</v>
      </c>
      <c r="B163" s="9">
        <f t="shared" si="1"/>
        <v>4.4722222222222223</v>
      </c>
      <c r="C163" s="3">
        <f t="shared" ca="1" si="20"/>
        <v>3</v>
      </c>
      <c r="D163">
        <f t="shared" ca="1" si="21"/>
        <v>167.50223948268479</v>
      </c>
      <c r="E163" s="8">
        <f t="shared" ca="1" si="22"/>
        <v>0.85294615492277837</v>
      </c>
      <c r="F163" s="8">
        <f t="shared" ca="1" si="23"/>
        <v>198.90704332799194</v>
      </c>
      <c r="G163" s="8">
        <f t="shared" ca="1" si="24"/>
        <v>0.12398928600050714</v>
      </c>
      <c r="H163" s="8">
        <f t="shared" ca="1" si="25"/>
        <v>0.59093001582885307</v>
      </c>
      <c r="I163" s="8">
        <f t="shared" ca="1" si="26"/>
        <v>174.636487603799</v>
      </c>
      <c r="K163" s="7">
        <f t="shared" ca="1" si="19"/>
        <v>167.50223948268479</v>
      </c>
      <c r="L163" s="7">
        <f t="array" aca="1" ref="L163:Q163" ca="1">IF(K163&lt;fPower1,(fPower1-K163)*K163*fRev0/dLowInterp1+(K163-fPower0)*K163*fRev1/dLowInterp2,
IF(K163&lt;fPower3,(K163-fPower2)*(K163-fPower3)*fRev1/dHighInterp1-(K163-fPower1)*(K163-fPower3)*fRev2/dHighInterp2+(K163-fPower1)*(K163-fPower2)*fRev3/dHighInterp3,1))</f>
        <v>1</v>
      </c>
      <c r="M163" s="8">
        <f ca="1"/>
        <v>1</v>
      </c>
      <c r="N163" s="8">
        <f ca="1"/>
        <v>0.85294615492277837</v>
      </c>
      <c r="O163" s="8">
        <f ca="1"/>
        <v>0.55547006253461517</v>
      </c>
      <c r="P163" s="8">
        <f ca="1"/>
        <v>0.30399161356325416</v>
      </c>
      <c r="Q163" s="8">
        <f ca="1"/>
        <v>0.15855800802172018</v>
      </c>
      <c r="S163" s="10">
        <f t="shared" ca="1" si="27"/>
        <v>0.59093001582885307</v>
      </c>
      <c r="T163" s="6">
        <f t="array" aca="1" ref="T163:Y163" ca="1">IFERROR(IF(S163&lt;fRev1,(SQRT(dLowCoeffB^2+S163*dLowCoeffA*4)-dLowCoeffB)/(dLowCoeffA*2),
(SQRT(dHighCoeffB^2-(fRev1*fPower2*fPower3/dHighInterp1
-fRev2*fPower1*fPower3/dHighInterp2+fRev3*fPower1*fPower2/dHighInterp3-S163)
*dHighCoeffA*4)+dHighCoeffB)/(dHighCoeffA*2)),"-")</f>
        <v>49.988851794267219</v>
      </c>
      <c r="U163" s="3">
        <f ca="1"/>
        <v>77.966428558309588</v>
      </c>
      <c r="V163" s="3">
        <f ca="1"/>
        <v>120.66565911327736</v>
      </c>
      <c r="W163" s="3">
        <f ca="1"/>
        <v>174.636487603799</v>
      </c>
      <c r="X163" s="3">
        <f ca="1"/>
        <v>253.56660236049788</v>
      </c>
      <c r="Y163" s="3">
        <f ca="1"/>
        <v>355.62647064073201</v>
      </c>
    </row>
    <row r="164" spans="1:25" x14ac:dyDescent="0.25">
      <c r="A164">
        <v>162</v>
      </c>
      <c r="B164" s="9">
        <f t="shared" si="1"/>
        <v>4.5</v>
      </c>
      <c r="C164" s="3">
        <f t="shared" ca="1" si="20"/>
        <v>3</v>
      </c>
      <c r="D164">
        <f t="shared" ca="1" si="21"/>
        <v>168.50223948268479</v>
      </c>
      <c r="E164" s="8">
        <f t="shared" ca="1" si="22"/>
        <v>0.85720065377999843</v>
      </c>
      <c r="F164" s="8">
        <f t="shared" ca="1" si="23"/>
        <v>199.89919246149566</v>
      </c>
      <c r="G164" s="8">
        <f t="shared" ca="1" si="24"/>
        <v>0.12553171804110511</v>
      </c>
      <c r="H164" s="8">
        <f t="shared" ca="1" si="25"/>
        <v>0.59387757712862643</v>
      </c>
      <c r="I164" s="8">
        <f t="shared" ca="1" si="26"/>
        <v>175.24274359392504</v>
      </c>
      <c r="K164" s="7">
        <f t="shared" ca="1" si="19"/>
        <v>168.50223948268479</v>
      </c>
      <c r="L164" s="7">
        <f t="array" aca="1" ref="L164:Q164" ca="1">IF(K164&lt;fPower1,(fPower1-K164)*K164*fRev0/dLowInterp1+(K164-fPower0)*K164*fRev1/dLowInterp2,
IF(K164&lt;fPower3,(K164-fPower2)*(K164-fPower3)*fRev1/dHighInterp1-(K164-fPower1)*(K164-fPower3)*fRev2/dHighInterp2+(K164-fPower1)*(K164-fPower2)*fRev3/dHighInterp3,1))</f>
        <v>1</v>
      </c>
      <c r="M164" s="8">
        <f ca="1"/>
        <v>1</v>
      </c>
      <c r="N164" s="8">
        <f ca="1"/>
        <v>0.85720065377999843</v>
      </c>
      <c r="O164" s="8">
        <f ca="1"/>
        <v>0.5605264118997797</v>
      </c>
      <c r="P164" s="8">
        <f ca="1"/>
        <v>0.30679425908904612</v>
      </c>
      <c r="Q164" s="8">
        <f ca="1"/>
        <v>0.1601891022506412</v>
      </c>
      <c r="S164" s="10">
        <f t="shared" ca="1" si="27"/>
        <v>0.59387757712862643</v>
      </c>
      <c r="T164" s="6">
        <f t="array" aca="1" ref="T164:Y164" ca="1">IFERROR(IF(S164&lt;fRev1,(SQRT(dLowCoeffB^2+S164*dLowCoeffA*4)-dLowCoeffB)/(dLowCoeffA*2),
(SQRT(dHighCoeffB^2-(fRev1*fPower2*fPower3/dHighInterp1
-fRev2*fPower1*fPower3/dHighInterp2+fRev3*fPower1*fPower2/dHighInterp3-S164)
*dHighCoeffA*4)+dHighCoeffB)/(dHighCoeffA*2)),"-")</f>
        <v>50.13451196036074</v>
      </c>
      <c r="U164" s="3">
        <f ca="1"/>
        <v>78.266553281990397</v>
      </c>
      <c r="V164" s="3">
        <f ca="1"/>
        <v>121.09321089685997</v>
      </c>
      <c r="W164" s="3">
        <f ca="1"/>
        <v>175.24274359392504</v>
      </c>
      <c r="X164" s="3">
        <f ca="1"/>
        <v>254.3879071754786</v>
      </c>
      <c r="Y164" s="3">
        <f ca="1"/>
        <v>356.85375317449564</v>
      </c>
    </row>
    <row r="165" spans="1:25" x14ac:dyDescent="0.25">
      <c r="A165">
        <v>163</v>
      </c>
      <c r="B165" s="9">
        <f t="shared" si="1"/>
        <v>4.5277777777777777</v>
      </c>
      <c r="C165" s="3">
        <f t="shared" ca="1" si="20"/>
        <v>3</v>
      </c>
      <c r="D165">
        <f t="shared" ca="1" si="21"/>
        <v>169.50223948268479</v>
      </c>
      <c r="E165" s="8">
        <f t="shared" ca="1" si="22"/>
        <v>0.86139913843514493</v>
      </c>
      <c r="F165" s="8">
        <f t="shared" ca="1" si="23"/>
        <v>200.87827908307582</v>
      </c>
      <c r="G165" s="8">
        <f t="shared" ca="1" si="24"/>
        <v>0.12708170476242514</v>
      </c>
      <c r="H165" s="8">
        <f t="shared" ca="1" si="25"/>
        <v>0.59678633120343383</v>
      </c>
      <c r="I165" s="8">
        <f t="shared" ca="1" si="26"/>
        <v>175.84310572975014</v>
      </c>
      <c r="K165" s="7">
        <f t="shared" ca="1" si="19"/>
        <v>169.50223948268479</v>
      </c>
      <c r="L165" s="7">
        <f t="array" aca="1" ref="L165:Q165" ca="1">IF(K165&lt;fPower1,(fPower1-K165)*K165*fRev0/dLowInterp1+(K165-fPower0)*K165*fRev1/dLowInterp2,
IF(K165&lt;fPower3,(K165-fPower2)*(K165-fPower3)*fRev1/dHighInterp1-(K165-fPower1)*(K165-fPower3)*fRev2/dHighInterp2+(K165-fPower1)*(K165-fPower2)*fRev3/dHighInterp3,1))</f>
        <v>1</v>
      </c>
      <c r="M165" s="8">
        <f ca="1"/>
        <v>1</v>
      </c>
      <c r="N165" s="8">
        <f ca="1"/>
        <v>0.86139913843514493</v>
      </c>
      <c r="O165" s="8">
        <f ca="1"/>
        <v>0.56555473328758632</v>
      </c>
      <c r="P165" s="8">
        <f ca="1"/>
        <v>0.30960862902263947</v>
      </c>
      <c r="Q165" s="8">
        <f ca="1"/>
        <v>0.16182832090466043</v>
      </c>
      <c r="S165" s="10">
        <f t="shared" ca="1" si="27"/>
        <v>0.59678633120343383</v>
      </c>
      <c r="T165" s="6">
        <f t="array" aca="1" ref="T165:Y165" ca="1">IFERROR(IF(S165&lt;fRev1,(SQRT(dLowCoeffB^2+S165*dLowCoeffA*4)-dLowCoeffB)/(dLowCoeffA*2),
(SQRT(dHighCoeffB^2-(fRev1*fPower2*fPower3/dHighInterp1
-fRev2*fPower1*fPower3/dHighInterp2+fRev3*fPower1*fPower2/dHighInterp3-S165)
*dHighCoeffA*4)+dHighCoeffB)/(dHighCoeffA*2)),"-")</f>
        <v>50.278771828659877</v>
      </c>
      <c r="U165" s="3">
        <f ca="1"/>
        <v>78.563722774606077</v>
      </c>
      <c r="V165" s="3">
        <f ca="1"/>
        <v>121.51659720852464</v>
      </c>
      <c r="W165" s="3">
        <f ca="1"/>
        <v>175.84310572975014</v>
      </c>
      <c r="X165" s="3">
        <f ca="1"/>
        <v>255.20127470127159</v>
      </c>
      <c r="Y165" s="3">
        <f ca="1"/>
        <v>358.06893378148999</v>
      </c>
    </row>
    <row r="166" spans="1:25" x14ac:dyDescent="0.25">
      <c r="A166">
        <v>164</v>
      </c>
      <c r="B166" s="9">
        <f t="shared" si="1"/>
        <v>4.5555555555555554</v>
      </c>
      <c r="C166" s="3">
        <f t="shared" ca="1" si="20"/>
        <v>3</v>
      </c>
      <c r="D166">
        <f t="shared" ca="1" si="21"/>
        <v>170.50223948268479</v>
      </c>
      <c r="E166" s="8">
        <f t="shared" ca="1" si="22"/>
        <v>0.86554160888821763</v>
      </c>
      <c r="F166" s="8">
        <f t="shared" ca="1" si="23"/>
        <v>201.84430319273235</v>
      </c>
      <c r="G166" s="8">
        <f t="shared" ca="1" si="24"/>
        <v>0.12863914537348017</v>
      </c>
      <c r="H166" s="8">
        <f t="shared" ca="1" si="25"/>
        <v>0.59965627805327493</v>
      </c>
      <c r="I166" s="8">
        <f t="shared" ca="1" si="26"/>
        <v>176.43751228281548</v>
      </c>
      <c r="K166" s="7">
        <f t="shared" ca="1" si="19"/>
        <v>170.50223948268479</v>
      </c>
      <c r="L166" s="7">
        <f t="array" aca="1" ref="L166:Q166" ca="1">IF(K166&lt;fPower1,(fPower1-K166)*K166*fRev0/dLowInterp1+(K166-fPower0)*K166*fRev1/dLowInterp2,
IF(K166&lt;fPower3,(K166-fPower2)*(K166-fPower3)*fRev1/dHighInterp1-(K166-fPower1)*(K166-fPower3)*fRev2/dHighInterp2+(K166-fPower1)*(K166-fPower2)*fRev3/dHighInterp3,1))</f>
        <v>1</v>
      </c>
      <c r="M166" s="8">
        <f ca="1"/>
        <v>1</v>
      </c>
      <c r="N166" s="8">
        <f ca="1"/>
        <v>0.86554160888821763</v>
      </c>
      <c r="O166" s="8">
        <f ca="1"/>
        <v>0.57055502669803493</v>
      </c>
      <c r="P166" s="8">
        <f ca="1"/>
        <v>0.31243472336403438</v>
      </c>
      <c r="Q166" s="8">
        <f ca="1"/>
        <v>0.16347566398377777</v>
      </c>
      <c r="S166" s="10">
        <f t="shared" ca="1" si="27"/>
        <v>0.59965627805327493</v>
      </c>
      <c r="T166" s="6">
        <f t="array" aca="1" ref="T166:Y166" ca="1">IFERROR(IF(S166&lt;fRev1,(SQRT(dLowCoeffB^2+S166*dLowCoeffA*4)-dLowCoeffB)/(dLowCoeffA*2),
(SQRT(dHighCoeffB^2-(fRev1*fPower2*fPower3/dHighInterp1
-fRev2*fPower1*fPower3/dHighInterp2+fRev3*fPower1*fPower2/dHighInterp3-S166)
*dHighCoeffA*4)+dHighCoeffB)/(dHighCoeffA*2)),"-")</f>
        <v>50.421616269000324</v>
      </c>
      <c r="U166" s="3">
        <f ca="1"/>
        <v>78.857907215383747</v>
      </c>
      <c r="V166" s="3">
        <f ca="1"/>
        <v>121.93577468820632</v>
      </c>
      <c r="W166" s="3">
        <f ca="1"/>
        <v>176.43751228281548</v>
      </c>
      <c r="X166" s="3">
        <f ca="1"/>
        <v>256.00662041051862</v>
      </c>
      <c r="Y166" s="3">
        <f ca="1"/>
        <v>359.27189086433577</v>
      </c>
    </row>
    <row r="167" spans="1:25" x14ac:dyDescent="0.25">
      <c r="A167">
        <v>165</v>
      </c>
      <c r="B167" s="9">
        <f t="shared" si="1"/>
        <v>4.583333333333333</v>
      </c>
      <c r="C167" s="3">
        <f t="shared" ca="1" si="20"/>
        <v>3</v>
      </c>
      <c r="D167">
        <f t="shared" ca="1" si="21"/>
        <v>171.50223948268479</v>
      </c>
      <c r="E167" s="8">
        <f t="shared" ca="1" si="22"/>
        <v>0.86962806513921642</v>
      </c>
      <c r="F167" s="8">
        <f t="shared" ca="1" si="23"/>
        <v>202.79726479046528</v>
      </c>
      <c r="G167" s="8">
        <f t="shared" ca="1" si="24"/>
        <v>0.13020393908328315</v>
      </c>
      <c r="H167" s="8">
        <f t="shared" ca="1" si="25"/>
        <v>0.60248741767814995</v>
      </c>
      <c r="I167" s="8">
        <f t="shared" ca="1" si="26"/>
        <v>177.02590128489237</v>
      </c>
      <c r="K167" s="7">
        <f t="shared" ca="1" si="19"/>
        <v>171.50223948268479</v>
      </c>
      <c r="L167" s="7">
        <f t="array" aca="1" ref="L167:Q167" ca="1">IF(K167&lt;fPower1,(fPower1-K167)*K167*fRev0/dLowInterp1+(K167-fPower0)*K167*fRev1/dLowInterp2,
IF(K167&lt;fPower3,(K167-fPower2)*(K167-fPower3)*fRev1/dHighInterp1-(K167-fPower1)*(K167-fPower3)*fRev2/dHighInterp2+(K167-fPower1)*(K167-fPower2)*fRev3/dHighInterp3,1))</f>
        <v>1</v>
      </c>
      <c r="M167" s="8">
        <f ca="1"/>
        <v>1</v>
      </c>
      <c r="N167" s="8">
        <f ca="1"/>
        <v>0.86962806513921642</v>
      </c>
      <c r="O167" s="8">
        <f ca="1"/>
        <v>0.57552729213112575</v>
      </c>
      <c r="P167" s="8">
        <f ca="1"/>
        <v>0.31527254211323075</v>
      </c>
      <c r="Q167" s="8">
        <f ca="1"/>
        <v>0.16513113148799327</v>
      </c>
      <c r="S167" s="10">
        <f t="shared" ca="1" si="27"/>
        <v>0.60248741767814995</v>
      </c>
      <c r="T167" s="6">
        <f t="array" aca="1" ref="T167:Y167" ca="1">IFERROR(IF(S167&lt;fRev1,(SQRT(dLowCoeffB^2+S167*dLowCoeffA*4)-dLowCoeffB)/(dLowCoeffA*2),
(SQRT(dHighCoeffB^2-(fRev1*fPower2*fPower3/dHighInterp1
-fRev2*fPower1*fPower3/dHighInterp2+fRev3*fPower1*fPower2/dHighInterp3-S167)
*dHighCoeffA*4)+dHighCoeffB)/(dHighCoeffA*2)),"-")</f>
        <v>50.563030084137488</v>
      </c>
      <c r="U167" s="3">
        <f ca="1"/>
        <v>79.149076686604658</v>
      </c>
      <c r="V167" s="3">
        <f ca="1"/>
        <v>122.35069981201039</v>
      </c>
      <c r="W167" s="3">
        <f ca="1"/>
        <v>177.02590128489237</v>
      </c>
      <c r="X167" s="3">
        <f ca="1"/>
        <v>256.80385942288962</v>
      </c>
      <c r="Y167" s="3">
        <f ca="1"/>
        <v>360.46250243901648</v>
      </c>
    </row>
    <row r="168" spans="1:25" x14ac:dyDescent="0.25">
      <c r="A168">
        <v>166</v>
      </c>
      <c r="B168" s="9">
        <f t="shared" si="1"/>
        <v>4.6111111111111107</v>
      </c>
      <c r="C168" s="3">
        <f t="shared" ca="1" si="20"/>
        <v>3</v>
      </c>
      <c r="D168">
        <f t="shared" ca="1" si="21"/>
        <v>172.50223948268479</v>
      </c>
      <c r="E168" s="8">
        <f t="shared" ca="1" si="22"/>
        <v>0.87365850718814153</v>
      </c>
      <c r="F168" s="8">
        <f t="shared" ca="1" si="23"/>
        <v>203.73716387627462</v>
      </c>
      <c r="G168" s="8">
        <f t="shared" ca="1" si="24"/>
        <v>0.13177598510084701</v>
      </c>
      <c r="H168" s="8">
        <f t="shared" ca="1" si="25"/>
        <v>0.6052797500780589</v>
      </c>
      <c r="I168" s="8">
        <f t="shared" ca="1" si="26"/>
        <v>177.60821054553085</v>
      </c>
      <c r="K168" s="7">
        <f t="shared" ca="1" si="19"/>
        <v>172.50223948268479</v>
      </c>
      <c r="L168" s="7">
        <f t="array" aca="1" ref="L168:Q168" ca="1">IF(K168&lt;fPower1,(fPower1-K168)*K168*fRev0/dLowInterp1+(K168-fPower0)*K168*fRev1/dLowInterp2,
IF(K168&lt;fPower3,(K168-fPower2)*(K168-fPower3)*fRev1/dHighInterp1-(K168-fPower1)*(K168-fPower3)*fRev2/dHighInterp2+(K168-fPower1)*(K168-fPower2)*fRev3/dHighInterp3,1))</f>
        <v>1</v>
      </c>
      <c r="M168" s="8">
        <f ca="1"/>
        <v>1</v>
      </c>
      <c r="N168" s="8">
        <f ca="1"/>
        <v>0.87365850718814153</v>
      </c>
      <c r="O168" s="8">
        <f ca="1"/>
        <v>0.58047152958685877</v>
      </c>
      <c r="P168" s="8">
        <f ca="1"/>
        <v>0.31812208527022856</v>
      </c>
      <c r="Q168" s="8">
        <f ca="1"/>
        <v>0.16679472341730692</v>
      </c>
      <c r="S168" s="10">
        <f t="shared" ca="1" si="27"/>
        <v>0.6052797500780589</v>
      </c>
      <c r="T168" s="6">
        <f t="array" aca="1" ref="T168:Y168" ca="1">IFERROR(IF(S168&lt;fRev1,(SQRT(dLowCoeffB^2+S168*dLowCoeffA*4)-dLowCoeffB)/(dLowCoeffA*2),
(SQRT(dHighCoeffB^2-(fRev1*fPower2*fPower3/dHighInterp1
-fRev2*fPower1*fPower3/dHighInterp2+fRev3*fPower1*fPower2/dHighInterp3-S168)
*dHighCoeffA*4)+dHighCoeffB)/(dHighCoeffA*2)),"-")</f>
        <v>50.702998013979581</v>
      </c>
      <c r="U168" s="3">
        <f ca="1"/>
        <v>79.437201182205939</v>
      </c>
      <c r="V168" s="3">
        <f ca="1"/>
        <v>122.76132890457303</v>
      </c>
      <c r="W168" s="3">
        <f ca="1"/>
        <v>177.60821054553085</v>
      </c>
      <c r="X168" s="3">
        <f ca="1"/>
        <v>257.59290652891804</v>
      </c>
      <c r="Y168" s="3">
        <f ca="1"/>
        <v>361.64064617000008</v>
      </c>
    </row>
    <row r="169" spans="1:25" x14ac:dyDescent="0.25">
      <c r="A169">
        <v>167</v>
      </c>
      <c r="B169" s="9">
        <f t="shared" si="1"/>
        <v>4.6388888888888893</v>
      </c>
      <c r="C169" s="3">
        <f t="shared" ca="1" si="20"/>
        <v>3</v>
      </c>
      <c r="D169">
        <f t="shared" ca="1" si="21"/>
        <v>173.50223948268479</v>
      </c>
      <c r="E169" s="8">
        <f t="shared" ca="1" si="22"/>
        <v>0.87763293503499284</v>
      </c>
      <c r="F169" s="8">
        <f t="shared" ca="1" si="23"/>
        <v>204.66400045016036</v>
      </c>
      <c r="G169" s="8">
        <f t="shared" ca="1" si="24"/>
        <v>0.13335518263518467</v>
      </c>
      <c r="H169" s="8">
        <f t="shared" ca="1" si="25"/>
        <v>0.60803327525300166</v>
      </c>
      <c r="I169" s="8">
        <f t="shared" ca="1" si="26"/>
        <v>178.18437767031799</v>
      </c>
      <c r="K169" s="7">
        <f t="shared" ca="1" si="19"/>
        <v>173.50223948268479</v>
      </c>
      <c r="L169" s="7">
        <f t="array" aca="1" ref="L169:Q169" ca="1">IF(K169&lt;fPower1,(fPower1-K169)*K169*fRev0/dLowInterp1+(K169-fPower0)*K169*fRev1/dLowInterp2,
IF(K169&lt;fPower3,(K169-fPower2)*(K169-fPower3)*fRev1/dHighInterp1-(K169-fPower1)*(K169-fPower3)*fRev2/dHighInterp2+(K169-fPower1)*(K169-fPower2)*fRev3/dHighInterp3,1))</f>
        <v>1</v>
      </c>
      <c r="M169" s="8">
        <f ca="1"/>
        <v>1</v>
      </c>
      <c r="N169" s="8">
        <f ca="1"/>
        <v>0.87763293503499284</v>
      </c>
      <c r="O169" s="8">
        <f ca="1"/>
        <v>0.58538773906523378</v>
      </c>
      <c r="P169" s="8">
        <f ca="1"/>
        <v>0.32098335283502788</v>
      </c>
      <c r="Q169" s="8">
        <f ca="1"/>
        <v>0.16846643977171868</v>
      </c>
      <c r="S169" s="10">
        <f t="shared" ca="1" si="27"/>
        <v>0.60803327525300166</v>
      </c>
      <c r="T169" s="6">
        <f t="array" aca="1" ref="T169:Y169" ca="1">IFERROR(IF(S169&lt;fRev1,(SQRT(dLowCoeffB^2+S169*dLowCoeffA*4)-dLowCoeffB)/(dLowCoeffA*2),
(SQRT(dHighCoeffB^2-(fRev1*fPower2*fPower3/dHighInterp1
-fRev2*fPower1*fPower3/dHighInterp2+fRev3*fPower1*fPower2/dHighInterp3-S169)
*dHighCoeffA*4)+dHighCoeffB)/(dHighCoeffA*2)),"-")</f>
        <v>50.841504740004012</v>
      </c>
      <c r="U169" s="3">
        <f ca="1"/>
        <v>79.722250616702723</v>
      </c>
      <c r="V169" s="3">
        <f ca="1"/>
        <v>123.16761815191451</v>
      </c>
      <c r="W169" s="3">
        <f ca="1"/>
        <v>178.18437767031799</v>
      </c>
      <c r="X169" s="3">
        <f ca="1"/>
        <v>258.37367621483844</v>
      </c>
      <c r="Y169" s="3">
        <f ca="1"/>
        <v>362.80619940665866</v>
      </c>
    </row>
    <row r="170" spans="1:25" x14ac:dyDescent="0.25">
      <c r="A170">
        <v>168</v>
      </c>
      <c r="B170" s="9">
        <f t="shared" si="1"/>
        <v>4.666666666666667</v>
      </c>
      <c r="C170" s="3">
        <f t="shared" ca="1" si="20"/>
        <v>3</v>
      </c>
      <c r="D170">
        <f t="shared" ca="1" si="21"/>
        <v>174.50223948268479</v>
      </c>
      <c r="E170" s="8">
        <f t="shared" ca="1" si="22"/>
        <v>0.88155134867977025</v>
      </c>
      <c r="F170" s="8">
        <f t="shared" ca="1" si="23"/>
        <v>205.57777451212243</v>
      </c>
      <c r="G170" s="8">
        <f t="shared" ca="1" si="24"/>
        <v>0.13494143089530908</v>
      </c>
      <c r="H170" s="8">
        <f t="shared" ca="1" si="25"/>
        <v>0.61074799320297801</v>
      </c>
      <c r="I170" s="8">
        <f t="shared" ca="1" si="26"/>
        <v>178.75434007985288</v>
      </c>
      <c r="K170" s="7">
        <f t="shared" ca="1" si="19"/>
        <v>174.50223948268479</v>
      </c>
      <c r="L170" s="7">
        <f t="array" aca="1" ref="L170:Q170" ca="1">IF(K170&lt;fPower1,(fPower1-K170)*K170*fRev0/dLowInterp1+(K170-fPower0)*K170*fRev1/dLowInterp2,
IF(K170&lt;fPower3,(K170-fPower2)*(K170-fPower3)*fRev1/dHighInterp1-(K170-fPower1)*(K170-fPower3)*fRev2/dHighInterp2+(K170-fPower1)*(K170-fPower2)*fRev3/dHighInterp3,1))</f>
        <v>1</v>
      </c>
      <c r="M170" s="8">
        <f ca="1"/>
        <v>1</v>
      </c>
      <c r="N170" s="8">
        <f ca="1"/>
        <v>0.88155134867977025</v>
      </c>
      <c r="O170" s="8">
        <f ca="1"/>
        <v>0.59027592056625078</v>
      </c>
      <c r="P170" s="8">
        <f ca="1"/>
        <v>0.32385634480762865</v>
      </c>
      <c r="Q170" s="8">
        <f ca="1"/>
        <v>0.17014628055122866</v>
      </c>
      <c r="S170" s="10">
        <f t="shared" ca="1" si="27"/>
        <v>0.61074799320297801</v>
      </c>
      <c r="T170" s="6">
        <f t="array" aca="1" ref="T170:Y170" ca="1">IFERROR(IF(S170&lt;fRev1,(SQRT(dLowCoeffB^2+S170*dLowCoeffA*4)-dLowCoeffB)/(dLowCoeffA*2),
(SQRT(dHighCoeffB^2-(fRev1*fPower2*fPower3/dHighInterp1
-fRev2*fPower1*fPower3/dHighInterp2+fRev3*fPower1*fPower2/dHighInterp3-S170)
*dHighCoeffA*4)+dHighCoeffB)/(dHighCoeffA*2)),"-")</f>
        <v>50.97853488985978</v>
      </c>
      <c r="U170" s="3">
        <f ca="1"/>
        <v>80.004194834433861</v>
      </c>
      <c r="V170" s="3">
        <f ca="1"/>
        <v>123.56952361479051</v>
      </c>
      <c r="W170" s="3">
        <f ca="1"/>
        <v>178.75434007985288</v>
      </c>
      <c r="X170" s="3">
        <f ca="1"/>
        <v>259.14608268843415</v>
      </c>
      <c r="Y170" s="3">
        <f ca="1"/>
        <v>363.95903922099603</v>
      </c>
    </row>
    <row r="171" spans="1:25" x14ac:dyDescent="0.25">
      <c r="A171">
        <v>169</v>
      </c>
      <c r="B171" s="9">
        <f t="shared" si="1"/>
        <v>4.6944444444444446</v>
      </c>
      <c r="C171" s="3">
        <f t="shared" ca="1" si="20"/>
        <v>3</v>
      </c>
      <c r="D171">
        <f t="shared" ca="1" si="21"/>
        <v>175.50223948268479</v>
      </c>
      <c r="E171" s="8">
        <f t="shared" ca="1" si="22"/>
        <v>0.88541374812247398</v>
      </c>
      <c r="F171" s="8">
        <f t="shared" ca="1" si="23"/>
        <v>206.47848606216095</v>
      </c>
      <c r="G171" s="8">
        <f t="shared" ca="1" si="24"/>
        <v>0.13653462909023317</v>
      </c>
      <c r="H171" s="8">
        <f t="shared" ca="1" si="25"/>
        <v>0.61342390392798851</v>
      </c>
      <c r="I171" s="8">
        <f t="shared" ca="1" si="26"/>
        <v>179.31803502944288</v>
      </c>
      <c r="K171" s="7">
        <f t="shared" ca="1" si="19"/>
        <v>175.50223948268479</v>
      </c>
      <c r="L171" s="7">
        <f t="array" aca="1" ref="L171:Q171" ca="1">IF(K171&lt;fPower1,(fPower1-K171)*K171*fRev0/dLowInterp1+(K171-fPower0)*K171*fRev1/dLowInterp2,
IF(K171&lt;fPower3,(K171-fPower2)*(K171-fPower3)*fRev1/dHighInterp1-(K171-fPower1)*(K171-fPower3)*fRev2/dHighInterp2+(K171-fPower1)*(K171-fPower2)*fRev3/dHighInterp3,1))</f>
        <v>1</v>
      </c>
      <c r="M171" s="8">
        <f ca="1"/>
        <v>1</v>
      </c>
      <c r="N171" s="8">
        <f ca="1"/>
        <v>0.88541374812247398</v>
      </c>
      <c r="O171" s="8">
        <f ca="1"/>
        <v>0.59513607408990998</v>
      </c>
      <c r="P171" s="8">
        <f ca="1"/>
        <v>0.32674106118803087</v>
      </c>
      <c r="Q171" s="8">
        <f ca="1"/>
        <v>0.17183424575583672</v>
      </c>
      <c r="S171" s="10">
        <f t="shared" ca="1" si="27"/>
        <v>0.61342390392798851</v>
      </c>
      <c r="T171" s="6">
        <f t="array" aca="1" ref="T171:Y171" ca="1">IFERROR(IF(S171&lt;fRev1,(SQRT(dLowCoeffB^2+S171*dLowCoeffA*4)-dLowCoeffB)/(dLowCoeffA*2),
(SQRT(dHighCoeffB^2-(fRev1*fPower2*fPower3/dHighInterp1
-fRev2*fPower1*fPower3/dHighInterp2+fRev3*fPower1*fPower2/dHighInterp3-S171)
*dHighCoeffA*4)+dHighCoeffB)/(dHighCoeffA*2)),"-")</f>
        <v>51.114073042157095</v>
      </c>
      <c r="U171" s="3">
        <f ca="1"/>
        <v>80.283003619131591</v>
      </c>
      <c r="V171" s="3">
        <f ca="1"/>
        <v>123.96700124254407</v>
      </c>
      <c r="W171" s="3">
        <f ca="1"/>
        <v>179.31803502944288</v>
      </c>
      <c r="X171" s="3">
        <f ca="1"/>
        <v>259.91003990590445</v>
      </c>
      <c r="Y171" s="3">
        <f ca="1"/>
        <v>365.09904244668587</v>
      </c>
    </row>
    <row r="172" spans="1:25" x14ac:dyDescent="0.25">
      <c r="A172">
        <v>170</v>
      </c>
      <c r="B172" s="9">
        <f t="shared" si="1"/>
        <v>4.7222222222222223</v>
      </c>
      <c r="C172" s="3">
        <f t="shared" ca="1" si="20"/>
        <v>3</v>
      </c>
      <c r="D172">
        <f t="shared" ca="1" si="21"/>
        <v>176.50223948268479</v>
      </c>
      <c r="E172" s="8">
        <f t="shared" ca="1" si="22"/>
        <v>0.88922013336310401</v>
      </c>
      <c r="F172" s="8">
        <f t="shared" ca="1" si="23"/>
        <v>207.36613510027587</v>
      </c>
      <c r="G172" s="8">
        <f t="shared" ca="1" si="24"/>
        <v>0.13813467642896987</v>
      </c>
      <c r="H172" s="8">
        <f t="shared" ca="1" si="25"/>
        <v>0.61606100742803283</v>
      </c>
      <c r="I172" s="8">
        <f t="shared" ca="1" si="26"/>
        <v>179.87539962952619</v>
      </c>
      <c r="K172" s="7">
        <f t="shared" ca="1" si="19"/>
        <v>176.50223948268479</v>
      </c>
      <c r="L172" s="7">
        <f t="array" aca="1" ref="L172:Q172" ca="1">IF(K172&lt;fPower1,(fPower1-K172)*K172*fRev0/dLowInterp1+(K172-fPower0)*K172*fRev1/dLowInterp2,
IF(K172&lt;fPower3,(K172-fPower2)*(K172-fPower3)*fRev1/dHighInterp1-(K172-fPower1)*(K172-fPower3)*fRev2/dHighInterp2+(K172-fPower1)*(K172-fPower2)*fRev3/dHighInterp3,1))</f>
        <v>1</v>
      </c>
      <c r="M172" s="8">
        <f ca="1"/>
        <v>1</v>
      </c>
      <c r="N172" s="8">
        <f ca="1"/>
        <v>0.88922013336310401</v>
      </c>
      <c r="O172" s="8">
        <f ca="1"/>
        <v>0.59996819963621129</v>
      </c>
      <c r="P172" s="8">
        <f ca="1"/>
        <v>0.32963750197623465</v>
      </c>
      <c r="Q172" s="8">
        <f ca="1"/>
        <v>0.17353033538554302</v>
      </c>
      <c r="S172" s="10">
        <f t="shared" ca="1" si="27"/>
        <v>0.61606100742803283</v>
      </c>
      <c r="T172" s="6">
        <f t="array" aca="1" ref="T172:Y172" ca="1">IFERROR(IF(S172&lt;fRev1,(SQRT(dLowCoeffB^2+S172*dLowCoeffA*4)-dLowCoeffB)/(dLowCoeffA*2),
(SQRT(dHighCoeffB^2-(fRev1*fPower2*fPower3/dHighInterp1
-fRev2*fPower1*fPower3/dHighInterp2+fRev3*fPower1*fPower2/dHighInterp3-S172)
*dHighCoeffA*4)+dHighCoeffB)/(dHighCoeffA*2)),"-")</f>
        <v>51.248103731446143</v>
      </c>
      <c r="U172" s="3">
        <f ca="1"/>
        <v>80.558646703817061</v>
      </c>
      <c r="V172" s="3">
        <f ca="1"/>
        <v>124.36000688746172</v>
      </c>
      <c r="W172" s="3">
        <f ca="1"/>
        <v>179.87539962952619</v>
      </c>
      <c r="X172" s="3">
        <f ca="1"/>
        <v>260.66546159975934</v>
      </c>
      <c r="Y172" s="3">
        <f ca="1"/>
        <v>366.22608571942635</v>
      </c>
    </row>
    <row r="173" spans="1:25" x14ac:dyDescent="0.25">
      <c r="A173">
        <v>171</v>
      </c>
      <c r="B173" s="9">
        <f t="shared" si="1"/>
        <v>4.75</v>
      </c>
      <c r="C173" s="3">
        <f t="shared" ca="1" si="20"/>
        <v>3</v>
      </c>
      <c r="D173">
        <f t="shared" ca="1" si="21"/>
        <v>177.50223948268479</v>
      </c>
      <c r="E173" s="8">
        <f t="shared" ca="1" si="22"/>
        <v>0.89297050440165993</v>
      </c>
      <c r="F173" s="8">
        <f t="shared" ca="1" si="23"/>
        <v>208.24072162646712</v>
      </c>
      <c r="G173" s="8">
        <f t="shared" ca="1" si="24"/>
        <v>0.13974147212053212</v>
      </c>
      <c r="H173" s="8">
        <f t="shared" ca="1" si="25"/>
        <v>0.61865930370311084</v>
      </c>
      <c r="I173" s="8">
        <f t="shared" ca="1" si="26"/>
        <v>180.42637086682382</v>
      </c>
      <c r="K173" s="7">
        <f t="shared" ca="1" si="19"/>
        <v>177.50223948268479</v>
      </c>
      <c r="L173" s="7">
        <f t="array" aca="1" ref="L173:Q173" ca="1">IF(K173&lt;fPower1,(fPower1-K173)*K173*fRev0/dLowInterp1+(K173-fPower0)*K173*fRev1/dLowInterp2,
IF(K173&lt;fPower3,(K173-fPower2)*(K173-fPower3)*fRev1/dHighInterp1-(K173-fPower1)*(K173-fPower3)*fRev2/dHighInterp2+(K173-fPower1)*(K173-fPower2)*fRev3/dHighInterp3,1))</f>
        <v>1</v>
      </c>
      <c r="M173" s="8">
        <f ca="1"/>
        <v>1</v>
      </c>
      <c r="N173" s="8">
        <f ca="1"/>
        <v>0.89297050440165993</v>
      </c>
      <c r="O173" s="8">
        <f ca="1"/>
        <v>0.60477229720515469</v>
      </c>
      <c r="P173" s="8">
        <f ca="1"/>
        <v>0.33254566717223977</v>
      </c>
      <c r="Q173" s="8">
        <f ca="1"/>
        <v>0.17523454944034733</v>
      </c>
      <c r="S173" s="10">
        <f t="shared" ca="1" si="27"/>
        <v>0.61865930370311084</v>
      </c>
      <c r="T173" s="6">
        <f t="array" aca="1" ref="T173:Y173" ca="1">IFERROR(IF(S173&lt;fRev1,(SQRT(dLowCoeffB^2+S173*dLowCoeffA*4)-dLowCoeffB)/(dLowCoeffA*2),
(SQRT(dHighCoeffB^2-(fRev1*fPower2*fPower3/dHighInterp1
-fRev2*fPower1*fPower3/dHighInterp2+fRev3*fPower1*fPower2/dHighInterp3-S173)
*dHighCoeffA*4)+dHighCoeffB)/(dHighCoeffA*2)),"-")</f>
        <v>51.380611453386159</v>
      </c>
      <c r="U173" s="3">
        <f ca="1"/>
        <v>80.831093781021963</v>
      </c>
      <c r="V173" s="3">
        <f ca="1"/>
        <v>124.74849631963539</v>
      </c>
      <c r="W173" s="3">
        <f ca="1"/>
        <v>180.42637086682382</v>
      </c>
      <c r="X173" s="3">
        <f ca="1"/>
        <v>261.41226130774675</v>
      </c>
      <c r="Y173" s="3">
        <f ca="1"/>
        <v>367.34004551861284</v>
      </c>
    </row>
    <row r="174" spans="1:25" x14ac:dyDescent="0.25">
      <c r="A174">
        <v>172</v>
      </c>
      <c r="B174" s="9">
        <f t="shared" si="1"/>
        <v>4.7777777777777777</v>
      </c>
      <c r="C174" s="3">
        <f t="shared" ca="1" si="20"/>
        <v>3</v>
      </c>
      <c r="D174">
        <f t="shared" ca="1" si="21"/>
        <v>178.50223948268479</v>
      </c>
      <c r="E174" s="8">
        <f t="shared" ca="1" si="22"/>
        <v>0.89666486123814226</v>
      </c>
      <c r="F174" s="8">
        <f t="shared" ca="1" si="23"/>
        <v>209.10224564073479</v>
      </c>
      <c r="G174" s="8">
        <f t="shared" ca="1" si="24"/>
        <v>0.14135491537393285</v>
      </c>
      <c r="H174" s="8">
        <f t="shared" ca="1" si="25"/>
        <v>0.62121879275322278</v>
      </c>
      <c r="I174" s="8">
        <f t="shared" ca="1" si="26"/>
        <v>180.97088562622335</v>
      </c>
      <c r="K174" s="7">
        <f t="shared" ca="1" si="19"/>
        <v>178.50223948268479</v>
      </c>
      <c r="L174" s="7">
        <f t="array" aca="1" ref="L174:Q174" ca="1">IF(K174&lt;fPower1,(fPower1-K174)*K174*fRev0/dLowInterp1+(K174-fPower0)*K174*fRev1/dLowInterp2,
IF(K174&lt;fPower3,(K174-fPower2)*(K174-fPower3)*fRev1/dHighInterp1-(K174-fPower1)*(K174-fPower3)*fRev2/dHighInterp2+(K174-fPower1)*(K174-fPower2)*fRev3/dHighInterp3,1))</f>
        <v>1</v>
      </c>
      <c r="M174" s="8">
        <f ca="1"/>
        <v>1</v>
      </c>
      <c r="N174" s="8">
        <f ca="1"/>
        <v>0.89666486123814226</v>
      </c>
      <c r="O174" s="8">
        <f ca="1"/>
        <v>0.60954836679674007</v>
      </c>
      <c r="P174" s="8">
        <f ca="1"/>
        <v>0.3354655567760465</v>
      </c>
      <c r="Q174" s="8">
        <f ca="1"/>
        <v>0.17694688792024985</v>
      </c>
      <c r="S174" s="10">
        <f t="shared" ca="1" si="27"/>
        <v>0.62121879275322278</v>
      </c>
      <c r="T174" s="6">
        <f t="array" aca="1" ref="T174:Y174" ca="1">IFERROR(IF(S174&lt;fRev1,(SQRT(dLowCoeffB^2+S174*dLowCoeffA*4)-dLowCoeffB)/(dLowCoeffA*2),
(SQRT(dHighCoeffB^2-(fRev1*fPower2*fPower3/dHighInterp1
-fRev2*fPower1*fPower3/dHighInterp2+fRev3*fPower1*fPower2/dHighInterp3-S174)
*dHighCoeffA*4)+dHighCoeffB)/(dHighCoeffA*2)),"-")</f>
        <v>51.511580670105928</v>
      </c>
      <c r="U174" s="3">
        <f ca="1"/>
        <v>81.100314513336556</v>
      </c>
      <c r="V174" s="3">
        <f ca="1"/>
        <v>125.13242524233208</v>
      </c>
      <c r="W174" s="3">
        <f ca="1"/>
        <v>180.97088562622335</v>
      </c>
      <c r="X174" s="3">
        <f ca="1"/>
        <v>262.15035240281838</v>
      </c>
      <c r="Y174" s="3">
        <f ca="1"/>
        <v>368.44079821032875</v>
      </c>
    </row>
    <row r="175" spans="1:25" x14ac:dyDescent="0.25">
      <c r="A175">
        <v>173</v>
      </c>
      <c r="B175" s="9">
        <f t="shared" si="1"/>
        <v>4.8055555555555554</v>
      </c>
      <c r="C175" s="3">
        <f t="shared" ca="1" si="20"/>
        <v>3</v>
      </c>
      <c r="D175">
        <f t="shared" ca="1" si="21"/>
        <v>179.50223948268479</v>
      </c>
      <c r="E175" s="8">
        <f t="shared" ca="1" si="22"/>
        <v>0.90030320387255069</v>
      </c>
      <c r="F175" s="8">
        <f t="shared" ca="1" si="23"/>
        <v>209.95070714307883</v>
      </c>
      <c r="G175" s="8">
        <f t="shared" ca="1" si="24"/>
        <v>0.142974905398185</v>
      </c>
      <c r="H175" s="8">
        <f t="shared" ca="1" si="25"/>
        <v>0.62373947457836842</v>
      </c>
      <c r="I175" s="8">
        <f t="shared" ca="1" si="26"/>
        <v>181.5088807133946</v>
      </c>
      <c r="K175" s="7">
        <f t="shared" ca="1" si="19"/>
        <v>179.50223948268479</v>
      </c>
      <c r="L175" s="7">
        <f t="array" aca="1" ref="L175:Q175" ca="1">IF(K175&lt;fPower1,(fPower1-K175)*K175*fRev0/dLowInterp1+(K175-fPower0)*K175*fRev1/dLowInterp2,
IF(K175&lt;fPower3,(K175-fPower2)*(K175-fPower3)*fRev1/dHighInterp1-(K175-fPower1)*(K175-fPower3)*fRev2/dHighInterp2+(K175-fPower1)*(K175-fPower2)*fRev3/dHighInterp3,1))</f>
        <v>1</v>
      </c>
      <c r="M175" s="8">
        <f ca="1"/>
        <v>1</v>
      </c>
      <c r="N175" s="8">
        <f ca="1"/>
        <v>0.90030320387255069</v>
      </c>
      <c r="O175" s="8">
        <f ca="1"/>
        <v>0.61429640841096789</v>
      </c>
      <c r="P175" s="8">
        <f ca="1"/>
        <v>0.33839717078765463</v>
      </c>
      <c r="Q175" s="8">
        <f ca="1"/>
        <v>0.17866735082525051</v>
      </c>
      <c r="S175" s="10">
        <f t="shared" ca="1" si="27"/>
        <v>0.62373947457836842</v>
      </c>
      <c r="T175" s="6">
        <f t="array" aca="1" ref="T175:Y175" ca="1">IFERROR(IF(S175&lt;fRev1,(SQRT(dLowCoeffB^2+S175*dLowCoeffA*4)-dLowCoeffB)/(dLowCoeffA*2),
(SQRT(dHighCoeffB^2-(fRev1*fPower2*fPower3/dHighInterp1
-fRev2*fPower1*fPower3/dHighInterp2+fRev3*fPower1*fPower2/dHighInterp3-S175)
*dHighCoeffA*4)+dHighCoeffB)/(dHighCoeffA*2)),"-")</f>
        <v>51.640995815756305</v>
      </c>
      <c r="U175" s="3">
        <f ca="1"/>
        <v>81.36627854428319</v>
      </c>
      <c r="V175" s="3">
        <f ca="1"/>
        <v>125.51174930787026</v>
      </c>
      <c r="W175" s="3">
        <f ca="1"/>
        <v>181.5088807133946</v>
      </c>
      <c r="X175" s="3">
        <f ca="1"/>
        <v>262.87964812413418</v>
      </c>
      <c r="Y175" s="3">
        <f ca="1"/>
        <v>369.5282200916522</v>
      </c>
    </row>
    <row r="176" spans="1:25" x14ac:dyDescent="0.25">
      <c r="A176">
        <v>174</v>
      </c>
      <c r="B176" s="9">
        <f t="shared" si="1"/>
        <v>4.833333333333333</v>
      </c>
      <c r="C176" s="3">
        <f t="shared" ca="1" si="20"/>
        <v>3</v>
      </c>
      <c r="D176">
        <f t="shared" ca="1" si="21"/>
        <v>180.50223948268479</v>
      </c>
      <c r="E176" s="8">
        <f t="shared" ca="1" si="22"/>
        <v>0.90388553230488555</v>
      </c>
      <c r="F176" s="8">
        <f t="shared" ca="1" si="23"/>
        <v>210.78610613349932</v>
      </c>
      <c r="G176" s="8">
        <f t="shared" ca="1" si="24"/>
        <v>0.14460134140230149</v>
      </c>
      <c r="H176" s="8">
        <f t="shared" ca="1" si="25"/>
        <v>0.6262213491785481</v>
      </c>
      <c r="I176" s="8">
        <f t="shared" ca="1" si="26"/>
        <v>182.04029287813924</v>
      </c>
      <c r="K176" s="7">
        <f t="shared" ca="1" si="19"/>
        <v>180.50223948268479</v>
      </c>
      <c r="L176" s="7">
        <f t="array" aca="1" ref="L176:Q176" ca="1">IF(K176&lt;fPower1,(fPower1-K176)*K176*fRev0/dLowInterp1+(K176-fPower0)*K176*fRev1/dLowInterp2,
IF(K176&lt;fPower3,(K176-fPower2)*(K176-fPower3)*fRev1/dHighInterp1-(K176-fPower1)*(K176-fPower3)*fRev2/dHighInterp2+(K176-fPower1)*(K176-fPower2)*fRev3/dHighInterp3,1))</f>
        <v>1</v>
      </c>
      <c r="M176" s="8">
        <f ca="1"/>
        <v>1</v>
      </c>
      <c r="N176" s="8">
        <f ca="1"/>
        <v>0.90388553230488555</v>
      </c>
      <c r="O176" s="8">
        <f ca="1"/>
        <v>0.61901642204783758</v>
      </c>
      <c r="P176" s="8">
        <f ca="1"/>
        <v>0.34134050920706427</v>
      </c>
      <c r="Q176" s="8">
        <f ca="1"/>
        <v>0.18039593815534935</v>
      </c>
      <c r="S176" s="10">
        <f t="shared" ca="1" si="27"/>
        <v>0.6262213491785481</v>
      </c>
      <c r="T176" s="6">
        <f t="array" aca="1" ref="T176:Y176" ca="1">IFERROR(IF(S176&lt;fRev1,(SQRT(dLowCoeffB^2+S176*dLowCoeffA*4)-dLowCoeffB)/(dLowCoeffA*2),
(SQRT(dHighCoeffB^2-(fRev1*fPower2*fPower3/dHighInterp1
-fRev2*fPower1*fPower3/dHighInterp2+fRev3*fPower1*fPower2/dHighInterp3-S176)
*dHighCoeffA*4)+dHighCoeffB)/(dHighCoeffA*2)),"-")</f>
        <v>51.76884130225541</v>
      </c>
      <c r="U176" s="3">
        <f ca="1"/>
        <v>81.628955509515308</v>
      </c>
      <c r="V176" s="3">
        <f ca="1"/>
        <v>125.88642413400535</v>
      </c>
      <c r="W176" s="3">
        <f ca="1"/>
        <v>182.04029287813924</v>
      </c>
      <c r="X176" s="3">
        <f ca="1"/>
        <v>263.60006160911064</v>
      </c>
      <c r="Y176" s="3">
        <f ca="1"/>
        <v>370.60218743627428</v>
      </c>
    </row>
    <row r="177" spans="1:25" x14ac:dyDescent="0.25">
      <c r="A177">
        <v>175</v>
      </c>
      <c r="B177" s="9">
        <f t="shared" si="1"/>
        <v>4.8611111111111107</v>
      </c>
      <c r="C177" s="3">
        <f t="shared" ca="1" si="20"/>
        <v>3</v>
      </c>
      <c r="D177">
        <f t="shared" ca="1" si="21"/>
        <v>181.50223948268479</v>
      </c>
      <c r="E177" s="8">
        <f t="shared" ca="1" si="22"/>
        <v>0.90741184653514639</v>
      </c>
      <c r="F177" s="8">
        <f t="shared" ca="1" si="23"/>
        <v>211.60844261199617</v>
      </c>
      <c r="G177" s="8">
        <f t="shared" ca="1" si="24"/>
        <v>0.14623412259529528</v>
      </c>
      <c r="H177" s="8">
        <f t="shared" ca="1" si="25"/>
        <v>0.6286644165537616</v>
      </c>
      <c r="I177" s="8">
        <f t="shared" ca="1" si="26"/>
        <v>182.56505883847021</v>
      </c>
      <c r="K177" s="7">
        <f t="shared" ca="1" si="19"/>
        <v>181.50223948268479</v>
      </c>
      <c r="L177" s="7">
        <f t="array" aca="1" ref="L177:Q177" ca="1">IF(K177&lt;fPower1,(fPower1-K177)*K177*fRev0/dLowInterp1+(K177-fPower0)*K177*fRev1/dLowInterp2,
IF(K177&lt;fPower3,(K177-fPower2)*(K177-fPower3)*fRev1/dHighInterp1-(K177-fPower1)*(K177-fPower3)*fRev2/dHighInterp2+(K177-fPower1)*(K177-fPower2)*fRev3/dHighInterp3,1))</f>
        <v>1</v>
      </c>
      <c r="M177" s="8">
        <f ca="1"/>
        <v>1</v>
      </c>
      <c r="N177" s="8">
        <f ca="1"/>
        <v>0.90741184653514639</v>
      </c>
      <c r="O177" s="8">
        <f ca="1"/>
        <v>0.62370840770734937</v>
      </c>
      <c r="P177" s="8">
        <f ca="1"/>
        <v>0.34429557203427541</v>
      </c>
      <c r="Q177" s="8">
        <f ca="1"/>
        <v>0.18213264991054634</v>
      </c>
      <c r="S177" s="10">
        <f t="shared" ca="1" si="27"/>
        <v>0.6286644165537616</v>
      </c>
      <c r="T177" s="6">
        <f t="array" aca="1" ref="T177:Y177" ca="1">IFERROR(IF(S177&lt;fRev1,(SQRT(dLowCoeffB^2+S177*dLowCoeffA*4)-dLowCoeffB)/(dLowCoeffA*2),
(SQRT(dHighCoeffB^2-(fRev1*fPower2*fPower3/dHighInterp1
-fRev2*fPower1*fPower3/dHighInterp2+fRev3*fPower1*fPower2/dHighInterp3-S177)
*dHighCoeffA*4)+dHighCoeffB)/(dHighCoeffA*2)),"-")</f>
        <v>51.895101525226302</v>
      </c>
      <c r="U177" s="3">
        <f ca="1"/>
        <v>81.888315048339052</v>
      </c>
      <c r="V177" s="3">
        <f ca="1"/>
        <v>126.2564053208197</v>
      </c>
      <c r="W177" s="3">
        <f ca="1"/>
        <v>182.56505883847021</v>
      </c>
      <c r="X177" s="3">
        <f ca="1"/>
        <v>264.31150592650749</v>
      </c>
      <c r="Y177" s="3">
        <f ca="1"/>
        <v>371.66257654142191</v>
      </c>
    </row>
    <row r="178" spans="1:25" x14ac:dyDescent="0.25">
      <c r="A178">
        <v>176</v>
      </c>
      <c r="B178" s="9">
        <f t="shared" si="1"/>
        <v>4.8888888888888893</v>
      </c>
      <c r="C178" s="3">
        <f t="shared" ca="1" si="20"/>
        <v>3</v>
      </c>
      <c r="D178">
        <f t="shared" ca="1" si="21"/>
        <v>182.50223948268479</v>
      </c>
      <c r="E178" s="8">
        <f t="shared" ca="1" si="22"/>
        <v>0.91088214656333355</v>
      </c>
      <c r="F178" s="8">
        <f t="shared" ca="1" si="23"/>
        <v>212.41771657856941</v>
      </c>
      <c r="G178" s="8">
        <f t="shared" ca="1" si="24"/>
        <v>0.1478731481861793</v>
      </c>
      <c r="H178" s="8">
        <f t="shared" ca="1" si="25"/>
        <v>0.6310686767040089</v>
      </c>
      <c r="I178" s="8">
        <f t="shared" ca="1" si="26"/>
        <v>183.08311530542022</v>
      </c>
      <c r="K178" s="7">
        <f t="shared" ca="1" si="19"/>
        <v>182.50223948268479</v>
      </c>
      <c r="L178" s="7">
        <f t="array" aca="1" ref="L178:Q178" ca="1">IF(K178&lt;fPower1,(fPower1-K178)*K178*fRev0/dLowInterp1+(K178-fPower0)*K178*fRev1/dLowInterp2,
IF(K178&lt;fPower3,(K178-fPower2)*(K178-fPower3)*fRev1/dHighInterp1-(K178-fPower1)*(K178-fPower3)*fRev2/dHighInterp2+(K178-fPower1)*(K178-fPower2)*fRev3/dHighInterp3,1))</f>
        <v>1</v>
      </c>
      <c r="M178" s="8">
        <f ca="1"/>
        <v>1</v>
      </c>
      <c r="N178" s="8">
        <f ca="1"/>
        <v>0.91088214656333355</v>
      </c>
      <c r="O178" s="8">
        <f ca="1"/>
        <v>0.62837236538950325</v>
      </c>
      <c r="P178" s="8">
        <f ca="1"/>
        <v>0.34726235926928795</v>
      </c>
      <c r="Q178" s="8">
        <f ca="1"/>
        <v>0.18387748609084142</v>
      </c>
      <c r="S178" s="10">
        <f t="shared" ca="1" si="27"/>
        <v>0.6310686767040089</v>
      </c>
      <c r="T178" s="6">
        <f t="array" aca="1" ref="T178:Y178" ca="1">IFERROR(IF(S178&lt;fRev1,(SQRT(dLowCoeffB^2+S178*dLowCoeffA*4)-dLowCoeffB)/(dLowCoeffA*2),
(SQRT(dHighCoeffB^2-(fRev1*fPower2*fPower3/dHighInterp1
-fRev2*fPower1*fPower3/dHighInterp2+fRev3*fPower1*fPower2/dHighInterp3-S178)
*dHighCoeffA*4)+dHighCoeffB)/(dHighCoeffA*2)),"-")</f>
        <v>52.019760870127143</v>
      </c>
      <c r="U178" s="3">
        <f ca="1"/>
        <v>82.144326815556227</v>
      </c>
      <c r="V178" s="3">
        <f ca="1"/>
        <v>126.62164846811785</v>
      </c>
      <c r="W178" s="3">
        <f ca="1"/>
        <v>183.08311530542022</v>
      </c>
      <c r="X178" s="3">
        <f ca="1"/>
        <v>265.01389411055459</v>
      </c>
      <c r="Y178" s="3">
        <f ca="1"/>
        <v>372.70926377607452</v>
      </c>
    </row>
    <row r="179" spans="1:25" x14ac:dyDescent="0.25">
      <c r="A179">
        <v>177</v>
      </c>
      <c r="B179" s="9">
        <f t="shared" si="1"/>
        <v>4.916666666666667</v>
      </c>
      <c r="C179" s="3">
        <f t="shared" ca="1" si="20"/>
        <v>3</v>
      </c>
      <c r="D179">
        <f t="shared" ca="1" si="21"/>
        <v>183.50223948268479</v>
      </c>
      <c r="E179" s="8">
        <f t="shared" ca="1" si="22"/>
        <v>0.91429643238944713</v>
      </c>
      <c r="F179" s="8">
        <f t="shared" ca="1" si="23"/>
        <v>213.21392803321908</v>
      </c>
      <c r="G179" s="8">
        <f t="shared" ca="1" si="24"/>
        <v>0.14951831738396648</v>
      </c>
      <c r="H179" s="8">
        <f t="shared" ca="1" si="25"/>
        <v>0.63343412962929013</v>
      </c>
      <c r="I179" s="8">
        <f t="shared" ca="1" si="26"/>
        <v>183.59439900857413</v>
      </c>
      <c r="K179" s="7">
        <f t="shared" ca="1" si="19"/>
        <v>183.50223948268479</v>
      </c>
      <c r="L179" s="7">
        <f t="array" aca="1" ref="L179:Q179" ca="1">IF(K179&lt;fPower1,(fPower1-K179)*K179*fRev0/dLowInterp1+(K179-fPower0)*K179*fRev1/dLowInterp2,
IF(K179&lt;fPower3,(K179-fPower2)*(K179-fPower3)*fRev1/dHighInterp1-(K179-fPower1)*(K179-fPower3)*fRev2/dHighInterp2+(K179-fPower1)*(K179-fPower2)*fRev3/dHighInterp3,1))</f>
        <v>1</v>
      </c>
      <c r="M179" s="8">
        <f ca="1"/>
        <v>1</v>
      </c>
      <c r="N179" s="8">
        <f ca="1"/>
        <v>0.91429643238944713</v>
      </c>
      <c r="O179" s="8">
        <f ca="1"/>
        <v>0.63300829509429934</v>
      </c>
      <c r="P179" s="8">
        <f ca="1"/>
        <v>0.35024087091210199</v>
      </c>
      <c r="Q179" s="8">
        <f ca="1"/>
        <v>0.18563044669623469</v>
      </c>
      <c r="S179" s="10">
        <f t="shared" ca="1" si="27"/>
        <v>0.63343412962929013</v>
      </c>
      <c r="T179" s="6">
        <f t="array" aca="1" ref="T179:Y179" ca="1">IFERROR(IF(S179&lt;fRev1,(SQRT(dLowCoeffB^2+S179*dLowCoeffA*4)-dLowCoeffB)/(dLowCoeffA*2),
(SQRT(dHighCoeffB^2-(fRev1*fPower2*fPower3/dHighInterp1
-fRev2*fPower1*fPower3/dHighInterp2+fRev3*fPower1*fPower2/dHighInterp3-S179)
*dHighCoeffA*4)+dHighCoeffB)/(dHighCoeffA*2)),"-")</f>
        <v>52.14280371857312</v>
      </c>
      <c r="U179" s="3">
        <f ca="1"/>
        <v>82.396960493625613</v>
      </c>
      <c r="V179" s="3">
        <f ca="1"/>
        <v>126.9821091933222</v>
      </c>
      <c r="W179" s="3">
        <f ca="1"/>
        <v>183.59439900857413</v>
      </c>
      <c r="X179" s="3">
        <f ca="1"/>
        <v>265.70713919611137</v>
      </c>
      <c r="Y179" s="3">
        <f ca="1"/>
        <v>373.74212563046694</v>
      </c>
    </row>
    <row r="180" spans="1:25" x14ac:dyDescent="0.25">
      <c r="A180">
        <v>178</v>
      </c>
      <c r="B180" s="9">
        <f t="shared" si="1"/>
        <v>4.9444444444444446</v>
      </c>
      <c r="C180" s="3">
        <f t="shared" ca="1" si="20"/>
        <v>3</v>
      </c>
      <c r="D180">
        <f t="shared" ca="1" si="21"/>
        <v>184.50223948268479</v>
      </c>
      <c r="E180" s="8">
        <f t="shared" ca="1" si="22"/>
        <v>0.9176547040134867</v>
      </c>
      <c r="F180" s="8">
        <f t="shared" ca="1" si="23"/>
        <v>213.99707697594511</v>
      </c>
      <c r="G180" s="8">
        <f t="shared" ca="1" si="24"/>
        <v>0.15116952939766976</v>
      </c>
      <c r="H180" s="8">
        <f t="shared" ca="1" si="25"/>
        <v>0.63576077532960518</v>
      </c>
      <c r="I180" s="8">
        <f t="shared" ca="1" si="26"/>
        <v>184.09884672231956</v>
      </c>
      <c r="K180" s="7">
        <f t="shared" ca="1" si="19"/>
        <v>184.50223948268479</v>
      </c>
      <c r="L180" s="7">
        <f t="array" aca="1" ref="L180:Q180" ca="1">IF(K180&lt;fPower1,(fPower1-K180)*K180*fRev0/dLowInterp1+(K180-fPower0)*K180*fRev1/dLowInterp2,
IF(K180&lt;fPower3,(K180-fPower2)*(K180-fPower3)*fRev1/dHighInterp1-(K180-fPower1)*(K180-fPower3)*fRev2/dHighInterp2+(K180-fPower1)*(K180-fPower2)*fRev3/dHighInterp3,1))</f>
        <v>1</v>
      </c>
      <c r="M180" s="8">
        <f ca="1"/>
        <v>1</v>
      </c>
      <c r="N180" s="8">
        <f ca="1"/>
        <v>0.9176547040134867</v>
      </c>
      <c r="O180" s="8">
        <f ca="1"/>
        <v>0.63761619682173742</v>
      </c>
      <c r="P180" s="8">
        <f ca="1"/>
        <v>0.35323110696271753</v>
      </c>
      <c r="Q180" s="8">
        <f ca="1"/>
        <v>0.18739153172672607</v>
      </c>
      <c r="S180" s="10">
        <f t="shared" ca="1" si="27"/>
        <v>0.63576077532960518</v>
      </c>
      <c r="T180" s="6">
        <f t="array" aca="1" ref="T180:Y180" ca="1">IFERROR(IF(S180&lt;fRev1,(SQRT(dLowCoeffB^2+S180*dLowCoeffA*4)-dLowCoeffB)/(dLowCoeffA*2),
(SQRT(dHighCoeffB^2-(fRev1*fPower2*fPower3/dHighInterp1
-fRev2*fPower1*fPower3/dHighInterp2+fRev3*fPower1*fPower2/dHighInterp3-S180)
*dHighCoeffA*4)+dHighCoeffB)/(dHighCoeffA*2)),"-")</f>
        <v>52.264214454849011</v>
      </c>
      <c r="U180" s="3">
        <f ca="1"/>
        <v>82.6461858051386</v>
      </c>
      <c r="V180" s="3">
        <f ca="1"/>
        <v>127.33774314986492</v>
      </c>
      <c r="W180" s="3">
        <f ca="1"/>
        <v>184.09884672231956</v>
      </c>
      <c r="X180" s="3">
        <f ca="1"/>
        <v>266.39115425485352</v>
      </c>
      <c r="Y180" s="3">
        <f ca="1"/>
        <v>374.76103876685704</v>
      </c>
    </row>
    <row r="181" spans="1:25" x14ac:dyDescent="0.25">
      <c r="A181">
        <v>179</v>
      </c>
      <c r="B181" s="9">
        <f t="shared" si="1"/>
        <v>4.9722222222222223</v>
      </c>
      <c r="C181" s="3">
        <f t="shared" ca="1" si="20"/>
        <v>4</v>
      </c>
      <c r="D181">
        <f t="shared" ca="1" si="21"/>
        <v>184.09884672231956</v>
      </c>
      <c r="E181" s="8">
        <f t="shared" ca="1" si="22"/>
        <v>0.63576077532960595</v>
      </c>
      <c r="F181" s="8">
        <f t="shared" ca="1" si="23"/>
        <v>213.99707697594539</v>
      </c>
      <c r="G181" s="8">
        <f t="shared" ca="1" si="24"/>
        <v>0.15282074141137303</v>
      </c>
      <c r="H181" s="8">
        <f t="shared" ca="1" si="25"/>
        <v>0.48880099811773731</v>
      </c>
      <c r="I181" s="8">
        <f t="shared" ca="1" si="26"/>
        <v>226.32814264263922</v>
      </c>
      <c r="K181" s="7">
        <f t="shared" ca="1" si="19"/>
        <v>184.09884672231956</v>
      </c>
      <c r="L181" s="7">
        <f t="array" aca="1" ref="L181:Q181" ca="1">IF(K181&lt;fPower1,(fPower1-K181)*K181*fRev0/dLowInterp1+(K181-fPower0)*K181*fRev1/dLowInterp2,
IF(K181&lt;fPower3,(K181-fPower2)*(K181-fPower3)*fRev1/dHighInterp1-(K181-fPower1)*(K181-fPower3)*fRev2/dHighInterp2+(K181-fPower1)*(K181-fPower2)*fRev3/dHighInterp3,1))</f>
        <v>1</v>
      </c>
      <c r="M181" s="8">
        <f ca="1"/>
        <v>1</v>
      </c>
      <c r="N181" s="8">
        <f ca="1"/>
        <v>0.91630674193914974</v>
      </c>
      <c r="O181" s="8">
        <f ca="1"/>
        <v>0.63576077532960595</v>
      </c>
      <c r="P181" s="8">
        <f ca="1"/>
        <v>0.35202345654884815</v>
      </c>
      <c r="Q181" s="8">
        <f ca="1"/>
        <v>0.18668014513436318</v>
      </c>
      <c r="S181" s="10">
        <f t="shared" ca="1" si="27"/>
        <v>0.48880099811773731</v>
      </c>
      <c r="T181" s="6">
        <f t="array" aca="1" ref="T181:Y181" ca="1">IFERROR(IF(S181&lt;fRev1,(SQRT(dLowCoeffB^2+S181*dLowCoeffA*4)-dLowCoeffB)/(dLowCoeffA*2),
(SQRT(dHighCoeffB^2-(fRev1*fPower2*fPower3/dHighInterp1
-fRev2*fPower1*fPower3/dHighInterp2+fRev3*fPower1*fPower2/dHighInterp3-S181)
*dHighCoeffA*4)+dHighCoeffB)/(dHighCoeffA*2)),"-")</f>
        <v>45.07788804838313</v>
      </c>
      <c r="U181" s="3">
        <f ca="1"/>
        <v>68.28997482869606</v>
      </c>
      <c r="V181" s="3">
        <f ca="1"/>
        <v>106.70501713873107</v>
      </c>
      <c r="W181" s="3">
        <f ca="1"/>
        <v>154.66641252466746</v>
      </c>
      <c r="X181" s="3">
        <f ca="1"/>
        <v>226.32814264263922</v>
      </c>
      <c r="Y181" s="3">
        <f ca="1"/>
        <v>315.66603086308743</v>
      </c>
    </row>
    <row r="182" spans="1:25" x14ac:dyDescent="0.25">
      <c r="A182">
        <v>180</v>
      </c>
      <c r="B182" s="9">
        <f t="shared" si="1"/>
        <v>5</v>
      </c>
      <c r="C182" s="3">
        <f t="shared" ca="1" si="20"/>
        <v>4</v>
      </c>
      <c r="D182">
        <f t="shared" ca="1" si="21"/>
        <v>185.09884672231956</v>
      </c>
      <c r="E182" s="8">
        <f t="shared" ca="1" si="22"/>
        <v>0.64035195536284006</v>
      </c>
      <c r="F182" s="8">
        <f t="shared" ca="1" si="23"/>
        <v>215.54246817513197</v>
      </c>
      <c r="G182" s="8">
        <f t="shared" ca="1" si="24"/>
        <v>0.15448387773988484</v>
      </c>
      <c r="H182" s="8">
        <f t="shared" ca="1" si="25"/>
        <v>0.49233090035434435</v>
      </c>
      <c r="I182" s="8">
        <f t="shared" ca="1" si="26"/>
        <v>227.33887876013824</v>
      </c>
      <c r="K182" s="7">
        <f t="shared" ca="1" si="19"/>
        <v>185.09884672231956</v>
      </c>
      <c r="L182" s="7">
        <f t="array" aca="1" ref="L182:Q182" ca="1">IF(K182&lt;fPower1,(fPower1-K182)*K182*fRev0/dLowInterp1+(K182-fPower0)*K182*fRev1/dLowInterp2,
IF(K182&lt;fPower3,(K182-fPower2)*(K182-fPower3)*fRev1/dHighInterp1-(K182-fPower1)*(K182-fPower3)*fRev2/dHighInterp2+(K182-fPower1)*(K182-fPower2)*fRev3/dHighInterp3,1))</f>
        <v>1</v>
      </c>
      <c r="M182" s="8">
        <f ca="1"/>
        <v>1</v>
      </c>
      <c r="N182" s="8">
        <f ca="1"/>
        <v>0.91963159508470971</v>
      </c>
      <c r="O182" s="8">
        <f ca="1"/>
        <v>0.64035195536284006</v>
      </c>
      <c r="P182" s="8">
        <f ca="1"/>
        <v>0.35502068746603843</v>
      </c>
      <c r="Q182" s="8">
        <f ca="1"/>
        <v>0.18844607725568596</v>
      </c>
      <c r="S182" s="10">
        <f t="shared" ca="1" si="27"/>
        <v>0.49233090035434435</v>
      </c>
      <c r="T182" s="6">
        <f t="array" aca="1" ref="T182:Y182" ca="1">IFERROR(IF(S182&lt;fRev1,(SQRT(dLowCoeffB^2+S182*dLowCoeffA*4)-dLowCoeffB)/(dLowCoeffA*2),
(SQRT(dHighCoeffB^2-(fRev1*fPower2*fPower3/dHighInterp1
-fRev2*fPower1*fPower3/dHighInterp2+fRev3*fPower1*fPower2/dHighInterp3-S182)
*dHighCoeffA*4)+dHighCoeffB)/(dHighCoeffA*2)),"-")</f>
        <v>45.28343945227418</v>
      </c>
      <c r="U182" s="3">
        <f ca="1"/>
        <v>68.564651834490462</v>
      </c>
      <c r="V182" s="3">
        <f ca="1"/>
        <v>107.15763197194907</v>
      </c>
      <c r="W182" s="3">
        <f ca="1"/>
        <v>155.36488936259681</v>
      </c>
      <c r="X182" s="3">
        <f ca="1"/>
        <v>227.33887876013824</v>
      </c>
      <c r="Y182" s="3">
        <f ca="1"/>
        <v>316.91078007621047</v>
      </c>
    </row>
    <row r="183" spans="1:25" x14ac:dyDescent="0.25">
      <c r="A183">
        <v>181</v>
      </c>
      <c r="B183" s="9">
        <f t="shared" si="1"/>
        <v>5.0277777777777777</v>
      </c>
      <c r="C183" s="3">
        <f t="shared" ca="1" si="20"/>
        <v>4</v>
      </c>
      <c r="D183">
        <f t="shared" ca="1" si="21"/>
        <v>186.09884672231956</v>
      </c>
      <c r="E183" s="8">
        <f t="shared" ca="1" si="22"/>
        <v>0.64491510741871627</v>
      </c>
      <c r="F183" s="8">
        <f t="shared" ca="1" si="23"/>
        <v>217.07842515713992</v>
      </c>
      <c r="G183" s="8">
        <f t="shared" ca="1" si="24"/>
        <v>0.15615886558831957</v>
      </c>
      <c r="H183" s="8">
        <f t="shared" ca="1" si="25"/>
        <v>0.49583925344253066</v>
      </c>
      <c r="I183" s="8">
        <f t="shared" ca="1" si="26"/>
        <v>228.34006346851712</v>
      </c>
      <c r="K183" s="7">
        <f t="shared" ca="1" si="19"/>
        <v>186.09884672231956</v>
      </c>
      <c r="L183" s="7">
        <f t="array" aca="1" ref="L183:Q183" ca="1">IF(K183&lt;fPower1,(fPower1-K183)*K183*fRev0/dLowInterp1+(K183-fPower0)*K183*fRev1/dLowInterp2,
IF(K183&lt;fPower3,(K183-fPower2)*(K183-fPower3)*fRev1/dHighInterp1-(K183-fPower1)*(K183-fPower3)*fRev2/dHighInterp2+(K183-fPower1)*(K183-fPower2)*fRev3/dHighInterp3,1))</f>
        <v>1</v>
      </c>
      <c r="M183" s="8">
        <f ca="1"/>
        <v>1</v>
      </c>
      <c r="N183" s="8">
        <f ca="1"/>
        <v>0.92290043402819588</v>
      </c>
      <c r="O183" s="8">
        <f ca="1"/>
        <v>0.64491510741871627</v>
      </c>
      <c r="P183" s="8">
        <f ca="1"/>
        <v>0.35802964279103022</v>
      </c>
      <c r="Q183" s="8">
        <f ca="1"/>
        <v>0.19022013380210695</v>
      </c>
      <c r="S183" s="10">
        <f t="shared" ca="1" si="27"/>
        <v>0.49583925344253066</v>
      </c>
      <c r="T183" s="6">
        <f t="array" aca="1" ref="T183:Y183" ca="1">IFERROR(IF(S183&lt;fRev1,(SQRT(dLowCoeffB^2+S183*dLowCoeffA*4)-dLowCoeffB)/(dLowCoeffA*2),
(SQRT(dHighCoeffB^2-(fRev1*fPower2*fPower3/dHighInterp1
-fRev2*fPower1*fPower3/dHighInterp2+fRev3*fPower1*fPower2/dHighInterp3-S183)
*dHighCoeffA*4)+dHighCoeffB)/(dHighCoeffA*2)),"-")</f>
        <v>45.487057908540997</v>
      </c>
      <c r="U183" s="3">
        <f ca="1"/>
        <v>68.836691009480802</v>
      </c>
      <c r="V183" s="3">
        <f ca="1"/>
        <v>107.60592851960983</v>
      </c>
      <c r="W183" s="3">
        <f ca="1"/>
        <v>156.05678244304087</v>
      </c>
      <c r="X183" s="3">
        <f ca="1"/>
        <v>228.34006346851712</v>
      </c>
      <c r="Y183" s="3">
        <f ca="1"/>
        <v>318.14355535757016</v>
      </c>
    </row>
    <row r="184" spans="1:25" x14ac:dyDescent="0.25">
      <c r="A184">
        <v>182</v>
      </c>
      <c r="B184" s="9">
        <f t="shared" si="1"/>
        <v>5.0555555555555554</v>
      </c>
      <c r="C184" s="3">
        <f t="shared" ca="1" si="20"/>
        <v>4</v>
      </c>
      <c r="D184">
        <f t="shared" ca="1" si="21"/>
        <v>187.09884672231956</v>
      </c>
      <c r="E184" s="8">
        <f t="shared" ca="1" si="22"/>
        <v>0.64945023149723446</v>
      </c>
      <c r="F184" s="8">
        <f t="shared" ca="1" si="23"/>
        <v>218.60494792196914</v>
      </c>
      <c r="G184" s="8">
        <f t="shared" ca="1" si="24"/>
        <v>0.15784563216179154</v>
      </c>
      <c r="H184" s="8">
        <f t="shared" ca="1" si="25"/>
        <v>0.49932605738229591</v>
      </c>
      <c r="I184" s="8">
        <f t="shared" ca="1" si="26"/>
        <v>229.33179227621724</v>
      </c>
      <c r="K184" s="7">
        <f t="shared" ca="1" si="19"/>
        <v>187.09884672231956</v>
      </c>
      <c r="L184" s="7">
        <f t="array" aca="1" ref="L184:Q184" ca="1">IF(K184&lt;fPower1,(fPower1-K184)*K184*fRev0/dLowInterp1+(K184-fPower0)*K184*fRev1/dLowInterp2,
IF(K184&lt;fPower3,(K184-fPower2)*(K184-fPower3)*fRev1/dHighInterp1-(K184-fPower1)*(K184-fPower3)*fRev2/dHighInterp2+(K184-fPower1)*(K184-fPower2)*fRev3/dHighInterp3,1))</f>
        <v>1</v>
      </c>
      <c r="M184" s="8">
        <f ca="1"/>
        <v>1</v>
      </c>
      <c r="N184" s="8">
        <f ca="1"/>
        <v>0.92611325876960837</v>
      </c>
      <c r="O184" s="8">
        <f ca="1"/>
        <v>0.64945023149723446</v>
      </c>
      <c r="P184" s="8">
        <f ca="1"/>
        <v>0.36105032252382346</v>
      </c>
      <c r="Q184" s="8">
        <f ca="1"/>
        <v>0.19200231477362609</v>
      </c>
      <c r="S184" s="10">
        <f t="shared" ca="1" si="27"/>
        <v>0.49932605738229591</v>
      </c>
      <c r="T184" s="6">
        <f t="array" aca="1" ref="T184:Y184" ca="1">IFERROR(IF(S184&lt;fRev1,(SQRT(dLowCoeffB^2+S184*dLowCoeffA*4)-dLowCoeffB)/(dLowCoeffA*2),
(SQRT(dHighCoeffB^2-(fRev1*fPower2*fPower3/dHighInterp1
-fRev2*fPower1*fPower3/dHighInterp2+fRev3*fPower1*fPower2/dHighInterp3-S184)
*dHighCoeffA*4)+dHighCoeffB)/(dHighCoeffA*2)),"-")</f>
        <v>45.688762480128858</v>
      </c>
      <c r="U184" s="3">
        <f ca="1"/>
        <v>69.106119931858473</v>
      </c>
      <c r="V184" s="3">
        <f ca="1"/>
        <v>108.04995112604605</v>
      </c>
      <c r="W184" s="3">
        <f ca="1"/>
        <v>156.74215712900494</v>
      </c>
      <c r="X184" s="3">
        <f ca="1"/>
        <v>229.33179227621724</v>
      </c>
      <c r="Y184" s="3">
        <f ca="1"/>
        <v>319.36448246739258</v>
      </c>
    </row>
    <row r="185" spans="1:25" x14ac:dyDescent="0.25">
      <c r="A185">
        <v>183</v>
      </c>
      <c r="B185" s="9">
        <f t="shared" si="1"/>
        <v>5.083333333333333</v>
      </c>
      <c r="C185" s="3">
        <f t="shared" ca="1" si="20"/>
        <v>4</v>
      </c>
      <c r="D185">
        <f t="shared" ca="1" si="21"/>
        <v>188.09884672231956</v>
      </c>
      <c r="E185" s="8">
        <f t="shared" ca="1" si="22"/>
        <v>0.65395732759839487</v>
      </c>
      <c r="F185" s="8">
        <f t="shared" ca="1" si="23"/>
        <v>220.12203646961973</v>
      </c>
      <c r="G185" s="8">
        <f t="shared" ca="1" si="24"/>
        <v>0.15954410466541516</v>
      </c>
      <c r="H185" s="8">
        <f t="shared" ca="1" si="25"/>
        <v>0.50279131217364026</v>
      </c>
      <c r="I185" s="8">
        <f t="shared" ca="1" si="26"/>
        <v>230.22743044402645</v>
      </c>
      <c r="K185" s="7">
        <f t="shared" ca="1" si="19"/>
        <v>188.09884672231956</v>
      </c>
      <c r="L185" s="7">
        <f t="array" aca="1" ref="L185:Q185" ca="1">IF(K185&lt;fPower1,(fPower1-K185)*K185*fRev0/dLowInterp1+(K185-fPower0)*K185*fRev1/dLowInterp2,
IF(K185&lt;fPower3,(K185-fPower2)*(K185-fPower3)*fRev1/dHighInterp1-(K185-fPower1)*(K185-fPower3)*fRev2/dHighInterp2+(K185-fPower1)*(K185-fPower2)*fRev3/dHighInterp3,1))</f>
        <v>1</v>
      </c>
      <c r="M185" s="8">
        <f ca="1"/>
        <v>1</v>
      </c>
      <c r="N185" s="8">
        <f ca="1"/>
        <v>0.92927006930894707</v>
      </c>
      <c r="O185" s="8">
        <f ca="1"/>
        <v>0.65395732759839487</v>
      </c>
      <c r="P185" s="8">
        <f ca="1"/>
        <v>0.36408272666441821</v>
      </c>
      <c r="Q185" s="8">
        <f ca="1"/>
        <v>0.19379262017024329</v>
      </c>
      <c r="S185" s="10">
        <f t="shared" ca="1" si="27"/>
        <v>0.50279131217364026</v>
      </c>
      <c r="T185" s="6">
        <f t="array" aca="1" ref="T185:Y185" ca="1">IFERROR(IF(S185&lt;fRev1,(SQRT(dLowCoeffB^2+S185*dLowCoeffA*4)-dLowCoeffB)/(dLowCoeffA*2),
(SQRT(dHighCoeffB^2-(fRev1*fPower2*fPower3/dHighInterp1
-fRev2*fPower1*fPower3/dHighInterp2+fRev3*fPower1*fPower2/dHighInterp3-S185)
*dHighCoeffA*4)+dHighCoeffB)/(dHighCoeffA*2)),"-")</f>
        <v>45.852425716214029</v>
      </c>
      <c r="U185" s="3">
        <f ca="1"/>
        <v>69.416677206968473</v>
      </c>
      <c r="V185" s="3">
        <f ca="1"/>
        <v>108.50299435995295</v>
      </c>
      <c r="W185" s="3">
        <f ca="1"/>
        <v>157.39504546647987</v>
      </c>
      <c r="X185" s="3">
        <f ca="1"/>
        <v>230.22743044402645</v>
      </c>
      <c r="Y185" s="3">
        <f ca="1"/>
        <v>320.65779401453301</v>
      </c>
    </row>
    <row r="186" spans="1:25" x14ac:dyDescent="0.25">
      <c r="A186">
        <v>184</v>
      </c>
      <c r="B186" s="9">
        <f t="shared" si="1"/>
        <v>5.1111111111111107</v>
      </c>
      <c r="C186" s="3">
        <f t="shared" ca="1" si="20"/>
        <v>4</v>
      </c>
      <c r="D186">
        <f t="shared" ca="1" si="21"/>
        <v>189.09884672231956</v>
      </c>
      <c r="E186" s="8">
        <f t="shared" ca="1" si="22"/>
        <v>0.65843639572219737</v>
      </c>
      <c r="F186" s="8">
        <f t="shared" ca="1" si="23"/>
        <v>221.62969080009165</v>
      </c>
      <c r="G186" s="8">
        <f t="shared" ca="1" si="24"/>
        <v>0.16125421030430476</v>
      </c>
      <c r="H186" s="8">
        <f t="shared" ca="1" si="25"/>
        <v>0.50623501781656388</v>
      </c>
      <c r="I186" s="8">
        <f t="shared" ca="1" si="26"/>
        <v>231.09906973565063</v>
      </c>
      <c r="K186" s="7">
        <f t="shared" ca="1" si="19"/>
        <v>189.09884672231956</v>
      </c>
      <c r="L186" s="7">
        <f t="array" aca="1" ref="L186:Q186" ca="1">IF(K186&lt;fPower1,(fPower1-K186)*K186*fRev0/dLowInterp1+(K186-fPower0)*K186*fRev1/dLowInterp2,
IF(K186&lt;fPower3,(K186-fPower2)*(K186-fPower3)*fRev1/dHighInterp1-(K186-fPower1)*(K186-fPower3)*fRev2/dHighInterp2+(K186-fPower1)*(K186-fPower2)*fRev3/dHighInterp3,1))</f>
        <v>1</v>
      </c>
      <c r="M186" s="8">
        <f ca="1"/>
        <v>1</v>
      </c>
      <c r="N186" s="8">
        <f ca="1"/>
        <v>0.93237086564621197</v>
      </c>
      <c r="O186" s="8">
        <f ca="1"/>
        <v>0.65843639572219737</v>
      </c>
      <c r="P186" s="8">
        <f ca="1"/>
        <v>0.36712685521281441</v>
      </c>
      <c r="Q186" s="8">
        <f ca="1"/>
        <v>0.19559104999195875</v>
      </c>
      <c r="S186" s="10">
        <f t="shared" ca="1" si="27"/>
        <v>0.50623501781656388</v>
      </c>
      <c r="T186" s="6">
        <f t="array" aca="1" ref="T186:Y186" ca="1">IFERROR(IF(S186&lt;fRev1,(SQRT(dLowCoeffB^2+S186*dLowCoeffA*4)-dLowCoeffB)/(dLowCoeffA*2),
(SQRT(dHighCoeffB^2-(fRev1*fPower2*fPower3/dHighInterp1
-fRev2*fPower1*fPower3/dHighInterp2+fRev3*fPower1*fPower2/dHighInterp3-S186)
*dHighCoeffA*4)+dHighCoeffB)/(dHighCoeffA*2)),"-")</f>
        <v>46.006818232041553</v>
      </c>
      <c r="U186" s="3">
        <f ca="1"/>
        <v>69.736648675890024</v>
      </c>
      <c r="V186" s="3">
        <f ca="1"/>
        <v>108.9576348682379</v>
      </c>
      <c r="W186" s="3">
        <f ca="1"/>
        <v>158.03937696115111</v>
      </c>
      <c r="X186" s="3">
        <f ca="1"/>
        <v>231.09906973565063</v>
      </c>
      <c r="Y186" s="3">
        <f ca="1"/>
        <v>321.96669667967308</v>
      </c>
    </row>
    <row r="187" spans="1:25" x14ac:dyDescent="0.25">
      <c r="A187">
        <v>185</v>
      </c>
      <c r="B187" s="9">
        <f t="shared" si="1"/>
        <v>5.1388888888888893</v>
      </c>
      <c r="C187" s="3">
        <f t="shared" ca="1" si="20"/>
        <v>4</v>
      </c>
      <c r="D187">
        <f t="shared" ca="1" si="21"/>
        <v>190.09884672231956</v>
      </c>
      <c r="E187" s="8">
        <f t="shared" ca="1" si="22"/>
        <v>0.66288743586864207</v>
      </c>
      <c r="F187" s="8">
        <f t="shared" ca="1" si="23"/>
        <v>223.12791091338494</v>
      </c>
      <c r="G187" s="8">
        <f t="shared" ca="1" si="24"/>
        <v>0.16297587628357471</v>
      </c>
      <c r="H187" s="8">
        <f t="shared" ca="1" si="25"/>
        <v>0.5096571743110665</v>
      </c>
      <c r="I187" s="8">
        <f t="shared" ca="1" si="26"/>
        <v>231.96822755696837</v>
      </c>
      <c r="K187" s="7">
        <f t="shared" ca="1" si="19"/>
        <v>190.09884672231956</v>
      </c>
      <c r="L187" s="7">
        <f t="array" aca="1" ref="L187:Q187" ca="1">IF(K187&lt;fPower1,(fPower1-K187)*K187*fRev0/dLowInterp1+(K187-fPower0)*K187*fRev1/dLowInterp2,
IF(K187&lt;fPower3,(K187-fPower2)*(K187-fPower3)*fRev1/dHighInterp1-(K187-fPower1)*(K187-fPower3)*fRev2/dHighInterp2+(K187-fPower1)*(K187-fPower2)*fRev3/dHighInterp3,1))</f>
        <v>1</v>
      </c>
      <c r="M187" s="8">
        <f ca="1"/>
        <v>1</v>
      </c>
      <c r="N187" s="8">
        <f ca="1"/>
        <v>0.93541564778140296</v>
      </c>
      <c r="O187" s="8">
        <f ca="1"/>
        <v>0.66288743586864207</v>
      </c>
      <c r="P187" s="8">
        <f ca="1"/>
        <v>0.37018270816901211</v>
      </c>
      <c r="Q187" s="8">
        <f ca="1"/>
        <v>0.19739760423877228</v>
      </c>
      <c r="S187" s="10">
        <f t="shared" ca="1" si="27"/>
        <v>0.5096571743110665</v>
      </c>
      <c r="T187" s="6">
        <f t="array" aca="1" ref="T187:Y187" ca="1">IFERROR(IF(S187&lt;fRev1,(SQRT(dLowCoeffB^2+S187*dLowCoeffA*4)-dLowCoeffB)/(dLowCoeffA*2),
(SQRT(dHighCoeffB^2-(fRev1*fPower2*fPower3/dHighInterp1
-fRev2*fPower1*fPower3/dHighInterp2+fRev3*fPower1*fPower2/dHighInterp3-S187)
*dHighCoeffA*4)+dHighCoeffB)/(dHighCoeffA*2)),"-")</f>
        <v>46.160777492621278</v>
      </c>
      <c r="U187" s="3">
        <f ca="1"/>
        <v>70.055661878225152</v>
      </c>
      <c r="V187" s="3">
        <f ca="1"/>
        <v>109.41095231545899</v>
      </c>
      <c r="W187" s="3">
        <f ca="1"/>
        <v>158.68184425939549</v>
      </c>
      <c r="X187" s="3">
        <f ca="1"/>
        <v>231.96822755696837</v>
      </c>
      <c r="Y187" s="3">
        <f ca="1"/>
        <v>323.27166429003671</v>
      </c>
    </row>
    <row r="188" spans="1:25" x14ac:dyDescent="0.25">
      <c r="A188">
        <v>186</v>
      </c>
      <c r="B188" s="9">
        <f t="shared" si="1"/>
        <v>5.166666666666667</v>
      </c>
      <c r="C188" s="3">
        <f t="shared" ca="1" si="20"/>
        <v>4</v>
      </c>
      <c r="D188">
        <f t="shared" ca="1" si="21"/>
        <v>191.09884672231956</v>
      </c>
      <c r="E188" s="8">
        <f t="shared" ca="1" si="22"/>
        <v>0.66731044803772877</v>
      </c>
      <c r="F188" s="8">
        <f t="shared" ca="1" si="23"/>
        <v>224.61669680949953</v>
      </c>
      <c r="G188" s="8">
        <f t="shared" ca="1" si="24"/>
        <v>0.16470902980833937</v>
      </c>
      <c r="H188" s="8">
        <f t="shared" ca="1" si="25"/>
        <v>0.51305778165714833</v>
      </c>
      <c r="I188" s="8">
        <f t="shared" ca="1" si="26"/>
        <v>232.83487826268251</v>
      </c>
      <c r="K188" s="7">
        <f t="shared" ca="1" si="19"/>
        <v>191.09884672231956</v>
      </c>
      <c r="L188" s="7">
        <f t="array" aca="1" ref="L188:Q188" ca="1">IF(K188&lt;fPower1,(fPower1-K188)*K188*fRev0/dLowInterp1+(K188-fPower0)*K188*fRev1/dLowInterp2,
IF(K188&lt;fPower3,(K188-fPower2)*(K188-fPower3)*fRev1/dHighInterp1-(K188-fPower1)*(K188-fPower3)*fRev2/dHighInterp2+(K188-fPower1)*(K188-fPower2)*fRev3/dHighInterp3,1))</f>
        <v>1</v>
      </c>
      <c r="M188" s="8">
        <f ca="1"/>
        <v>1</v>
      </c>
      <c r="N188" s="8">
        <f ca="1"/>
        <v>0.93840441571452016</v>
      </c>
      <c r="O188" s="8">
        <f ca="1"/>
        <v>0.66731044803772877</v>
      </c>
      <c r="P188" s="8">
        <f ca="1"/>
        <v>0.37325028553301132</v>
      </c>
      <c r="Q188" s="8">
        <f ca="1"/>
        <v>0.19921228291068396</v>
      </c>
      <c r="S188" s="10">
        <f t="shared" ca="1" si="27"/>
        <v>0.51305778165714833</v>
      </c>
      <c r="T188" s="6">
        <f t="array" aca="1" ref="T188:Y188" ca="1">IFERROR(IF(S188&lt;fRev1,(SQRT(dLowCoeffB^2+S188*dLowCoeffA*4)-dLowCoeffB)/(dLowCoeffA*2),
(SQRT(dHighCoeffB^2-(fRev1*fPower2*fPower3/dHighInterp1
-fRev2*fPower1*fPower3/dHighInterp2+fRev3*fPower1*fPower2/dHighInterp3-S188)
*dHighCoeffA*4)+dHighCoeffB)/(dHighCoeffA*2)),"-")</f>
        <v>46.314298966568266</v>
      </c>
      <c r="U188" s="3">
        <f ca="1"/>
        <v>70.373707342987274</v>
      </c>
      <c r="V188" s="3">
        <f ca="1"/>
        <v>109.86293328334015</v>
      </c>
      <c r="W188" s="3">
        <f ca="1"/>
        <v>159.32242835872651</v>
      </c>
      <c r="X188" s="3">
        <f ca="1"/>
        <v>232.83487826268251</v>
      </c>
      <c r="Y188" s="3">
        <f ca="1"/>
        <v>324.5726580919835</v>
      </c>
    </row>
    <row r="189" spans="1:25" x14ac:dyDescent="0.25">
      <c r="A189">
        <v>187</v>
      </c>
      <c r="B189" s="9">
        <f t="shared" si="1"/>
        <v>5.1944444444444446</v>
      </c>
      <c r="C189" s="3">
        <f t="shared" ca="1" si="20"/>
        <v>4</v>
      </c>
      <c r="D189">
        <f t="shared" ca="1" si="21"/>
        <v>192.09884672231956</v>
      </c>
      <c r="E189" s="8">
        <f t="shared" ca="1" si="22"/>
        <v>0.67170543222945756</v>
      </c>
      <c r="F189" s="8">
        <f t="shared" ca="1" si="23"/>
        <v>226.09604848843543</v>
      </c>
      <c r="G189" s="8">
        <f t="shared" ca="1" si="24"/>
        <v>0.1664535980837131</v>
      </c>
      <c r="H189" s="8">
        <f t="shared" ca="1" si="25"/>
        <v>0.51643683985480915</v>
      </c>
      <c r="I189" s="8">
        <f t="shared" ca="1" si="26"/>
        <v>233.69899592840869</v>
      </c>
      <c r="K189" s="7">
        <f t="shared" ca="1" si="19"/>
        <v>192.09884672231956</v>
      </c>
      <c r="L189" s="7">
        <f t="array" aca="1" ref="L189:Q189" ca="1">IF(K189&lt;fPower1,(fPower1-K189)*K189*fRev0/dLowInterp1+(K189-fPower0)*K189*fRev1/dLowInterp2,
IF(K189&lt;fPower3,(K189-fPower2)*(K189-fPower3)*fRev1/dHighInterp1-(K189-fPower1)*(K189-fPower3)*fRev2/dHighInterp2+(K189-fPower1)*(K189-fPower2)*fRev3/dHighInterp3,1))</f>
        <v>1</v>
      </c>
      <c r="M189" s="8">
        <f ca="1"/>
        <v>1</v>
      </c>
      <c r="N189" s="8">
        <f ca="1"/>
        <v>0.94133716944556356</v>
      </c>
      <c r="O189" s="8">
        <f ca="1"/>
        <v>0.67170543222945756</v>
      </c>
      <c r="P189" s="8">
        <f ca="1"/>
        <v>0.37632958730481192</v>
      </c>
      <c r="Q189" s="8">
        <f ca="1"/>
        <v>0.20103508600769382</v>
      </c>
      <c r="S189" s="10">
        <f t="shared" ca="1" si="27"/>
        <v>0.51643683985480915</v>
      </c>
      <c r="T189" s="6">
        <f t="array" aca="1" ref="T189:Y189" ca="1">IFERROR(IF(S189&lt;fRev1,(SQRT(dLowCoeffB^2+S189*dLowCoeffA*4)-dLowCoeffB)/(dLowCoeffA*2),
(SQRT(dHighCoeffB^2-(fRev1*fPower2*fPower3/dHighInterp1
-fRev2*fPower1*fPower3/dHighInterp2+fRev3*fPower1*fPower2/dHighInterp3-S189)
*dHighCoeffA*4)+dHighCoeffB)/(dHighCoeffA*2)),"-")</f>
        <v>46.467378072242262</v>
      </c>
      <c r="U189" s="3">
        <f ca="1"/>
        <v>70.690775503272363</v>
      </c>
      <c r="V189" s="3">
        <f ca="1"/>
        <v>110.31356421191123</v>
      </c>
      <c r="W189" s="3">
        <f ca="1"/>
        <v>159.96111005435611</v>
      </c>
      <c r="X189" s="3">
        <f ca="1"/>
        <v>233.69899592840869</v>
      </c>
      <c r="Y189" s="3">
        <f ca="1"/>
        <v>325.86963894167343</v>
      </c>
    </row>
    <row r="190" spans="1:25" x14ac:dyDescent="0.25">
      <c r="A190">
        <v>188</v>
      </c>
      <c r="B190" s="9">
        <f t="shared" si="1"/>
        <v>5.2222222222222223</v>
      </c>
      <c r="C190" s="3">
        <f t="shared" ca="1" si="20"/>
        <v>4</v>
      </c>
      <c r="D190">
        <f t="shared" ca="1" si="21"/>
        <v>193.09884672231956</v>
      </c>
      <c r="E190" s="8">
        <f t="shared" ca="1" si="22"/>
        <v>0.67607238844382844</v>
      </c>
      <c r="F190" s="8">
        <f t="shared" ca="1" si="23"/>
        <v>227.56596595019266</v>
      </c>
      <c r="G190" s="8">
        <f t="shared" ca="1" si="24"/>
        <v>0.16820950831481027</v>
      </c>
      <c r="H190" s="8">
        <f t="shared" ca="1" si="25"/>
        <v>0.51979434890404896</v>
      </c>
      <c r="I190" s="8">
        <f t="shared" ca="1" si="26"/>
        <v>234.56055434845692</v>
      </c>
      <c r="K190" s="7">
        <f t="shared" ca="1" si="19"/>
        <v>193.09884672231956</v>
      </c>
      <c r="L190" s="7">
        <f t="array" aca="1" ref="L190:Q190" ca="1">IF(K190&lt;fPower1,(fPower1-K190)*K190*fRev0/dLowInterp1+(K190-fPower0)*K190*fRev1/dLowInterp2,
IF(K190&lt;fPower3,(K190-fPower2)*(K190-fPower3)*fRev1/dHighInterp1-(K190-fPower1)*(K190-fPower3)*fRev2/dHighInterp2+(K190-fPower1)*(K190-fPower2)*fRev3/dHighInterp3,1))</f>
        <v>1</v>
      </c>
      <c r="M190" s="8">
        <f ca="1"/>
        <v>1</v>
      </c>
      <c r="N190" s="8">
        <f ca="1"/>
        <v>0.94421390897453339</v>
      </c>
      <c r="O190" s="8">
        <f ca="1"/>
        <v>0.67607238844382844</v>
      </c>
      <c r="P190" s="8">
        <f ca="1"/>
        <v>0.37942061348441403</v>
      </c>
      <c r="Q190" s="8">
        <f ca="1"/>
        <v>0.20286601352980183</v>
      </c>
      <c r="S190" s="10">
        <f t="shared" ca="1" si="27"/>
        <v>0.51979434890404896</v>
      </c>
      <c r="T190" s="6">
        <f t="array" aca="1" ref="T190:Y190" ca="1">IFERROR(IF(S190&lt;fRev1,(SQRT(dLowCoeffB^2+S190*dLowCoeffA*4)-dLowCoeffB)/(dLowCoeffA*2),
(SQRT(dHighCoeffB^2-(fRev1*fPower2*fPower3/dHighInterp1
-fRev2*fPower1*fPower3/dHighInterp2+fRev3*fPower1*fPower2/dHighInterp3-S190)
*dHighCoeffA*4)+dHighCoeffB)/(dHighCoeffA*2)),"-")</f>
        <v>46.62001017732792</v>
      </c>
      <c r="U190" s="3">
        <f ca="1"/>
        <v>71.006856695640522</v>
      </c>
      <c r="V190" s="3">
        <f ca="1"/>
        <v>110.76283139847112</v>
      </c>
      <c r="W190" s="3">
        <f ca="1"/>
        <v>160.59786993768009</v>
      </c>
      <c r="X190" s="3">
        <f ca="1"/>
        <v>234.56055434845692</v>
      </c>
      <c r="Y190" s="3">
        <f ca="1"/>
        <v>327.16256730259857</v>
      </c>
    </row>
    <row r="191" spans="1:25" x14ac:dyDescent="0.25">
      <c r="A191">
        <v>189</v>
      </c>
      <c r="B191" s="9">
        <f t="shared" si="1"/>
        <v>5.25</v>
      </c>
      <c r="C191" s="3">
        <f t="shared" ca="1" si="20"/>
        <v>4</v>
      </c>
      <c r="D191">
        <f t="shared" ca="1" si="21"/>
        <v>194.09884672231956</v>
      </c>
      <c r="E191" s="8">
        <f t="shared" ca="1" si="22"/>
        <v>0.68041131668084143</v>
      </c>
      <c r="F191" s="8">
        <f t="shared" ca="1" si="23"/>
        <v>229.02644919477123</v>
      </c>
      <c r="G191" s="8">
        <f t="shared" ca="1" si="24"/>
        <v>0.16997668770674523</v>
      </c>
      <c r="H191" s="8">
        <f t="shared" ca="1" si="25"/>
        <v>0.52313030880486799</v>
      </c>
      <c r="I191" s="8">
        <f t="shared" ca="1" si="26"/>
        <v>235.41952703363671</v>
      </c>
      <c r="K191" s="7">
        <f t="shared" ca="1" si="19"/>
        <v>194.09884672231956</v>
      </c>
      <c r="L191" s="7">
        <f t="array" aca="1" ref="L191:Q191" ca="1">IF(K191&lt;fPower1,(fPower1-K191)*K191*fRev0/dLowInterp1+(K191-fPower0)*K191*fRev1/dLowInterp2,
IF(K191&lt;fPower3,(K191-fPower2)*(K191-fPower3)*fRev1/dHighInterp1-(K191-fPower1)*(K191-fPower3)*fRev2/dHighInterp2+(K191-fPower1)*(K191-fPower2)*fRev3/dHighInterp3,1))</f>
        <v>1</v>
      </c>
      <c r="M191" s="8">
        <f ca="1"/>
        <v>1</v>
      </c>
      <c r="N191" s="8">
        <f ca="1"/>
        <v>0.94703463430142909</v>
      </c>
      <c r="O191" s="8">
        <f ca="1"/>
        <v>0.68041131668084143</v>
      </c>
      <c r="P191" s="8">
        <f ca="1"/>
        <v>0.38252336407181758</v>
      </c>
      <c r="Q191" s="8">
        <f ca="1"/>
        <v>0.20470506547700798</v>
      </c>
      <c r="S191" s="10">
        <f t="shared" ca="1" si="27"/>
        <v>0.52313030880486799</v>
      </c>
      <c r="T191" s="6">
        <f t="array" aca="1" ref="T191:Y191" ca="1">IFERROR(IF(S191&lt;fRev1,(SQRT(dLowCoeffB^2+S191*dLowCoeffA*4)-dLowCoeffB)/(dLowCoeffA*2),
(SQRT(dHighCoeffB^2-(fRev1*fPower2*fPower3/dHighInterp1
-fRev2*fPower1*fPower3/dHighInterp2+fRev3*fPower1*fPower2/dHighInterp3-S191)
*dHighCoeffA*4)+dHighCoeffB)/(dHighCoeffA*2)),"-")</f>
        <v>46.772190598418689</v>
      </c>
      <c r="U191" s="3">
        <f ca="1"/>
        <v>71.321941159509947</v>
      </c>
      <c r="V191" s="3">
        <f ca="1"/>
        <v>111.21072099656644</v>
      </c>
      <c r="W191" s="3">
        <f ca="1"/>
        <v>161.23268839478405</v>
      </c>
      <c r="X191" s="3">
        <f ca="1"/>
        <v>235.41952703363671</v>
      </c>
      <c r="Y191" s="3">
        <f ca="1"/>
        <v>328.45140324316492</v>
      </c>
    </row>
    <row r="192" spans="1:25" x14ac:dyDescent="0.25">
      <c r="A192">
        <v>190</v>
      </c>
      <c r="B192" s="9">
        <f t="shared" si="1"/>
        <v>5.2777777777777777</v>
      </c>
      <c r="C192" s="3">
        <f t="shared" ca="1" si="20"/>
        <v>4</v>
      </c>
      <c r="D192">
        <f t="shared" ca="1" si="21"/>
        <v>195.09884672231956</v>
      </c>
      <c r="E192" s="8">
        <f t="shared" ca="1" si="22"/>
        <v>0.68472221694049651</v>
      </c>
      <c r="F192" s="8">
        <f t="shared" ca="1" si="23"/>
        <v>230.47749822217114</v>
      </c>
      <c r="G192" s="8">
        <f t="shared" ca="1" si="24"/>
        <v>0.17175506346463235</v>
      </c>
      <c r="H192" s="8">
        <f t="shared" ca="1" si="25"/>
        <v>0.52644471955726613</v>
      </c>
      <c r="I192" s="8">
        <f t="shared" ca="1" si="26"/>
        <v>236.27588720908722</v>
      </c>
      <c r="K192" s="7">
        <f t="shared" ca="1" si="19"/>
        <v>195.09884672231956</v>
      </c>
      <c r="L192" s="7">
        <f t="array" aca="1" ref="L192:Q192" ca="1">IF(K192&lt;fPower1,(fPower1-K192)*K192*fRev0/dLowInterp1+(K192-fPower0)*K192*fRev1/dLowInterp2,
IF(K192&lt;fPower3,(K192-fPower2)*(K192-fPower3)*fRev1/dHighInterp1-(K192-fPower1)*(K192-fPower3)*fRev2/dHighInterp2+(K192-fPower1)*(K192-fPower2)*fRev3/dHighInterp3,1))</f>
        <v>1</v>
      </c>
      <c r="M192" s="8">
        <f ca="1"/>
        <v>1</v>
      </c>
      <c r="N192" s="8">
        <f ca="1"/>
        <v>0.94979934542625133</v>
      </c>
      <c r="O192" s="8">
        <f ca="1"/>
        <v>0.68472221694049651</v>
      </c>
      <c r="P192" s="8">
        <f ca="1"/>
        <v>0.38563783906702265</v>
      </c>
      <c r="Q192" s="8">
        <f ca="1"/>
        <v>0.2065522418493122</v>
      </c>
      <c r="S192" s="10">
        <f t="shared" ca="1" si="27"/>
        <v>0.52644471955726613</v>
      </c>
      <c r="T192" s="6">
        <f t="array" aca="1" ref="T192:Y192" ca="1">IFERROR(IF(S192&lt;fRev1,(SQRT(dLowCoeffB^2+S192*dLowCoeffA*4)-dLowCoeffB)/(dLowCoeffA*2),
(SQRT(dHighCoeffB^2-(fRev1*fPower2*fPower3/dHighInterp1
-fRev2*fPower1*fPower3/dHighInterp2+fRev3*fPower1*fPower2/dHighInterp3-S192)
*dHighCoeffA*4)+dHighCoeffB)/(dHighCoeffA*2)),"-")</f>
        <v>46.923914600604675</v>
      </c>
      <c r="U192" s="3">
        <f ca="1"/>
        <v>71.636019036563269</v>
      </c>
      <c r="V192" s="3">
        <f ca="1"/>
        <v>111.6572190149847</v>
      </c>
      <c r="W192" s="3">
        <f ca="1"/>
        <v>161.86554560496987</v>
      </c>
      <c r="X192" s="3">
        <f ca="1"/>
        <v>236.27588720908722</v>
      </c>
      <c r="Y192" s="3">
        <f ca="1"/>
        <v>329.7361064343271</v>
      </c>
    </row>
    <row r="193" spans="1:25" x14ac:dyDescent="0.25">
      <c r="A193">
        <v>191</v>
      </c>
      <c r="B193" s="9">
        <f t="shared" si="1"/>
        <v>5.3055555555555554</v>
      </c>
      <c r="C193" s="3">
        <f t="shared" ca="1" si="20"/>
        <v>4</v>
      </c>
      <c r="D193">
        <f t="shared" ca="1" si="21"/>
        <v>196.09884672231956</v>
      </c>
      <c r="E193" s="8">
        <f t="shared" ca="1" si="22"/>
        <v>0.6890050892227938</v>
      </c>
      <c r="F193" s="8">
        <f t="shared" ca="1" si="23"/>
        <v>231.9191130323924</v>
      </c>
      <c r="G193" s="8">
        <f t="shared" ca="1" si="24"/>
        <v>0.17354456279358599</v>
      </c>
      <c r="H193" s="8">
        <f t="shared" ca="1" si="25"/>
        <v>0.52973758116124348</v>
      </c>
      <c r="I193" s="8">
        <f t="shared" ca="1" si="26"/>
        <v>237.12960781213715</v>
      </c>
      <c r="K193" s="7">
        <f t="shared" ca="1" si="19"/>
        <v>196.09884672231956</v>
      </c>
      <c r="L193" s="7">
        <f t="array" aca="1" ref="L193:Q193" ca="1">IF(K193&lt;fPower1,(fPower1-K193)*K193*fRev0/dLowInterp1+(K193-fPower0)*K193*fRev1/dLowInterp2,
IF(K193&lt;fPower3,(K193-fPower2)*(K193-fPower3)*fRev1/dHighInterp1-(K193-fPower1)*(K193-fPower3)*fRev2/dHighInterp2+(K193-fPower1)*(K193-fPower2)*fRev3/dHighInterp3,1))</f>
        <v>1</v>
      </c>
      <c r="M193" s="8">
        <f ca="1"/>
        <v>1</v>
      </c>
      <c r="N193" s="8">
        <f ca="1"/>
        <v>0.95250804234899977</v>
      </c>
      <c r="O193" s="8">
        <f ca="1"/>
        <v>0.6890050892227938</v>
      </c>
      <c r="P193" s="8">
        <f ca="1"/>
        <v>0.38876403847002916</v>
      </c>
      <c r="Q193" s="8">
        <f ca="1"/>
        <v>0.20840754264671468</v>
      </c>
      <c r="S193" s="10">
        <f t="shared" ca="1" si="27"/>
        <v>0.52973758116124348</v>
      </c>
      <c r="T193" s="6">
        <f t="array" aca="1" ref="T193:Y193" ca="1">IFERROR(IF(S193&lt;fRev1,(SQRT(dLowCoeffB^2+S193*dLowCoeffA*4)-dLowCoeffB)/(dLowCoeffA*2),
(SQRT(dHighCoeffB^2-(fRev1*fPower2*fPower3/dHighInterp1
-fRev2*fPower1*fPower3/dHighInterp2+fRev3*fPower1*fPower2/dHighInterp3-S193)
*dHighCoeffA*4)+dHighCoeffB)/(dHighCoeffA*2)),"-")</f>
        <v>47.07517739706519</v>
      </c>
      <c r="U193" s="3">
        <f ca="1"/>
        <v>71.949080370168105</v>
      </c>
      <c r="V193" s="3">
        <f ca="1"/>
        <v>112.10231131676547</v>
      </c>
      <c r="W193" s="3">
        <f ca="1"/>
        <v>162.49642153930617</v>
      </c>
      <c r="X193" s="3">
        <f ca="1"/>
        <v>237.12960781213715</v>
      </c>
      <c r="Y193" s="3">
        <f ca="1"/>
        <v>331.01663614728108</v>
      </c>
    </row>
    <row r="194" spans="1:25" x14ac:dyDescent="0.25">
      <c r="A194">
        <v>192</v>
      </c>
      <c r="B194" s="9">
        <f t="shared" si="1"/>
        <v>5.333333333333333</v>
      </c>
      <c r="C194" s="3">
        <f t="shared" ca="1" si="20"/>
        <v>4</v>
      </c>
      <c r="D194">
        <f t="shared" ca="1" si="21"/>
        <v>197.09884672231956</v>
      </c>
      <c r="E194" s="8">
        <f t="shared" ca="1" si="22"/>
        <v>0.69325993352773307</v>
      </c>
      <c r="F194" s="8">
        <f t="shared" ca="1" si="23"/>
        <v>233.35129362543498</v>
      </c>
      <c r="G194" s="8">
        <f t="shared" ca="1" si="24"/>
        <v>0.17534511289872051</v>
      </c>
      <c r="H194" s="8">
        <f t="shared" ca="1" si="25"/>
        <v>0.53300889361679982</v>
      </c>
      <c r="I194" s="8">
        <f t="shared" ca="1" si="26"/>
        <v>237.98066149019377</v>
      </c>
      <c r="K194" s="7">
        <f t="shared" ref="K194:K257" ca="1" si="28">D194</f>
        <v>197.09884672231956</v>
      </c>
      <c r="L194" s="7">
        <f t="array" aca="1" ref="L194:Q194" ca="1">IF(K194&lt;fPower1,(fPower1-K194)*K194*fRev0/dLowInterp1+(K194-fPower0)*K194*fRev1/dLowInterp2,
IF(K194&lt;fPower3,(K194-fPower2)*(K194-fPower3)*fRev1/dHighInterp1-(K194-fPower1)*(K194-fPower3)*fRev2/dHighInterp2+(K194-fPower1)*(K194-fPower2)*fRev3/dHighInterp3,1))</f>
        <v>1</v>
      </c>
      <c r="M194" s="8">
        <f ca="1"/>
        <v>1</v>
      </c>
      <c r="N194" s="8">
        <f ca="1"/>
        <v>0.95516072506967431</v>
      </c>
      <c r="O194" s="8">
        <f ca="1"/>
        <v>0.69325993352773307</v>
      </c>
      <c r="P194" s="8">
        <f ca="1"/>
        <v>0.39190196228083718</v>
      </c>
      <c r="Q194" s="8">
        <f ca="1"/>
        <v>0.21027096786921523</v>
      </c>
      <c r="S194" s="10">
        <f t="shared" ca="1" si="27"/>
        <v>0.53300889361679982</v>
      </c>
      <c r="T194" s="6">
        <f t="array" aca="1" ref="T194:Y194" ca="1">IFERROR(IF(S194&lt;fRev1,(SQRT(dLowCoeffB^2+S194*dLowCoeffA*4)-dLowCoeffB)/(dLowCoeffA*2),
(SQRT(dHighCoeffB^2-(fRev1*fPower2*fPower3/dHighInterp1
-fRev2*fPower1*fPower3/dHighInterp2+fRev3*fPower1*fPower2/dHighInterp3-S194)
*dHighCoeffA*4)+dHighCoeffB)/(dHighCoeffA*2)),"-")</f>
        <v>47.225974148665927</v>
      </c>
      <c r="U194" s="3">
        <f ca="1"/>
        <v>72.261115104811594</v>
      </c>
      <c r="V194" s="3">
        <f ca="1"/>
        <v>112.5459836182287</v>
      </c>
      <c r="W194" s="3">
        <f ca="1"/>
        <v>163.12529595920265</v>
      </c>
      <c r="X194" s="3">
        <f ca="1"/>
        <v>237.98066149019377</v>
      </c>
      <c r="Y194" s="3">
        <f ca="1"/>
        <v>332.29295125121541</v>
      </c>
    </row>
    <row r="195" spans="1:25" x14ac:dyDescent="0.25">
      <c r="A195">
        <v>193</v>
      </c>
      <c r="B195" s="9">
        <f t="shared" si="1"/>
        <v>5.3611111111111107</v>
      </c>
      <c r="C195" s="3">
        <f t="shared" ref="C195:C258" ca="1" si="29">MAX(COUNTIFS(ShiftGears,"&lt;="&amp;MaxGear,ShiftPointsUse,"&lt;="&amp;D194+CarSetPower)+1,C194)</f>
        <v>4</v>
      </c>
      <c r="D195">
        <f t="shared" ref="D195:D258" ca="1" si="30">MIN(IF(C195&gt;C194,I194,D194+CarSetPower),INDEX(fPower3,C195))</f>
        <v>198.09884672231956</v>
      </c>
      <c r="E195" s="8">
        <f t="shared" ref="E195:E258" ca="1" si="31">INDEX(L195:Q195,C195)</f>
        <v>0.69748674985531456</v>
      </c>
      <c r="F195" s="8">
        <f t="shared" ref="F195:F258" ca="1" si="32">MIN(E195*INDEX(MaxSpeed,C195)*CarSetMult,F194+AccelCap)</f>
        <v>234.77404000129889</v>
      </c>
      <c r="G195" s="8">
        <f t="shared" ref="G195:G258" ca="1" si="33">G194+F195/36/3600</f>
        <v>0.1771566409851503</v>
      </c>
      <c r="H195" s="8">
        <f t="shared" ref="H195:H258" ca="1" si="34">IF(C195&lt;MaxGear,F195/INDEX(MaxSpeed,C195+1)/CarSetMult,"-")</f>
        <v>0.53625865692393526</v>
      </c>
      <c r="I195" s="8">
        <f t="shared" ref="I195:I258" ca="1" si="35">IF(C195&lt;MaxGear,INDEX(T195:Y195,C195+1),"-")</f>
        <v>238.82902059866524</v>
      </c>
      <c r="K195" s="7">
        <f t="shared" ca="1" si="28"/>
        <v>198.09884672231956</v>
      </c>
      <c r="L195" s="7">
        <f t="array" aca="1" ref="L195:Q195" ca="1">IF(K195&lt;fPower1,(fPower1-K195)*K195*fRev0/dLowInterp1+(K195-fPower0)*K195*fRev1/dLowInterp2,
IF(K195&lt;fPower3,(K195-fPower2)*(K195-fPower3)*fRev1/dHighInterp1-(K195-fPower1)*(K195-fPower3)*fRev2/dHighInterp2+(K195-fPower1)*(K195-fPower2)*fRev3/dHighInterp3,1))</f>
        <v>1</v>
      </c>
      <c r="M195" s="8">
        <f ca="1"/>
        <v>1</v>
      </c>
      <c r="N195" s="8">
        <f ca="1"/>
        <v>0.95775739358827483</v>
      </c>
      <c r="O195" s="8">
        <f ca="1"/>
        <v>0.69748674985531456</v>
      </c>
      <c r="P195" s="8">
        <f ca="1"/>
        <v>0.39505161049944659</v>
      </c>
      <c r="Q195" s="8">
        <f ca="1"/>
        <v>0.21214251751681398</v>
      </c>
      <c r="S195" s="10">
        <f t="shared" ref="S195:S258" ca="1" si="36">H195</f>
        <v>0.53625865692393526</v>
      </c>
      <c r="T195" s="6">
        <f t="array" aca="1" ref="T195:Y195" ca="1">IFERROR(IF(S195&lt;fRev1,(SQRT(dLowCoeffB^2+S195*dLowCoeffA*4)-dLowCoeffB)/(dLowCoeffA*2),
(SQRT(dHighCoeffB^2-(fRev1*fPower2*fPower3/dHighInterp1
-fRev2*fPower1*fPower3/dHighInterp2+fRev3*fPower1*fPower2/dHighInterp3-S195)
*dHighCoeffA*4)+dHighCoeffB)/(dHighCoeffA*2)),"-")</f>
        <v>47.376299963561635</v>
      </c>
      <c r="U195" s="3">
        <f ca="1"/>
        <v>72.572113085550455</v>
      </c>
      <c r="V195" s="3">
        <f ca="1"/>
        <v>112.98822148802279</v>
      </c>
      <c r="W195" s="3">
        <f ca="1"/>
        <v>163.75214841501173</v>
      </c>
      <c r="X195" s="3">
        <f ca="1"/>
        <v>238.82902059866524</v>
      </c>
      <c r="Y195" s="3">
        <f ca="1"/>
        <v>333.56501021112757</v>
      </c>
    </row>
    <row r="196" spans="1:25" x14ac:dyDescent="0.25">
      <c r="A196">
        <v>194</v>
      </c>
      <c r="B196" s="9">
        <f t="shared" si="1"/>
        <v>5.3888888888888893</v>
      </c>
      <c r="C196" s="3">
        <f t="shared" ca="1" si="29"/>
        <v>4</v>
      </c>
      <c r="D196">
        <f t="shared" ca="1" si="30"/>
        <v>199.09884672231956</v>
      </c>
      <c r="E196" s="8">
        <f t="shared" ca="1" si="31"/>
        <v>0.70168553820553792</v>
      </c>
      <c r="F196" s="8">
        <f t="shared" ca="1" si="32"/>
        <v>236.18735215998407</v>
      </c>
      <c r="G196" s="8">
        <f t="shared" ca="1" si="33"/>
        <v>0.17897907425798967</v>
      </c>
      <c r="H196" s="8">
        <f t="shared" ca="1" si="34"/>
        <v>0.53948687108264981</v>
      </c>
      <c r="I196" s="8">
        <f t="shared" ca="1" si="35"/>
        <v>239.67465719891788</v>
      </c>
      <c r="K196" s="7">
        <f t="shared" ca="1" si="28"/>
        <v>199.09884672231956</v>
      </c>
      <c r="L196" s="7">
        <f t="array" aca="1" ref="L196:Q196" ca="1">IF(K196&lt;fPower1,(fPower1-K196)*K196*fRev0/dLowInterp1+(K196-fPower0)*K196*fRev1/dLowInterp2,
IF(K196&lt;fPower3,(K196-fPower2)*(K196-fPower3)*fRev1/dHighInterp1-(K196-fPower1)*(K196-fPower3)*fRev2/dHighInterp2+(K196-fPower1)*(K196-fPower2)*fRev3/dHighInterp3,1))</f>
        <v>1</v>
      </c>
      <c r="M196" s="8">
        <f ca="1"/>
        <v>1</v>
      </c>
      <c r="N196" s="8">
        <f ca="1"/>
        <v>0.960298047904802</v>
      </c>
      <c r="O196" s="8">
        <f ca="1"/>
        <v>0.70168553820553792</v>
      </c>
      <c r="P196" s="8">
        <f ca="1"/>
        <v>0.39821298312585762</v>
      </c>
      <c r="Q196" s="8">
        <f ca="1"/>
        <v>0.21402219158951089</v>
      </c>
      <c r="S196" s="10">
        <f t="shared" ca="1" si="36"/>
        <v>0.53948687108264981</v>
      </c>
      <c r="T196" s="6">
        <f t="array" aca="1" ref="T196:Y196" ca="1">IFERROR(IF(S196&lt;fRev1,(SQRT(dLowCoeffB^2+S196*dLowCoeffA*4)-dLowCoeffB)/(dLowCoeffA*2),
(SQRT(dHighCoeffB^2-(fRev1*fPower2*fPower3/dHighInterp1
-fRev2*fPower1*fPower3/dHighInterp2+fRev3*fPower1*fPower2/dHighInterp3-S196)
*dHighCoeffA*4)+dHighCoeffB)/(dHighCoeffA*2)),"-")</f>
        <v>47.526149896804313</v>
      </c>
      <c r="U196" s="3">
        <f ca="1"/>
        <v>72.882064057477109</v>
      </c>
      <c r="V196" s="3">
        <f ca="1"/>
        <v>113.42901034619261</v>
      </c>
      <c r="W196" s="3">
        <f ca="1"/>
        <v>164.37695824465757</v>
      </c>
      <c r="X196" s="3">
        <f ca="1"/>
        <v>239.67465719891788</v>
      </c>
      <c r="Y196" s="3">
        <f ca="1"/>
        <v>334.83277108570496</v>
      </c>
    </row>
    <row r="197" spans="1:25" x14ac:dyDescent="0.25">
      <c r="A197">
        <v>195</v>
      </c>
      <c r="B197" s="9">
        <f t="shared" si="1"/>
        <v>5.416666666666667</v>
      </c>
      <c r="C197" s="3">
        <f t="shared" ca="1" si="29"/>
        <v>4</v>
      </c>
      <c r="D197">
        <f t="shared" ca="1" si="30"/>
        <v>200.09884672231956</v>
      </c>
      <c r="E197" s="8">
        <f t="shared" ca="1" si="31"/>
        <v>0.7058562985784036</v>
      </c>
      <c r="F197" s="8">
        <f t="shared" ca="1" si="32"/>
        <v>237.59123010149068</v>
      </c>
      <c r="G197" s="8">
        <f t="shared" ca="1" si="33"/>
        <v>0.18081233992235302</v>
      </c>
      <c r="H197" s="8">
        <f t="shared" ca="1" si="34"/>
        <v>0.54269353609294357</v>
      </c>
      <c r="I197" s="8">
        <f t="shared" ca="1" si="35"/>
        <v>240.51754305627122</v>
      </c>
      <c r="K197" s="7">
        <f t="shared" ca="1" si="28"/>
        <v>200.09884672231956</v>
      </c>
      <c r="L197" s="7">
        <f t="array" aca="1" ref="L197:Q197" ca="1">IF(K197&lt;fPower1,(fPower1-K197)*K197*fRev0/dLowInterp1+(K197-fPower0)*K197*fRev1/dLowInterp2,
IF(K197&lt;fPower3,(K197-fPower2)*(K197-fPower3)*fRev1/dHighInterp1-(K197-fPower1)*(K197-fPower3)*fRev2/dHighInterp2+(K197-fPower1)*(K197-fPower2)*fRev3/dHighInterp3,1))</f>
        <v>1</v>
      </c>
      <c r="M197" s="8">
        <f ca="1"/>
        <v>1</v>
      </c>
      <c r="N197" s="8">
        <f ca="1"/>
        <v>0.96278268801925515</v>
      </c>
      <c r="O197" s="8">
        <f ca="1"/>
        <v>0.7058562985784036</v>
      </c>
      <c r="P197" s="8">
        <f ca="1"/>
        <v>0.40138608016007005</v>
      </c>
      <c r="Q197" s="8">
        <f ca="1"/>
        <v>0.21590999008730585</v>
      </c>
      <c r="S197" s="10">
        <f t="shared" ca="1" si="36"/>
        <v>0.54269353609294357</v>
      </c>
      <c r="T197" s="6">
        <f t="array" aca="1" ref="T197:Y197" ca="1">IFERROR(IF(S197&lt;fRev1,(SQRT(dLowCoeffB^2+S197*dLowCoeffA*4)-dLowCoeffB)/(dLowCoeffA*2),
(SQRT(dHighCoeffB^2-(fRev1*fPower2*fPower3/dHighInterp1
-fRev2*fPower1*fPower3/dHighInterp2+fRev3*fPower1*fPower2/dHighInterp3-S197)
*dHighCoeffA*4)+dHighCoeffB)/(dHighCoeffA*2)),"-")</f>
        <v>47.675518949957763</v>
      </c>
      <c r="U197" s="3">
        <f ca="1"/>
        <v>73.190957665202902</v>
      </c>
      <c r="V197" s="3">
        <f ca="1"/>
        <v>113.86833546327011</v>
      </c>
      <c r="W197" s="3">
        <f ca="1"/>
        <v>164.99970457229597</v>
      </c>
      <c r="X197" s="3">
        <f ca="1"/>
        <v>240.51754305627122</v>
      </c>
      <c r="Y197" s="3">
        <f ca="1"/>
        <v>336.09619152527915</v>
      </c>
    </row>
    <row r="198" spans="1:25" x14ac:dyDescent="0.25">
      <c r="A198">
        <v>196</v>
      </c>
      <c r="B198" s="9">
        <f t="shared" si="1"/>
        <v>5.4444444444444446</v>
      </c>
      <c r="C198" s="3">
        <f t="shared" ca="1" si="29"/>
        <v>4</v>
      </c>
      <c r="D198">
        <f t="shared" ca="1" si="30"/>
        <v>201.09884672231956</v>
      </c>
      <c r="E198" s="8">
        <f t="shared" ca="1" si="31"/>
        <v>0.70999903097391137</v>
      </c>
      <c r="F198" s="8">
        <f t="shared" ca="1" si="32"/>
        <v>238.98567382581859</v>
      </c>
      <c r="G198" s="8">
        <f t="shared" ca="1" si="33"/>
        <v>0.18265636518335471</v>
      </c>
      <c r="H198" s="8">
        <f t="shared" ca="1" si="34"/>
        <v>0.54587865195481633</v>
      </c>
      <c r="I198" s="8">
        <f t="shared" ca="1" si="35"/>
        <v>241.35764963803226</v>
      </c>
      <c r="K198" s="7">
        <f t="shared" ca="1" si="28"/>
        <v>201.09884672231956</v>
      </c>
      <c r="L198" s="7">
        <f t="array" aca="1" ref="L198:Q198" ca="1">IF(K198&lt;fPower1,(fPower1-K198)*K198*fRev0/dLowInterp1+(K198-fPower0)*K198*fRev1/dLowInterp2,
IF(K198&lt;fPower3,(K198-fPower2)*(K198-fPower3)*fRev1/dHighInterp1-(K198-fPower1)*(K198-fPower3)*fRev2/dHighInterp2+(K198-fPower1)*(K198-fPower2)*fRev3/dHighInterp3,1))</f>
        <v>1</v>
      </c>
      <c r="M198" s="8">
        <f ca="1"/>
        <v>1</v>
      </c>
      <c r="N198" s="8">
        <f ca="1"/>
        <v>0.96521131393163451</v>
      </c>
      <c r="O198" s="8">
        <f ca="1"/>
        <v>0.70999903097391137</v>
      </c>
      <c r="P198" s="8">
        <f ca="1"/>
        <v>0.40457090160208398</v>
      </c>
      <c r="Q198" s="8">
        <f ca="1"/>
        <v>0.21780591301019903</v>
      </c>
      <c r="S198" s="10">
        <f t="shared" ca="1" si="36"/>
        <v>0.54587865195481633</v>
      </c>
      <c r="T198" s="6">
        <f t="array" aca="1" ref="T198:Y198" ca="1">IFERROR(IF(S198&lt;fRev1,(SQRT(dLowCoeffB^2+S198*dLowCoeffA*4)-dLowCoeffB)/(dLowCoeffA*2),
(SQRT(dHighCoeffB^2-(fRev1*fPower2*fPower3/dHighInterp1
-fRev2*fPower1*fPower3/dHighInterp2+fRev3*fPower1*fPower2/dHighInterp3-S198)
*dHighCoeffA*4)+dHighCoeffB)/(dHighCoeffA*2)),"-")</f>
        <v>47.824402070718421</v>
      </c>
      <c r="U198" s="3">
        <f ca="1"/>
        <v>73.498783452358865</v>
      </c>
      <c r="V198" s="3">
        <f ca="1"/>
        <v>114.30618195938655</v>
      </c>
      <c r="W198" s="3">
        <f ca="1"/>
        <v>165.62036630700516</v>
      </c>
      <c r="X198" s="3">
        <f ca="1"/>
        <v>241.35764963803226</v>
      </c>
      <c r="Y198" s="3">
        <f ca="1"/>
        <v>337.35522876985067</v>
      </c>
    </row>
    <row r="199" spans="1:25" x14ac:dyDescent="0.25">
      <c r="A199">
        <v>197</v>
      </c>
      <c r="B199" s="9">
        <f t="shared" si="1"/>
        <v>5.4722222222222223</v>
      </c>
      <c r="C199" s="3">
        <f t="shared" ca="1" si="29"/>
        <v>4</v>
      </c>
      <c r="D199">
        <f t="shared" ca="1" si="30"/>
        <v>202.09884672231956</v>
      </c>
      <c r="E199" s="8">
        <f t="shared" ca="1" si="31"/>
        <v>0.71411373539206124</v>
      </c>
      <c r="F199" s="8">
        <f t="shared" ca="1" si="32"/>
        <v>240.37068333296784</v>
      </c>
      <c r="G199" s="8">
        <f t="shared" ca="1" si="33"/>
        <v>0.1845110772461091</v>
      </c>
      <c r="H199" s="8">
        <f t="shared" ca="1" si="34"/>
        <v>0.54904221866826819</v>
      </c>
      <c r="I199" s="8">
        <f t="shared" ca="1" si="35"/>
        <v>242.19494811157435</v>
      </c>
      <c r="K199" s="7">
        <f t="shared" ca="1" si="28"/>
        <v>202.09884672231956</v>
      </c>
      <c r="L199" s="7">
        <f t="array" aca="1" ref="L199:Q199" ca="1">IF(K199&lt;fPower1,(fPower1-K199)*K199*fRev0/dLowInterp1+(K199-fPower0)*K199*fRev1/dLowInterp2,
IF(K199&lt;fPower3,(K199-fPower2)*(K199-fPower3)*fRev1/dHighInterp1-(K199-fPower1)*(K199-fPower3)*fRev2/dHighInterp2+(K199-fPower1)*(K199-fPower2)*fRev3/dHighInterp3,1))</f>
        <v>1</v>
      </c>
      <c r="M199" s="8">
        <f ca="1"/>
        <v>1</v>
      </c>
      <c r="N199" s="8">
        <f ca="1"/>
        <v>0.96758392564194007</v>
      </c>
      <c r="O199" s="8">
        <f ca="1"/>
        <v>0.71411373539206124</v>
      </c>
      <c r="P199" s="8">
        <f ca="1"/>
        <v>0.4077674474518993</v>
      </c>
      <c r="Q199" s="8">
        <f ca="1"/>
        <v>0.21970996035819035</v>
      </c>
      <c r="S199" s="10">
        <f t="shared" ca="1" si="36"/>
        <v>0.54904221866826819</v>
      </c>
      <c r="T199" s="6">
        <f t="array" aca="1" ref="T199:Y199" ca="1">IFERROR(IF(S199&lt;fRev1,(SQRT(dLowCoeffB^2+S199*dLowCoeffA*4)-dLowCoeffB)/(dLowCoeffA*2),
(SQRT(dHighCoeffB^2-(fRev1*fPower2*fPower3/dHighInterp1
-fRev2*fPower1*fPower3/dHighInterp2+fRev3*fPower1*fPower2/dHighInterp3-S199)
*dHighCoeffA*4)+dHighCoeffB)/(dHighCoeffA*2)),"-")</f>
        <v>47.972794152543692</v>
      </c>
      <c r="U199" s="3">
        <f ca="1"/>
        <v>73.805530861115784</v>
      </c>
      <c r="V199" s="3">
        <f ca="1"/>
        <v>114.74253480341063</v>
      </c>
      <c r="W199" s="3">
        <f ca="1"/>
        <v>166.23892214151124</v>
      </c>
      <c r="X199" s="3">
        <f ca="1"/>
        <v>242.19494811157435</v>
      </c>
      <c r="Y199" s="3">
        <f ca="1"/>
        <v>338.60983964719492</v>
      </c>
    </row>
    <row r="200" spans="1:25" x14ac:dyDescent="0.25">
      <c r="A200">
        <v>198</v>
      </c>
      <c r="B200" s="9">
        <f t="shared" si="1"/>
        <v>5.5</v>
      </c>
      <c r="C200" s="3">
        <f t="shared" ca="1" si="29"/>
        <v>4</v>
      </c>
      <c r="D200">
        <f t="shared" ca="1" si="30"/>
        <v>203.09884672231956</v>
      </c>
      <c r="E200" s="8">
        <f t="shared" ca="1" si="31"/>
        <v>0.7182004118328531</v>
      </c>
      <c r="F200" s="8">
        <f t="shared" ca="1" si="32"/>
        <v>241.74625862293837</v>
      </c>
      <c r="G200" s="8">
        <f t="shared" ca="1" si="33"/>
        <v>0.18637640331573055</v>
      </c>
      <c r="H200" s="8">
        <f t="shared" ca="1" si="34"/>
        <v>0.55218423623329915</v>
      </c>
      <c r="I200" s="8">
        <f t="shared" ca="1" si="35"/>
        <v>243.02940934246001</v>
      </c>
      <c r="K200" s="7">
        <f t="shared" ca="1" si="28"/>
        <v>203.09884672231956</v>
      </c>
      <c r="L200" s="7">
        <f t="array" aca="1" ref="L200:Q200" ca="1">IF(K200&lt;fPower1,(fPower1-K200)*K200*fRev0/dLowInterp1+(K200-fPower0)*K200*fRev1/dLowInterp2,
IF(K200&lt;fPower3,(K200-fPower2)*(K200-fPower3)*fRev1/dHighInterp1-(K200-fPower1)*(K200-fPower3)*fRev2/dHighInterp2+(K200-fPower1)*(K200-fPower2)*fRev3/dHighInterp3,1))</f>
        <v>1</v>
      </c>
      <c r="M200" s="8">
        <f ca="1"/>
        <v>1</v>
      </c>
      <c r="N200" s="8">
        <f ca="1"/>
        <v>0.96990052315017194</v>
      </c>
      <c r="O200" s="8">
        <f ca="1"/>
        <v>0.7182004118328531</v>
      </c>
      <c r="P200" s="8">
        <f ca="1"/>
        <v>0.41097571770951613</v>
      </c>
      <c r="Q200" s="8">
        <f ca="1"/>
        <v>0.22162213213127979</v>
      </c>
      <c r="S200" s="10">
        <f t="shared" ca="1" si="36"/>
        <v>0.55218423623329915</v>
      </c>
      <c r="T200" s="6">
        <f t="array" aca="1" ref="T200:Y200" ca="1">IFERROR(IF(S200&lt;fRev1,(SQRT(dLowCoeffB^2+S200*dLowCoeffA*4)-dLowCoeffB)/(dLowCoeffA*2),
(SQRT(dHighCoeffB^2-(fRev1*fPower2*fPower3/dHighInterp1
-fRev2*fPower1*fPower3/dHighInterp2+fRev3*fPower1*fPower2/dHighInterp3-S200)
*dHighCoeffA*4)+dHighCoeffB)/(dHighCoeffA*2)),"-")</f>
        <v>48.120690034287513</v>
      </c>
      <c r="U200" s="3">
        <f ca="1"/>
        <v>74.111189231723813</v>
      </c>
      <c r="V200" s="3">
        <f ca="1"/>
        <v>115.1773788121115</v>
      </c>
      <c r="W200" s="3">
        <f ca="1"/>
        <v>166.85535055094928</v>
      </c>
      <c r="X200" s="3">
        <f ca="1"/>
        <v>243.02940934246001</v>
      </c>
      <c r="Y200" s="3">
        <f ca="1"/>
        <v>339.85998057104791</v>
      </c>
    </row>
    <row r="201" spans="1:25" x14ac:dyDescent="0.25">
      <c r="A201">
        <v>199</v>
      </c>
      <c r="B201" s="9">
        <f t="shared" si="1"/>
        <v>5.5277777777777777</v>
      </c>
      <c r="C201" s="3">
        <f t="shared" ca="1" si="29"/>
        <v>4</v>
      </c>
      <c r="D201">
        <f t="shared" ca="1" si="30"/>
        <v>204.09884672231956</v>
      </c>
      <c r="E201" s="8">
        <f t="shared" ca="1" si="31"/>
        <v>0.72225906029628717</v>
      </c>
      <c r="F201" s="8">
        <f t="shared" ca="1" si="32"/>
        <v>243.11239969573029</v>
      </c>
      <c r="G201" s="8">
        <f t="shared" ca="1" si="33"/>
        <v>0.1882522705973334</v>
      </c>
      <c r="H201" s="8">
        <f t="shared" ca="1" si="34"/>
        <v>0.55530470464990933</v>
      </c>
      <c r="I201" s="8">
        <f t="shared" ca="1" si="35"/>
        <v>243.86100389261262</v>
      </c>
      <c r="K201" s="7">
        <f t="shared" ca="1" si="28"/>
        <v>204.09884672231956</v>
      </c>
      <c r="L201" s="7">
        <f t="array" aca="1" ref="L201:Q201" ca="1">IF(K201&lt;fPower1,(fPower1-K201)*K201*fRev0/dLowInterp1+(K201-fPower0)*K201*fRev1/dLowInterp2,
IF(K201&lt;fPower3,(K201-fPower2)*(K201-fPower3)*fRev1/dHighInterp1-(K201-fPower1)*(K201-fPower3)*fRev2/dHighInterp2+(K201-fPower1)*(K201-fPower2)*fRev3/dHighInterp3,1))</f>
        <v>1</v>
      </c>
      <c r="M201" s="8">
        <f ca="1"/>
        <v>1</v>
      </c>
      <c r="N201" s="8">
        <f ca="1"/>
        <v>0.97216110645632992</v>
      </c>
      <c r="O201" s="8">
        <f ca="1"/>
        <v>0.72225906029628717</v>
      </c>
      <c r="P201" s="8">
        <f ca="1"/>
        <v>0.41419571237493452</v>
      </c>
      <c r="Q201" s="8">
        <f ca="1"/>
        <v>0.22354242832946739</v>
      </c>
      <c r="S201" s="10">
        <f t="shared" ca="1" si="36"/>
        <v>0.55530470464990933</v>
      </c>
      <c r="T201" s="6">
        <f t="array" aca="1" ref="T201:Y201" ca="1">IFERROR(IF(S201&lt;fRev1,(SQRT(dLowCoeffB^2+S201*dLowCoeffA*4)-dLowCoeffB)/(dLowCoeffA*2),
(SQRT(dHighCoeffB^2-(fRev1*fPower2*fPower3/dHighInterp1
-fRev2*fPower1*fPower3/dHighInterp2+fRev3*fPower1*fPower2/dHighInterp3-S201)
*dHighCoeffA*4)+dHighCoeffB)/(dHighCoeffA*2)),"-")</f>
        <v>48.268084499844136</v>
      </c>
      <c r="U201" s="3">
        <f ca="1"/>
        <v>74.41574780207273</v>
      </c>
      <c r="V201" s="3">
        <f ca="1"/>
        <v>115.61069864934923</v>
      </c>
      <c r="W201" s="3">
        <f ca="1"/>
        <v>167.46962979166193</v>
      </c>
      <c r="X201" s="3">
        <f ca="1"/>
        <v>243.86100389261262</v>
      </c>
      <c r="Y201" s="3">
        <f ca="1"/>
        <v>341.10560753937779</v>
      </c>
    </row>
    <row r="202" spans="1:25" x14ac:dyDescent="0.25">
      <c r="A202">
        <v>200</v>
      </c>
      <c r="B202" s="9">
        <f t="shared" si="1"/>
        <v>5.5555555555555554</v>
      </c>
      <c r="C202" s="3">
        <f t="shared" ca="1" si="29"/>
        <v>4</v>
      </c>
      <c r="D202">
        <f t="shared" ca="1" si="30"/>
        <v>205.09884672231956</v>
      </c>
      <c r="E202" s="8">
        <f t="shared" ca="1" si="31"/>
        <v>0.72628968078236322</v>
      </c>
      <c r="F202" s="8">
        <f t="shared" ca="1" si="32"/>
        <v>244.46910655134349</v>
      </c>
      <c r="G202" s="8">
        <f t="shared" ca="1" si="33"/>
        <v>0.19013860629603205</v>
      </c>
      <c r="H202" s="8">
        <f t="shared" ca="1" si="34"/>
        <v>0.55840362391809839</v>
      </c>
      <c r="I202" s="8">
        <f t="shared" ca="1" si="35"/>
        <v>244.68970201853941</v>
      </c>
      <c r="K202" s="7">
        <f t="shared" ca="1" si="28"/>
        <v>205.09884672231956</v>
      </c>
      <c r="L202" s="7">
        <f t="array" aca="1" ref="L202:Q202" ca="1">IF(K202&lt;fPower1,(fPower1-K202)*K202*fRev0/dLowInterp1+(K202-fPower0)*K202*fRev1/dLowInterp2,
IF(K202&lt;fPower3,(K202-fPower2)*(K202-fPower3)*fRev1/dHighInterp1-(K202-fPower1)*(K202-fPower3)*fRev2/dHighInterp2+(K202-fPower1)*(K202-fPower2)*fRev3/dHighInterp3,1))</f>
        <v>1</v>
      </c>
      <c r="M202" s="8">
        <f ca="1"/>
        <v>1</v>
      </c>
      <c r="N202" s="8">
        <f ca="1"/>
        <v>0.97436567556041409</v>
      </c>
      <c r="O202" s="8">
        <f ca="1"/>
        <v>0.72628968078236322</v>
      </c>
      <c r="P202" s="8">
        <f ca="1"/>
        <v>0.41742743144815425</v>
      </c>
      <c r="Q202" s="8">
        <f ca="1"/>
        <v>0.22547084895275316</v>
      </c>
      <c r="S202" s="10">
        <f t="shared" ca="1" si="36"/>
        <v>0.55840362391809839</v>
      </c>
      <c r="T202" s="6">
        <f t="array" aca="1" ref="T202:Y202" ca="1">IFERROR(IF(S202&lt;fRev1,(SQRT(dLowCoeffB^2+S202*dLowCoeffA*4)-dLowCoeffB)/(dLowCoeffA*2),
(SQRT(dHighCoeffB^2-(fRev1*fPower2*fPower3/dHighInterp1
-fRev2*fPower1*fPower3/dHighInterp2+fRev3*fPower1*fPower2/dHighInterp3-S202)
*dHighCoeffA*4)+dHighCoeffB)/(dHighCoeffA*2)),"-")</f>
        <v>48.414972277800501</v>
      </c>
      <c r="U202" s="3">
        <f ca="1"/>
        <v>74.719195707274125</v>
      </c>
      <c r="V202" s="3">
        <f ca="1"/>
        <v>116.04247882529407</v>
      </c>
      <c r="W202" s="3">
        <f ca="1"/>
        <v>168.08173790003835</v>
      </c>
      <c r="X202" s="3">
        <f ca="1"/>
        <v>244.68970201853941</v>
      </c>
      <c r="Y202" s="3">
        <f ca="1"/>
        <v>342.34667613274672</v>
      </c>
    </row>
    <row r="203" spans="1:25" x14ac:dyDescent="0.25">
      <c r="A203">
        <v>201</v>
      </c>
      <c r="B203" s="9">
        <f t="shared" si="1"/>
        <v>5.583333333333333</v>
      </c>
      <c r="C203" s="3">
        <f t="shared" ca="1" si="29"/>
        <v>4</v>
      </c>
      <c r="D203">
        <f t="shared" ca="1" si="30"/>
        <v>206.09884672231956</v>
      </c>
      <c r="E203" s="8">
        <f t="shared" ca="1" si="31"/>
        <v>0.73029227329108137</v>
      </c>
      <c r="F203" s="8">
        <f t="shared" ca="1" si="32"/>
        <v>245.81637918977802</v>
      </c>
      <c r="G203" s="8">
        <f t="shared" ca="1" si="33"/>
        <v>0.19203533761694083</v>
      </c>
      <c r="H203" s="8">
        <f t="shared" ca="1" si="34"/>
        <v>0.56148099403786667</v>
      </c>
      <c r="I203" s="8">
        <f t="shared" ca="1" si="35"/>
        <v>245.51547366960943</v>
      </c>
      <c r="K203" s="7">
        <f t="shared" ca="1" si="28"/>
        <v>206.09884672231956</v>
      </c>
      <c r="L203" s="7">
        <f t="array" aca="1" ref="L203:Q203" ca="1">IF(K203&lt;fPower1,(fPower1-K203)*K203*fRev0/dLowInterp1+(K203-fPower0)*K203*fRev1/dLowInterp2,
IF(K203&lt;fPower3,(K203-fPower2)*(K203-fPower3)*fRev1/dHighInterp1-(K203-fPower1)*(K203-fPower3)*fRev2/dHighInterp2+(K203-fPower1)*(K203-fPower2)*fRev3/dHighInterp3,1))</f>
        <v>1</v>
      </c>
      <c r="M203" s="8">
        <f ca="1"/>
        <v>1</v>
      </c>
      <c r="N203" s="8">
        <f ca="1"/>
        <v>0.97651423046242458</v>
      </c>
      <c r="O203" s="8">
        <f ca="1"/>
        <v>0.73029227329108137</v>
      </c>
      <c r="P203" s="8">
        <f ca="1"/>
        <v>0.42067087492917554</v>
      </c>
      <c r="Q203" s="8">
        <f ca="1"/>
        <v>0.22740739400113699</v>
      </c>
      <c r="S203" s="10">
        <f t="shared" ca="1" si="36"/>
        <v>0.56148099403786667</v>
      </c>
      <c r="T203" s="6">
        <f t="array" aca="1" ref="T203:Y203" ca="1">IFERROR(IF(S203&lt;fRev1,(SQRT(dLowCoeffB^2+S203*dLowCoeffA*4)-dLowCoeffB)/(dLowCoeffA*2),
(SQRT(dHighCoeffB^2-(fRev1*fPower2*fPower3/dHighInterp1
-fRev2*fPower1*fPower3/dHighInterp2+fRev3*fPower1*fPower2/dHighInterp3-S203)
*dHighCoeffA*4)+dHighCoeffB)/(dHighCoeffA*2)),"-")</f>
        <v>48.56134804109778</v>
      </c>
      <c r="U203" s="3">
        <f ca="1"/>
        <v>75.021521979266325</v>
      </c>
      <c r="V203" s="3">
        <f ca="1"/>
        <v>116.47270369567596</v>
      </c>
      <c r="W203" s="3">
        <f ca="1"/>
        <v>168.69165269139546</v>
      </c>
      <c r="X203" s="3">
        <f ca="1"/>
        <v>245.51547366960943</v>
      </c>
      <c r="Y203" s="3">
        <f ca="1"/>
        <v>343.58314151276653</v>
      </c>
    </row>
    <row r="204" spans="1:25" x14ac:dyDescent="0.25">
      <c r="A204">
        <v>202</v>
      </c>
      <c r="B204" s="9">
        <f t="shared" si="1"/>
        <v>5.6111111111111107</v>
      </c>
      <c r="C204" s="3">
        <f t="shared" ca="1" si="29"/>
        <v>4</v>
      </c>
      <c r="D204">
        <f t="shared" ca="1" si="30"/>
        <v>207.09884672231956</v>
      </c>
      <c r="E204" s="8">
        <f t="shared" ca="1" si="31"/>
        <v>0.73426683782244184</v>
      </c>
      <c r="F204" s="8">
        <f t="shared" ca="1" si="32"/>
        <v>247.15421761103394</v>
      </c>
      <c r="G204" s="8">
        <f t="shared" ca="1" si="33"/>
        <v>0.19394239176517411</v>
      </c>
      <c r="H204" s="8">
        <f t="shared" ca="1" si="34"/>
        <v>0.56453681500921415</v>
      </c>
      <c r="I204" s="8">
        <f t="shared" ca="1" si="35"/>
        <v>246.33828848638734</v>
      </c>
      <c r="K204" s="7">
        <f t="shared" ca="1" si="28"/>
        <v>207.09884672231956</v>
      </c>
      <c r="L204" s="7">
        <f t="array" aca="1" ref="L204:Q204" ca="1">IF(K204&lt;fPower1,(fPower1-K204)*K204*fRev0/dLowInterp1+(K204-fPower0)*K204*fRev1/dLowInterp2,
IF(K204&lt;fPower3,(K204-fPower2)*(K204-fPower3)*fRev1/dHighInterp1-(K204-fPower1)*(K204-fPower3)*fRev2/dHighInterp2+(K204-fPower1)*(K204-fPower2)*fRev3/dHighInterp3,1))</f>
        <v>1</v>
      </c>
      <c r="M204" s="8">
        <f ca="1"/>
        <v>1</v>
      </c>
      <c r="N204" s="8">
        <f ca="1"/>
        <v>0.97860677116236117</v>
      </c>
      <c r="O204" s="8">
        <f ca="1"/>
        <v>0.73426683782244184</v>
      </c>
      <c r="P204" s="8">
        <f ca="1"/>
        <v>0.42392604281799834</v>
      </c>
      <c r="Q204" s="8">
        <f ca="1"/>
        <v>0.22935206347461903</v>
      </c>
      <c r="S204" s="10">
        <f t="shared" ca="1" si="36"/>
        <v>0.56453681500921415</v>
      </c>
      <c r="T204" s="6">
        <f t="array" aca="1" ref="T204:Y204" ca="1">IFERROR(IF(S204&lt;fRev1,(SQRT(dLowCoeffB^2+S204*dLowCoeffA*4)-dLowCoeffB)/(dLowCoeffA*2),
(SQRT(dHighCoeffB^2-(fRev1*fPower2*fPower3/dHighInterp1
-fRev2*fPower1*fPower3/dHighInterp2+fRev3*fPower1*fPower2/dHighInterp3-S204)
*dHighCoeffA*4)+dHighCoeffB)/(dHighCoeffA*2)),"-")</f>
        <v>48.707206406702483</v>
      </c>
      <c r="U204" s="3">
        <f ca="1"/>
        <v>75.322715546443078</v>
      </c>
      <c r="V204" s="3">
        <f ca="1"/>
        <v>116.90135746106563</v>
      </c>
      <c r="W204" s="3">
        <f ca="1"/>
        <v>169.29935175890307</v>
      </c>
      <c r="X204" s="3">
        <f ca="1"/>
        <v>246.33828848638734</v>
      </c>
      <c r="Y204" s="3">
        <f ca="1"/>
        <v>344.81495842065141</v>
      </c>
    </row>
    <row r="205" spans="1:25" x14ac:dyDescent="0.25">
      <c r="A205">
        <v>203</v>
      </c>
      <c r="B205" s="9">
        <f t="shared" si="1"/>
        <v>5.6388888888888893</v>
      </c>
      <c r="C205" s="3">
        <f t="shared" ca="1" si="29"/>
        <v>4</v>
      </c>
      <c r="D205">
        <f t="shared" ca="1" si="30"/>
        <v>208.09884672231956</v>
      </c>
      <c r="E205" s="8">
        <f t="shared" ca="1" si="31"/>
        <v>0.73821337437644419</v>
      </c>
      <c r="F205" s="8">
        <f t="shared" ca="1" si="32"/>
        <v>248.48262181511112</v>
      </c>
      <c r="G205" s="8">
        <f t="shared" ca="1" si="33"/>
        <v>0.19585969594584626</v>
      </c>
      <c r="H205" s="8">
        <f t="shared" ca="1" si="34"/>
        <v>0.56757108683214053</v>
      </c>
      <c r="I205" s="8">
        <f t="shared" ca="1" si="35"/>
        <v>247.15811579902913</v>
      </c>
      <c r="K205" s="7">
        <f t="shared" ca="1" si="28"/>
        <v>208.09884672231956</v>
      </c>
      <c r="L205" s="7">
        <f t="array" aca="1" ref="L205:Q205" ca="1">IF(K205&lt;fPower1,(fPower1-K205)*K205*fRev0/dLowInterp1+(K205-fPower0)*K205*fRev1/dLowInterp2,
IF(K205&lt;fPower3,(K205-fPower2)*(K205-fPower3)*fRev1/dHighInterp1-(K205-fPower1)*(K205-fPower3)*fRev2/dHighInterp2+(K205-fPower1)*(K205-fPower2)*fRev3/dHighInterp3,1))</f>
        <v>1</v>
      </c>
      <c r="M205" s="8">
        <f ca="1"/>
        <v>1</v>
      </c>
      <c r="N205" s="8">
        <f ca="1"/>
        <v>0.98064329766022418</v>
      </c>
      <c r="O205" s="8">
        <f ca="1"/>
        <v>0.73821337437644419</v>
      </c>
      <c r="P205" s="8">
        <f ca="1"/>
        <v>0.42719293511462259</v>
      </c>
      <c r="Q205" s="8">
        <f ca="1"/>
        <v>0.23130485737319922</v>
      </c>
      <c r="S205" s="10">
        <f t="shared" ca="1" si="36"/>
        <v>0.56757108683214053</v>
      </c>
      <c r="T205" s="6">
        <f t="array" aca="1" ref="T205:Y205" ca="1">IFERROR(IF(S205&lt;fRev1,(SQRT(dLowCoeffB^2+S205*dLowCoeffA*4)-dLowCoeffB)/(dLowCoeffA*2),
(SQRT(dHighCoeffB^2-(fRev1*fPower2*fPower3/dHighInterp1
-fRev2*fPower1*fPower3/dHighInterp2+fRev3*fPower1*fPower2/dHighInterp3-S205)
*dHighCoeffA*4)+dHighCoeffB)/(dHighCoeffA*2)),"-")</f>
        <v>48.852541935287981</v>
      </c>
      <c r="U205" s="3">
        <f ca="1"/>
        <v>75.622765233307121</v>
      </c>
      <c r="V205" s="3">
        <f ca="1"/>
        <v>117.32842416618952</v>
      </c>
      <c r="W205" s="3">
        <f ca="1"/>
        <v>169.90481247255616</v>
      </c>
      <c r="X205" s="3">
        <f ca="1"/>
        <v>247.15811579902913</v>
      </c>
      <c r="Y205" s="3">
        <f ca="1"/>
        <v>346.04208117587513</v>
      </c>
    </row>
    <row r="206" spans="1:25" x14ac:dyDescent="0.25">
      <c r="A206">
        <v>204</v>
      </c>
      <c r="B206" s="9">
        <f t="shared" si="1"/>
        <v>5.666666666666667</v>
      </c>
      <c r="C206" s="3">
        <f t="shared" ca="1" si="29"/>
        <v>4</v>
      </c>
      <c r="D206">
        <f t="shared" ca="1" si="30"/>
        <v>209.09884672231956</v>
      </c>
      <c r="E206" s="8">
        <f t="shared" ca="1" si="31"/>
        <v>0.74213188295308896</v>
      </c>
      <c r="F206" s="8">
        <f t="shared" ca="1" si="32"/>
        <v>249.80159180200977</v>
      </c>
      <c r="G206" s="8">
        <f t="shared" ca="1" si="33"/>
        <v>0.19778717736407164</v>
      </c>
      <c r="H206" s="8">
        <f t="shared" ca="1" si="34"/>
        <v>0.57058380950664633</v>
      </c>
      <c r="I206" s="8">
        <f t="shared" ca="1" si="35"/>
        <v>247.97492462574147</v>
      </c>
      <c r="K206" s="7">
        <f t="shared" ca="1" si="28"/>
        <v>209.09884672231956</v>
      </c>
      <c r="L206" s="7">
        <f t="array" aca="1" ref="L206:Q206" ca="1">IF(K206&lt;fPower1,(fPower1-K206)*K206*fRev0/dLowInterp1+(K206-fPower0)*K206*fRev1/dLowInterp2,
IF(K206&lt;fPower3,(K206-fPower2)*(K206-fPower3)*fRev1/dHighInterp1-(K206-fPower1)*(K206-fPower3)*fRev2/dHighInterp2+(K206-fPower1)*(K206-fPower2)*fRev3/dHighInterp3,1))</f>
        <v>1</v>
      </c>
      <c r="M206" s="8">
        <f ca="1"/>
        <v>1</v>
      </c>
      <c r="N206" s="8">
        <f ca="1"/>
        <v>0.98262380995601306</v>
      </c>
      <c r="O206" s="8">
        <f ca="1"/>
        <v>0.74213188295308896</v>
      </c>
      <c r="P206" s="8">
        <f ca="1"/>
        <v>0.43047155181904828</v>
      </c>
      <c r="Q206" s="8">
        <f ca="1"/>
        <v>0.23326577569687759</v>
      </c>
      <c r="S206" s="10">
        <f t="shared" ca="1" si="36"/>
        <v>0.57058380950664633</v>
      </c>
      <c r="T206" s="6">
        <f t="array" aca="1" ref="T206:Y206" ca="1">IFERROR(IF(S206&lt;fRev1,(SQRT(dLowCoeffB^2+S206*dLowCoeffA*4)-dLowCoeffB)/(dLowCoeffA*2),
(SQRT(dHighCoeffB^2-(fRev1*fPower2*fPower3/dHighInterp1
-fRev2*fPower1*fPower3/dHighInterp2+fRev3*fPower1*fPower2/dHighInterp3-S206)
*dHighCoeffA*4)+dHighCoeffB)/(dHighCoeffA*2)),"-")</f>
        <v>48.99734913092685</v>
      </c>
      <c r="U206" s="3">
        <f ca="1"/>
        <v>75.921659760150149</v>
      </c>
      <c r="V206" s="3">
        <f ca="1"/>
        <v>117.7538876992795</v>
      </c>
      <c r="W206" s="3">
        <f ca="1"/>
        <v>170.50801197819644</v>
      </c>
      <c r="X206" s="3">
        <f ca="1"/>
        <v>247.97492462574147</v>
      </c>
      <c r="Y206" s="3">
        <f ca="1"/>
        <v>347.26446367493389</v>
      </c>
    </row>
    <row r="207" spans="1:25" x14ac:dyDescent="0.25">
      <c r="A207">
        <v>205</v>
      </c>
      <c r="B207" s="9">
        <f t="shared" si="1"/>
        <v>5.6944444444444446</v>
      </c>
      <c r="C207" s="3">
        <f t="shared" ca="1" si="29"/>
        <v>4</v>
      </c>
      <c r="D207">
        <f t="shared" ca="1" si="30"/>
        <v>210.09884672231956</v>
      </c>
      <c r="E207" s="8">
        <f t="shared" ca="1" si="31"/>
        <v>0.7460223635523755</v>
      </c>
      <c r="F207" s="8">
        <f t="shared" ca="1" si="32"/>
        <v>251.11112757172961</v>
      </c>
      <c r="G207" s="8">
        <f t="shared" ca="1" si="33"/>
        <v>0.19972476322496463</v>
      </c>
      <c r="H207" s="8">
        <f t="shared" ca="1" si="34"/>
        <v>0.57357498303273091</v>
      </c>
      <c r="I207" s="8">
        <f t="shared" ca="1" si="35"/>
        <v>248.78868367130758</v>
      </c>
      <c r="K207" s="7">
        <f t="shared" ca="1" si="28"/>
        <v>210.09884672231956</v>
      </c>
      <c r="L207" s="7">
        <f t="array" aca="1" ref="L207:Q207" ca="1">IF(K207&lt;fPower1,(fPower1-K207)*K207*fRev0/dLowInterp1+(K207-fPower0)*K207*fRev1/dLowInterp2,
IF(K207&lt;fPower3,(K207-fPower2)*(K207-fPower3)*fRev1/dHighInterp1-(K207-fPower1)*(K207-fPower3)*fRev2/dHighInterp2+(K207-fPower1)*(K207-fPower2)*fRev3/dHighInterp3,1))</f>
        <v>1</v>
      </c>
      <c r="M207" s="8">
        <f ca="1"/>
        <v>1</v>
      </c>
      <c r="N207" s="8">
        <f ca="1"/>
        <v>0.98454830804972848</v>
      </c>
      <c r="O207" s="8">
        <f ca="1"/>
        <v>0.7460223635523755</v>
      </c>
      <c r="P207" s="8">
        <f ca="1"/>
        <v>0.43376189293127543</v>
      </c>
      <c r="Q207" s="8">
        <f ca="1"/>
        <v>0.23523481844565405</v>
      </c>
      <c r="S207" s="10">
        <f t="shared" ca="1" si="36"/>
        <v>0.57357498303273091</v>
      </c>
      <c r="T207" s="6">
        <f t="array" aca="1" ref="T207:Y207" ca="1">IFERROR(IF(S207&lt;fRev1,(SQRT(dLowCoeffB^2+S207*dLowCoeffA*4)-dLowCoeffB)/(dLowCoeffA*2),
(SQRT(dHighCoeffB^2-(fRev1*fPower2*fPower3/dHighInterp1
-fRev2*fPower1*fPower3/dHighInterp2+fRev3*fPower1*fPower2/dHighInterp3-S207)
*dHighCoeffA*4)+dHighCoeffB)/(dHighCoeffA*2)),"-")</f>
        <v>49.14162244079462</v>
      </c>
      <c r="U207" s="3">
        <f ca="1"/>
        <v>76.219387742759338</v>
      </c>
      <c r="V207" s="3">
        <f ca="1"/>
        <v>118.17773179145948</v>
      </c>
      <c r="W207" s="3">
        <f ca="1"/>
        <v>171.10892719658483</v>
      </c>
      <c r="X207" s="3">
        <f ca="1"/>
        <v>248.78868367130758</v>
      </c>
      <c r="Y207" s="3">
        <f ca="1"/>
        <v>348.48205939022159</v>
      </c>
    </row>
    <row r="208" spans="1:25" x14ac:dyDescent="0.25">
      <c r="A208">
        <v>206</v>
      </c>
      <c r="B208" s="9">
        <f t="shared" si="1"/>
        <v>5.7222222222222223</v>
      </c>
      <c r="C208" s="3">
        <f t="shared" ca="1" si="29"/>
        <v>4</v>
      </c>
      <c r="D208">
        <f t="shared" ca="1" si="30"/>
        <v>211.09884672231956</v>
      </c>
      <c r="E208" s="8">
        <f t="shared" ca="1" si="31"/>
        <v>0.74988481617430425</v>
      </c>
      <c r="F208" s="8">
        <f t="shared" ca="1" si="32"/>
        <v>252.41122912427082</v>
      </c>
      <c r="G208" s="8">
        <f t="shared" ca="1" si="33"/>
        <v>0.20167238073363955</v>
      </c>
      <c r="H208" s="8">
        <f t="shared" ca="1" si="34"/>
        <v>0.5765446074103947</v>
      </c>
      <c r="I208" s="8">
        <f t="shared" ca="1" si="35"/>
        <v>249.59936132568467</v>
      </c>
      <c r="K208" s="7">
        <f t="shared" ca="1" si="28"/>
        <v>211.09884672231956</v>
      </c>
      <c r="L208" s="7">
        <f t="array" aca="1" ref="L208:Q208" ca="1">IF(K208&lt;fPower1,(fPower1-K208)*K208*fRev0/dLowInterp1+(K208-fPower0)*K208*fRev1/dLowInterp2,
IF(K208&lt;fPower3,(K208-fPower2)*(K208-fPower3)*fRev1/dHighInterp1-(K208-fPower1)*(K208-fPower3)*fRev2/dHighInterp2+(K208-fPower1)*(K208-fPower2)*fRev3/dHighInterp3,1))</f>
        <v>1</v>
      </c>
      <c r="M208" s="8">
        <f ca="1"/>
        <v>1</v>
      </c>
      <c r="N208" s="8">
        <f ca="1"/>
        <v>0.98641679194137</v>
      </c>
      <c r="O208" s="8">
        <f ca="1"/>
        <v>0.74988481617430425</v>
      </c>
      <c r="P208" s="8">
        <f ca="1"/>
        <v>0.43706395845130408</v>
      </c>
      <c r="Q208" s="8">
        <f ca="1"/>
        <v>0.23721198561952866</v>
      </c>
      <c r="S208" s="10">
        <f t="shared" ca="1" si="36"/>
        <v>0.5765446074103947</v>
      </c>
      <c r="T208" s="6">
        <f t="array" aca="1" ref="T208:Y208" ca="1">IFERROR(IF(S208&lt;fRev1,(SQRT(dLowCoeffB^2+S208*dLowCoeffA*4)-dLowCoeffB)/(dLowCoeffA*2),
(SQRT(dHighCoeffB^2-(fRev1*fPower2*fPower3/dHighInterp1
-fRev2*fPower1*fPower3/dHighInterp2+fRev3*fPower1*fPower2/dHighInterp3-S208)
*dHighCoeffA*4)+dHighCoeffB)/(dHighCoeffA*2)),"-")</f>
        <v>49.285356254885663</v>
      </c>
      <c r="U208" s="3">
        <f ca="1"/>
        <v>76.51593769215259</v>
      </c>
      <c r="V208" s="3">
        <f ca="1"/>
        <v>118.59994001617029</v>
      </c>
      <c r="W208" s="3">
        <f ca="1"/>
        <v>171.70753482252843</v>
      </c>
      <c r="X208" s="3">
        <f ca="1"/>
        <v>249.59936132568467</v>
      </c>
      <c r="Y208" s="3">
        <f ca="1"/>
        <v>349.69482136901991</v>
      </c>
    </row>
    <row r="209" spans="1:25" x14ac:dyDescent="0.25">
      <c r="A209">
        <v>207</v>
      </c>
      <c r="B209" s="9">
        <f t="shared" si="1"/>
        <v>5.75</v>
      </c>
      <c r="C209" s="3">
        <f t="shared" ca="1" si="29"/>
        <v>4</v>
      </c>
      <c r="D209">
        <f t="shared" ca="1" si="30"/>
        <v>212.09884672231956</v>
      </c>
      <c r="E209" s="8">
        <f t="shared" ca="1" si="31"/>
        <v>0.75371924081887509</v>
      </c>
      <c r="F209" s="8">
        <f t="shared" ca="1" si="32"/>
        <v>253.70189645963336</v>
      </c>
      <c r="G209" s="8">
        <f t="shared" ca="1" si="33"/>
        <v>0.20362995709521078</v>
      </c>
      <c r="H209" s="8">
        <f t="shared" ca="1" si="34"/>
        <v>0.5794926826396376</v>
      </c>
      <c r="I209" s="8">
        <f t="shared" ca="1" si="35"/>
        <v>250.40692566267512</v>
      </c>
      <c r="K209" s="7">
        <f t="shared" ca="1" si="28"/>
        <v>212.09884672231956</v>
      </c>
      <c r="L209" s="7">
        <f t="array" aca="1" ref="L209:Q209" ca="1">IF(K209&lt;fPower1,(fPower1-K209)*K209*fRev0/dLowInterp1+(K209-fPower0)*K209*fRev1/dLowInterp2,
IF(K209&lt;fPower3,(K209-fPower2)*(K209-fPower3)*fRev1/dHighInterp1-(K209-fPower1)*(K209-fPower3)*fRev2/dHighInterp2+(K209-fPower1)*(K209-fPower2)*fRev3/dHighInterp3,1))</f>
        <v>1</v>
      </c>
      <c r="M209" s="8">
        <f ca="1"/>
        <v>1</v>
      </c>
      <c r="N209" s="8">
        <f ca="1"/>
        <v>0.98822926163093761</v>
      </c>
      <c r="O209" s="8">
        <f ca="1"/>
        <v>0.75371924081887509</v>
      </c>
      <c r="P209" s="8">
        <f ca="1"/>
        <v>0.44037774837913418</v>
      </c>
      <c r="Q209" s="8">
        <f ca="1"/>
        <v>0.23919727721850143</v>
      </c>
      <c r="S209" s="10">
        <f t="shared" ca="1" si="36"/>
        <v>0.5794926826396376</v>
      </c>
      <c r="T209" s="6">
        <f t="array" aca="1" ref="T209:Y209" ca="1">IFERROR(IF(S209&lt;fRev1,(SQRT(dLowCoeffB^2+S209*dLowCoeffA*4)-dLowCoeffB)/(dLowCoeffA*2),
(SQRT(dHighCoeffB^2-(fRev1*fPower2*fPower3/dHighInterp1
-fRev2*fPower1*fPower3/dHighInterp2+fRev3*fPower1*fPower2/dHighInterp3-S209)
*dHighCoeffA*4)+dHighCoeffB)/(dHighCoeffA*2)),"-")</f>
        <v>49.42854490574193</v>
      </c>
      <c r="U209" s="3">
        <f ca="1"/>
        <v>76.811298014343322</v>
      </c>
      <c r="V209" s="3">
        <f ca="1"/>
        <v>119.0204957886357</v>
      </c>
      <c r="W209" s="3">
        <f ca="1"/>
        <v>172.30381132406413</v>
      </c>
      <c r="X209" s="3">
        <f ca="1"/>
        <v>250.40692566267512</v>
      </c>
      <c r="Y209" s="3">
        <f ca="1"/>
        <v>350.90270223261325</v>
      </c>
    </row>
    <row r="210" spans="1:25" x14ac:dyDescent="0.25">
      <c r="A210">
        <v>208</v>
      </c>
      <c r="B210" s="9">
        <f t="shared" si="1"/>
        <v>5.7777777777777777</v>
      </c>
      <c r="C210" s="3">
        <f t="shared" ca="1" si="29"/>
        <v>4</v>
      </c>
      <c r="D210">
        <f t="shared" ca="1" si="30"/>
        <v>213.09884672231956</v>
      </c>
      <c r="E210" s="8">
        <f t="shared" ca="1" si="31"/>
        <v>0.75752563748608781</v>
      </c>
      <c r="F210" s="8">
        <f t="shared" ca="1" si="32"/>
        <v>254.98312957781718</v>
      </c>
      <c r="G210" s="8">
        <f t="shared" ca="1" si="33"/>
        <v>0.20559741951479271</v>
      </c>
      <c r="H210" s="8">
        <f t="shared" ca="1" si="34"/>
        <v>0.58241920872045949</v>
      </c>
      <c r="I210" s="8">
        <f t="shared" ca="1" si="35"/>
        <v>251.21134443867552</v>
      </c>
      <c r="K210" s="7">
        <f t="shared" ca="1" si="28"/>
        <v>213.09884672231956</v>
      </c>
      <c r="L210" s="7">
        <f t="array" aca="1" ref="L210:Q210" ca="1">IF(K210&lt;fPower1,(fPower1-K210)*K210*fRev0/dLowInterp1+(K210-fPower0)*K210*fRev1/dLowInterp2,
IF(K210&lt;fPower3,(K210-fPower2)*(K210-fPower3)*fRev1/dHighInterp1-(K210-fPower1)*(K210-fPower3)*fRev2/dHighInterp2+(K210-fPower1)*(K210-fPower2)*fRev3/dHighInterp3,1))</f>
        <v>1</v>
      </c>
      <c r="M210" s="8">
        <f ca="1"/>
        <v>1</v>
      </c>
      <c r="N210" s="8">
        <f ca="1"/>
        <v>0.98998571711843164</v>
      </c>
      <c r="O210" s="8">
        <f ca="1"/>
        <v>0.75752563748608781</v>
      </c>
      <c r="P210" s="8">
        <f ca="1"/>
        <v>0.44370326271476579</v>
      </c>
      <c r="Q210" s="8">
        <f ca="1"/>
        <v>0.24119069324257236</v>
      </c>
      <c r="S210" s="10">
        <f t="shared" ca="1" si="36"/>
        <v>0.58241920872045949</v>
      </c>
      <c r="T210" s="6">
        <f t="array" aca="1" ref="T210:Y210" ca="1">IFERROR(IF(S210&lt;fRev1,(SQRT(dLowCoeffB^2+S210*dLowCoeffA*4)-dLowCoeffB)/(dLowCoeffA*2),
(SQRT(dHighCoeffB^2-(fRev1*fPower2*fPower3/dHighInterp1
-fRev2*fPower1*fPower3/dHighInterp2+fRev3*fPower1*fPower2/dHighInterp3-S210)
*dHighCoeffA*4)+dHighCoeffB)/(dHighCoeffA*2)),"-")</f>
        <v>49.571182668194858</v>
      </c>
      <c r="U210" s="3">
        <f ca="1"/>
        <v>77.105457010135666</v>
      </c>
      <c r="V210" s="3">
        <f ca="1"/>
        <v>119.43938236536935</v>
      </c>
      <c r="W210" s="3">
        <f ca="1"/>
        <v>172.89773294170089</v>
      </c>
      <c r="X210" s="3">
        <f ca="1"/>
        <v>251.21134443867552</v>
      </c>
      <c r="Y210" s="3">
        <f ca="1"/>
        <v>352.10565417552442</v>
      </c>
    </row>
    <row r="211" spans="1:25" x14ac:dyDescent="0.25">
      <c r="A211">
        <v>209</v>
      </c>
      <c r="B211" s="9">
        <f t="shared" si="1"/>
        <v>5.8055555555555554</v>
      </c>
      <c r="C211" s="3">
        <f t="shared" ca="1" si="29"/>
        <v>4</v>
      </c>
      <c r="D211">
        <f t="shared" ca="1" si="30"/>
        <v>214.09884672231956</v>
      </c>
      <c r="E211" s="8">
        <f t="shared" ca="1" si="31"/>
        <v>0.76130400617594307</v>
      </c>
      <c r="F211" s="8">
        <f t="shared" ca="1" si="32"/>
        <v>256.25492847882248</v>
      </c>
      <c r="G211" s="8">
        <f t="shared" ca="1" si="33"/>
        <v>0.20757469519749969</v>
      </c>
      <c r="H211" s="8">
        <f t="shared" ca="1" si="34"/>
        <v>0.58532418565286082</v>
      </c>
      <c r="I211" s="8">
        <f t="shared" ca="1" si="35"/>
        <v>252.01258509150833</v>
      </c>
      <c r="K211" s="7">
        <f t="shared" ca="1" si="28"/>
        <v>214.09884672231956</v>
      </c>
      <c r="L211" s="7">
        <f t="array" aca="1" ref="L211:Q211" ca="1">IF(K211&lt;fPower1,(fPower1-K211)*K211*fRev0/dLowInterp1+(K211-fPower0)*K211*fRev1/dLowInterp2,
IF(K211&lt;fPower3,(K211-fPower2)*(K211-fPower3)*fRev1/dHighInterp1-(K211-fPower1)*(K211-fPower3)*fRev2/dHighInterp2+(K211-fPower1)*(K211-fPower2)*fRev3/dHighInterp3,1))</f>
        <v>1</v>
      </c>
      <c r="M211" s="8">
        <f ca="1"/>
        <v>1</v>
      </c>
      <c r="N211" s="8">
        <f ca="1"/>
        <v>0.99168615840385166</v>
      </c>
      <c r="O211" s="8">
        <f ca="1"/>
        <v>0.76130400617594307</v>
      </c>
      <c r="P211" s="8">
        <f ca="1"/>
        <v>0.44704050145819885</v>
      </c>
      <c r="Q211" s="8">
        <f ca="1"/>
        <v>0.24319223369174137</v>
      </c>
      <c r="S211" s="10">
        <f t="shared" ca="1" si="36"/>
        <v>0.58532418565286082</v>
      </c>
      <c r="T211" s="6">
        <f t="array" aca="1" ref="T211:Y211" ca="1">IFERROR(IF(S211&lt;fRev1,(SQRT(dLowCoeffB^2+S211*dLowCoeffA*4)-dLowCoeffB)/(dLowCoeffA*2),
(SQRT(dHighCoeffB^2-(fRev1*fPower2*fPower3/dHighInterp1
-fRev2*fPower1*fPower3/dHighInterp2+fRev3*fPower1*fPower2/dHighInterp3-S211)
*dHighCoeffA*4)+dHighCoeffB)/(dHighCoeffA*2)),"-")</f>
        <v>49.713263759121638</v>
      </c>
      <c r="U211" s="3">
        <f ca="1"/>
        <v>77.398402874951955</v>
      </c>
      <c r="V211" s="3">
        <f ca="1"/>
        <v>119.85658284372697</v>
      </c>
      <c r="W211" s="3">
        <f ca="1"/>
        <v>173.48927568772493</v>
      </c>
      <c r="X211" s="3">
        <f ca="1"/>
        <v>252.01258509150833</v>
      </c>
      <c r="Y211" s="3">
        <f ca="1"/>
        <v>353.30362896488725</v>
      </c>
    </row>
    <row r="212" spans="1:25" x14ac:dyDescent="0.25">
      <c r="A212">
        <v>210</v>
      </c>
      <c r="B212" s="9">
        <f t="shared" si="1"/>
        <v>5.833333333333333</v>
      </c>
      <c r="C212" s="3">
        <f t="shared" ca="1" si="29"/>
        <v>4</v>
      </c>
      <c r="D212">
        <f t="shared" ca="1" si="30"/>
        <v>215.09884672231956</v>
      </c>
      <c r="E212" s="8">
        <f t="shared" ca="1" si="31"/>
        <v>0.76505434688844043</v>
      </c>
      <c r="F212" s="8">
        <f t="shared" ca="1" si="32"/>
        <v>257.51729316264908</v>
      </c>
      <c r="G212" s="8">
        <f t="shared" ca="1" si="33"/>
        <v>0.20956171134844606</v>
      </c>
      <c r="H212" s="8">
        <f t="shared" ca="1" si="34"/>
        <v>0.58820761343684125</v>
      </c>
      <c r="I212" s="8">
        <f t="shared" ca="1" si="35"/>
        <v>252.81061473933741</v>
      </c>
      <c r="K212" s="7">
        <f t="shared" ca="1" si="28"/>
        <v>215.09884672231956</v>
      </c>
      <c r="L212" s="7">
        <f t="array" aca="1" ref="L212:Q212" ca="1">IF(K212&lt;fPower1,(fPower1-K212)*K212*fRev0/dLowInterp1+(K212-fPower0)*K212*fRev1/dLowInterp2,
IF(K212&lt;fPower3,(K212-fPower2)*(K212-fPower3)*fRev1/dHighInterp1-(K212-fPower1)*(K212-fPower3)*fRev2/dHighInterp2+(K212-fPower1)*(K212-fPower2)*fRev3/dHighInterp3,1))</f>
        <v>1</v>
      </c>
      <c r="M212" s="8">
        <f ca="1"/>
        <v>1</v>
      </c>
      <c r="N212" s="8">
        <f ca="1"/>
        <v>0.99333058548719799</v>
      </c>
      <c r="O212" s="8">
        <f ca="1"/>
        <v>0.76505434688844043</v>
      </c>
      <c r="P212" s="8">
        <f ca="1"/>
        <v>0.45038946460943347</v>
      </c>
      <c r="Q212" s="8">
        <f ca="1"/>
        <v>0.24520189856600863</v>
      </c>
      <c r="S212" s="10">
        <f t="shared" ca="1" si="36"/>
        <v>0.58820761343684125</v>
      </c>
      <c r="T212" s="6">
        <f t="array" aca="1" ref="T212:Y212" ca="1">IFERROR(IF(S212&lt;fRev1,(SQRT(dLowCoeffB^2+S212*dLowCoeffA*4)-dLowCoeffB)/(dLowCoeffA*2),
(SQRT(dHighCoeffB^2-(fRev1*fPower2*fPower3/dHighInterp1
-fRev2*fPower1*fPower3/dHighInterp2+fRev3*fPower1*fPower2/dHighInterp3-S212)
*dHighCoeffA*4)+dHighCoeffB)/(dHighCoeffA*2)),"-")</f>
        <v>49.854782337215994</v>
      </c>
      <c r="U212" s="3">
        <f ca="1"/>
        <v>77.690123698693142</v>
      </c>
      <c r="V212" s="3">
        <f ca="1"/>
        <v>120.27208016150367</v>
      </c>
      <c r="W212" s="3">
        <f ca="1"/>
        <v>174.07841534556849</v>
      </c>
      <c r="X212" s="3">
        <f ca="1"/>
        <v>252.81061473933741</v>
      </c>
      <c r="Y212" s="3">
        <f ca="1"/>
        <v>354.4965779399505</v>
      </c>
    </row>
    <row r="213" spans="1:25" x14ac:dyDescent="0.25">
      <c r="A213">
        <v>211</v>
      </c>
      <c r="B213" s="9">
        <f t="shared" si="1"/>
        <v>5.8611111111111107</v>
      </c>
      <c r="C213" s="3">
        <f t="shared" ca="1" si="29"/>
        <v>4</v>
      </c>
      <c r="D213">
        <f t="shared" ca="1" si="30"/>
        <v>216.09884672231956</v>
      </c>
      <c r="E213" s="8">
        <f t="shared" ca="1" si="31"/>
        <v>0.76877665962357955</v>
      </c>
      <c r="F213" s="8">
        <f t="shared" ca="1" si="32"/>
        <v>258.77022362929688</v>
      </c>
      <c r="G213" s="8">
        <f t="shared" ca="1" si="33"/>
        <v>0.21155839517274619</v>
      </c>
      <c r="H213" s="8">
        <f t="shared" ca="1" si="34"/>
        <v>0.59106949207240034</v>
      </c>
      <c r="I213" s="8">
        <f t="shared" ca="1" si="35"/>
        <v>253.60540017967458</v>
      </c>
      <c r="K213" s="7">
        <f t="shared" ca="1" si="28"/>
        <v>216.09884672231956</v>
      </c>
      <c r="L213" s="7">
        <f t="array" aca="1" ref="L213:Q213" ca="1">IF(K213&lt;fPower1,(fPower1-K213)*K213*fRev0/dLowInterp1+(K213-fPower0)*K213*fRev1/dLowInterp2,
IF(K213&lt;fPower3,(K213-fPower2)*(K213-fPower3)*fRev1/dHighInterp1-(K213-fPower1)*(K213-fPower3)*fRev2/dHighInterp2+(K213-fPower1)*(K213-fPower2)*fRev3/dHighInterp3,1))</f>
        <v>1</v>
      </c>
      <c r="M213" s="8">
        <f ca="1"/>
        <v>1</v>
      </c>
      <c r="N213" s="8">
        <f ca="1"/>
        <v>0.99491899836847064</v>
      </c>
      <c r="O213" s="8">
        <f ca="1"/>
        <v>0.76877665962357955</v>
      </c>
      <c r="P213" s="8">
        <f ca="1"/>
        <v>0.45375015216846942</v>
      </c>
      <c r="Q213" s="8">
        <f ca="1"/>
        <v>0.24721968786537396</v>
      </c>
      <c r="S213" s="10">
        <f t="shared" ca="1" si="36"/>
        <v>0.59106949207240034</v>
      </c>
      <c r="T213" s="6">
        <f t="array" aca="1" ref="T213:Y213" ca="1">IFERROR(IF(S213&lt;fRev1,(SQRT(dLowCoeffB^2+S213*dLowCoeffA*4)-dLowCoeffB)/(dLowCoeffA*2),
(SQRT(dHighCoeffB^2-(fRev1*fPower2*fPower3/dHighInterp1
-fRev2*fPower1*fPower3/dHighInterp2+fRev3*fPower1*fPower2/dHighInterp3-S213)
*dHighCoeffA*4)+dHighCoeffB)/(dHighCoeffA*2)),"-")</f>
        <v>49.995732502774771</v>
      </c>
      <c r="U213" s="3">
        <f ca="1"/>
        <v>77.980607465633966</v>
      </c>
      <c r="V213" s="3">
        <f ca="1"/>
        <v>120.6858570965796</v>
      </c>
      <c r="W213" s="3">
        <f ca="1"/>
        <v>174.6651274692469</v>
      </c>
      <c r="X213" s="3">
        <f ca="1"/>
        <v>253.60540017967458</v>
      </c>
      <c r="Y213" s="3">
        <f ca="1"/>
        <v>355.68445201172659</v>
      </c>
    </row>
    <row r="214" spans="1:25" x14ac:dyDescent="0.25">
      <c r="A214">
        <v>212</v>
      </c>
      <c r="B214" s="9">
        <f t="shared" si="1"/>
        <v>5.8888888888888893</v>
      </c>
      <c r="C214" s="3">
        <f t="shared" ca="1" si="29"/>
        <v>4</v>
      </c>
      <c r="D214">
        <f t="shared" ca="1" si="30"/>
        <v>217.09884672231956</v>
      </c>
      <c r="E214" s="8">
        <f t="shared" ca="1" si="31"/>
        <v>0.77247094438136077</v>
      </c>
      <c r="F214" s="8">
        <f t="shared" ca="1" si="32"/>
        <v>260.01371987876604</v>
      </c>
      <c r="G214" s="8">
        <f t="shared" ca="1" si="33"/>
        <v>0.21356467387551445</v>
      </c>
      <c r="H214" s="8">
        <f t="shared" ca="1" si="34"/>
        <v>0.59390982155953864</v>
      </c>
      <c r="I214" s="8">
        <f t="shared" ca="1" si="35"/>
        <v>254.39690788847992</v>
      </c>
      <c r="K214" s="7">
        <f t="shared" ca="1" si="28"/>
        <v>217.09884672231956</v>
      </c>
      <c r="L214" s="7">
        <f t="array" aca="1" ref="L214:Q214" ca="1">IF(K214&lt;fPower1,(fPower1-K214)*K214*fRev0/dLowInterp1+(K214-fPower0)*K214*fRev1/dLowInterp2,
IF(K214&lt;fPower3,(K214-fPower2)*(K214-fPower3)*fRev1/dHighInterp1-(K214-fPower1)*(K214-fPower3)*fRev2/dHighInterp2+(K214-fPower1)*(K214-fPower2)*fRev3/dHighInterp3,1))</f>
        <v>1</v>
      </c>
      <c r="M214" s="8">
        <f ca="1"/>
        <v>1</v>
      </c>
      <c r="N214" s="8">
        <f ca="1"/>
        <v>0.99645139704766927</v>
      </c>
      <c r="O214" s="8">
        <f ca="1"/>
        <v>0.77247094438136077</v>
      </c>
      <c r="P214" s="8">
        <f ca="1"/>
        <v>0.45712256413530694</v>
      </c>
      <c r="Q214" s="8">
        <f ca="1"/>
        <v>0.24924560158983744</v>
      </c>
      <c r="S214" s="10">
        <f t="shared" ca="1" si="36"/>
        <v>0.59390982155953864</v>
      </c>
      <c r="T214" s="6">
        <f t="array" aca="1" ref="T214:Y214" ca="1">IFERROR(IF(S214&lt;fRev1,(SQRT(dLowCoeffB^2+S214*dLowCoeffA*4)-dLowCoeffB)/(dLowCoeffA*2),
(SQRT(dHighCoeffB^2-(fRev1*fPower2*fPower3/dHighInterp1
-fRev2*fPower1*fPower3/dHighInterp2+fRev3*fPower1*fPower2/dHighInterp3-S214)
*dHighCoeffA*4)+dHighCoeffB)/(dHighCoeffA*2)),"-")</f>
        <v>50.136108297500598</v>
      </c>
      <c r="U214" s="3">
        <f ca="1"/>
        <v>78.269842054354157</v>
      </c>
      <c r="V214" s="3">
        <f ca="1"/>
        <v>121.09789626661566</v>
      </c>
      <c r="W214" s="3">
        <f ca="1"/>
        <v>175.24938738286602</v>
      </c>
      <c r="X214" s="3">
        <f ca="1"/>
        <v>254.39690788847992</v>
      </c>
      <c r="Y214" s="3">
        <f ca="1"/>
        <v>356.8672016627865</v>
      </c>
    </row>
    <row r="215" spans="1:25" x14ac:dyDescent="0.25">
      <c r="A215">
        <v>213</v>
      </c>
      <c r="B215" s="9">
        <f t="shared" si="1"/>
        <v>5.916666666666667</v>
      </c>
      <c r="C215" s="3">
        <f t="shared" ca="1" si="29"/>
        <v>4</v>
      </c>
      <c r="D215">
        <f t="shared" ca="1" si="30"/>
        <v>218.09884672231956</v>
      </c>
      <c r="E215" s="8">
        <f t="shared" ca="1" si="31"/>
        <v>0.77613720116178431</v>
      </c>
      <c r="F215" s="8">
        <f t="shared" ca="1" si="32"/>
        <v>261.24778191105662</v>
      </c>
      <c r="G215" s="8">
        <f t="shared" ca="1" si="33"/>
        <v>0.2155804746618652</v>
      </c>
      <c r="H215" s="8">
        <f t="shared" ca="1" si="34"/>
        <v>0.59672860189825627</v>
      </c>
      <c r="I215" s="8">
        <f t="shared" ca="1" si="35"/>
        <v>255.18510401935774</v>
      </c>
      <c r="K215" s="7">
        <f t="shared" ca="1" si="28"/>
        <v>218.09884672231956</v>
      </c>
      <c r="L215" s="7">
        <f t="array" aca="1" ref="L215:Q215" ca="1">IF(K215&lt;fPower1,(fPower1-K215)*K215*fRev0/dLowInterp1+(K215-fPower0)*K215*fRev1/dLowInterp2,
IF(K215&lt;fPower3,(K215-fPower2)*(K215-fPower3)*fRev1/dHighInterp1-(K215-fPower1)*(K215-fPower3)*fRev2/dHighInterp2+(K215-fPower1)*(K215-fPower2)*fRev3/dHighInterp3,1))</f>
        <v>1</v>
      </c>
      <c r="M215" s="8">
        <f ca="1"/>
        <v>1</v>
      </c>
      <c r="N215" s="8">
        <f ca="1"/>
        <v>0.99792778152479433</v>
      </c>
      <c r="O215" s="8">
        <f ca="1"/>
        <v>0.77613720116178431</v>
      </c>
      <c r="P215" s="8">
        <f ca="1"/>
        <v>0.46050670050994591</v>
      </c>
      <c r="Q215" s="8">
        <f ca="1"/>
        <v>0.2512796397393991</v>
      </c>
      <c r="S215" s="10">
        <f t="shared" ca="1" si="36"/>
        <v>0.59672860189825627</v>
      </c>
      <c r="T215" s="6">
        <f t="array" aca="1" ref="T215:Y215" ca="1">IFERROR(IF(S215&lt;fRev1,(SQRT(dLowCoeffB^2+S215*dLowCoeffA*4)-dLowCoeffB)/(dLowCoeffA*2),
(SQRT(dHighCoeffB^2-(fRev1*fPower2*fPower3/dHighInterp1
-fRev2*fPower1*fPower3/dHighInterp2+fRev3*fPower1*fPower2/dHighInterp3-S215)
*dHighCoeffA*4)+dHighCoeffB)/(dHighCoeffA*2)),"-")</f>
        <v>50.275903704321571</v>
      </c>
      <c r="U215" s="3">
        <f ca="1"/>
        <v>78.557815237706137</v>
      </c>
      <c r="V215" s="3">
        <f ca="1"/>
        <v>121.50818012880099</v>
      </c>
      <c r="W215" s="3">
        <f ca="1"/>
        <v>175.8311701802028</v>
      </c>
      <c r="X215" s="3">
        <f ca="1"/>
        <v>255.18510401935774</v>
      </c>
      <c r="Y215" s="3">
        <f ca="1"/>
        <v>358.04477694720538</v>
      </c>
    </row>
    <row r="216" spans="1:25" x14ac:dyDescent="0.25">
      <c r="A216">
        <v>214</v>
      </c>
      <c r="B216" s="9">
        <f t="shared" si="1"/>
        <v>5.9444444444444446</v>
      </c>
      <c r="C216" s="3">
        <f t="shared" ca="1" si="29"/>
        <v>4</v>
      </c>
      <c r="D216">
        <f t="shared" ca="1" si="30"/>
        <v>219.09884672231956</v>
      </c>
      <c r="E216" s="8">
        <f t="shared" ca="1" si="31"/>
        <v>0.77977542996484983</v>
      </c>
      <c r="F216" s="8">
        <f t="shared" ca="1" si="32"/>
        <v>262.47240972616845</v>
      </c>
      <c r="G216" s="8">
        <f t="shared" ca="1" si="33"/>
        <v>0.21760572473691278</v>
      </c>
      <c r="H216" s="8">
        <f t="shared" ca="1" si="34"/>
        <v>0.5995258330885529</v>
      </c>
      <c r="I216" s="8">
        <f t="shared" ca="1" si="35"/>
        <v>255.96995440285707</v>
      </c>
      <c r="K216" s="7">
        <f t="shared" ca="1" si="28"/>
        <v>219.09884672231956</v>
      </c>
      <c r="L216" s="7">
        <f t="array" aca="1" ref="L216:Q216" ca="1">IF(K216&lt;fPower1,(fPower1-K216)*K216*fRev0/dLowInterp1+(K216-fPower0)*K216*fRev1/dLowInterp2,
IF(K216&lt;fPower3,(K216-fPower2)*(K216-fPower3)*fRev1/dHighInterp1-(K216-fPower1)*(K216-fPower3)*fRev2/dHighInterp2+(K216-fPower1)*(K216-fPower2)*fRev3/dHighInterp3,1))</f>
        <v>1</v>
      </c>
      <c r="M216" s="8">
        <f ca="1"/>
        <v>1</v>
      </c>
      <c r="N216" s="8">
        <f ca="1"/>
        <v>0.99934815179984549</v>
      </c>
      <c r="O216" s="8">
        <f ca="1"/>
        <v>0.77977542996484983</v>
      </c>
      <c r="P216" s="8">
        <f ca="1"/>
        <v>0.46390256129238638</v>
      </c>
      <c r="Q216" s="8">
        <f ca="1"/>
        <v>0.25332180231405887</v>
      </c>
      <c r="S216" s="10">
        <f t="shared" ca="1" si="36"/>
        <v>0.5995258330885529</v>
      </c>
      <c r="T216" s="6">
        <f t="array" aca="1" ref="T216:Y216" ca="1">IFERROR(IF(S216&lt;fRev1,(SQRT(dLowCoeffB^2+S216*dLowCoeffA*4)-dLowCoeffB)/(dLowCoeffA*2),
(SQRT(dHighCoeffB^2-(fRev1*fPower2*fPower3/dHighInterp1
-fRev2*fPower1*fPower3/dHighInterp2+fRev3*fPower1*fPower2/dHighInterp3-S216)
*dHighCoeffA*4)+dHighCoeffB)/(dHighCoeffA*2)),"-")</f>
        <v>50.415112647228746</v>
      </c>
      <c r="U216" s="3">
        <f ca="1"/>
        <v>78.844514682822009</v>
      </c>
      <c r="V216" s="3">
        <f ca="1"/>
        <v>121.91669097965458</v>
      </c>
      <c r="W216" s="3">
        <f ca="1"/>
        <v>176.41045072436208</v>
      </c>
      <c r="X216" s="3">
        <f ca="1"/>
        <v>255.96995440285707</v>
      </c>
      <c r="Y216" s="3">
        <f ca="1"/>
        <v>359.21712749066808</v>
      </c>
    </row>
    <row r="217" spans="1:25" x14ac:dyDescent="0.25">
      <c r="A217">
        <v>215</v>
      </c>
      <c r="B217" s="9">
        <f t="shared" si="1"/>
        <v>5.9722222222222223</v>
      </c>
      <c r="C217" s="3">
        <f t="shared" ca="1" si="29"/>
        <v>4</v>
      </c>
      <c r="D217">
        <f t="shared" ca="1" si="30"/>
        <v>220.09884672231956</v>
      </c>
      <c r="E217" s="8">
        <f t="shared" ca="1" si="31"/>
        <v>0.78338563079055756</v>
      </c>
      <c r="F217" s="8">
        <f t="shared" ca="1" si="32"/>
        <v>263.6876033241017</v>
      </c>
      <c r="G217" s="8">
        <f t="shared" ca="1" si="33"/>
        <v>0.21964035130577159</v>
      </c>
      <c r="H217" s="8">
        <f t="shared" ca="1" si="34"/>
        <v>0.60230151513042873</v>
      </c>
      <c r="I217" s="8">
        <f t="shared" ca="1" si="35"/>
        <v>256.75142454587711</v>
      </c>
      <c r="K217" s="7">
        <f t="shared" ca="1" si="28"/>
        <v>220.09884672231956</v>
      </c>
      <c r="L217" s="7">
        <f t="array" aca="1" ref="L217:Q217" ca="1">IF(K217&lt;fPower1,(fPower1-K217)*K217*fRev0/dLowInterp1+(K217-fPower0)*K217*fRev1/dLowInterp2,
IF(K217&lt;fPower3,(K217-fPower2)*(K217-fPower3)*fRev1/dHighInterp1-(K217-fPower1)*(K217-fPower3)*fRev2/dHighInterp2+(K217-fPower1)*(K217-fPower2)*fRev3/dHighInterp3,1))</f>
        <v>1</v>
      </c>
      <c r="M217" s="8">
        <f ca="1"/>
        <v>1</v>
      </c>
      <c r="N217" s="8">
        <f ca="1"/>
        <v>1</v>
      </c>
      <c r="O217" s="8">
        <f ca="1"/>
        <v>0.78338563079055756</v>
      </c>
      <c r="P217" s="8">
        <f ca="1"/>
        <v>0.46731014648262825</v>
      </c>
      <c r="Q217" s="8">
        <f ca="1"/>
        <v>0.25537208931381683</v>
      </c>
      <c r="S217" s="10">
        <f t="shared" ca="1" si="36"/>
        <v>0.60230151513042873</v>
      </c>
      <c r="T217" s="6">
        <f t="array" aca="1" ref="T217:Y217" ca="1">IFERROR(IF(S217&lt;fRev1,(SQRT(dLowCoeffB^2+S217*dLowCoeffA*4)-dLowCoeffB)/(dLowCoeffA*2),
(SQRT(dHighCoeffB^2-(fRev1*fPower2*fPower3/dHighInterp1
-fRev2*fPower1*fPower3/dHighInterp2+fRev3*fPower1*fPower2/dHighInterp3-S217)
*dHighCoeffA*4)+dHighCoeffB)/(dHighCoeffA*2)),"-")</f>
        <v>50.553728991132324</v>
      </c>
      <c r="U217" s="3">
        <f ca="1"/>
        <v>79.129927951160298</v>
      </c>
      <c r="V217" s="3">
        <f ca="1"/>
        <v>122.32341095488339</v>
      </c>
      <c r="W217" s="3">
        <f ca="1"/>
        <v>176.98720364751381</v>
      </c>
      <c r="X217" s="3">
        <f ca="1"/>
        <v>256.75142454587711</v>
      </c>
      <c r="Y217" s="3">
        <f ca="1"/>
        <v>360.38420249073778</v>
      </c>
    </row>
    <row r="218" spans="1:25" x14ac:dyDescent="0.25">
      <c r="A218">
        <v>216</v>
      </c>
      <c r="B218" s="9">
        <f t="shared" si="1"/>
        <v>6</v>
      </c>
      <c r="C218" s="3">
        <f t="shared" ca="1" si="29"/>
        <v>4</v>
      </c>
      <c r="D218">
        <f t="shared" ca="1" si="30"/>
        <v>221.09884672231956</v>
      </c>
      <c r="E218" s="8">
        <f t="shared" ca="1" si="31"/>
        <v>0.78696780363890728</v>
      </c>
      <c r="F218" s="8">
        <f t="shared" ca="1" si="32"/>
        <v>264.8933627048562</v>
      </c>
      <c r="G218" s="8">
        <f t="shared" ca="1" si="33"/>
        <v>0.22168428157355596</v>
      </c>
      <c r="H218" s="8">
        <f t="shared" ca="1" si="34"/>
        <v>0.60505564802388345</v>
      </c>
      <c r="I218" s="8">
        <f t="shared" ca="1" si="35"/>
        <v>257.52947963118362</v>
      </c>
      <c r="K218" s="7">
        <f t="shared" ca="1" si="28"/>
        <v>221.09884672231956</v>
      </c>
      <c r="L218" s="7">
        <f t="array" aca="1" ref="L218:Q218" ca="1">IF(K218&lt;fPower1,(fPower1-K218)*K218*fRev0/dLowInterp1+(K218-fPower0)*K218*fRev1/dLowInterp2,
IF(K218&lt;fPower3,(K218-fPower2)*(K218-fPower3)*fRev1/dHighInterp1-(K218-fPower1)*(K218-fPower3)*fRev2/dHighInterp2+(K218-fPower1)*(K218-fPower2)*fRev3/dHighInterp3,1))</f>
        <v>1</v>
      </c>
      <c r="M218" s="8">
        <f ca="1"/>
        <v>1</v>
      </c>
      <c r="N218" s="8">
        <f ca="1"/>
        <v>1</v>
      </c>
      <c r="O218" s="8">
        <f ca="1"/>
        <v>0.78696780363890728</v>
      </c>
      <c r="P218" s="8">
        <f ca="1"/>
        <v>0.47072945608067163</v>
      </c>
      <c r="Q218" s="8">
        <f ca="1"/>
        <v>0.25743050073867291</v>
      </c>
      <c r="S218" s="10">
        <f t="shared" ca="1" si="36"/>
        <v>0.60505564802388345</v>
      </c>
      <c r="T218" s="6">
        <f t="array" aca="1" ref="T218:Y218" ca="1">IFERROR(IF(S218&lt;fRev1,(SQRT(dLowCoeffB^2+S218*dLowCoeffA*4)-dLowCoeffB)/(dLowCoeffA*2),
(SQRT(dHighCoeffB^2-(fRev1*fPower2*fPower3/dHighInterp1
-fRev2*fPower1*fPower3/dHighInterp2+fRev3*fPower1*fPower2/dHighInterp3-S218)
*dHighCoeffA*4)+dHighCoeffB)/(dHighCoeffA*2)),"-")</f>
        <v>50.691746541737039</v>
      </c>
      <c r="U218" s="3">
        <f ca="1"/>
        <v>79.414042498593659</v>
      </c>
      <c r="V218" s="3">
        <f ca="1"/>
        <v>122.72832202929884</v>
      </c>
      <c r="W218" s="3">
        <f ca="1"/>
        <v>177.56140335071177</v>
      </c>
      <c r="X218" s="3">
        <f ca="1"/>
        <v>257.52947963118362</v>
      </c>
      <c r="Y218" s="3">
        <f ca="1"/>
        <v>361.54595071729221</v>
      </c>
    </row>
    <row r="219" spans="1:25" x14ac:dyDescent="0.25">
      <c r="A219">
        <v>217</v>
      </c>
      <c r="B219" s="9">
        <f t="shared" si="1"/>
        <v>6.0277777777777777</v>
      </c>
      <c r="C219" s="3">
        <f t="shared" ca="1" si="29"/>
        <v>4</v>
      </c>
      <c r="D219">
        <f t="shared" ca="1" si="30"/>
        <v>222.09884672231956</v>
      </c>
      <c r="E219" s="8">
        <f t="shared" ca="1" si="31"/>
        <v>0.79052194850989921</v>
      </c>
      <c r="F219" s="8">
        <f t="shared" ca="1" si="32"/>
        <v>266.08968786843207</v>
      </c>
      <c r="G219" s="8">
        <f t="shared" ca="1" si="33"/>
        <v>0.22373744274538029</v>
      </c>
      <c r="H219" s="8">
        <f t="shared" ca="1" si="34"/>
        <v>0.6077882317689175</v>
      </c>
      <c r="I219" s="8">
        <f t="shared" ca="1" si="35"/>
        <v>258.30408451704119</v>
      </c>
      <c r="K219" s="7">
        <f t="shared" ca="1" si="28"/>
        <v>222.09884672231956</v>
      </c>
      <c r="L219" s="7">
        <f t="array" aca="1" ref="L219:Q219" ca="1">IF(K219&lt;fPower1,(fPower1-K219)*K219*fRev0/dLowInterp1+(K219-fPower0)*K219*fRev1/dLowInterp2,
IF(K219&lt;fPower3,(K219-fPower2)*(K219-fPower3)*fRev1/dHighInterp1-(K219-fPower1)*(K219-fPower3)*fRev2/dHighInterp2+(K219-fPower1)*(K219-fPower2)*fRev3/dHighInterp3,1))</f>
        <v>1</v>
      </c>
      <c r="M219" s="8">
        <f ca="1"/>
        <v>1</v>
      </c>
      <c r="N219" s="8">
        <f ca="1"/>
        <v>1</v>
      </c>
      <c r="O219" s="8">
        <f ca="1"/>
        <v>0.79052194850989921</v>
      </c>
      <c r="P219" s="8">
        <f ca="1"/>
        <v>0.47416049008651651</v>
      </c>
      <c r="Q219" s="8">
        <f ca="1"/>
        <v>0.25949703658862716</v>
      </c>
      <c r="S219" s="10">
        <f t="shared" ca="1" si="36"/>
        <v>0.6077882317689175</v>
      </c>
      <c r="T219" s="6">
        <f t="array" aca="1" ref="T219:Y219" ca="1">IFERROR(IF(S219&lt;fRev1,(SQRT(dLowCoeffB^2+S219*dLowCoeffA*4)-dLowCoeffB)/(dLowCoeffA*2),
(SQRT(dHighCoeffB^2-(fRev1*fPower2*fPower3/dHighInterp1
-fRev2*fPower1*fPower3/dHighInterp2+fRev3*fPower1*fPower2/dHighInterp3-S219)
*dHighCoeffA*4)+dHighCoeffB)/(dHighCoeffA*2)),"-")</f>
        <v>50.829159045438026</v>
      </c>
      <c r="U219" s="3">
        <f ca="1"/>
        <v>79.696845675540274</v>
      </c>
      <c r="V219" s="3">
        <f ca="1"/>
        <v>123.13140601679416</v>
      </c>
      <c r="W219" s="3">
        <f ca="1"/>
        <v>178.13302400379936</v>
      </c>
      <c r="X219" s="3">
        <f ca="1"/>
        <v>258.30408451704119</v>
      </c>
      <c r="Y219" s="3">
        <f ca="1"/>
        <v>362.70232051313832</v>
      </c>
    </row>
    <row r="220" spans="1:25" x14ac:dyDescent="0.25">
      <c r="A220">
        <v>218</v>
      </c>
      <c r="B220" s="9">
        <f t="shared" si="1"/>
        <v>6.0555555555555554</v>
      </c>
      <c r="C220" s="3">
        <f t="shared" ca="1" si="29"/>
        <v>4</v>
      </c>
      <c r="D220">
        <f t="shared" ca="1" si="30"/>
        <v>223.09884672231956</v>
      </c>
      <c r="E220" s="8">
        <f t="shared" ca="1" si="31"/>
        <v>0.79404806540353323</v>
      </c>
      <c r="F220" s="8">
        <f t="shared" ca="1" si="32"/>
        <v>267.27657881482929</v>
      </c>
      <c r="G220" s="8">
        <f t="shared" ca="1" si="33"/>
        <v>0.2257997620263589</v>
      </c>
      <c r="H220" s="8">
        <f t="shared" ca="1" si="34"/>
        <v>0.61049926636553054</v>
      </c>
      <c r="I220" s="8">
        <f t="shared" ca="1" si="35"/>
        <v>259.07520373696502</v>
      </c>
      <c r="K220" s="7">
        <f t="shared" ca="1" si="28"/>
        <v>223.09884672231956</v>
      </c>
      <c r="L220" s="7">
        <f t="array" aca="1" ref="L220:Q220" ca="1">IF(K220&lt;fPower1,(fPower1-K220)*K220*fRev0/dLowInterp1+(K220-fPower0)*K220*fRev1/dLowInterp2,
IF(K220&lt;fPower3,(K220-fPower2)*(K220-fPower3)*fRev1/dHighInterp1-(K220-fPower1)*(K220-fPower3)*fRev2/dHighInterp2+(K220-fPower1)*(K220-fPower2)*fRev3/dHighInterp3,1))</f>
        <v>1</v>
      </c>
      <c r="M220" s="8">
        <f ca="1"/>
        <v>1</v>
      </c>
      <c r="N220" s="8">
        <f ca="1"/>
        <v>1</v>
      </c>
      <c r="O220" s="8">
        <f ca="1"/>
        <v>0.79404806540353323</v>
      </c>
      <c r="P220" s="8">
        <f ca="1"/>
        <v>0.47760324850016284</v>
      </c>
      <c r="Q220" s="8">
        <f ca="1"/>
        <v>0.26157169686367948</v>
      </c>
      <c r="S220" s="10">
        <f t="shared" ca="1" si="36"/>
        <v>0.61049926636553054</v>
      </c>
      <c r="T220" s="6">
        <f t="array" aca="1" ref="T220:Y220" ca="1">IFERROR(IF(S220&lt;fRev1,(SQRT(dLowCoeffB^2+S220*dLowCoeffA*4)-dLowCoeffB)/(dLowCoeffA*2),
(SQRT(dHighCoeffB^2-(fRev1*fPower2*fPower3/dHighInterp1
-fRev2*fPower1*fPower3/dHighInterp2+fRev3*fPower1*fPower2/dHighInterp3-S220)
*dHighCoeffA*4)+dHighCoeffB)/(dHighCoeffA*2)),"-")</f>
        <v>50.965960189237549</v>
      </c>
      <c r="U220" s="3">
        <f ca="1"/>
        <v>79.978324727138641</v>
      </c>
      <c r="V220" s="3">
        <f ca="1"/>
        <v>123.53264457038441</v>
      </c>
      <c r="W220" s="3">
        <f ca="1"/>
        <v>178.70203954540352</v>
      </c>
      <c r="X220" s="3">
        <f ca="1"/>
        <v>259.07520373696502</v>
      </c>
      <c r="Y220" s="3">
        <f ca="1"/>
        <v>363.85325979480388</v>
      </c>
    </row>
    <row r="221" spans="1:25" x14ac:dyDescent="0.25">
      <c r="A221">
        <v>219</v>
      </c>
      <c r="B221" s="9">
        <f t="shared" si="1"/>
        <v>6.083333333333333</v>
      </c>
      <c r="C221" s="3">
        <f t="shared" ca="1" si="29"/>
        <v>4</v>
      </c>
      <c r="D221">
        <f t="shared" ca="1" si="30"/>
        <v>224.09884672231956</v>
      </c>
      <c r="E221" s="8">
        <f t="shared" ca="1" si="31"/>
        <v>0.79754615431980902</v>
      </c>
      <c r="F221" s="8">
        <f t="shared" ca="1" si="32"/>
        <v>268.45403554404771</v>
      </c>
      <c r="G221" s="8">
        <f t="shared" ca="1" si="33"/>
        <v>0.2278711666216062</v>
      </c>
      <c r="H221" s="8">
        <f t="shared" ca="1" si="34"/>
        <v>0.61318875181372245</v>
      </c>
      <c r="I221" s="8">
        <f t="shared" ca="1" si="35"/>
        <v>259.84280149959818</v>
      </c>
      <c r="K221" s="7">
        <f t="shared" ca="1" si="28"/>
        <v>224.09884672231956</v>
      </c>
      <c r="L221" s="7">
        <f t="array" aca="1" ref="L221:Q221" ca="1">IF(K221&lt;fPower1,(fPower1-K221)*K221*fRev0/dLowInterp1+(K221-fPower0)*K221*fRev1/dLowInterp2,
IF(K221&lt;fPower3,(K221-fPower2)*(K221-fPower3)*fRev1/dHighInterp1-(K221-fPower1)*(K221-fPower3)*fRev2/dHighInterp2+(K221-fPower1)*(K221-fPower2)*fRev3/dHighInterp3,1))</f>
        <v>1</v>
      </c>
      <c r="M221" s="8">
        <f ca="1"/>
        <v>1</v>
      </c>
      <c r="N221" s="8">
        <f ca="1"/>
        <v>1</v>
      </c>
      <c r="O221" s="8">
        <f ca="1"/>
        <v>0.79754615431980902</v>
      </c>
      <c r="P221" s="8">
        <f ca="1"/>
        <v>0.48105773132161067</v>
      </c>
      <c r="Q221" s="8">
        <f ca="1"/>
        <v>0.26365448156383003</v>
      </c>
      <c r="S221" s="10">
        <f t="shared" ca="1" si="36"/>
        <v>0.61318875181372245</v>
      </c>
      <c r="T221" s="6">
        <f t="array" aca="1" ref="T221:Y221" ca="1">IFERROR(IF(S221&lt;fRev1,(SQRT(dLowCoeffB^2+S221*dLowCoeffA*4)-dLowCoeffB)/(dLowCoeffA*2),
(SQRT(dHighCoeffB^2-(fRev1*fPower2*fPower3/dHighInterp1
-fRev2*fPower1*fPower3/dHighInterp2+fRev3*fPower1*fPower2/dHighInterp3-S221)
*dHighCoeffA*4)+dHighCoeffB)/(dHighCoeffA*2)),"-")</f>
        <v>51.102143600683938</v>
      </c>
      <c r="U221" s="3">
        <f ca="1"/>
        <v>80.258466793468841</v>
      </c>
      <c r="V221" s="3">
        <f ca="1"/>
        <v>123.93201918231242</v>
      </c>
      <c r="W221" s="3">
        <f ca="1"/>
        <v>179.26842368302241</v>
      </c>
      <c r="X221" s="3">
        <f ca="1"/>
        <v>259.84280149959818</v>
      </c>
      <c r="Y221" s="3">
        <f ca="1"/>
        <v>364.99871605352035</v>
      </c>
    </row>
    <row r="222" spans="1:25" x14ac:dyDescent="0.25">
      <c r="A222">
        <v>220</v>
      </c>
      <c r="B222" s="9">
        <f t="shared" si="1"/>
        <v>6.1111111111111107</v>
      </c>
      <c r="C222" s="3">
        <f t="shared" ca="1" si="29"/>
        <v>4</v>
      </c>
      <c r="D222">
        <f t="shared" ca="1" si="30"/>
        <v>225.09884672231956</v>
      </c>
      <c r="E222" s="8">
        <f t="shared" ca="1" si="31"/>
        <v>0.80101621525872746</v>
      </c>
      <c r="F222" s="8">
        <f t="shared" ca="1" si="32"/>
        <v>269.62205805608767</v>
      </c>
      <c r="G222" s="8">
        <f t="shared" ca="1" si="33"/>
        <v>0.2299515837362365</v>
      </c>
      <c r="H222" s="8">
        <f t="shared" ca="1" si="34"/>
        <v>0.61585668811349392</v>
      </c>
      <c r="I222" s="8">
        <f t="shared" ca="1" si="35"/>
        <v>260.60684168871762</v>
      </c>
      <c r="K222" s="7">
        <f t="shared" ca="1" si="28"/>
        <v>225.09884672231956</v>
      </c>
      <c r="L222" s="7">
        <f t="array" aca="1" ref="L222:Q222" ca="1">IF(K222&lt;fPower1,(fPower1-K222)*K222*fRev0/dLowInterp1+(K222-fPower0)*K222*fRev1/dLowInterp2,
IF(K222&lt;fPower3,(K222-fPower2)*(K222-fPower3)*fRev1/dHighInterp1-(K222-fPower1)*(K222-fPower3)*fRev2/dHighInterp2+(K222-fPower1)*(K222-fPower2)*fRev3/dHighInterp3,1))</f>
        <v>1</v>
      </c>
      <c r="M222" s="8">
        <f ca="1"/>
        <v>1</v>
      </c>
      <c r="N222" s="8">
        <f ca="1"/>
        <v>1</v>
      </c>
      <c r="O222" s="8">
        <f ca="1"/>
        <v>0.80101621525872746</v>
      </c>
      <c r="P222" s="8">
        <f ca="1"/>
        <v>0.48452393855085996</v>
      </c>
      <c r="Q222" s="8">
        <f ca="1"/>
        <v>0.26574539068907871</v>
      </c>
      <c r="S222" s="10">
        <f t="shared" ca="1" si="36"/>
        <v>0.61585668811349392</v>
      </c>
      <c r="T222" s="6">
        <f t="array" aca="1" ref="T222:Y222" ca="1">IFERROR(IF(S222&lt;fRev1,(SQRT(dLowCoeffB^2+S222*dLowCoeffA*4)-dLowCoeffB)/(dLowCoeffA*2),
(SQRT(dHighCoeffB^2-(fRev1*fPower2*fPower3/dHighInterp1
-fRev2*fPower1*fPower3/dHighInterp2+fRev3*fPower1*fPower2/dHighInterp3-S222)
*dHighCoeffA*4)+dHighCoeffB)/(dHighCoeffA*2)),"-")</f>
        <v>51.237702847833219</v>
      </c>
      <c r="U222" s="3">
        <f ca="1"/>
        <v>80.537258909820878</v>
      </c>
      <c r="V222" s="3">
        <f ca="1"/>
        <v>124.32951118422183</v>
      </c>
      <c r="W222" s="3">
        <f ca="1"/>
        <v>179.83214989320791</v>
      </c>
      <c r="X222" s="3">
        <f ca="1"/>
        <v>260.60684168871762</v>
      </c>
      <c r="Y222" s="3">
        <f ca="1"/>
        <v>366.13863635639569</v>
      </c>
    </row>
    <row r="223" spans="1:25" x14ac:dyDescent="0.25">
      <c r="A223">
        <v>221</v>
      </c>
      <c r="B223" s="9">
        <f t="shared" si="1"/>
        <v>6.1388888888888893</v>
      </c>
      <c r="C223" s="3">
        <f t="shared" ca="1" si="29"/>
        <v>4</v>
      </c>
      <c r="D223">
        <f t="shared" ca="1" si="30"/>
        <v>226.09884672231956</v>
      </c>
      <c r="E223" s="8">
        <f t="shared" ca="1" si="31"/>
        <v>0.80445824822028766</v>
      </c>
      <c r="F223" s="8">
        <f t="shared" ca="1" si="32"/>
        <v>270.78064635094887</v>
      </c>
      <c r="G223" s="8">
        <f t="shared" ca="1" si="33"/>
        <v>0.2320409405753642</v>
      </c>
      <c r="H223" s="8">
        <f t="shared" ca="1" si="34"/>
        <v>0.61850307526484438</v>
      </c>
      <c r="I223" s="8">
        <f t="shared" ca="1" si="35"/>
        <v>261.36728786337534</v>
      </c>
      <c r="K223" s="7">
        <f t="shared" ca="1" si="28"/>
        <v>226.09884672231956</v>
      </c>
      <c r="L223" s="7">
        <f t="array" aca="1" ref="L223:Q223" ca="1">IF(K223&lt;fPower1,(fPower1-K223)*K223*fRev0/dLowInterp1+(K223-fPower0)*K223*fRev1/dLowInterp2,
IF(K223&lt;fPower3,(K223-fPower2)*(K223-fPower3)*fRev1/dHighInterp1-(K223-fPower1)*(K223-fPower3)*fRev2/dHighInterp2+(K223-fPower1)*(K223-fPower2)*fRev3/dHighInterp3,1))</f>
        <v>1</v>
      </c>
      <c r="M223" s="8">
        <f ca="1"/>
        <v>1</v>
      </c>
      <c r="N223" s="8">
        <f ca="1"/>
        <v>1</v>
      </c>
      <c r="O223" s="8">
        <f ca="1"/>
        <v>0.80445824822028766</v>
      </c>
      <c r="P223" s="8">
        <f ca="1"/>
        <v>0.48800187018791069</v>
      </c>
      <c r="Q223" s="8">
        <f ca="1"/>
        <v>0.2678444242394255</v>
      </c>
      <c r="S223" s="10">
        <f t="shared" ca="1" si="36"/>
        <v>0.61850307526484438</v>
      </c>
      <c r="T223" s="6">
        <f t="array" aca="1" ref="T223:Y223" ca="1">IFERROR(IF(S223&lt;fRev1,(SQRT(dLowCoeffB^2+S223*dLowCoeffA*4)-dLowCoeffB)/(dLowCoeffA*2),
(SQRT(dHighCoeffB^2-(fRev1*fPower2*fPower3/dHighInterp1
-fRev2*fPower1*fPower3/dHighInterp2+fRev3*fPower1*fPower2/dHighInterp3-S223)
*dHighCoeffA*4)+dHighCoeffB)/(dHighCoeffA*2)),"-")</f>
        <v>51.372631439234524</v>
      </c>
      <c r="U223" s="3">
        <f ca="1"/>
        <v>80.814688007011554</v>
      </c>
      <c r="V223" s="3">
        <f ca="1"/>
        <v>124.72510174740071</v>
      </c>
      <c r="W223" s="3">
        <f ca="1"/>
        <v>180.39319142184834</v>
      </c>
      <c r="X223" s="3">
        <f ca="1"/>
        <v>261.36728786337534</v>
      </c>
      <c r="Y223" s="3">
        <f ca="1"/>
        <v>367.27296734778838</v>
      </c>
    </row>
    <row r="224" spans="1:25" x14ac:dyDescent="0.25">
      <c r="A224">
        <v>222</v>
      </c>
      <c r="B224" s="9">
        <f t="shared" si="1"/>
        <v>6.166666666666667</v>
      </c>
      <c r="C224" s="3">
        <f t="shared" ca="1" si="29"/>
        <v>4</v>
      </c>
      <c r="D224">
        <f t="shared" ca="1" si="30"/>
        <v>227.09884672231956</v>
      </c>
      <c r="E224" s="8">
        <f t="shared" ca="1" si="31"/>
        <v>0.80787225320449008</v>
      </c>
      <c r="F224" s="8">
        <f t="shared" ca="1" si="32"/>
        <v>271.92980042863138</v>
      </c>
      <c r="G224" s="8">
        <f t="shared" ca="1" si="33"/>
        <v>0.23413916434410365</v>
      </c>
      <c r="H224" s="8">
        <f t="shared" ca="1" si="34"/>
        <v>0.62112791326777383</v>
      </c>
      <c r="I224" s="8">
        <f t="shared" ca="1" si="35"/>
        <v>262.1241032581791</v>
      </c>
      <c r="K224" s="7">
        <f t="shared" ca="1" si="28"/>
        <v>227.09884672231956</v>
      </c>
      <c r="L224" s="7">
        <f t="array" aca="1" ref="L224:Q224" ca="1">IF(K224&lt;fPower1,(fPower1-K224)*K224*fRev0/dLowInterp1+(K224-fPower0)*K224*fRev1/dLowInterp2,
IF(K224&lt;fPower3,(K224-fPower2)*(K224-fPower3)*fRev1/dHighInterp1-(K224-fPower1)*(K224-fPower3)*fRev2/dHighInterp2+(K224-fPower1)*(K224-fPower2)*fRev3/dHighInterp3,1))</f>
        <v>1</v>
      </c>
      <c r="M224" s="8">
        <f ca="1"/>
        <v>1</v>
      </c>
      <c r="N224" s="8">
        <f ca="1"/>
        <v>1</v>
      </c>
      <c r="O224" s="8">
        <f ca="1"/>
        <v>0.80787225320449008</v>
      </c>
      <c r="P224" s="8">
        <f ca="1"/>
        <v>0.49149152623276304</v>
      </c>
      <c r="Q224" s="8">
        <f ca="1"/>
        <v>0.26995158221487042</v>
      </c>
      <c r="S224" s="10">
        <f t="shared" ca="1" si="36"/>
        <v>0.62112791326777383</v>
      </c>
      <c r="T224" s="6">
        <f t="array" aca="1" ref="T224:Y224" ca="1">IFERROR(IF(S224&lt;fRev1,(SQRT(dLowCoeffB^2+S224*dLowCoeffA*4)-dLowCoeffB)/(dLowCoeffA*2),
(SQRT(dHighCoeffB^2-(fRev1*fPower2*fPower3/dHighInterp1
-fRev2*fPower1*fPower3/dHighInterp2+fRev3*fPower1*fPower2/dHighInterp3-S224)
*dHighCoeffA*4)+dHighCoeffB)/(dHighCoeffA*2)),"-")</f>
        <v>51.506922823940364</v>
      </c>
      <c r="U224" s="3">
        <f ca="1"/>
        <v>81.090740911752491</v>
      </c>
      <c r="V224" s="3">
        <f ca="1"/>
        <v>125.11877188309754</v>
      </c>
      <c r="W224" s="3">
        <f ca="1"/>
        <v>180.95152128455393</v>
      </c>
      <c r="X224" s="3">
        <f ca="1"/>
        <v>262.1241032581791</v>
      </c>
      <c r="Y224" s="3">
        <f ca="1"/>
        <v>368.40165525088679</v>
      </c>
    </row>
    <row r="225" spans="1:25" x14ac:dyDescent="0.25">
      <c r="A225">
        <v>223</v>
      </c>
      <c r="B225" s="9">
        <f t="shared" si="1"/>
        <v>6.1944444444444446</v>
      </c>
      <c r="C225" s="3">
        <f t="shared" ca="1" si="29"/>
        <v>4</v>
      </c>
      <c r="D225">
        <f t="shared" ca="1" si="30"/>
        <v>228.09884672231956</v>
      </c>
      <c r="E225" s="8">
        <f t="shared" ca="1" si="31"/>
        <v>0.8112582302113347</v>
      </c>
      <c r="F225" s="8">
        <f t="shared" ca="1" si="32"/>
        <v>273.06952028913526</v>
      </c>
      <c r="G225" s="8">
        <f t="shared" ca="1" si="33"/>
        <v>0.23624618224756919</v>
      </c>
      <c r="H225" s="8">
        <f t="shared" ca="1" si="34"/>
        <v>0.62373120212228239</v>
      </c>
      <c r="I225" s="8">
        <f t="shared" ca="1" si="35"/>
        <v>262.8772507837179</v>
      </c>
      <c r="K225" s="7">
        <f t="shared" ca="1" si="28"/>
        <v>228.09884672231956</v>
      </c>
      <c r="L225" s="7">
        <f t="array" aca="1" ref="L225:Q225" ca="1">IF(K225&lt;fPower1,(fPower1-K225)*K225*fRev0/dLowInterp1+(K225-fPower0)*K225*fRev1/dLowInterp2,
IF(K225&lt;fPower3,(K225-fPower2)*(K225-fPower3)*fRev1/dHighInterp1-(K225-fPower1)*(K225-fPower3)*fRev2/dHighInterp2+(K225-fPower1)*(K225-fPower2)*fRev3/dHighInterp3,1))</f>
        <v>1</v>
      </c>
      <c r="M225" s="8">
        <f ca="1"/>
        <v>1</v>
      </c>
      <c r="N225" s="8">
        <f ca="1"/>
        <v>1</v>
      </c>
      <c r="O225" s="8">
        <f ca="1"/>
        <v>0.8112582302113347</v>
      </c>
      <c r="P225" s="8">
        <f ca="1"/>
        <v>0.49499290668541673</v>
      </c>
      <c r="Q225" s="8">
        <f ca="1"/>
        <v>0.27206686461541357</v>
      </c>
      <c r="S225" s="10">
        <f t="shared" ca="1" si="36"/>
        <v>0.62373120212228239</v>
      </c>
      <c r="T225" s="6">
        <f t="array" aca="1" ref="T225:Y225" ca="1">IFERROR(IF(S225&lt;fRev1,(SQRT(dLowCoeffB^2+S225*dLowCoeffA*4)-dLowCoeffB)/(dLowCoeffA*2),
(SQRT(dHighCoeffB^2-(fRev1*fPower2*fPower3/dHighInterp1
-fRev2*fPower1*fPower3/dHighInterp2+fRev3*fPower1*fPower2/dHighInterp3-S225)
*dHighCoeffA*4)+dHighCoeffB)/(dHighCoeffA*2)),"-")</f>
        <v>51.640570391542404</v>
      </c>
      <c r="U225" s="3">
        <f ca="1"/>
        <v>81.365404347069514</v>
      </c>
      <c r="V225" s="3">
        <f ca="1"/>
        <v>125.51050244291243</v>
      </c>
      <c r="W225" s="3">
        <f ca="1"/>
        <v>181.50711226714915</v>
      </c>
      <c r="X225" s="3">
        <f ca="1"/>
        <v>262.8772507837179</v>
      </c>
      <c r="Y225" s="3">
        <f ca="1"/>
        <v>369.52464586950038</v>
      </c>
    </row>
    <row r="226" spans="1:25" x14ac:dyDescent="0.25">
      <c r="A226">
        <v>224</v>
      </c>
      <c r="B226" s="9">
        <f t="shared" si="1"/>
        <v>6.2222222222222223</v>
      </c>
      <c r="C226" s="3">
        <f t="shared" ca="1" si="29"/>
        <v>4</v>
      </c>
      <c r="D226">
        <f t="shared" ca="1" si="30"/>
        <v>229.09884672231956</v>
      </c>
      <c r="E226" s="8">
        <f t="shared" ca="1" si="31"/>
        <v>0.81461617924082108</v>
      </c>
      <c r="F226" s="8">
        <f t="shared" ca="1" si="32"/>
        <v>274.19980593246038</v>
      </c>
      <c r="G226" s="8">
        <f t="shared" ca="1" si="33"/>
        <v>0.23836192149087521</v>
      </c>
      <c r="H226" s="8">
        <f t="shared" ca="1" si="34"/>
        <v>0.62631294182836994</v>
      </c>
      <c r="I226" s="8">
        <f t="shared" ca="1" si="35"/>
        <v>263.62669302713772</v>
      </c>
      <c r="K226" s="7">
        <f t="shared" ca="1" si="28"/>
        <v>229.09884672231956</v>
      </c>
      <c r="L226" s="7">
        <f t="array" aca="1" ref="L226:Q226" ca="1">IF(K226&lt;fPower1,(fPower1-K226)*K226*fRev0/dLowInterp1+(K226-fPower0)*K226*fRev1/dLowInterp2,
IF(K226&lt;fPower3,(K226-fPower2)*(K226-fPower3)*fRev1/dHighInterp1-(K226-fPower1)*(K226-fPower3)*fRev2/dHighInterp2+(K226-fPower1)*(K226-fPower2)*fRev3/dHighInterp3,1))</f>
        <v>1</v>
      </c>
      <c r="M226" s="8">
        <f ca="1"/>
        <v>1</v>
      </c>
      <c r="N226" s="8">
        <f ca="1"/>
        <v>1</v>
      </c>
      <c r="O226" s="8">
        <f ca="1"/>
        <v>0.81461617924082108</v>
      </c>
      <c r="P226" s="8">
        <f ca="1"/>
        <v>0.49850601154587193</v>
      </c>
      <c r="Q226" s="8">
        <f ca="1"/>
        <v>0.27419027144105479</v>
      </c>
      <c r="S226" s="10">
        <f t="shared" ca="1" si="36"/>
        <v>0.62631294182836994</v>
      </c>
      <c r="T226" s="6">
        <f t="array" aca="1" ref="T226:Y226" ca="1">IFERROR(IF(S226&lt;fRev1,(SQRT(dLowCoeffB^2+S226*dLowCoeffA*4)-dLowCoeffB)/(dLowCoeffA*2),
(SQRT(dHighCoeffB^2-(fRev1*fPower2*fPower3/dHighInterp1
-fRev2*fPower1*fPower3/dHighInterp2+fRev3*fPower1*fPower2/dHighInterp3-S226)
*dHighCoeffA*4)+dHighCoeffB)/(dHighCoeffA*2)),"-")</f>
        <v>51.773567472233943</v>
      </c>
      <c r="U226" s="3">
        <f ca="1"/>
        <v>81.638664932775953</v>
      </c>
      <c r="V226" s="3">
        <f ca="1"/>
        <v>125.90027411926576</v>
      </c>
      <c r="W226" s="3">
        <f ca="1"/>
        <v>182.05993692627493</v>
      </c>
      <c r="X226" s="3">
        <f ca="1"/>
        <v>263.62669302713772</v>
      </c>
      <c r="Y226" s="3">
        <f ca="1"/>
        <v>370.64188459007011</v>
      </c>
    </row>
    <row r="227" spans="1:25" x14ac:dyDescent="0.25">
      <c r="A227">
        <v>225</v>
      </c>
      <c r="B227" s="9">
        <f t="shared" si="1"/>
        <v>6.25</v>
      </c>
      <c r="C227" s="3">
        <f t="shared" ca="1" si="29"/>
        <v>4</v>
      </c>
      <c r="D227">
        <f t="shared" ca="1" si="30"/>
        <v>230.09884672231956</v>
      </c>
      <c r="E227" s="8">
        <f t="shared" ca="1" si="31"/>
        <v>0.81794610029295001</v>
      </c>
      <c r="F227" s="8">
        <f t="shared" ca="1" si="32"/>
        <v>275.32065735860698</v>
      </c>
      <c r="G227" s="8">
        <f t="shared" ca="1" si="33"/>
        <v>0.24048630927913606</v>
      </c>
      <c r="H227" s="8">
        <f t="shared" ca="1" si="34"/>
        <v>0.62887313238603693</v>
      </c>
      <c r="I227" s="8">
        <f t="shared" ca="1" si="35"/>
        <v>264.37239225287163</v>
      </c>
      <c r="K227" s="7">
        <f t="shared" ca="1" si="28"/>
        <v>230.09884672231956</v>
      </c>
      <c r="L227" s="7">
        <f t="array" aca="1" ref="L227:Q227" ca="1">IF(K227&lt;fPower1,(fPower1-K227)*K227*fRev0/dLowInterp1+(K227-fPower0)*K227*fRev1/dLowInterp2,
IF(K227&lt;fPower3,(K227-fPower2)*(K227-fPower3)*fRev1/dHighInterp1-(K227-fPower1)*(K227-fPower3)*fRev2/dHighInterp2+(K227-fPower1)*(K227-fPower2)*fRev3/dHighInterp3,1))</f>
        <v>1</v>
      </c>
      <c r="M227" s="8">
        <f ca="1"/>
        <v>1</v>
      </c>
      <c r="N227" s="8">
        <f ca="1"/>
        <v>1</v>
      </c>
      <c r="O227" s="8">
        <f ca="1"/>
        <v>0.81794610029295001</v>
      </c>
      <c r="P227" s="8">
        <f ca="1"/>
        <v>0.50228230033213128</v>
      </c>
      <c r="Q227" s="8">
        <f ca="1"/>
        <v>0.27632180269179424</v>
      </c>
      <c r="S227" s="10">
        <f t="shared" ca="1" si="36"/>
        <v>0.62887313238603693</v>
      </c>
      <c r="T227" s="6">
        <f t="array" aca="1" ref="T227:Y227" ca="1">IFERROR(IF(S227&lt;fRev1,(SQRT(dLowCoeffB^2+S227*dLowCoeffA*4)-dLowCoeffB)/(dLowCoeffA*2),
(SQRT(dHighCoeffB^2-(fRev1*fPower2*fPower3/dHighInterp1
-fRev2*fPower1*fPower3/dHighInterp2+fRev3*fPower1*fPower2/dHighInterp3-S227)
*dHighCoeffA*4)+dHighCoeffB)/(dHighCoeffA*2)),"-")</f>
        <v>51.905907336899922</v>
      </c>
      <c r="U227" s="3">
        <f ca="1"/>
        <v>81.910509186001008</v>
      </c>
      <c r="V227" s="3">
        <f ca="1"/>
        <v>126.28806744594715</v>
      </c>
      <c r="W227" s="3">
        <f ca="1"/>
        <v>182.60996759010521</v>
      </c>
      <c r="X227" s="3">
        <f ca="1"/>
        <v>264.37239225287163</v>
      </c>
      <c r="Y227" s="3">
        <f ca="1"/>
        <v>371.75331638390281</v>
      </c>
    </row>
    <row r="228" spans="1:25" x14ac:dyDescent="0.25">
      <c r="A228">
        <v>226</v>
      </c>
      <c r="B228" s="9">
        <f t="shared" si="1"/>
        <v>6.2777777777777777</v>
      </c>
      <c r="C228" s="3">
        <f t="shared" ca="1" si="29"/>
        <v>4</v>
      </c>
      <c r="D228">
        <f t="shared" ca="1" si="30"/>
        <v>231.09884672231956</v>
      </c>
      <c r="E228" s="8">
        <f t="shared" ca="1" si="31"/>
        <v>0.8212479933677207</v>
      </c>
      <c r="F228" s="8">
        <f t="shared" ca="1" si="32"/>
        <v>276.43207456757483</v>
      </c>
      <c r="G228" s="8">
        <f t="shared" ca="1" si="33"/>
        <v>0.24261927281746612</v>
      </c>
      <c r="H228" s="8">
        <f t="shared" ca="1" si="34"/>
        <v>0.63141177379528279</v>
      </c>
      <c r="I228" s="8">
        <f t="shared" ca="1" si="35"/>
        <v>265.11431040353136</v>
      </c>
      <c r="K228" s="7">
        <f t="shared" ca="1" si="28"/>
        <v>231.09884672231956</v>
      </c>
      <c r="L228" s="7">
        <f t="array" aca="1" ref="L228:Q228" ca="1">IF(K228&lt;fPower1,(fPower1-K228)*K228*fRev0/dLowInterp1+(K228-fPower0)*K228*fRev1/dLowInterp2,
IF(K228&lt;fPower3,(K228-fPower2)*(K228-fPower3)*fRev1/dHighInterp1-(K228-fPower1)*(K228-fPower3)*fRev2/dHighInterp2+(K228-fPower1)*(K228-fPower2)*fRev3/dHighInterp3,1))</f>
        <v>1</v>
      </c>
      <c r="M228" s="8">
        <f ca="1"/>
        <v>1</v>
      </c>
      <c r="N228" s="8">
        <f ca="1"/>
        <v>1</v>
      </c>
      <c r="O228" s="8">
        <f ca="1"/>
        <v>0.8212479933677207</v>
      </c>
      <c r="P228" s="8">
        <f ca="1"/>
        <v>0.50623413823561192</v>
      </c>
      <c r="Q228" s="8">
        <f ca="1"/>
        <v>0.27846145836763181</v>
      </c>
      <c r="S228" s="10">
        <f t="shared" ca="1" si="36"/>
        <v>0.63141177379528279</v>
      </c>
      <c r="T228" s="6">
        <f t="array" aca="1" ref="T228:Y228" ca="1">IFERROR(IF(S228&lt;fRev1,(SQRT(dLowCoeffB^2+S228*dLowCoeffA*4)-dLowCoeffB)/(dLowCoeffA*2),
(SQRT(dHighCoeffB^2-(fRev1*fPower2*fPower3/dHighInterp1
-fRev2*fPower1*fPower3/dHighInterp2+fRev3*fPower1*fPower2/dHighInterp3-S228)
*dHighCoeffA*4)+dHighCoeffB)/(dHighCoeffA*2)),"-")</f>
        <v>52.037583197235669</v>
      </c>
      <c r="U228" s="3">
        <f ca="1"/>
        <v>82.180923521774972</v>
      </c>
      <c r="V228" s="3">
        <f ca="1"/>
        <v>126.67386279874692</v>
      </c>
      <c r="W228" s="3">
        <f ca="1"/>
        <v>183.15717635918091</v>
      </c>
      <c r="X228" s="3">
        <f ca="1"/>
        <v>265.11431040353136</v>
      </c>
      <c r="Y228" s="3">
        <f ca="1"/>
        <v>372.85888580963848</v>
      </c>
    </row>
    <row r="229" spans="1:25" x14ac:dyDescent="0.25">
      <c r="A229">
        <v>227</v>
      </c>
      <c r="B229" s="9">
        <f t="shared" si="1"/>
        <v>6.3055555555555554</v>
      </c>
      <c r="C229" s="3">
        <f t="shared" ca="1" si="29"/>
        <v>4</v>
      </c>
      <c r="D229">
        <f t="shared" ca="1" si="30"/>
        <v>232.09884672231956</v>
      </c>
      <c r="E229" s="8">
        <f t="shared" ca="1" si="31"/>
        <v>0.82452185846513348</v>
      </c>
      <c r="F229" s="8">
        <f t="shared" ca="1" si="32"/>
        <v>277.53405755936393</v>
      </c>
      <c r="G229" s="8">
        <f t="shared" ca="1" si="33"/>
        <v>0.24476073931097972</v>
      </c>
      <c r="H229" s="8">
        <f t="shared" ca="1" si="34"/>
        <v>0.63392886605610765</v>
      </c>
      <c r="I229" s="8">
        <f t="shared" ca="1" si="35"/>
        <v>265.85240910096491</v>
      </c>
      <c r="K229" s="7">
        <f t="shared" ca="1" si="28"/>
        <v>232.09884672231956</v>
      </c>
      <c r="L229" s="7">
        <f t="array" aca="1" ref="L229:Q229" ca="1">IF(K229&lt;fPower1,(fPower1-K229)*K229*fRev0/dLowInterp1+(K229-fPower0)*K229*fRev1/dLowInterp2,
IF(K229&lt;fPower3,(K229-fPower2)*(K229-fPower3)*fRev1/dHighInterp1-(K229-fPower1)*(K229-fPower3)*fRev2/dHighInterp2+(K229-fPower1)*(K229-fPower2)*fRev3/dHighInterp3,1))</f>
        <v>1</v>
      </c>
      <c r="M229" s="8">
        <f ca="1"/>
        <v>1</v>
      </c>
      <c r="N229" s="8">
        <f ca="1"/>
        <v>1</v>
      </c>
      <c r="O229" s="8">
        <f ca="1"/>
        <v>0.82452185846513348</v>
      </c>
      <c r="P229" s="8">
        <f ca="1"/>
        <v>0.51017045062909105</v>
      </c>
      <c r="Q229" s="8">
        <f ca="1"/>
        <v>0.28060923846856745</v>
      </c>
      <c r="S229" s="10">
        <f t="shared" ca="1" si="36"/>
        <v>0.63392886605610765</v>
      </c>
      <c r="T229" s="6">
        <f t="array" aca="1" ref="T229:Y229" ca="1">IFERROR(IF(S229&lt;fRev1,(SQRT(dLowCoeffB^2+S229*dLowCoeffA*4)-dLowCoeffB)/(dLowCoeffA*2),
(SQRT(dHighCoeffB^2-(fRev1*fPower2*fPower3/dHighInterp1
-fRev2*fPower1*fPower3/dHighInterp2+fRev3*fPower1*fPower2/dHighInterp3-S229)
*dHighCoeffA*4)+dHighCoeffB)/(dHighCoeffA*2)),"-")</f>
        <v>52.168588205895098</v>
      </c>
      <c r="U229" s="3">
        <f ca="1"/>
        <v>82.449894253673079</v>
      </c>
      <c r="V229" s="3">
        <f ca="1"/>
        <v>127.05764039617337</v>
      </c>
      <c r="W229" s="3">
        <f ca="1"/>
        <v>183.70153510736574</v>
      </c>
      <c r="X229" s="3">
        <f ca="1"/>
        <v>265.85240910096491</v>
      </c>
      <c r="Y229" s="3">
        <f ca="1"/>
        <v>373.95853701595428</v>
      </c>
    </row>
    <row r="230" spans="1:25" x14ac:dyDescent="0.25">
      <c r="A230">
        <v>228</v>
      </c>
      <c r="B230" s="9">
        <f t="shared" si="1"/>
        <v>6.333333333333333</v>
      </c>
      <c r="C230" s="3">
        <f t="shared" ca="1" si="29"/>
        <v>4</v>
      </c>
      <c r="D230">
        <f t="shared" ca="1" si="30"/>
        <v>233.09884672231956</v>
      </c>
      <c r="E230" s="8">
        <f t="shared" ca="1" si="31"/>
        <v>0.82776769558518859</v>
      </c>
      <c r="F230" s="8">
        <f t="shared" ca="1" si="32"/>
        <v>278.62660633397451</v>
      </c>
      <c r="G230" s="8">
        <f t="shared" ca="1" si="33"/>
        <v>0.24691063596479126</v>
      </c>
      <c r="H230" s="8">
        <f t="shared" ca="1" si="34"/>
        <v>0.63642440916851184</v>
      </c>
      <c r="I230" s="8">
        <f t="shared" ca="1" si="35"/>
        <v>266.58664964748561</v>
      </c>
      <c r="K230" s="7">
        <f t="shared" ca="1" si="28"/>
        <v>233.09884672231956</v>
      </c>
      <c r="L230" s="7">
        <f t="array" aca="1" ref="L230:Q230" ca="1">IF(K230&lt;fPower1,(fPower1-K230)*K230*fRev0/dLowInterp1+(K230-fPower0)*K230*fRev1/dLowInterp2,
IF(K230&lt;fPower3,(K230-fPower2)*(K230-fPower3)*fRev1/dHighInterp1-(K230-fPower1)*(K230-fPower3)*fRev2/dHighInterp2+(K230-fPower1)*(K230-fPower2)*fRev3/dHighInterp3,1))</f>
        <v>1</v>
      </c>
      <c r="M230" s="8">
        <f ca="1"/>
        <v>1</v>
      </c>
      <c r="N230" s="8">
        <f ca="1"/>
        <v>1</v>
      </c>
      <c r="O230" s="8">
        <f ca="1"/>
        <v>0.82776769558518859</v>
      </c>
      <c r="P230" s="8">
        <f ca="1"/>
        <v>0.51409123751256858</v>
      </c>
      <c r="Q230" s="8">
        <f ca="1"/>
        <v>0.28276514299460126</v>
      </c>
      <c r="S230" s="10">
        <f t="shared" ca="1" si="36"/>
        <v>0.63642440916851184</v>
      </c>
      <c r="T230" s="6">
        <f t="array" aca="1" ref="T230:Y230" ca="1">IFERROR(IF(S230&lt;fRev1,(SQRT(dLowCoeffB^2+S230*dLowCoeffA*4)-dLowCoeffB)/(dLowCoeffA*2),
(SQRT(dHighCoeffB^2-(fRev1*fPower2*fPower3/dHighInterp1
-fRev2*fPower1*fPower3/dHighInterp2+fRev3*fPower1*fPower2/dHighInterp3-S230)
*dHighCoeffA*4)+dHighCoeffB)/(dHighCoeffA*2)),"-")</f>
        <v>52.298915456669732</v>
      </c>
      <c r="U230" s="3">
        <f ca="1"/>
        <v>82.717407594519472</v>
      </c>
      <c r="V230" s="3">
        <f ca="1"/>
        <v>127.43938030025778</v>
      </c>
      <c r="W230" s="3">
        <f ca="1"/>
        <v>184.24301548292735</v>
      </c>
      <c r="X230" s="3">
        <f ca="1"/>
        <v>266.58664964748561</v>
      </c>
      <c r="Y230" s="3">
        <f ca="1"/>
        <v>375.05221374451548</v>
      </c>
    </row>
    <row r="231" spans="1:25" x14ac:dyDescent="0.25">
      <c r="A231">
        <v>229</v>
      </c>
      <c r="B231" s="9">
        <f t="shared" si="1"/>
        <v>6.3611111111111107</v>
      </c>
      <c r="C231" s="3">
        <f t="shared" ca="1" si="29"/>
        <v>4</v>
      </c>
      <c r="D231">
        <f t="shared" ca="1" si="30"/>
        <v>234.09884672231956</v>
      </c>
      <c r="E231" s="8">
        <f t="shared" ca="1" si="31"/>
        <v>0.83098550472788568</v>
      </c>
      <c r="F231" s="8">
        <f t="shared" ca="1" si="32"/>
        <v>279.70972089140633</v>
      </c>
      <c r="G231" s="8">
        <f t="shared" ca="1" si="33"/>
        <v>0.24906888998401508</v>
      </c>
      <c r="H231" s="8">
        <f t="shared" ca="1" si="34"/>
        <v>0.63889840313249502</v>
      </c>
      <c r="I231" s="8">
        <f t="shared" ca="1" si="35"/>
        <v>267.31699302727861</v>
      </c>
      <c r="K231" s="7">
        <f t="shared" ca="1" si="28"/>
        <v>234.09884672231956</v>
      </c>
      <c r="L231" s="7">
        <f t="array" aca="1" ref="L231:Q231" ca="1">IF(K231&lt;fPower1,(fPower1-K231)*K231*fRev0/dLowInterp1+(K231-fPower0)*K231*fRev1/dLowInterp2,
IF(K231&lt;fPower3,(K231-fPower2)*(K231-fPower3)*fRev1/dHighInterp1-(K231-fPower1)*(K231-fPower3)*fRev2/dHighInterp2+(K231-fPower1)*(K231-fPower2)*fRev3/dHighInterp3,1))</f>
        <v>1</v>
      </c>
      <c r="M231" s="8">
        <f ca="1"/>
        <v>1</v>
      </c>
      <c r="N231" s="8">
        <f ca="1"/>
        <v>1</v>
      </c>
      <c r="O231" s="8">
        <f ca="1"/>
        <v>0.83098550472788568</v>
      </c>
      <c r="P231" s="8">
        <f ca="1"/>
        <v>0.51799649888604471</v>
      </c>
      <c r="Q231" s="8">
        <f ca="1"/>
        <v>0.28492917194573331</v>
      </c>
      <c r="S231" s="10">
        <f t="shared" ca="1" si="36"/>
        <v>0.63889840313249502</v>
      </c>
      <c r="T231" s="6">
        <f t="array" aca="1" ref="T231:Y231" ca="1">IFERROR(IF(S231&lt;fRev1,(SQRT(dLowCoeffB^2+S231*dLowCoeffA*4)-dLowCoeffB)/(dLowCoeffA*2),
(SQRT(dHighCoeffB^2-(fRev1*fPower2*fPower3/dHighInterp1
-fRev2*fPower1*fPower3/dHighInterp2+fRev3*fPower1*fPower2/dHighInterp3-S231)
*dHighCoeffA*4)+dHighCoeffB)/(dHighCoeffA*2)),"-")</f>
        <v>52.428557984699317</v>
      </c>
      <c r="U231" s="3">
        <f ca="1"/>
        <v>82.983449657152818</v>
      </c>
      <c r="V231" s="3">
        <f ca="1"/>
        <v>127.81906241745024</v>
      </c>
      <c r="W231" s="3">
        <f ca="1"/>
        <v>184.78158890974777</v>
      </c>
      <c r="X231" s="3">
        <f ca="1"/>
        <v>267.31699302727861</v>
      </c>
      <c r="Y231" s="3">
        <f ca="1"/>
        <v>376.13985933317616</v>
      </c>
    </row>
    <row r="232" spans="1:25" x14ac:dyDescent="0.25">
      <c r="A232">
        <v>230</v>
      </c>
      <c r="B232" s="9">
        <f t="shared" si="1"/>
        <v>6.3888888888888893</v>
      </c>
      <c r="C232" s="3">
        <f t="shared" ca="1" si="29"/>
        <v>4</v>
      </c>
      <c r="D232">
        <f t="shared" ca="1" si="30"/>
        <v>235.09884672231956</v>
      </c>
      <c r="E232" s="8">
        <f t="shared" ca="1" si="31"/>
        <v>0.83417528589322476</v>
      </c>
      <c r="F232" s="8">
        <f t="shared" ca="1" si="32"/>
        <v>280.78340123165947</v>
      </c>
      <c r="G232" s="8">
        <f t="shared" ca="1" si="33"/>
        <v>0.25123542857376552</v>
      </c>
      <c r="H232" s="8">
        <f t="shared" ca="1" si="34"/>
        <v>0.64135084794805719</v>
      </c>
      <c r="I232" s="8">
        <f t="shared" ca="1" si="35"/>
        <v>268.04339990799008</v>
      </c>
      <c r="K232" s="7">
        <f t="shared" ca="1" si="28"/>
        <v>235.09884672231956</v>
      </c>
      <c r="L232" s="7">
        <f t="array" aca="1" ref="L232:Q232" ca="1">IF(K232&lt;fPower1,(fPower1-K232)*K232*fRev0/dLowInterp1+(K232-fPower0)*K232*fRev1/dLowInterp2,
IF(K232&lt;fPower3,(K232-fPower2)*(K232-fPower3)*fRev1/dHighInterp1-(K232-fPower1)*(K232-fPower3)*fRev2/dHighInterp2+(K232-fPower1)*(K232-fPower2)*fRev3/dHighInterp3,1))</f>
        <v>1</v>
      </c>
      <c r="M232" s="8">
        <f ca="1"/>
        <v>1</v>
      </c>
      <c r="N232" s="8">
        <f ca="1"/>
        <v>1</v>
      </c>
      <c r="O232" s="8">
        <f ca="1"/>
        <v>0.83417528589322476</v>
      </c>
      <c r="P232" s="8">
        <f ca="1"/>
        <v>0.52188623474951923</v>
      </c>
      <c r="Q232" s="8">
        <f ca="1"/>
        <v>0.28710132532196336</v>
      </c>
      <c r="S232" s="10">
        <f t="shared" ca="1" si="36"/>
        <v>0.64135084794805719</v>
      </c>
      <c r="T232" s="6">
        <f t="array" aca="1" ref="T232:Y232" ca="1">IFERROR(IF(S232&lt;fRev1,(SQRT(dLowCoeffB^2+S232*dLowCoeffA*4)-dLowCoeffB)/(dLowCoeffA*2),
(SQRT(dHighCoeffB^2-(fRev1*fPower2*fPower3/dHighInterp1
-fRev2*fPower1*fPower3/dHighInterp2+fRev3*fPower1*fPower2/dHighInterp3-S232)
*dHighCoeffA*4)+dHighCoeffB)/(dHighCoeffA*2)),"-")</f>
        <v>52.557508766715209</v>
      </c>
      <c r="U232" s="3">
        <f ca="1"/>
        <v>83.248006455255663</v>
      </c>
      <c r="V232" s="3">
        <f ca="1"/>
        <v>128.19666649960888</v>
      </c>
      <c r="W232" s="3">
        <f ca="1"/>
        <v>185.31722658866684</v>
      </c>
      <c r="X232" s="3">
        <f ca="1"/>
        <v>268.04339990799008</v>
      </c>
      <c r="Y232" s="3">
        <f ca="1"/>
        <v>377.22141671943922</v>
      </c>
    </row>
    <row r="233" spans="1:25" x14ac:dyDescent="0.25">
      <c r="A233">
        <v>231</v>
      </c>
      <c r="B233" s="9">
        <f t="shared" si="1"/>
        <v>6.416666666666667</v>
      </c>
      <c r="C233" s="3">
        <f t="shared" ca="1" si="29"/>
        <v>4</v>
      </c>
      <c r="D233">
        <f t="shared" ca="1" si="30"/>
        <v>236.09884672231956</v>
      </c>
      <c r="E233" s="8">
        <f t="shared" ca="1" si="31"/>
        <v>0.83733703908120605</v>
      </c>
      <c r="F233" s="8">
        <f t="shared" ca="1" si="32"/>
        <v>281.84764735473397</v>
      </c>
      <c r="G233" s="8">
        <f t="shared" ca="1" si="33"/>
        <v>0.25341017893915696</v>
      </c>
      <c r="H233" s="8">
        <f t="shared" ca="1" si="34"/>
        <v>0.64378174361519858</v>
      </c>
      <c r="I233" s="8">
        <f t="shared" ca="1" si="35"/>
        <v>268.76583064250559</v>
      </c>
      <c r="K233" s="7">
        <f t="shared" ca="1" si="28"/>
        <v>236.09884672231956</v>
      </c>
      <c r="L233" s="7">
        <f t="array" aca="1" ref="L233:Q233" ca="1">IF(K233&lt;fPower1,(fPower1-K233)*K233*fRev0/dLowInterp1+(K233-fPower0)*K233*fRev1/dLowInterp2,
IF(K233&lt;fPower3,(K233-fPower2)*(K233-fPower3)*fRev1/dHighInterp1-(K233-fPower1)*(K233-fPower3)*fRev2/dHighInterp2+(K233-fPower1)*(K233-fPower2)*fRev3/dHighInterp3,1))</f>
        <v>1</v>
      </c>
      <c r="M233" s="8">
        <f ca="1"/>
        <v>1</v>
      </c>
      <c r="N233" s="8">
        <f ca="1"/>
        <v>1</v>
      </c>
      <c r="O233" s="8">
        <f ca="1"/>
        <v>0.83733703908120605</v>
      </c>
      <c r="P233" s="8">
        <f ca="1"/>
        <v>0.52576044510299225</v>
      </c>
      <c r="Q233" s="8">
        <f ca="1"/>
        <v>0.28928160312329165</v>
      </c>
      <c r="S233" s="10">
        <f t="shared" ca="1" si="36"/>
        <v>0.64378174361519858</v>
      </c>
      <c r="T233" s="6">
        <f t="array" aca="1" ref="T233:Y233" ca="1">IFERROR(IF(S233&lt;fRev1,(SQRT(dLowCoeffB^2+S233*dLowCoeffA*4)-dLowCoeffB)/(dLowCoeffA*2),
(SQRT(dHighCoeffB^2-(fRev1*fPower2*fPower3/dHighInterp1
-fRev2*fPower1*fPower3/dHighInterp2+fRev3*fPower1*fPower2/dHighInterp3-S233)
*dHighCoeffA*4)+dHighCoeffB)/(dHighCoeffA*2)),"-")</f>
        <v>52.685760721317706</v>
      </c>
      <c r="U233" s="3">
        <f ca="1"/>
        <v>83.511063904248914</v>
      </c>
      <c r="V233" s="3">
        <f ca="1"/>
        <v>128.57217214508563</v>
      </c>
      <c r="W233" s="3">
        <f ca="1"/>
        <v>185.84989949896345</v>
      </c>
      <c r="X233" s="3">
        <f ca="1"/>
        <v>268.76583064250559</v>
      </c>
      <c r="Y233" s="3">
        <f ca="1"/>
        <v>378.29682844418227</v>
      </c>
    </row>
    <row r="234" spans="1:25" x14ac:dyDescent="0.25">
      <c r="A234">
        <v>232</v>
      </c>
      <c r="B234" s="9">
        <f t="shared" si="1"/>
        <v>6.4444444444444446</v>
      </c>
      <c r="C234" s="3">
        <f t="shared" ca="1" si="29"/>
        <v>4</v>
      </c>
      <c r="D234">
        <f t="shared" ca="1" si="30"/>
        <v>237.09884672231956</v>
      </c>
      <c r="E234" s="8">
        <f t="shared" ca="1" si="31"/>
        <v>0.84047076429182965</v>
      </c>
      <c r="F234" s="8">
        <f t="shared" ca="1" si="32"/>
        <v>282.90245926062988</v>
      </c>
      <c r="G234" s="8">
        <f t="shared" ca="1" si="33"/>
        <v>0.25559306828530381</v>
      </c>
      <c r="H234" s="8">
        <f t="shared" ca="1" si="34"/>
        <v>0.64619109013391929</v>
      </c>
      <c r="I234" s="8">
        <f t="shared" ca="1" si="35"/>
        <v>269.48424527092288</v>
      </c>
      <c r="K234" s="7">
        <f t="shared" ca="1" si="28"/>
        <v>237.09884672231956</v>
      </c>
      <c r="L234" s="7">
        <f t="array" aca="1" ref="L234:Q234" ca="1">IF(K234&lt;fPower1,(fPower1-K234)*K234*fRev0/dLowInterp1+(K234-fPower0)*K234*fRev1/dLowInterp2,
IF(K234&lt;fPower3,(K234-fPower2)*(K234-fPower3)*fRev1/dHighInterp1-(K234-fPower1)*(K234-fPower3)*fRev2/dHighInterp2+(K234-fPower1)*(K234-fPower2)*fRev3/dHighInterp3,1))</f>
        <v>1</v>
      </c>
      <c r="M234" s="8">
        <f ca="1"/>
        <v>1</v>
      </c>
      <c r="N234" s="8">
        <f ca="1"/>
        <v>1</v>
      </c>
      <c r="O234" s="8">
        <f ca="1"/>
        <v>0.84047076429182965</v>
      </c>
      <c r="P234" s="8">
        <f ca="1"/>
        <v>0.52961912994646376</v>
      </c>
      <c r="Q234" s="8">
        <f ca="1"/>
        <v>0.29147000534971812</v>
      </c>
      <c r="S234" s="10">
        <f t="shared" ca="1" si="36"/>
        <v>0.64619109013391929</v>
      </c>
      <c r="T234" s="6">
        <f t="array" aca="1" ref="T234:Y234" ca="1">IFERROR(IF(S234&lt;fRev1,(SQRT(dLowCoeffB^2+S234*dLowCoeffA*4)-dLowCoeffB)/(dLowCoeffA*2),
(SQRT(dHighCoeffB^2-(fRev1*fPower2*fPower3/dHighInterp1
-fRev2*fPower1*fPower3/dHighInterp2+fRev3*fPower1*fPower2/dHighInterp3-S234)
*dHighCoeffA*4)+dHighCoeffB)/(dHighCoeffA*2)),"-")</f>
        <v>52.813306709288227</v>
      </c>
      <c r="U234" s="3">
        <f ca="1"/>
        <v>83.772607822253335</v>
      </c>
      <c r="V234" s="3">
        <f ca="1"/>
        <v>128.94555879991054</v>
      </c>
      <c r="W234" s="3">
        <f ca="1"/>
        <v>186.37957839997782</v>
      </c>
      <c r="X234" s="3">
        <f ca="1"/>
        <v>269.48424527092288</v>
      </c>
      <c r="Y234" s="3">
        <f ca="1"/>
        <v>379.36603665565428</v>
      </c>
    </row>
    <row r="235" spans="1:25" x14ac:dyDescent="0.25">
      <c r="A235">
        <v>233</v>
      </c>
      <c r="B235" s="9">
        <f t="shared" si="1"/>
        <v>6.4722222222222223</v>
      </c>
      <c r="C235" s="3">
        <f t="shared" ca="1" si="29"/>
        <v>4</v>
      </c>
      <c r="D235">
        <f t="shared" ca="1" si="30"/>
        <v>238.09884672231956</v>
      </c>
      <c r="E235" s="8">
        <f t="shared" ca="1" si="31"/>
        <v>0.84357646152509502</v>
      </c>
      <c r="F235" s="8">
        <f t="shared" ca="1" si="32"/>
        <v>283.94783694934699</v>
      </c>
      <c r="G235" s="8">
        <f t="shared" ca="1" si="33"/>
        <v>0.25778402381732041</v>
      </c>
      <c r="H235" s="8">
        <f t="shared" ca="1" si="34"/>
        <v>0.64857888750421877</v>
      </c>
      <c r="I235" s="8">
        <f t="shared" ca="1" si="35"/>
        <v>270.19860352272377</v>
      </c>
      <c r="K235" s="7">
        <f t="shared" ca="1" si="28"/>
        <v>238.09884672231956</v>
      </c>
      <c r="L235" s="7">
        <f t="array" aca="1" ref="L235:Q235" ca="1">IF(K235&lt;fPower1,(fPower1-K235)*K235*fRev0/dLowInterp1+(K235-fPower0)*K235*fRev1/dLowInterp2,
IF(K235&lt;fPower3,(K235-fPower2)*(K235-fPower3)*fRev1/dHighInterp1-(K235-fPower1)*(K235-fPower3)*fRev2/dHighInterp2+(K235-fPower1)*(K235-fPower2)*fRev3/dHighInterp3,1))</f>
        <v>1</v>
      </c>
      <c r="M235" s="8">
        <f ca="1"/>
        <v>1</v>
      </c>
      <c r="N235" s="8">
        <f ca="1"/>
        <v>1</v>
      </c>
      <c r="O235" s="8">
        <f ca="1"/>
        <v>0.84357646152509502</v>
      </c>
      <c r="P235" s="8">
        <f ca="1"/>
        <v>0.53346228927993367</v>
      </c>
      <c r="Q235" s="8">
        <f ca="1"/>
        <v>0.29366653200124265</v>
      </c>
      <c r="S235" s="10">
        <f t="shared" ca="1" si="36"/>
        <v>0.64857888750421877</v>
      </c>
      <c r="T235" s="6">
        <f t="array" aca="1" ref="T235:Y235" ca="1">IFERROR(IF(S235&lt;fRev1,(SQRT(dLowCoeffB^2+S235*dLowCoeffA*4)-dLowCoeffB)/(dLowCoeffA*2),
(SQRT(dHighCoeffB^2-(fRev1*fPower2*fPower3/dHighInterp1
-fRev2*fPower1*fPower3/dHighInterp2+fRev3*fPower1*fPower2/dHighInterp3-S235)
*dHighCoeffA*4)+dHighCoeffB)/(dHighCoeffA*2)),"-")</f>
        <v>52.940139533937398</v>
      </c>
      <c r="U235" s="3">
        <f ca="1"/>
        <v>84.032623931119232</v>
      </c>
      <c r="V235" s="3">
        <f ca="1"/>
        <v>129.31680575907768</v>
      </c>
      <c r="W235" s="3">
        <f ca="1"/>
        <v>186.90623383287823</v>
      </c>
      <c r="X235" s="3">
        <f ca="1"/>
        <v>270.19860352272377</v>
      </c>
      <c r="Y235" s="3">
        <f ca="1"/>
        <v>380.42898311375131</v>
      </c>
    </row>
    <row r="236" spans="1:25" x14ac:dyDescent="0.25">
      <c r="A236">
        <v>234</v>
      </c>
      <c r="B236" s="9">
        <f t="shared" si="1"/>
        <v>6.5</v>
      </c>
      <c r="C236" s="3">
        <f t="shared" ca="1" si="29"/>
        <v>4</v>
      </c>
      <c r="D236">
        <f t="shared" ca="1" si="30"/>
        <v>239.09884672231956</v>
      </c>
      <c r="E236" s="8">
        <f t="shared" ca="1" si="31"/>
        <v>0.84665413078100271</v>
      </c>
      <c r="F236" s="8">
        <f t="shared" ca="1" si="32"/>
        <v>284.98378042088552</v>
      </c>
      <c r="G236" s="8">
        <f t="shared" ca="1" si="33"/>
        <v>0.25998297274032106</v>
      </c>
      <c r="H236" s="8">
        <f t="shared" ca="1" si="34"/>
        <v>0.65094513572609758</v>
      </c>
      <c r="I236" s="8">
        <f t="shared" ca="1" si="35"/>
        <v>270.90886481915572</v>
      </c>
      <c r="K236" s="7">
        <f t="shared" ca="1" si="28"/>
        <v>239.09884672231956</v>
      </c>
      <c r="L236" s="7">
        <f t="array" aca="1" ref="L236:Q236" ca="1">IF(K236&lt;fPower1,(fPower1-K236)*K236*fRev0/dLowInterp1+(K236-fPower0)*K236*fRev1/dLowInterp2,
IF(K236&lt;fPower3,(K236-fPower2)*(K236-fPower3)*fRev1/dHighInterp1-(K236-fPower1)*(K236-fPower3)*fRev2/dHighInterp2+(K236-fPower1)*(K236-fPower2)*fRev3/dHighInterp3,1))</f>
        <v>1</v>
      </c>
      <c r="M236" s="8">
        <f ca="1"/>
        <v>1</v>
      </c>
      <c r="N236" s="8">
        <f ca="1"/>
        <v>1</v>
      </c>
      <c r="O236" s="8">
        <f ca="1"/>
        <v>0.84665413078100271</v>
      </c>
      <c r="P236" s="8">
        <f ca="1"/>
        <v>0.53728992310340229</v>
      </c>
      <c r="Q236" s="8">
        <f ca="1"/>
        <v>0.29587118307786536</v>
      </c>
      <c r="S236" s="10">
        <f t="shared" ca="1" si="36"/>
        <v>0.65094513572609758</v>
      </c>
      <c r="T236" s="6">
        <f t="array" aca="1" ref="T236:Y236" ca="1">IFERROR(IF(S236&lt;fRev1,(SQRT(dLowCoeffB^2+S236*dLowCoeffA*4)-dLowCoeffB)/(dLowCoeffA*2),
(SQRT(dHighCoeffB^2-(fRev1*fPower2*fPower3/dHighInterp1
-fRev2*fPower1*fPower3/dHighInterp2+fRev3*fPower1*fPower2/dHighInterp3-S236)
*dHighCoeffA*4)+dHighCoeffB)/(dHighCoeffA*2)),"-")</f>
        <v>53.066251941490712</v>
      </c>
      <c r="U236" s="3">
        <f ca="1"/>
        <v>84.291097857527333</v>
      </c>
      <c r="V236" s="3">
        <f ca="1"/>
        <v>129.6858921679366</v>
      </c>
      <c r="W236" s="3">
        <f ca="1"/>
        <v>187.42983612257893</v>
      </c>
      <c r="X236" s="3">
        <f ca="1"/>
        <v>270.90886481915572</v>
      </c>
      <c r="Y236" s="3">
        <f ca="1"/>
        <v>381.48560919458026</v>
      </c>
    </row>
    <row r="237" spans="1:25" x14ac:dyDescent="0.25">
      <c r="A237">
        <v>235</v>
      </c>
      <c r="B237" s="9">
        <f t="shared" si="1"/>
        <v>6.5277777777777777</v>
      </c>
      <c r="C237" s="3">
        <f t="shared" ca="1" si="29"/>
        <v>4</v>
      </c>
      <c r="D237">
        <f t="shared" ca="1" si="30"/>
        <v>240.09884672231956</v>
      </c>
      <c r="E237" s="8">
        <f t="shared" ca="1" si="31"/>
        <v>0.84970377205955239</v>
      </c>
      <c r="F237" s="8">
        <f t="shared" ca="1" si="32"/>
        <v>286.01028967524536</v>
      </c>
      <c r="G237" s="8">
        <f t="shared" ca="1" si="33"/>
        <v>0.26218984225942016</v>
      </c>
      <c r="H237" s="8">
        <f t="shared" ca="1" si="34"/>
        <v>0.65328983479955538</v>
      </c>
      <c r="I237" s="8">
        <f t="shared" ca="1" si="35"/>
        <v>271.61498827582102</v>
      </c>
      <c r="K237" s="7">
        <f t="shared" ca="1" si="28"/>
        <v>240.09884672231956</v>
      </c>
      <c r="L237" s="7">
        <f t="array" aca="1" ref="L237:Q237" ca="1">IF(K237&lt;fPower1,(fPower1-K237)*K237*fRev0/dLowInterp1+(K237-fPower0)*K237*fRev1/dLowInterp2,
IF(K237&lt;fPower3,(K237-fPower2)*(K237-fPower3)*fRev1/dHighInterp1-(K237-fPower1)*(K237-fPower3)*fRev2/dHighInterp2+(K237-fPower1)*(K237-fPower2)*fRev3/dHighInterp3,1))</f>
        <v>1</v>
      </c>
      <c r="M237" s="8">
        <f ca="1"/>
        <v>1</v>
      </c>
      <c r="N237" s="8">
        <f ca="1"/>
        <v>1</v>
      </c>
      <c r="O237" s="8">
        <f ca="1"/>
        <v>0.84970377205955239</v>
      </c>
      <c r="P237" s="8">
        <f ca="1"/>
        <v>0.5411020314168693</v>
      </c>
      <c r="Q237" s="8">
        <f ca="1"/>
        <v>0.29808395857958619</v>
      </c>
      <c r="S237" s="10">
        <f t="shared" ca="1" si="36"/>
        <v>0.65328983479955538</v>
      </c>
      <c r="T237" s="6">
        <f t="array" aca="1" ref="T237:Y237" ca="1">IFERROR(IF(S237&lt;fRev1,(SQRT(dLowCoeffB^2+S237*dLowCoeffA*4)-dLowCoeffB)/(dLowCoeffA*2),
(SQRT(dHighCoeffB^2-(fRev1*fPower2*fPower3/dHighInterp1
-fRev2*fPower1*fPower3/dHighInterp2+fRev3*fPower1*fPower2/dHighInterp3-S237)
*dHighCoeffA*4)+dHighCoeffB)/(dHighCoeffA*2)),"-")</f>
        <v>53.191636621511847</v>
      </c>
      <c r="U237" s="3">
        <f ca="1"/>
        <v>84.54801513416065</v>
      </c>
      <c r="V237" s="3">
        <f ca="1"/>
        <v>130.05279702368978</v>
      </c>
      <c r="W237" s="3">
        <f ca="1"/>
        <v>187.95035537980959</v>
      </c>
      <c r="X237" s="3">
        <f ca="1"/>
        <v>271.61498827582102</v>
      </c>
      <c r="Y237" s="3">
        <f ca="1"/>
        <v>382.53585589531184</v>
      </c>
    </row>
    <row r="238" spans="1:25" x14ac:dyDescent="0.25">
      <c r="A238">
        <v>236</v>
      </c>
      <c r="B238" s="9">
        <f t="shared" si="1"/>
        <v>6.5555555555555554</v>
      </c>
      <c r="C238" s="3">
        <f t="shared" ca="1" si="29"/>
        <v>4</v>
      </c>
      <c r="D238">
        <f t="shared" ca="1" si="30"/>
        <v>241.09884672231956</v>
      </c>
      <c r="E238" s="8">
        <f t="shared" ca="1" si="31"/>
        <v>0.85272538536074427</v>
      </c>
      <c r="F238" s="8">
        <f t="shared" ca="1" si="32"/>
        <v>287.02736471242656</v>
      </c>
      <c r="G238" s="8">
        <f t="shared" ca="1" si="33"/>
        <v>0.26440455957973208</v>
      </c>
      <c r="H238" s="8">
        <f t="shared" ca="1" si="34"/>
        <v>0.6556129847245924</v>
      </c>
      <c r="I238" s="8">
        <f t="shared" ca="1" si="35"/>
        <v>272.31693270548845</v>
      </c>
      <c r="K238" s="7">
        <f t="shared" ca="1" si="28"/>
        <v>241.09884672231956</v>
      </c>
      <c r="L238" s="7">
        <f t="array" aca="1" ref="L238:Q238" ca="1">IF(K238&lt;fPower1,(fPower1-K238)*K238*fRev0/dLowInterp1+(K238-fPower0)*K238*fRev1/dLowInterp2,
IF(K238&lt;fPower3,(K238-fPower2)*(K238-fPower3)*fRev1/dHighInterp1-(K238-fPower1)*(K238-fPower3)*fRev2/dHighInterp2+(K238-fPower1)*(K238-fPower2)*fRev3/dHighInterp3,1))</f>
        <v>1</v>
      </c>
      <c r="M238" s="8">
        <f ca="1"/>
        <v>1</v>
      </c>
      <c r="N238" s="8">
        <f ca="1"/>
        <v>1</v>
      </c>
      <c r="O238" s="8">
        <f ca="1"/>
        <v>0.85272538536074427</v>
      </c>
      <c r="P238" s="8">
        <f ca="1"/>
        <v>0.5448986142203347</v>
      </c>
      <c r="Q238" s="8">
        <f ca="1"/>
        <v>0.3003048585064052</v>
      </c>
      <c r="S238" s="10">
        <f t="shared" ca="1" si="36"/>
        <v>0.6556129847245924</v>
      </c>
      <c r="T238" s="6">
        <f t="array" aca="1" ref="T238:Y238" ca="1">IFERROR(IF(S238&lt;fRev1,(SQRT(dLowCoeffB^2+S238*dLowCoeffA*4)-dLowCoeffB)/(dLowCoeffA*2),
(SQRT(dHighCoeffB^2-(fRev1*fPower2*fPower3/dHighInterp1
-fRev2*fPower1*fPower3/dHighInterp2+fRev3*fPower1*fPower2/dHighInterp3-S238)
*dHighCoeffA*4)+dHighCoeffB)/(dHighCoeffA*2)),"-")</f>
        <v>53.316286207365948</v>
      </c>
      <c r="U238" s="3">
        <f ca="1"/>
        <v>84.803361200951045</v>
      </c>
      <c r="V238" s="3">
        <f ca="1"/>
        <v>130.41749917700142</v>
      </c>
      <c r="W238" s="3">
        <f ca="1"/>
        <v>188.46776150334387</v>
      </c>
      <c r="X238" s="3">
        <f ca="1"/>
        <v>272.31693270548845</v>
      </c>
      <c r="Y238" s="3">
        <f ca="1"/>
        <v>383.57966383933558</v>
      </c>
    </row>
    <row r="239" spans="1:25" x14ac:dyDescent="0.25">
      <c r="A239">
        <v>237</v>
      </c>
      <c r="B239" s="9">
        <f t="shared" si="1"/>
        <v>6.583333333333333</v>
      </c>
      <c r="C239" s="3">
        <f t="shared" ca="1" si="29"/>
        <v>4</v>
      </c>
      <c r="D239">
        <f t="shared" ca="1" si="30"/>
        <v>242.09884672231956</v>
      </c>
      <c r="E239" s="8">
        <f t="shared" ca="1" si="31"/>
        <v>0.85571897068457825</v>
      </c>
      <c r="F239" s="8">
        <f t="shared" ca="1" si="32"/>
        <v>288.03500553242907</v>
      </c>
      <c r="G239" s="8">
        <f t="shared" ca="1" si="33"/>
        <v>0.2666270519063712</v>
      </c>
      <c r="H239" s="8">
        <f t="shared" ca="1" si="34"/>
        <v>0.6579145855012084</v>
      </c>
      <c r="I239" s="8">
        <f t="shared" ca="1" si="35"/>
        <v>273.01465662112651</v>
      </c>
      <c r="K239" s="7">
        <f t="shared" ca="1" si="28"/>
        <v>242.09884672231956</v>
      </c>
      <c r="L239" s="7">
        <f t="array" aca="1" ref="L239:Q239" ca="1">IF(K239&lt;fPower1,(fPower1-K239)*K239*fRev0/dLowInterp1+(K239-fPower0)*K239*fRev1/dLowInterp2,
IF(K239&lt;fPower3,(K239-fPower2)*(K239-fPower3)*fRev1/dHighInterp1-(K239-fPower1)*(K239-fPower3)*fRev2/dHighInterp2+(K239-fPower1)*(K239-fPower2)*fRev3/dHighInterp3,1))</f>
        <v>1</v>
      </c>
      <c r="M239" s="8">
        <f ca="1"/>
        <v>1</v>
      </c>
      <c r="N239" s="8">
        <f ca="1"/>
        <v>1</v>
      </c>
      <c r="O239" s="8">
        <f ca="1"/>
        <v>0.85571897068457825</v>
      </c>
      <c r="P239" s="8">
        <f ca="1"/>
        <v>0.54867967151379871</v>
      </c>
      <c r="Q239" s="8">
        <f ca="1"/>
        <v>0.30253388285832239</v>
      </c>
      <c r="S239" s="10">
        <f t="shared" ca="1" si="36"/>
        <v>0.6579145855012084</v>
      </c>
      <c r="T239" s="6">
        <f t="array" aca="1" ref="T239:Y239" ca="1">IFERROR(IF(S239&lt;fRev1,(SQRT(dLowCoeffB^2+S239*dLowCoeffA*4)-dLowCoeffB)/(dLowCoeffA*2),
(SQRT(dHighCoeffB^2-(fRev1*fPower2*fPower3/dHighInterp1
-fRev2*fPower1*fPower3/dHighInterp2+fRev3*fPower1*fPower2/dHighInterp3-S239)
*dHighCoeffA*4)+dHighCoeffB)/(dHighCoeffA*2)),"-")</f>
        <v>53.440193276723093</v>
      </c>
      <c r="U239" s="3">
        <f ca="1"/>
        <v>85.057121406400526</v>
      </c>
      <c r="V239" s="3">
        <f ca="1"/>
        <v>130.77997733371828</v>
      </c>
      <c r="W239" s="3">
        <f ca="1"/>
        <v>188.98202418238824</v>
      </c>
      <c r="X239" s="3">
        <f ca="1"/>
        <v>273.01465662112651</v>
      </c>
      <c r="Y239" s="3">
        <f ca="1"/>
        <v>384.61697328171988</v>
      </c>
    </row>
    <row r="240" spans="1:25" x14ac:dyDescent="0.25">
      <c r="A240">
        <v>238</v>
      </c>
      <c r="B240" s="9">
        <f t="shared" si="1"/>
        <v>6.6111111111111107</v>
      </c>
      <c r="C240" s="3">
        <f t="shared" ca="1" si="29"/>
        <v>4</v>
      </c>
      <c r="D240">
        <f t="shared" ca="1" si="30"/>
        <v>243.09884672231956</v>
      </c>
      <c r="E240" s="8">
        <f t="shared" ca="1" si="31"/>
        <v>0.85868452803105411</v>
      </c>
      <c r="F240" s="8">
        <f t="shared" ca="1" si="32"/>
        <v>289.03321213525282</v>
      </c>
      <c r="G240" s="8">
        <f t="shared" ca="1" si="33"/>
        <v>0.26885724644445186</v>
      </c>
      <c r="H240" s="8">
        <f t="shared" ca="1" si="34"/>
        <v>0.66019463712940341</v>
      </c>
      <c r="I240" s="8">
        <f t="shared" ca="1" si="35"/>
        <v>273.70811823916836</v>
      </c>
      <c r="K240" s="7">
        <f t="shared" ca="1" si="28"/>
        <v>243.09884672231956</v>
      </c>
      <c r="L240" s="7">
        <f t="array" aca="1" ref="L240:Q240" ca="1">IF(K240&lt;fPower1,(fPower1-K240)*K240*fRev0/dLowInterp1+(K240-fPower0)*K240*fRev1/dLowInterp2,
IF(K240&lt;fPower3,(K240-fPower2)*(K240-fPower3)*fRev1/dHighInterp1-(K240-fPower1)*(K240-fPower3)*fRev2/dHighInterp2+(K240-fPower1)*(K240-fPower2)*fRev3/dHighInterp3,1))</f>
        <v>1</v>
      </c>
      <c r="M240" s="8">
        <f ca="1"/>
        <v>1</v>
      </c>
      <c r="N240" s="8">
        <f ca="1"/>
        <v>1</v>
      </c>
      <c r="O240" s="8">
        <f ca="1"/>
        <v>0.85868452803105411</v>
      </c>
      <c r="P240" s="8">
        <f ca="1"/>
        <v>0.5524452032972611</v>
      </c>
      <c r="Q240" s="8">
        <f ca="1"/>
        <v>0.30477103163533764</v>
      </c>
      <c r="S240" s="10">
        <f t="shared" ca="1" si="36"/>
        <v>0.66019463712940341</v>
      </c>
      <c r="T240" s="6">
        <f t="array" aca="1" ref="T240:Y240" ca="1">IFERROR(IF(S240&lt;fRev1,(SQRT(dLowCoeffB^2+S240*dLowCoeffA*4)-dLowCoeffB)/(dLowCoeffA*2),
(SQRT(dHighCoeffB^2-(fRev1*fPower2*fPower3/dHighInterp1
-fRev2*fPower1*fPower3/dHighInterp2+fRev3*fPower1*fPower2/dHighInterp3-S240)
*dHighCoeffA*4)+dHighCoeffB)/(dHighCoeffA*2)),"-")</f>
        <v>53.563350352103576</v>
      </c>
      <c r="U240" s="3">
        <f ca="1"/>
        <v>85.309281008980349</v>
      </c>
      <c r="V240" s="3">
        <f ca="1"/>
        <v>131.14021005670702</v>
      </c>
      <c r="W240" s="3">
        <f ca="1"/>
        <v>189.49311289913814</v>
      </c>
      <c r="X240" s="3">
        <f ca="1"/>
        <v>273.70811823916836</v>
      </c>
      <c r="Y240" s="3">
        <f ca="1"/>
        <v>385.64772411498615</v>
      </c>
    </row>
    <row r="241" spans="1:25" x14ac:dyDescent="0.25">
      <c r="A241">
        <v>239</v>
      </c>
      <c r="B241" s="9">
        <f t="shared" si="1"/>
        <v>6.6388888888888893</v>
      </c>
      <c r="C241" s="3">
        <f t="shared" ca="1" si="29"/>
        <v>4</v>
      </c>
      <c r="D241">
        <f t="shared" ca="1" si="30"/>
        <v>244.09884672231956</v>
      </c>
      <c r="E241" s="8">
        <f t="shared" ca="1" si="31"/>
        <v>0.86162205740017228</v>
      </c>
      <c r="F241" s="8">
        <f t="shared" ca="1" si="32"/>
        <v>290.021984520898</v>
      </c>
      <c r="G241" s="8">
        <f t="shared" ca="1" si="33"/>
        <v>0.27109507039908842</v>
      </c>
      <c r="H241" s="8">
        <f t="shared" ca="1" si="34"/>
        <v>0.66245313960917773</v>
      </c>
      <c r="I241" s="8">
        <f t="shared" ca="1" si="35"/>
        <v>274.39727548301255</v>
      </c>
      <c r="K241" s="7">
        <f t="shared" ca="1" si="28"/>
        <v>244.09884672231956</v>
      </c>
      <c r="L241" s="7">
        <f t="array" aca="1" ref="L241:Q241" ca="1">IF(K241&lt;fPower1,(fPower1-K241)*K241*fRev0/dLowInterp1+(K241-fPower0)*K241*fRev1/dLowInterp2,
IF(K241&lt;fPower3,(K241-fPower2)*(K241-fPower3)*fRev1/dHighInterp1-(K241-fPower1)*(K241-fPower3)*fRev2/dHighInterp2+(K241-fPower1)*(K241-fPower2)*fRev3/dHighInterp3,1))</f>
        <v>1</v>
      </c>
      <c r="M241" s="8">
        <f ca="1"/>
        <v>1</v>
      </c>
      <c r="N241" s="8">
        <f ca="1"/>
        <v>1</v>
      </c>
      <c r="O241" s="8">
        <f ca="1"/>
        <v>0.86162205740017228</v>
      </c>
      <c r="P241" s="8">
        <f ca="1"/>
        <v>0.55619520957072199</v>
      </c>
      <c r="Q241" s="8">
        <f ca="1"/>
        <v>0.30701630483745113</v>
      </c>
      <c r="S241" s="10">
        <f t="shared" ca="1" si="36"/>
        <v>0.66245313960917773</v>
      </c>
      <c r="T241" s="6">
        <f t="array" aca="1" ref="T241:Y241" ca="1">IFERROR(IF(S241&lt;fRev1,(SQRT(dLowCoeffB^2+S241*dLowCoeffA*4)-dLowCoeffB)/(dLowCoeffA*2),
(SQRT(dHighCoeffB^2-(fRev1*fPower2*fPower3/dHighInterp1
-fRev2*fPower1*fPower3/dHighInterp2+fRev3*fPower1*fPower2/dHighInterp3-S241)
*dHighCoeffA*4)+dHighCoeffB)/(dHighCoeffA*2)),"-")</f>
        <v>53.685749901466032</v>
      </c>
      <c r="U241" s="3">
        <f ca="1"/>
        <v>85.55982517860825</v>
      </c>
      <c r="V241" s="3">
        <f ca="1"/>
        <v>131.49817576781007</v>
      </c>
      <c r="W241" s="3">
        <f ca="1"/>
        <v>190.00099693150281</v>
      </c>
      <c r="X241" s="3">
        <f ca="1"/>
        <v>274.39727548301255</v>
      </c>
      <c r="Y241" s="3">
        <f ca="1"/>
        <v>386.6718558752022</v>
      </c>
    </row>
    <row r="242" spans="1:25" x14ac:dyDescent="0.25">
      <c r="A242">
        <v>240</v>
      </c>
      <c r="B242" s="9">
        <f t="shared" si="1"/>
        <v>6.666666666666667</v>
      </c>
      <c r="C242" s="3">
        <f t="shared" ca="1" si="29"/>
        <v>4</v>
      </c>
      <c r="D242">
        <f t="shared" ca="1" si="30"/>
        <v>245.09884672231956</v>
      </c>
      <c r="E242" s="8">
        <f t="shared" ca="1" si="31"/>
        <v>0.86453155879193233</v>
      </c>
      <c r="F242" s="8">
        <f t="shared" ca="1" si="32"/>
        <v>291.00132268936443</v>
      </c>
      <c r="G242" s="8">
        <f t="shared" ca="1" si="33"/>
        <v>0.27334045097539522</v>
      </c>
      <c r="H242" s="8">
        <f t="shared" ca="1" si="34"/>
        <v>0.66469009294053083</v>
      </c>
      <c r="I242" s="8">
        <f t="shared" ca="1" si="35"/>
        <v>275.082085986766</v>
      </c>
      <c r="K242" s="7">
        <f t="shared" ca="1" si="28"/>
        <v>245.09884672231956</v>
      </c>
      <c r="L242" s="7">
        <f t="array" aca="1" ref="L242:Q242" ca="1">IF(K242&lt;fPower1,(fPower1-K242)*K242*fRev0/dLowInterp1+(K242-fPower0)*K242*fRev1/dLowInterp2,
IF(K242&lt;fPower3,(K242-fPower2)*(K242-fPower3)*fRev1/dHighInterp1-(K242-fPower1)*(K242-fPower3)*fRev2/dHighInterp2+(K242-fPower1)*(K242-fPower2)*fRev3/dHighInterp3,1))</f>
        <v>1</v>
      </c>
      <c r="M242" s="8">
        <f ca="1"/>
        <v>1</v>
      </c>
      <c r="N242" s="8">
        <f ca="1"/>
        <v>1</v>
      </c>
      <c r="O242" s="8">
        <f ca="1"/>
        <v>0.86453155879193233</v>
      </c>
      <c r="P242" s="8">
        <f ca="1"/>
        <v>0.5599296903341815</v>
      </c>
      <c r="Q242" s="8">
        <f ca="1"/>
        <v>0.30926970246466268</v>
      </c>
      <c r="S242" s="10">
        <f t="shared" ca="1" si="36"/>
        <v>0.66469009294053083</v>
      </c>
      <c r="T242" s="6">
        <f t="array" aca="1" ref="T242:Y242" ca="1">IFERROR(IF(S242&lt;fRev1,(SQRT(dLowCoeffB^2+S242*dLowCoeffA*4)-dLowCoeffB)/(dLowCoeffA*2),
(SQRT(dHighCoeffB^2-(fRev1*fPower2*fPower3/dHighInterp1
-fRev2*fPower1*fPower3/dHighInterp2+fRev3*fPower1*fPower2/dHighInterp3-S242)
*dHighCoeffA*4)+dHighCoeffB)/(dHighCoeffA*2)),"-")</f>
        <v>53.807384338839498</v>
      </c>
      <c r="U242" s="3">
        <f ca="1"/>
        <v>85.808738998206834</v>
      </c>
      <c r="V242" s="3">
        <f ca="1"/>
        <v>131.85385274992237</v>
      </c>
      <c r="W242" s="3">
        <f ca="1"/>
        <v>190.50564535600492</v>
      </c>
      <c r="X242" s="3">
        <f ca="1"/>
        <v>275.082085986766</v>
      </c>
      <c r="Y242" s="3">
        <f ca="1"/>
        <v>387.6893077484014</v>
      </c>
    </row>
    <row r="243" spans="1:25" x14ac:dyDescent="0.25">
      <c r="A243">
        <v>241</v>
      </c>
      <c r="B243" s="9">
        <f t="shared" si="1"/>
        <v>6.6944444444444446</v>
      </c>
      <c r="C243" s="3">
        <f t="shared" ca="1" si="29"/>
        <v>4</v>
      </c>
      <c r="D243">
        <f t="shared" ca="1" si="30"/>
        <v>246.09884672231956</v>
      </c>
      <c r="E243" s="8">
        <f t="shared" ca="1" si="31"/>
        <v>0.8674130322063347</v>
      </c>
      <c r="F243" s="8">
        <f t="shared" ca="1" si="32"/>
        <v>291.97122664065228</v>
      </c>
      <c r="G243" s="8">
        <f t="shared" ca="1" si="33"/>
        <v>0.27559331537848669</v>
      </c>
      <c r="H243" s="8">
        <f t="shared" ca="1" si="34"/>
        <v>0.66690549712346336</v>
      </c>
      <c r="I243" s="8">
        <f t="shared" ca="1" si="35"/>
        <v>275.76250709923653</v>
      </c>
      <c r="K243" s="7">
        <f t="shared" ca="1" si="28"/>
        <v>246.09884672231956</v>
      </c>
      <c r="L243" s="7">
        <f t="array" aca="1" ref="L243:Q243" ca="1">IF(K243&lt;fPower1,(fPower1-K243)*K243*fRev0/dLowInterp1+(K243-fPower0)*K243*fRev1/dLowInterp2,
IF(K243&lt;fPower3,(K243-fPower2)*(K243-fPower3)*fRev1/dHighInterp1-(K243-fPower1)*(K243-fPower3)*fRev2/dHighInterp2+(K243-fPower1)*(K243-fPower2)*fRev3/dHighInterp3,1))</f>
        <v>1</v>
      </c>
      <c r="M243" s="8">
        <f ca="1"/>
        <v>1</v>
      </c>
      <c r="N243" s="8">
        <f ca="1"/>
        <v>1</v>
      </c>
      <c r="O243" s="8">
        <f ca="1"/>
        <v>0.8674130322063347</v>
      </c>
      <c r="P243" s="8">
        <f ca="1"/>
        <v>0.56364864558763927</v>
      </c>
      <c r="Q243" s="8">
        <f ca="1"/>
        <v>0.3115312245169724</v>
      </c>
      <c r="S243" s="10">
        <f t="shared" ca="1" si="36"/>
        <v>0.66690549712346336</v>
      </c>
      <c r="T243" s="6">
        <f t="array" aca="1" ref="T243:Y243" ca="1">IFERROR(IF(S243&lt;fRev1,(SQRT(dLowCoeffB^2+S243*dLowCoeffA*4)-dLowCoeffB)/(dLowCoeffA*2),
(SQRT(dHighCoeffB^2-(fRev1*fPower2*fPower3/dHighInterp1
-fRev2*fPower1*fPower3/dHighInterp2+fRev3*fPower1*fPower2/dHighInterp3-S243)
*dHighCoeffA*4)+dHighCoeffB)/(dHighCoeffA*2)),"-")</f>
        <v>53.928246025000632</v>
      </c>
      <c r="U243" s="3">
        <f ca="1"/>
        <v>86.056007465343995</v>
      </c>
      <c r="V243" s="3">
        <f ca="1"/>
        <v>132.20721914919343</v>
      </c>
      <c r="W243" s="3">
        <f ca="1"/>
        <v>191.00702705085811</v>
      </c>
      <c r="X243" s="3">
        <f ca="1"/>
        <v>275.76250709923653</v>
      </c>
      <c r="Y243" s="3">
        <f ca="1"/>
        <v>388.7000185773378</v>
      </c>
    </row>
    <row r="244" spans="1:25" x14ac:dyDescent="0.25">
      <c r="A244">
        <v>242</v>
      </c>
      <c r="B244" s="9">
        <f t="shared" si="1"/>
        <v>6.7222222222222223</v>
      </c>
      <c r="C244" s="3">
        <f t="shared" ca="1" si="29"/>
        <v>4</v>
      </c>
      <c r="D244">
        <f t="shared" ca="1" si="30"/>
        <v>247.09884672231956</v>
      </c>
      <c r="E244" s="8">
        <f t="shared" ca="1" si="31"/>
        <v>0.87026647764337928</v>
      </c>
      <c r="F244" s="8">
        <f t="shared" ca="1" si="32"/>
        <v>292.93169637476149</v>
      </c>
      <c r="G244" s="8">
        <f t="shared" ca="1" si="33"/>
        <v>0.27785359081347716</v>
      </c>
      <c r="H244" s="8">
        <f t="shared" ca="1" si="34"/>
        <v>0.669099352157975</v>
      </c>
      <c r="I244" s="8">
        <f t="shared" ca="1" si="35"/>
        <v>276.43849588817875</v>
      </c>
      <c r="K244" s="7">
        <f t="shared" ca="1" si="28"/>
        <v>247.09884672231956</v>
      </c>
      <c r="L244" s="7">
        <f t="array" aca="1" ref="L244:Q244" ca="1">IF(K244&lt;fPower1,(fPower1-K244)*K244*fRev0/dLowInterp1+(K244-fPower0)*K244*fRev1/dLowInterp2,
IF(K244&lt;fPower3,(K244-fPower2)*(K244-fPower3)*fRev1/dHighInterp1-(K244-fPower1)*(K244-fPower3)*fRev2/dHighInterp2+(K244-fPower1)*(K244-fPower2)*fRev3/dHighInterp3,1))</f>
        <v>1</v>
      </c>
      <c r="M244" s="8">
        <f ca="1"/>
        <v>1</v>
      </c>
      <c r="N244" s="8">
        <f ca="1"/>
        <v>1</v>
      </c>
      <c r="O244" s="8">
        <f ca="1"/>
        <v>0.87026647764337928</v>
      </c>
      <c r="P244" s="8">
        <f ca="1"/>
        <v>0.56735207533109566</v>
      </c>
      <c r="Q244" s="8">
        <f ca="1"/>
        <v>0.31380087099438031</v>
      </c>
      <c r="S244" s="10">
        <f t="shared" ca="1" si="36"/>
        <v>0.669099352157975</v>
      </c>
      <c r="T244" s="6">
        <f t="array" aca="1" ref="T244:Y244" ca="1">IFERROR(IF(S244&lt;fRev1,(SQRT(dLowCoeffB^2+S244*dLowCoeffA*4)-dLowCoeffB)/(dLowCoeffA*2),
(SQRT(dHighCoeffB^2-(fRev1*fPower2*fPower3/dHighInterp1
-fRev2*fPower1*fPower3/dHighInterp2+fRev3*fPower1*fPower2/dHighInterp3-S244)
*dHighCoeffA*4)+dHighCoeffB)/(dHighCoeffA*2)),"-")</f>
        <v>54.048327268197276</v>
      </c>
      <c r="U244" s="3">
        <f ca="1"/>
        <v>86.301615493956803</v>
      </c>
      <c r="V244" s="3">
        <f ca="1"/>
        <v>132.55825297735529</v>
      </c>
      <c r="W244" s="3">
        <f ca="1"/>
        <v>191.50511069922683</v>
      </c>
      <c r="X244" s="3">
        <f ca="1"/>
        <v>276.43849588817875</v>
      </c>
      <c r="Y244" s="3">
        <f ca="1"/>
        <v>389.70392686857758</v>
      </c>
    </row>
    <row r="245" spans="1:25" x14ac:dyDescent="0.25">
      <c r="A245">
        <v>243</v>
      </c>
      <c r="B245" s="9">
        <f t="shared" si="1"/>
        <v>6.75</v>
      </c>
      <c r="C245" s="3">
        <f t="shared" ca="1" si="29"/>
        <v>4</v>
      </c>
      <c r="D245">
        <f t="shared" ca="1" si="30"/>
        <v>248.09884672231956</v>
      </c>
      <c r="E245" s="8">
        <f t="shared" ca="1" si="31"/>
        <v>0.87309189510306584</v>
      </c>
      <c r="F245" s="8">
        <f t="shared" ca="1" si="32"/>
        <v>293.882731891692</v>
      </c>
      <c r="G245" s="8">
        <f t="shared" ca="1" si="33"/>
        <v>0.28012120448548095</v>
      </c>
      <c r="H245" s="8">
        <f t="shared" ca="1" si="34"/>
        <v>0.67127165804406574</v>
      </c>
      <c r="I245" s="8">
        <f t="shared" ca="1" si="35"/>
        <v>277.11000914480093</v>
      </c>
      <c r="K245" s="7">
        <f t="shared" ca="1" si="28"/>
        <v>248.09884672231956</v>
      </c>
      <c r="L245" s="7">
        <f t="array" aca="1" ref="L245:Q245" ca="1">IF(K245&lt;fPower1,(fPower1-K245)*K245*fRev0/dLowInterp1+(K245-fPower0)*K245*fRev1/dLowInterp2,
IF(K245&lt;fPower3,(K245-fPower2)*(K245-fPower3)*fRev1/dHighInterp1-(K245-fPower1)*(K245-fPower3)*fRev2/dHighInterp2+(K245-fPower1)*(K245-fPower2)*fRev3/dHighInterp3,1))</f>
        <v>1</v>
      </c>
      <c r="M245" s="8">
        <f ca="1"/>
        <v>1</v>
      </c>
      <c r="N245" s="8">
        <f ca="1"/>
        <v>1</v>
      </c>
      <c r="O245" s="8">
        <f ca="1"/>
        <v>0.87309189510306584</v>
      </c>
      <c r="P245" s="8">
        <f ca="1"/>
        <v>0.57103997956455044</v>
      </c>
      <c r="Q245" s="8">
        <f ca="1"/>
        <v>0.31607864189688634</v>
      </c>
      <c r="S245" s="10">
        <f t="shared" ca="1" si="36"/>
        <v>0.67127165804406574</v>
      </c>
      <c r="T245" s="6">
        <f t="array" aca="1" ref="T245:Y245" ca="1">IFERROR(IF(S245&lt;fRev1,(SQRT(dLowCoeffB^2+S245*dLowCoeffA*4)-dLowCoeffB)/(dLowCoeffA*2),
(SQRT(dHighCoeffB^2-(fRev1*fPower2*fPower3/dHighInterp1
-fRev2*fPower1*fPower3/dHighInterp2+fRev3*fPower1*fPower2/dHighInterp3-S245)
*dHighCoeffA*4)+dHighCoeffB)/(dHighCoeffA*2)),"-")</f>
        <v>54.167620324919376</v>
      </c>
      <c r="U245" s="3">
        <f ca="1"/>
        <v>86.545547916161425</v>
      </c>
      <c r="V245" s="3">
        <f ca="1"/>
        <v>132.90693211418122</v>
      </c>
      <c r="W245" s="3">
        <f ca="1"/>
        <v>191.99986479267247</v>
      </c>
      <c r="X245" s="3">
        <f ca="1"/>
        <v>277.11000914480093</v>
      </c>
      <c r="Y245" s="3">
        <f ca="1"/>
        <v>390.70097079993957</v>
      </c>
    </row>
    <row r="246" spans="1:25" x14ac:dyDescent="0.25">
      <c r="A246">
        <v>244</v>
      </c>
      <c r="B246" s="9">
        <f t="shared" si="1"/>
        <v>6.7777777777777777</v>
      </c>
      <c r="C246" s="3">
        <f t="shared" ca="1" si="29"/>
        <v>4</v>
      </c>
      <c r="D246">
        <f t="shared" ca="1" si="30"/>
        <v>249.09884672231956</v>
      </c>
      <c r="E246" s="8">
        <f t="shared" ca="1" si="31"/>
        <v>0.8758892845853945</v>
      </c>
      <c r="F246" s="8">
        <f t="shared" ca="1" si="32"/>
        <v>294.82433319144383</v>
      </c>
      <c r="G246" s="8">
        <f t="shared" ca="1" si="33"/>
        <v>0.28239608359961244</v>
      </c>
      <c r="H246" s="8">
        <f t="shared" ca="1" si="34"/>
        <v>0.67342241478173559</v>
      </c>
      <c r="I246" s="8">
        <f t="shared" ca="1" si="35"/>
        <v>277.77700338853856</v>
      </c>
      <c r="K246" s="7">
        <f t="shared" ca="1" si="28"/>
        <v>249.09884672231956</v>
      </c>
      <c r="L246" s="7">
        <f t="array" aca="1" ref="L246:Q246" ca="1">IF(K246&lt;fPower1,(fPower1-K246)*K246*fRev0/dLowInterp1+(K246-fPower0)*K246*fRev1/dLowInterp2,
IF(K246&lt;fPower3,(K246-fPower2)*(K246-fPower3)*fRev1/dHighInterp1-(K246-fPower1)*(K246-fPower3)*fRev2/dHighInterp2+(K246-fPower1)*(K246-fPower2)*fRev3/dHighInterp3,1))</f>
        <v>1</v>
      </c>
      <c r="M246" s="8">
        <f ca="1"/>
        <v>1</v>
      </c>
      <c r="N246" s="8">
        <f ca="1"/>
        <v>1</v>
      </c>
      <c r="O246" s="8">
        <f ca="1"/>
        <v>0.8758892845853945</v>
      </c>
      <c r="P246" s="8">
        <f ca="1"/>
        <v>0.57471235828800382</v>
      </c>
      <c r="Q246" s="8">
        <f ca="1"/>
        <v>0.31836453722449048</v>
      </c>
      <c r="S246" s="10">
        <f t="shared" ca="1" si="36"/>
        <v>0.67342241478173559</v>
      </c>
      <c r="T246" s="6">
        <f t="array" aca="1" ref="T246:Y246" ca="1">IFERROR(IF(S246&lt;fRev1,(SQRT(dLowCoeffB^2+S246*dLowCoeffA*4)-dLowCoeffB)/(dLowCoeffA*2),
(SQRT(dHighCoeffB^2-(fRev1*fPower2*fPower3/dHighInterp1
-fRev2*fPower1*fPower3/dHighInterp2+fRev3*fPower1*fPower2/dHighInterp3-S246)
*dHighCoeffA*4)+dHighCoeffB)/(dHighCoeffA*2)),"-")</f>
        <v>54.286117400718545</v>
      </c>
      <c r="U246" s="3">
        <f ca="1"/>
        <v>86.787789484149613</v>
      </c>
      <c r="V246" s="3">
        <f ca="1"/>
        <v>133.25323431007644</v>
      </c>
      <c r="W246" s="3">
        <f ca="1"/>
        <v>192.49125763478969</v>
      </c>
      <c r="X246" s="3">
        <f ca="1"/>
        <v>277.77700338853856</v>
      </c>
      <c r="Y246" s="3">
        <f ca="1"/>
        <v>391.69108822828656</v>
      </c>
    </row>
    <row r="247" spans="1:25" x14ac:dyDescent="0.25">
      <c r="A247">
        <v>245</v>
      </c>
      <c r="B247" s="9">
        <f t="shared" si="1"/>
        <v>6.8055555555555554</v>
      </c>
      <c r="C247" s="3">
        <f t="shared" ca="1" si="29"/>
        <v>4</v>
      </c>
      <c r="D247">
        <f t="shared" ca="1" si="30"/>
        <v>250.09884672231956</v>
      </c>
      <c r="E247" s="8">
        <f t="shared" ca="1" si="31"/>
        <v>0.87865864609036515</v>
      </c>
      <c r="F247" s="8">
        <f t="shared" ca="1" si="32"/>
        <v>295.7565002740169</v>
      </c>
      <c r="G247" s="8">
        <f t="shared" ca="1" si="33"/>
        <v>0.28467815536098601</v>
      </c>
      <c r="H247" s="8">
        <f t="shared" ca="1" si="34"/>
        <v>0.67555162237098421</v>
      </c>
      <c r="I247" s="8">
        <f t="shared" ca="1" si="35"/>
        <v>278.43943487210089</v>
      </c>
      <c r="K247" s="7">
        <f t="shared" ca="1" si="28"/>
        <v>250.09884672231956</v>
      </c>
      <c r="L247" s="7">
        <f t="array" aca="1" ref="L247:Q247" ca="1">IF(K247&lt;fPower1,(fPower1-K247)*K247*fRev0/dLowInterp1+(K247-fPower0)*K247*fRev1/dLowInterp2,
IF(K247&lt;fPower3,(K247-fPower2)*(K247-fPower3)*fRev1/dHighInterp1-(K247-fPower1)*(K247-fPower3)*fRev2/dHighInterp2+(K247-fPower1)*(K247-fPower2)*fRev3/dHighInterp3,1))</f>
        <v>1</v>
      </c>
      <c r="M247" s="8">
        <f ca="1"/>
        <v>1</v>
      </c>
      <c r="N247" s="8">
        <f ca="1"/>
        <v>1</v>
      </c>
      <c r="O247" s="8">
        <f ca="1"/>
        <v>0.87865864609036515</v>
      </c>
      <c r="P247" s="8">
        <f ca="1"/>
        <v>0.5783692115014557</v>
      </c>
      <c r="Q247" s="8">
        <f ca="1"/>
        <v>0.32065855697719281</v>
      </c>
      <c r="S247" s="10">
        <f t="shared" ca="1" si="36"/>
        <v>0.67555162237098421</v>
      </c>
      <c r="T247" s="6">
        <f t="array" aca="1" ref="T247:Y247" ca="1">IFERROR(IF(S247&lt;fRev1,(SQRT(dLowCoeffB^2+S247*dLowCoeffA*4)-dLowCoeffB)/(dLowCoeffA*2),
(SQRT(dHighCoeffB^2-(fRev1*fPower2*fPower3/dHighInterp1
-fRev2*fPower1*fPower3/dHighInterp2+fRev3*fPower1*fPower2/dHighInterp3-S247)
*dHighCoeffA*4)+dHighCoeffB)/(dHighCoeffA*2)),"-")</f>
        <v>54.403810651077471</v>
      </c>
      <c r="U247" s="3">
        <f ca="1"/>
        <v>87.028324872174124</v>
      </c>
      <c r="V247" s="3">
        <f ca="1"/>
        <v>133.59713718880425</v>
      </c>
      <c r="W247" s="3">
        <f ca="1"/>
        <v>192.97925734503769</v>
      </c>
      <c r="X247" s="3">
        <f ca="1"/>
        <v>278.43943487210089</v>
      </c>
      <c r="Y247" s="3">
        <f ca="1"/>
        <v>392.67421669767702</v>
      </c>
    </row>
    <row r="248" spans="1:25" x14ac:dyDescent="0.25">
      <c r="A248">
        <v>246</v>
      </c>
      <c r="B248" s="9">
        <f t="shared" si="1"/>
        <v>6.833333333333333</v>
      </c>
      <c r="C248" s="3">
        <f t="shared" ca="1" si="29"/>
        <v>4</v>
      </c>
      <c r="D248">
        <f t="shared" ca="1" si="30"/>
        <v>251.09884672231956</v>
      </c>
      <c r="E248" s="8">
        <f t="shared" ca="1" si="31"/>
        <v>0.88139997961797778</v>
      </c>
      <c r="F248" s="8">
        <f t="shared" ca="1" si="32"/>
        <v>296.67923313941134</v>
      </c>
      <c r="G248" s="8">
        <f t="shared" ca="1" si="33"/>
        <v>0.28696734697471604</v>
      </c>
      <c r="H248" s="8">
        <f t="shared" ca="1" si="34"/>
        <v>0.67765928081181204</v>
      </c>
      <c r="I248" s="8">
        <f t="shared" ca="1" si="35"/>
        <v>279.09725958679479</v>
      </c>
      <c r="K248" s="7">
        <f t="shared" ca="1" si="28"/>
        <v>251.09884672231956</v>
      </c>
      <c r="L248" s="7">
        <f t="array" aca="1" ref="L248:Q248" ca="1">IF(K248&lt;fPower1,(fPower1-K248)*K248*fRev0/dLowInterp1+(K248-fPower0)*K248*fRev1/dLowInterp2,
IF(K248&lt;fPower3,(K248-fPower2)*(K248-fPower3)*fRev1/dHighInterp1-(K248-fPower1)*(K248-fPower3)*fRev2/dHighInterp2+(K248-fPower1)*(K248-fPower2)*fRev3/dHighInterp3,1))</f>
        <v>1</v>
      </c>
      <c r="M248" s="8">
        <f ca="1"/>
        <v>1</v>
      </c>
      <c r="N248" s="8">
        <f ca="1"/>
        <v>1</v>
      </c>
      <c r="O248" s="8">
        <f ca="1"/>
        <v>0.88139997961797778</v>
      </c>
      <c r="P248" s="8">
        <f ca="1"/>
        <v>0.58201053920490597</v>
      </c>
      <c r="Q248" s="8">
        <f ca="1"/>
        <v>0.32296070115499326</v>
      </c>
      <c r="S248" s="10">
        <f t="shared" ca="1" si="36"/>
        <v>0.67765928081181204</v>
      </c>
      <c r="T248" s="6">
        <f t="array" aca="1" ref="T248:Y248" ca="1">IFERROR(IF(S248&lt;fRev1,(SQRT(dLowCoeffB^2+S248*dLowCoeffA*4)-dLowCoeffB)/(dLowCoeffA*2),
(SQRT(dHighCoeffB^2-(fRev1*fPower2*fPower3/dHighInterp1
-fRev2*fPower1*fPower3/dHighInterp2+fRev3*fPower1*fPower2/dHighInterp3-S248)
*dHighCoeffA*4)+dHighCoeffB)/(dHighCoeffA*2)),"-")</f>
        <v>54.520692182330073</v>
      </c>
      <c r="U248" s="3">
        <f ca="1"/>
        <v>87.267138678624534</v>
      </c>
      <c r="V248" s="3">
        <f ca="1"/>
        <v>133.93861825035071</v>
      </c>
      <c r="W248" s="3">
        <f ca="1"/>
        <v>193.46383186276913</v>
      </c>
      <c r="X248" s="3">
        <f ca="1"/>
        <v>279.09725958679479</v>
      </c>
      <c r="Y248" s="3">
        <f ca="1"/>
        <v>393.65029344788121</v>
      </c>
    </row>
    <row r="249" spans="1:25" x14ac:dyDescent="0.25">
      <c r="A249">
        <v>247</v>
      </c>
      <c r="B249" s="9">
        <f t="shared" si="1"/>
        <v>6.8611111111111107</v>
      </c>
      <c r="C249" s="3">
        <f t="shared" ca="1" si="29"/>
        <v>4</v>
      </c>
      <c r="D249">
        <f t="shared" ca="1" si="30"/>
        <v>252.09884672231956</v>
      </c>
      <c r="E249" s="8">
        <f t="shared" ca="1" si="31"/>
        <v>0.88411328516823307</v>
      </c>
      <c r="F249" s="8">
        <f t="shared" ca="1" si="32"/>
        <v>297.59253178762725</v>
      </c>
      <c r="G249" s="8">
        <f t="shared" ca="1" si="33"/>
        <v>0.28926358564591687</v>
      </c>
      <c r="H249" s="8">
        <f t="shared" ca="1" si="34"/>
        <v>0.67974539010421942</v>
      </c>
      <c r="I249" s="8">
        <f t="shared" ca="1" si="35"/>
        <v>279.75043326813375</v>
      </c>
      <c r="K249" s="7">
        <f t="shared" ca="1" si="28"/>
        <v>252.09884672231956</v>
      </c>
      <c r="L249" s="7">
        <f t="array" aca="1" ref="L249:Q249" ca="1">IF(K249&lt;fPower1,(fPower1-K249)*K249*fRev0/dLowInterp1+(K249-fPower0)*K249*fRev1/dLowInterp2,
IF(K249&lt;fPower3,(K249-fPower2)*(K249-fPower3)*fRev1/dHighInterp1-(K249-fPower1)*(K249-fPower3)*fRev2/dHighInterp2+(K249-fPower1)*(K249-fPower2)*fRev3/dHighInterp3,1))</f>
        <v>1</v>
      </c>
      <c r="M249" s="8">
        <f ca="1"/>
        <v>1</v>
      </c>
      <c r="N249" s="8">
        <f ca="1"/>
        <v>1</v>
      </c>
      <c r="O249" s="8">
        <f ca="1"/>
        <v>0.88411328516823307</v>
      </c>
      <c r="P249" s="8">
        <f ca="1"/>
        <v>0.58563634139835474</v>
      </c>
      <c r="Q249" s="8">
        <f ca="1"/>
        <v>0.32527096975789188</v>
      </c>
      <c r="S249" s="10">
        <f t="shared" ca="1" si="36"/>
        <v>0.67974539010421942</v>
      </c>
      <c r="T249" s="6">
        <f t="array" aca="1" ref="T249:Y249" ca="1">IFERROR(IF(S249&lt;fRev1,(SQRT(dLowCoeffB^2+S249*dLowCoeffA*4)-dLowCoeffB)/(dLowCoeffA*2),
(SQRT(dHighCoeffB^2-(fRev1*fPower2*fPower3/dHighInterp1
-fRev2*fPower1*fPower3/dHighInterp2+fRev3*fPower1*fPower2/dHighInterp3-S249)
*dHighCoeffA*4)+dHighCoeffB)/(dHighCoeffA*2)),"-")</f>
        <v>54.636754052633613</v>
      </c>
      <c r="U249" s="3">
        <f ca="1"/>
        <v>87.504215428194044</v>
      </c>
      <c r="V249" s="3">
        <f ca="1"/>
        <v>134.27765487392861</v>
      </c>
      <c r="W249" s="3">
        <f ca="1"/>
        <v>193.9449489514613</v>
      </c>
      <c r="X249" s="3">
        <f ca="1"/>
        <v>279.75043326813375</v>
      </c>
      <c r="Y249" s="3">
        <f ca="1"/>
        <v>394.61925542326748</v>
      </c>
    </row>
    <row r="250" spans="1:25" x14ac:dyDescent="0.25">
      <c r="A250">
        <v>248</v>
      </c>
      <c r="B250" s="9">
        <f t="shared" si="1"/>
        <v>6.8888888888888893</v>
      </c>
      <c r="C250" s="3">
        <f t="shared" ca="1" si="29"/>
        <v>4</v>
      </c>
      <c r="D250">
        <f t="shared" ca="1" si="30"/>
        <v>253.09884672231956</v>
      </c>
      <c r="E250" s="8">
        <f t="shared" ca="1" si="31"/>
        <v>0.88679856274112989</v>
      </c>
      <c r="F250" s="8">
        <f t="shared" ca="1" si="32"/>
        <v>298.49639621866436</v>
      </c>
      <c r="G250" s="8">
        <f t="shared" ca="1" si="33"/>
        <v>0.29156679857970286</v>
      </c>
      <c r="H250" s="8">
        <f t="shared" ca="1" si="34"/>
        <v>0.68180995024820545</v>
      </c>
      <c r="I250" s="8">
        <f t="shared" ca="1" si="35"/>
        <v>280.39891140173592</v>
      </c>
      <c r="K250" s="7">
        <f t="shared" ca="1" si="28"/>
        <v>253.09884672231956</v>
      </c>
      <c r="L250" s="7">
        <f t="array" aca="1" ref="L250:Q250" ca="1">IF(K250&lt;fPower1,(fPower1-K250)*K250*fRev0/dLowInterp1+(K250-fPower0)*K250*fRev1/dLowInterp2,
IF(K250&lt;fPower3,(K250-fPower2)*(K250-fPower3)*fRev1/dHighInterp1-(K250-fPower1)*(K250-fPower3)*fRev2/dHighInterp2+(K250-fPower1)*(K250-fPower2)*fRev3/dHighInterp3,1))</f>
        <v>1</v>
      </c>
      <c r="M250" s="8">
        <f ca="1"/>
        <v>1</v>
      </c>
      <c r="N250" s="8">
        <f ca="1"/>
        <v>1</v>
      </c>
      <c r="O250" s="8">
        <f ca="1"/>
        <v>0.88679856274112989</v>
      </c>
      <c r="P250" s="8">
        <f ca="1"/>
        <v>0.58924661808180201</v>
      </c>
      <c r="Q250" s="8">
        <f ca="1"/>
        <v>0.32758936278588868</v>
      </c>
      <c r="S250" s="10">
        <f t="shared" ca="1" si="36"/>
        <v>0.68180995024820545</v>
      </c>
      <c r="T250" s="6">
        <f t="array" aca="1" ref="T250:Y250" ca="1">IFERROR(IF(S250&lt;fRev1,(SQRT(dLowCoeffB^2+S250*dLowCoeffA*4)-dLowCoeffB)/(dLowCoeffA*2),
(SQRT(dHighCoeffB^2-(fRev1*fPower2*fPower3/dHighInterp1
-fRev2*fPower1*fPower3/dHighInterp2+fRev3*fPower1*fPower2/dHighInterp3-S250)
*dHighCoeffA*4)+dHighCoeffB)/(dHighCoeffA*2)),"-")</f>
        <v>54.751988272994105</v>
      </c>
      <c r="U250" s="3">
        <f ca="1"/>
        <v>87.739539574139911</v>
      </c>
      <c r="V250" s="3">
        <f ca="1"/>
        <v>134.61422432112562</v>
      </c>
      <c r="W250" s="3">
        <f ca="1"/>
        <v>194.42257620315334</v>
      </c>
      <c r="X250" s="3">
        <f ca="1"/>
        <v>280.39891140173592</v>
      </c>
      <c r="Y250" s="3">
        <f ca="1"/>
        <v>395.58103928206702</v>
      </c>
    </row>
    <row r="251" spans="1:25" x14ac:dyDescent="0.25">
      <c r="A251">
        <v>249</v>
      </c>
      <c r="B251" s="9">
        <f t="shared" si="1"/>
        <v>6.916666666666667</v>
      </c>
      <c r="C251" s="3">
        <f t="shared" ca="1" si="29"/>
        <v>4</v>
      </c>
      <c r="D251">
        <f t="shared" ca="1" si="30"/>
        <v>254.09884672231956</v>
      </c>
      <c r="E251" s="8">
        <f t="shared" ca="1" si="31"/>
        <v>0.88945581233666915</v>
      </c>
      <c r="F251" s="8">
        <f t="shared" ca="1" si="32"/>
        <v>299.39082643252283</v>
      </c>
      <c r="G251" s="8">
        <f t="shared" ca="1" si="33"/>
        <v>0.2938769129811884</v>
      </c>
      <c r="H251" s="8">
        <f t="shared" ca="1" si="34"/>
        <v>0.68385296124377071</v>
      </c>
      <c r="I251" s="8">
        <f t="shared" ca="1" si="35"/>
        <v>281.04264922951961</v>
      </c>
      <c r="K251" s="7">
        <f t="shared" ca="1" si="28"/>
        <v>254.09884672231956</v>
      </c>
      <c r="L251" s="7">
        <f t="array" aca="1" ref="L251:Q251" ca="1">IF(K251&lt;fPower1,(fPower1-K251)*K251*fRev0/dLowInterp1+(K251-fPower0)*K251*fRev1/dLowInterp2,
IF(K251&lt;fPower3,(K251-fPower2)*(K251-fPower3)*fRev1/dHighInterp1-(K251-fPower1)*(K251-fPower3)*fRev2/dHighInterp2+(K251-fPower1)*(K251-fPower2)*fRev3/dHighInterp3,1))</f>
        <v>1</v>
      </c>
      <c r="M251" s="8">
        <f ca="1"/>
        <v>1</v>
      </c>
      <c r="N251" s="8">
        <f ca="1"/>
        <v>1</v>
      </c>
      <c r="O251" s="8">
        <f ca="1"/>
        <v>0.88945581233666915</v>
      </c>
      <c r="P251" s="8">
        <f ca="1"/>
        <v>0.59284136925524789</v>
      </c>
      <c r="Q251" s="8">
        <f ca="1"/>
        <v>0.32991588023898355</v>
      </c>
      <c r="S251" s="10">
        <f t="shared" ca="1" si="36"/>
        <v>0.68385296124377071</v>
      </c>
      <c r="T251" s="6">
        <f t="array" aca="1" ref="T251:Y251" ca="1">IFERROR(IF(S251&lt;fRev1,(SQRT(dLowCoeffB^2+S251*dLowCoeffA*4)-dLowCoeffB)/(dLowCoeffA*2),
(SQRT(dHighCoeffB^2-(fRev1*fPower2*fPower3/dHighInterp1
-fRev2*fPower1*fPower3/dHighInterp2+fRev3*fPower1*fPower2/dHighInterp3-S251)
*dHighCoeffA*4)+dHighCoeffB)/(dHighCoeffA*2)),"-")</f>
        <v>54.866386808345879</v>
      </c>
      <c r="U251" s="3">
        <f ca="1"/>
        <v>87.97309550063882</v>
      </c>
      <c r="V251" s="3">
        <f ca="1"/>
        <v>134.94830373919837</v>
      </c>
      <c r="W251" s="3">
        <f ca="1"/>
        <v>194.89668104309368</v>
      </c>
      <c r="X251" s="3">
        <f ca="1"/>
        <v>281.04264922951961</v>
      </c>
      <c r="Y251" s="3">
        <f ca="1"/>
        <v>396.53558140602036</v>
      </c>
    </row>
    <row r="252" spans="1:25" x14ac:dyDescent="0.25">
      <c r="A252">
        <v>250</v>
      </c>
      <c r="B252" s="9">
        <f t="shared" si="1"/>
        <v>6.9444444444444446</v>
      </c>
      <c r="C252" s="3">
        <f t="shared" ca="1" si="29"/>
        <v>4</v>
      </c>
      <c r="D252">
        <f t="shared" ca="1" si="30"/>
        <v>255.09884672231956</v>
      </c>
      <c r="E252" s="8">
        <f t="shared" ca="1" si="31"/>
        <v>0.89208503395485028</v>
      </c>
      <c r="F252" s="8">
        <f t="shared" ca="1" si="32"/>
        <v>300.27582242920261</v>
      </c>
      <c r="G252" s="8">
        <f t="shared" ca="1" si="33"/>
        <v>0.29619385605548781</v>
      </c>
      <c r="H252" s="8">
        <f t="shared" ca="1" si="34"/>
        <v>0.68587442309091506</v>
      </c>
      <c r="I252" s="8">
        <f t="shared" ca="1" si="35"/>
        <v>281.68160175619738</v>
      </c>
      <c r="K252" s="7">
        <f t="shared" ca="1" si="28"/>
        <v>255.09884672231956</v>
      </c>
      <c r="L252" s="7">
        <f t="array" aca="1" ref="L252:Q252" ca="1">IF(K252&lt;fPower1,(fPower1-K252)*K252*fRev0/dLowInterp1+(K252-fPower0)*K252*fRev1/dLowInterp2,
IF(K252&lt;fPower3,(K252-fPower2)*(K252-fPower3)*fRev1/dHighInterp1-(K252-fPower1)*(K252-fPower3)*fRev2/dHighInterp2+(K252-fPower1)*(K252-fPower2)*fRev3/dHighInterp3,1))</f>
        <v>1</v>
      </c>
      <c r="M252" s="8">
        <f ca="1"/>
        <v>1</v>
      </c>
      <c r="N252" s="8">
        <f ca="1"/>
        <v>1</v>
      </c>
      <c r="O252" s="8">
        <f ca="1"/>
        <v>0.89208503395485028</v>
      </c>
      <c r="P252" s="8">
        <f ca="1"/>
        <v>0.59642059491869215</v>
      </c>
      <c r="Q252" s="8">
        <f ca="1"/>
        <v>0.33225052211717659</v>
      </c>
      <c r="S252" s="10">
        <f t="shared" ca="1" si="36"/>
        <v>0.68587442309091506</v>
      </c>
      <c r="T252" s="6">
        <f t="array" aca="1" ref="T252:Y252" ca="1">IFERROR(IF(S252&lt;fRev1,(SQRT(dLowCoeffB^2+S252*dLowCoeffA*4)-dLowCoeffB)/(dLowCoeffA*2),
(SQRT(dHighCoeffB^2-(fRev1*fPower2*fPower3/dHighInterp1
-fRev2*fPower1*fPower3/dHighInterp2+fRev3*fPower1*fPower2/dHighInterp3-S252)
*dHighCoeffA*4)+dHighCoeffB)/(dHighCoeffA*2)),"-")</f>
        <v>54.979941578686343</v>
      </c>
      <c r="U252" s="3">
        <f ca="1"/>
        <v>88.20486752523729</v>
      </c>
      <c r="V252" s="3">
        <f ca="1"/>
        <v>135.27987016451357</v>
      </c>
      <c r="W252" s="3">
        <f ca="1"/>
        <v>195.36723073459976</v>
      </c>
      <c r="X252" s="3">
        <f ca="1"/>
        <v>281.68160175619738</v>
      </c>
      <c r="Y252" s="3">
        <f ca="1"/>
        <v>397.48281791041137</v>
      </c>
    </row>
    <row r="253" spans="1:25" x14ac:dyDescent="0.25">
      <c r="A253">
        <v>251</v>
      </c>
      <c r="B253" s="9">
        <f t="shared" si="1"/>
        <v>6.9722222222222223</v>
      </c>
      <c r="C253" s="3">
        <f t="shared" ca="1" si="29"/>
        <v>4</v>
      </c>
      <c r="D253">
        <f t="shared" ca="1" si="30"/>
        <v>256.09884672231954</v>
      </c>
      <c r="E253" s="8">
        <f t="shared" ca="1" si="31"/>
        <v>0.89468622759567362</v>
      </c>
      <c r="F253" s="8">
        <f t="shared" ca="1" si="32"/>
        <v>301.15138420870375</v>
      </c>
      <c r="G253" s="8">
        <f t="shared" ca="1" si="33"/>
        <v>0.29851755500771548</v>
      </c>
      <c r="H253" s="8">
        <f t="shared" ca="1" si="34"/>
        <v>0.68787433578963852</v>
      </c>
      <c r="I253" s="8">
        <f t="shared" ca="1" si="35"/>
        <v>282.31572375607902</v>
      </c>
      <c r="K253" s="7">
        <f t="shared" ca="1" si="28"/>
        <v>256.09884672231954</v>
      </c>
      <c r="L253" s="7">
        <f t="array" aca="1" ref="L253:Q253" ca="1">IF(K253&lt;fPower1,(fPower1-K253)*K253*fRev0/dLowInterp1+(K253-fPower0)*K253*fRev1/dLowInterp2,
IF(K253&lt;fPower3,(K253-fPower2)*(K253-fPower3)*fRev1/dHighInterp1-(K253-fPower1)*(K253-fPower3)*fRev2/dHighInterp2+(K253-fPower1)*(K253-fPower2)*fRev3/dHighInterp3,1))</f>
        <v>1</v>
      </c>
      <c r="M253" s="8">
        <f ca="1"/>
        <v>1</v>
      </c>
      <c r="N253" s="8">
        <f ca="1"/>
        <v>1</v>
      </c>
      <c r="O253" s="8">
        <f ca="1"/>
        <v>0.89468622759567362</v>
      </c>
      <c r="P253" s="8">
        <f ca="1"/>
        <v>0.5999842950721348</v>
      </c>
      <c r="Q253" s="8">
        <f ca="1"/>
        <v>0.33459328842046776</v>
      </c>
      <c r="S253" s="10">
        <f t="shared" ca="1" si="36"/>
        <v>0.68787433578963852</v>
      </c>
      <c r="T253" s="6">
        <f t="array" aca="1" ref="T253:Y253" ca="1">IFERROR(IF(S253&lt;fRev1,(SQRT(dLowCoeffB^2+S253*dLowCoeffA*4)-dLowCoeffB)/(dLowCoeffA*2),
(SQRT(dHighCoeffB^2-(fRev1*fPower2*fPower3/dHighInterp1
-fRev2*fPower1*fPower3/dHighInterp2+fRev3*fPower1*fPower2/dHighInterp3-S253)
*dHighCoeffA*4)+dHighCoeffB)/(dHighCoeffA*2)),"-")</f>
        <v>55.092644460267245</v>
      </c>
      <c r="U253" s="3">
        <f ca="1"/>
        <v>88.43483990140021</v>
      </c>
      <c r="V253" s="3">
        <f ca="1"/>
        <v>135.60890052614073</v>
      </c>
      <c r="W253" s="3">
        <f ca="1"/>
        <v>195.83419238413566</v>
      </c>
      <c r="X253" s="3">
        <f ca="1"/>
        <v>282.31572375607902</v>
      </c>
      <c r="Y253" s="3">
        <f ca="1"/>
        <v>398.42268465449547</v>
      </c>
    </row>
    <row r="254" spans="1:25" x14ac:dyDescent="0.25">
      <c r="A254">
        <v>252</v>
      </c>
      <c r="B254" s="9">
        <f t="shared" si="1"/>
        <v>7</v>
      </c>
      <c r="C254" s="3">
        <f t="shared" ca="1" si="29"/>
        <v>4</v>
      </c>
      <c r="D254">
        <f t="shared" ca="1" si="30"/>
        <v>257.09884672231954</v>
      </c>
      <c r="E254" s="8">
        <f t="shared" ca="1" si="31"/>
        <v>0.89725939325913906</v>
      </c>
      <c r="F254" s="8">
        <f t="shared" ca="1" si="32"/>
        <v>302.01751177102625</v>
      </c>
      <c r="G254" s="8">
        <f t="shared" ca="1" si="33"/>
        <v>0.30084793704298574</v>
      </c>
      <c r="H254" s="8">
        <f t="shared" ca="1" si="34"/>
        <v>0.6898526993399412</v>
      </c>
      <c r="I254" s="8">
        <f t="shared" ca="1" si="35"/>
        <v>282.94496978018498</v>
      </c>
      <c r="K254" s="7">
        <f t="shared" ca="1" si="28"/>
        <v>257.09884672231954</v>
      </c>
      <c r="L254" s="7">
        <f t="array" aca="1" ref="L254:Q254" ca="1">IF(K254&lt;fPower1,(fPower1-K254)*K254*fRev0/dLowInterp1+(K254-fPower0)*K254*fRev1/dLowInterp2,
IF(K254&lt;fPower3,(K254-fPower2)*(K254-fPower3)*fRev1/dHighInterp1-(K254-fPower1)*(K254-fPower3)*fRev2/dHighInterp2+(K254-fPower1)*(K254-fPower2)*fRev3/dHighInterp3,1))</f>
        <v>1</v>
      </c>
      <c r="M254" s="8">
        <f ca="1"/>
        <v>1</v>
      </c>
      <c r="N254" s="8">
        <f ca="1"/>
        <v>1</v>
      </c>
      <c r="O254" s="8">
        <f ca="1"/>
        <v>0.89725939325913906</v>
      </c>
      <c r="P254" s="8">
        <f ca="1"/>
        <v>0.60353246971557606</v>
      </c>
      <c r="Q254" s="8">
        <f ca="1"/>
        <v>0.33694417914885705</v>
      </c>
      <c r="S254" s="10">
        <f t="shared" ca="1" si="36"/>
        <v>0.6898526993399412</v>
      </c>
      <c r="T254" s="6">
        <f t="array" aca="1" ref="T254:Y254" ca="1">IFERROR(IF(S254&lt;fRev1,(SQRT(dLowCoeffB^2+S254*dLowCoeffA*4)-dLowCoeffB)/(dLowCoeffA*2),
(SQRT(dHighCoeffB^2-(fRev1*fPower2*fPower3/dHighInterp1
-fRev2*fPower1*fPower3/dHighInterp2+fRev3*fPower1*fPower2/dHighInterp3-S254)
*dHighCoeffA*4)+dHighCoeffB)/(dHighCoeffA*2)),"-")</f>
        <v>55.204487286843204</v>
      </c>
      <c r="U254" s="3">
        <f ca="1"/>
        <v>88.662996821157478</v>
      </c>
      <c r="V254" s="3">
        <f ca="1"/>
        <v>135.9353716495973</v>
      </c>
      <c r="W254" s="3">
        <f ca="1"/>
        <v>196.29753294660964</v>
      </c>
      <c r="X254" s="3">
        <f ca="1"/>
        <v>282.94496978018498</v>
      </c>
      <c r="Y254" s="3">
        <f ca="1"/>
        <v>399.35511725232521</v>
      </c>
    </row>
    <row r="255" spans="1:25" x14ac:dyDescent="0.25">
      <c r="A255">
        <v>253</v>
      </c>
      <c r="B255" s="9">
        <f t="shared" si="1"/>
        <v>7.0277777777777777</v>
      </c>
      <c r="C255" s="3">
        <f t="shared" ca="1" si="29"/>
        <v>4</v>
      </c>
      <c r="D255">
        <f t="shared" ca="1" si="30"/>
        <v>258.09884672231954</v>
      </c>
      <c r="E255" s="8">
        <f t="shared" ca="1" si="31"/>
        <v>0.89980453094524659</v>
      </c>
      <c r="F255" s="8">
        <f t="shared" ca="1" si="32"/>
        <v>302.87420511617</v>
      </c>
      <c r="G255" s="8">
        <f t="shared" ca="1" si="33"/>
        <v>0.30318492936641295</v>
      </c>
      <c r="H255" s="8">
        <f t="shared" ca="1" si="34"/>
        <v>0.69180951374182276</v>
      </c>
      <c r="I255" s="8">
        <f t="shared" ca="1" si="35"/>
        <v>283.56929416367757</v>
      </c>
      <c r="K255" s="7">
        <f t="shared" ca="1" si="28"/>
        <v>258.09884672231954</v>
      </c>
      <c r="L255" s="7">
        <f t="array" aca="1" ref="L255:Q255" ca="1">IF(K255&lt;fPower1,(fPower1-K255)*K255*fRev0/dLowInterp1+(K255-fPower0)*K255*fRev1/dLowInterp2,
IF(K255&lt;fPower3,(K255-fPower2)*(K255-fPower3)*fRev1/dHighInterp1-(K255-fPower1)*(K255-fPower3)*fRev2/dHighInterp2+(K255-fPower1)*(K255-fPower2)*fRev3/dHighInterp3,1))</f>
        <v>1</v>
      </c>
      <c r="M255" s="8">
        <f ca="1"/>
        <v>1</v>
      </c>
      <c r="N255" s="8">
        <f ca="1"/>
        <v>1</v>
      </c>
      <c r="O255" s="8">
        <f ca="1"/>
        <v>0.89980453094524659</v>
      </c>
      <c r="P255" s="8">
        <f ca="1"/>
        <v>0.60706511884901559</v>
      </c>
      <c r="Q255" s="8">
        <f ca="1"/>
        <v>0.33930319430234457</v>
      </c>
      <c r="S255" s="10">
        <f t="shared" ca="1" si="36"/>
        <v>0.69180951374182276</v>
      </c>
      <c r="T255" s="6">
        <f t="array" aca="1" ref="T255:Y255" ca="1">IFERROR(IF(S255&lt;fRev1,(SQRT(dLowCoeffB^2+S255*dLowCoeffA*4)-dLowCoeffB)/(dLowCoeffA*2),
(SQRT(dHighCoeffB^2-(fRev1*fPower2*fPower3/dHighInterp1
-fRev2*fPower1*fPower3/dHighInterp2+fRev3*fPower1*fPower2/dHighInterp3-S255)
*dHighCoeffA*4)+dHighCoeffB)/(dHighCoeffA*2)),"-")</f>
        <v>55.315461850978849</v>
      </c>
      <c r="U255" s="3">
        <f ca="1"/>
        <v>88.889322417850593</v>
      </c>
      <c r="V255" s="3">
        <f ca="1"/>
        <v>136.25926026074902</v>
      </c>
      <c r="W255" s="3">
        <f ca="1"/>
        <v>196.7572192308954</v>
      </c>
      <c r="X255" s="3">
        <f ca="1"/>
        <v>283.56929416367757</v>
      </c>
      <c r="Y255" s="3">
        <f ca="1"/>
        <v>400.28005108397929</v>
      </c>
    </row>
    <row r="256" spans="1:25" x14ac:dyDescent="0.25">
      <c r="A256">
        <v>254</v>
      </c>
      <c r="B256" s="9">
        <f t="shared" si="1"/>
        <v>7.0555555555555554</v>
      </c>
      <c r="C256" s="3">
        <f t="shared" ca="1" si="29"/>
        <v>4</v>
      </c>
      <c r="D256">
        <f t="shared" ca="1" si="30"/>
        <v>259.09884672231954</v>
      </c>
      <c r="E256" s="8">
        <f t="shared" ca="1" si="31"/>
        <v>0.90232164065399645</v>
      </c>
      <c r="F256" s="8">
        <f t="shared" ca="1" si="32"/>
        <v>303.72146424413523</v>
      </c>
      <c r="G256" s="8">
        <f t="shared" ca="1" si="33"/>
        <v>0.3055284591831115</v>
      </c>
      <c r="H256" s="8">
        <f t="shared" ca="1" si="34"/>
        <v>0.69374477899528375</v>
      </c>
      <c r="I256" s="8">
        <f t="shared" ca="1" si="35"/>
        <v>284.18865103361395</v>
      </c>
      <c r="K256" s="7">
        <f t="shared" ca="1" si="28"/>
        <v>259.09884672231954</v>
      </c>
      <c r="L256" s="7">
        <f t="array" aca="1" ref="L256:Q256" ca="1">IF(K256&lt;fPower1,(fPower1-K256)*K256*fRev0/dLowInterp1+(K256-fPower0)*K256*fRev1/dLowInterp2,
IF(K256&lt;fPower3,(K256-fPower2)*(K256-fPower3)*fRev1/dHighInterp1-(K256-fPower1)*(K256-fPower3)*fRev2/dHighInterp2+(K256-fPower1)*(K256-fPower2)*fRev3/dHighInterp3,1))</f>
        <v>1</v>
      </c>
      <c r="M256" s="8">
        <f ca="1"/>
        <v>1</v>
      </c>
      <c r="N256" s="8">
        <f ca="1"/>
        <v>1</v>
      </c>
      <c r="O256" s="8">
        <f ca="1"/>
        <v>0.90232164065399645</v>
      </c>
      <c r="P256" s="8">
        <f ca="1"/>
        <v>0.61058224247245385</v>
      </c>
      <c r="Q256" s="8">
        <f ca="1"/>
        <v>0.34167033388093015</v>
      </c>
      <c r="S256" s="10">
        <f t="shared" ca="1" si="36"/>
        <v>0.69374477899528375</v>
      </c>
      <c r="T256" s="6">
        <f t="array" aca="1" ref="T256:Y256" ca="1">IFERROR(IF(S256&lt;fRev1,(SQRT(dLowCoeffB^2+S256*dLowCoeffA*4)-dLowCoeffB)/(dLowCoeffA*2),
(SQRT(dHighCoeffB^2-(fRev1*fPower2*fPower3/dHighInterp1
-fRev2*fPower1*fPower3/dHighInterp2+fRev3*fPower1*fPower2/dHighInterp3-S256)
*dHighCoeffA*4)+dHighCoeffB)/(dHighCoeffA*2)),"-")</f>
        <v>55.425559905415135</v>
      </c>
      <c r="U256" s="3">
        <f ca="1"/>
        <v>89.113800768980141</v>
      </c>
      <c r="V256" s="3">
        <f ca="1"/>
        <v>136.58054298986769</v>
      </c>
      <c r="W256" s="3">
        <f ca="1"/>
        <v>197.21321790558062</v>
      </c>
      <c r="X256" s="3">
        <f ca="1"/>
        <v>284.18865103361395</v>
      </c>
      <c r="Y256" s="3">
        <f ca="1"/>
        <v>401.19742130719925</v>
      </c>
    </row>
    <row r="257" spans="1:25" x14ac:dyDescent="0.25">
      <c r="A257">
        <v>255</v>
      </c>
      <c r="B257" s="9">
        <f t="shared" si="1"/>
        <v>7.083333333333333</v>
      </c>
      <c r="C257" s="3">
        <f t="shared" ca="1" si="29"/>
        <v>4</v>
      </c>
      <c r="D257">
        <f t="shared" ca="1" si="30"/>
        <v>260.09884672231954</v>
      </c>
      <c r="E257" s="8">
        <f t="shared" ca="1" si="31"/>
        <v>0.90481072238538796</v>
      </c>
      <c r="F257" s="8">
        <f t="shared" ca="1" si="32"/>
        <v>304.5592891549216</v>
      </c>
      <c r="G257" s="8">
        <f t="shared" ca="1" si="33"/>
        <v>0.30787845369819578</v>
      </c>
      <c r="H257" s="8">
        <f t="shared" ca="1" si="34"/>
        <v>0.6956584951003234</v>
      </c>
      <c r="I257" s="8">
        <f t="shared" ca="1" si="35"/>
        <v>284.80299431702554</v>
      </c>
      <c r="K257" s="7">
        <f t="shared" ca="1" si="28"/>
        <v>260.09884672231954</v>
      </c>
      <c r="L257" s="7">
        <f t="array" aca="1" ref="L257:Q257" ca="1">IF(K257&lt;fPower1,(fPower1-K257)*K257*fRev0/dLowInterp1+(K257-fPower0)*K257*fRev1/dLowInterp2,
IF(K257&lt;fPower3,(K257-fPower2)*(K257-fPower3)*fRev1/dHighInterp1-(K257-fPower1)*(K257-fPower3)*fRev2/dHighInterp2+(K257-fPower1)*(K257-fPower2)*fRev3/dHighInterp3,1))</f>
        <v>1</v>
      </c>
      <c r="M257" s="8">
        <f ca="1"/>
        <v>1</v>
      </c>
      <c r="N257" s="8">
        <f ca="1"/>
        <v>1</v>
      </c>
      <c r="O257" s="8">
        <f ca="1"/>
        <v>0.90481072238538796</v>
      </c>
      <c r="P257" s="8">
        <f ca="1"/>
        <v>0.61408384058589061</v>
      </c>
      <c r="Q257" s="8">
        <f ca="1"/>
        <v>0.34404559788461397</v>
      </c>
      <c r="S257" s="10">
        <f t="shared" ca="1" si="36"/>
        <v>0.6956584951003234</v>
      </c>
      <c r="T257" s="6">
        <f t="array" aca="1" ref="T257:Y257" ca="1">IFERROR(IF(S257&lt;fRev1,(SQRT(dLowCoeffB^2+S257*dLowCoeffA*4)-dLowCoeffB)/(dLowCoeffA*2),
(SQRT(dHighCoeffB^2-(fRev1*fPower2*fPower3/dHighInterp1
-fRev2*fPower1*fPower3/dHighInterp2+fRev3*fPower1*fPower2/dHighInterp3-S257)
*dHighCoeffA*4)+dHighCoeffB)/(dHighCoeffA*2)),"-")</f>
        <v>55.534773164496166</v>
      </c>
      <c r="U257" s="3">
        <f ca="1"/>
        <v>89.336415899155057</v>
      </c>
      <c r="V257" s="3">
        <f ca="1"/>
        <v>136.89919637584785</v>
      </c>
      <c r="W257" s="3">
        <f ca="1"/>
        <v>197.66549550494449</v>
      </c>
      <c r="X257" s="3">
        <f ca="1"/>
        <v>284.80299431702554</v>
      </c>
      <c r="Y257" s="3">
        <f ca="1"/>
        <v>402.10716286943659</v>
      </c>
    </row>
    <row r="258" spans="1:25" x14ac:dyDescent="0.25">
      <c r="A258">
        <v>256</v>
      </c>
      <c r="B258" s="9">
        <f t="shared" ref="B258:B321" si="37">A258/36</f>
        <v>7.1111111111111107</v>
      </c>
      <c r="C258" s="3">
        <f t="shared" ca="1" si="29"/>
        <v>4</v>
      </c>
      <c r="D258">
        <f t="shared" ca="1" si="30"/>
        <v>261.09884672231954</v>
      </c>
      <c r="E258" s="8">
        <f t="shared" ca="1" si="31"/>
        <v>0.90727177613942178</v>
      </c>
      <c r="F258" s="8">
        <f t="shared" ca="1" si="32"/>
        <v>305.38767984852939</v>
      </c>
      <c r="G258" s="8">
        <f t="shared" ca="1" si="33"/>
        <v>0.3102348401167801</v>
      </c>
      <c r="H258" s="8">
        <f t="shared" ca="1" si="34"/>
        <v>0.69755066205694238</v>
      </c>
      <c r="I258" s="8">
        <f t="shared" ca="1" si="35"/>
        <v>285.41227774932941</v>
      </c>
      <c r="K258" s="7">
        <f t="shared" ref="K258:K321" ca="1" si="38">D258</f>
        <v>261.09884672231954</v>
      </c>
      <c r="L258" s="7">
        <f t="array" aca="1" ref="L258:Q258" ca="1">IF(K258&lt;fPower1,(fPower1-K258)*K258*fRev0/dLowInterp1+(K258-fPower0)*K258*fRev1/dLowInterp2,
IF(K258&lt;fPower3,(K258-fPower2)*(K258-fPower3)*fRev1/dHighInterp1-(K258-fPower1)*(K258-fPower3)*fRev2/dHighInterp2+(K258-fPower1)*(K258-fPower2)*fRev3/dHighInterp3,1))</f>
        <v>1</v>
      </c>
      <c r="M258" s="8">
        <f ca="1"/>
        <v>1</v>
      </c>
      <c r="N258" s="8">
        <f ca="1"/>
        <v>1</v>
      </c>
      <c r="O258" s="8">
        <f ca="1"/>
        <v>0.90727177613942178</v>
      </c>
      <c r="P258" s="8">
        <f ca="1"/>
        <v>0.61756991318932564</v>
      </c>
      <c r="Q258" s="8">
        <f ca="1"/>
        <v>0.34642898631339591</v>
      </c>
      <c r="S258" s="10">
        <f t="shared" ca="1" si="36"/>
        <v>0.69755066205694238</v>
      </c>
      <c r="T258" s="6">
        <f t="array" aca="1" ref="T258:Y258" ca="1">IFERROR(IF(S258&lt;fRev1,(SQRT(dLowCoeffB^2+S258*dLowCoeffA*4)-dLowCoeffB)/(dLowCoeffA*2),
(SQRT(dHighCoeffB^2-(fRev1*fPower2*fPower3/dHighInterp1
-fRev2*fPower1*fPower3/dHighInterp2+fRev3*fPower1*fPower2/dHighInterp3-S258)
*dHighCoeffA*4)+dHighCoeffB)/(dHighCoeffA*2)),"-")</f>
        <v>55.643093305657239</v>
      </c>
      <c r="U258" s="3">
        <f ca="1"/>
        <v>89.557151783145457</v>
      </c>
      <c r="V258" s="3">
        <f ca="1"/>
        <v>137.21519687058566</v>
      </c>
      <c r="W258" s="3">
        <f ca="1"/>
        <v>198.11401843516984</v>
      </c>
      <c r="X258" s="3">
        <f ca="1"/>
        <v>285.41227774932941</v>
      </c>
      <c r="Y258" s="3">
        <f ca="1"/>
        <v>403.00921052031833</v>
      </c>
    </row>
    <row r="259" spans="1:25" x14ac:dyDescent="0.25">
      <c r="A259">
        <v>257</v>
      </c>
      <c r="B259" s="9">
        <f t="shared" si="37"/>
        <v>7.1388888888888893</v>
      </c>
      <c r="C259" s="3">
        <f t="shared" ref="C259:C322" ca="1" si="39">MAX(COUNTIFS(ShiftGears,"&lt;="&amp;MaxGear,ShiftPointsUse,"&lt;="&amp;D258+CarSetPower)+1,C258)</f>
        <v>4</v>
      </c>
      <c r="D259">
        <f t="shared" ref="D259:D322" ca="1" si="40">MIN(IF(C259&gt;C258,I258,D258+CarSetPower),INDEX(fPower3,C259))</f>
        <v>262.09884672231954</v>
      </c>
      <c r="E259" s="8">
        <f t="shared" ref="E259:E322" ca="1" si="41">INDEX(L259:Q259,C259)</f>
        <v>0.90970480191609793</v>
      </c>
      <c r="F259" s="8">
        <f t="shared" ref="F259:F322" ca="1" si="42">MIN(E259*INDEX(MaxSpeed,C259)*CarSetMult,F258+AccelCap)</f>
        <v>306.20663632495859</v>
      </c>
      <c r="G259" s="8">
        <f t="shared" ref="G259:G322" ca="1" si="43">G258+F259/36/3600</f>
        <v>0.31259754564397885</v>
      </c>
      <c r="H259" s="8">
        <f t="shared" ref="H259:H322" ca="1" si="44">IF(C259&lt;MaxGear,F259/INDEX(MaxSpeed,C259+1)/CarSetMult,"-")</f>
        <v>0.69942127986514069</v>
      </c>
      <c r="I259" s="8">
        <f t="shared" ref="I259:I322" ca="1" si="45">IF(C259&lt;MaxGear,INDEX(T259:Y259,C259+1),"-")</f>
        <v>286.01645488307503</v>
      </c>
      <c r="K259" s="7">
        <f t="shared" ca="1" si="38"/>
        <v>262.09884672231954</v>
      </c>
      <c r="L259" s="7">
        <f t="array" aca="1" ref="L259:Q259" ca="1">IF(K259&lt;fPower1,(fPower1-K259)*K259*fRev0/dLowInterp1+(K259-fPower0)*K259*fRev1/dLowInterp2,
IF(K259&lt;fPower3,(K259-fPower2)*(K259-fPower3)*fRev1/dHighInterp1-(K259-fPower1)*(K259-fPower3)*fRev2/dHighInterp2+(K259-fPower1)*(K259-fPower2)*fRev3/dHighInterp3,1))</f>
        <v>1</v>
      </c>
      <c r="M259" s="8">
        <f ca="1"/>
        <v>1</v>
      </c>
      <c r="N259" s="8">
        <f ca="1"/>
        <v>1</v>
      </c>
      <c r="O259" s="8">
        <f ca="1"/>
        <v>0.90970480191609793</v>
      </c>
      <c r="P259" s="8">
        <f ca="1"/>
        <v>0.62104046028275939</v>
      </c>
      <c r="Q259" s="8">
        <f ca="1"/>
        <v>0.34882049916727598</v>
      </c>
      <c r="S259" s="10">
        <f t="shared" ref="S259:S322" ca="1" si="46">H259</f>
        <v>0.69942127986514069</v>
      </c>
      <c r="T259" s="6">
        <f t="array" aca="1" ref="T259:Y259" ca="1">IFERROR(IF(S259&lt;fRev1,(SQRT(dLowCoeffB^2+S259*dLowCoeffA*4)-dLowCoeffB)/(dLowCoeffA*2),
(SQRT(dHighCoeffB^2-(fRev1*fPower2*fPower3/dHighInterp1
-fRev2*fPower1*fPower3/dHighInterp2+fRev3*fPower1*fPower2/dHighInterp3-S259)
*dHighCoeffA*4)+dHighCoeffB)/(dHighCoeffA*2)),"-")</f>
        <v>55.750511970975118</v>
      </c>
      <c r="U259" s="3">
        <f ca="1"/>
        <v>89.77599234903866</v>
      </c>
      <c r="V259" s="3">
        <f ca="1"/>
        <v>137.52852084351971</v>
      </c>
      <c r="W259" s="3">
        <f ca="1"/>
        <v>198.55875298078931</v>
      </c>
      <c r="X259" s="3">
        <f ca="1"/>
        <v>286.01645488307503</v>
      </c>
      <c r="Y259" s="3">
        <f ca="1"/>
        <v>403.90349882452819</v>
      </c>
    </row>
    <row r="260" spans="1:25" x14ac:dyDescent="0.25">
      <c r="A260">
        <v>258</v>
      </c>
      <c r="B260" s="9">
        <f t="shared" si="37"/>
        <v>7.166666666666667</v>
      </c>
      <c r="C260" s="3">
        <f t="shared" ca="1" si="39"/>
        <v>4</v>
      </c>
      <c r="D260">
        <f t="shared" ca="1" si="40"/>
        <v>263.09884672231954</v>
      </c>
      <c r="E260" s="8">
        <f t="shared" ca="1" si="41"/>
        <v>0.91210979971541595</v>
      </c>
      <c r="F260" s="8">
        <f t="shared" ca="1" si="42"/>
        <v>307.01615858420905</v>
      </c>
      <c r="G260" s="8">
        <f t="shared" ca="1" si="43"/>
        <v>0.3149664974849064</v>
      </c>
      <c r="H260" s="8">
        <f t="shared" ca="1" si="44"/>
        <v>0.70127034852491787</v>
      </c>
      <c r="I260" s="8">
        <f t="shared" ca="1" si="45"/>
        <v>286.6154790970308</v>
      </c>
      <c r="K260" s="7">
        <f t="shared" ca="1" si="38"/>
        <v>263.09884672231954</v>
      </c>
      <c r="L260" s="7">
        <f t="array" aca="1" ref="L260:Q260" ca="1">IF(K260&lt;fPower1,(fPower1-K260)*K260*fRev0/dLowInterp1+(K260-fPower0)*K260*fRev1/dLowInterp2,
IF(K260&lt;fPower3,(K260-fPower2)*(K260-fPower3)*fRev1/dHighInterp1-(K260-fPower1)*(K260-fPower3)*fRev2/dHighInterp2+(K260-fPower1)*(K260-fPower2)*fRev3/dHighInterp3,1))</f>
        <v>1</v>
      </c>
      <c r="M260" s="8">
        <f ca="1"/>
        <v>1</v>
      </c>
      <c r="N260" s="8">
        <f ca="1"/>
        <v>1</v>
      </c>
      <c r="O260" s="8">
        <f ca="1"/>
        <v>0.91210979971541595</v>
      </c>
      <c r="P260" s="8">
        <f ca="1"/>
        <v>0.62449548186619142</v>
      </c>
      <c r="Q260" s="8">
        <f ca="1"/>
        <v>0.35122013644625416</v>
      </c>
      <c r="S260" s="10">
        <f t="shared" ca="1" si="46"/>
        <v>0.70127034852491787</v>
      </c>
      <c r="T260" s="6">
        <f t="array" aca="1" ref="T260:Y260" ca="1">IFERROR(IF(S260&lt;fRev1,(SQRT(dLowCoeffB^2+S260*dLowCoeffA*4)-dLowCoeffB)/(dLowCoeffA*2),
(SQRT(dHighCoeffB^2-(fRev1*fPower2*fPower3/dHighInterp1
-fRev2*fPower1*fPower3/dHighInterp2+fRev3*fPower1*fPower2/dHighInterp3-S260)
*dHighCoeffA*4)+dHighCoeffB)/(dHighCoeffA*2)),"-")</f>
        <v>55.857020768781055</v>
      </c>
      <c r="U260" s="3">
        <f ca="1"/>
        <v>89.992921481500304</v>
      </c>
      <c r="V260" s="3">
        <f ca="1"/>
        <v>137.83914458633745</v>
      </c>
      <c r="W260" s="3">
        <f ca="1"/>
        <v>198.99966531137051</v>
      </c>
      <c r="X260" s="3">
        <f ca="1"/>
        <v>286.6154790970308</v>
      </c>
      <c r="Y260" s="3">
        <f ca="1"/>
        <v>404.78996217511252</v>
      </c>
    </row>
    <row r="261" spans="1:25" x14ac:dyDescent="0.25">
      <c r="A261">
        <v>259</v>
      </c>
      <c r="B261" s="9">
        <f t="shared" si="37"/>
        <v>7.1944444444444446</v>
      </c>
      <c r="C261" s="3">
        <f t="shared" ca="1" si="39"/>
        <v>4</v>
      </c>
      <c r="D261">
        <f t="shared" ca="1" si="40"/>
        <v>264.09884672231954</v>
      </c>
      <c r="E261" s="8">
        <f t="shared" ca="1" si="41"/>
        <v>0.91448676953737618</v>
      </c>
      <c r="F261" s="8">
        <f t="shared" ca="1" si="42"/>
        <v>307.81624662628082</v>
      </c>
      <c r="G261" s="8">
        <f t="shared" ca="1" si="43"/>
        <v>0.3173416228446771</v>
      </c>
      <c r="H261" s="8">
        <f t="shared" ca="1" si="44"/>
        <v>0.70309786803627417</v>
      </c>
      <c r="I261" s="8">
        <f t="shared" ca="1" si="45"/>
        <v>287.20930360561493</v>
      </c>
      <c r="K261" s="7">
        <f t="shared" ca="1" si="38"/>
        <v>264.09884672231954</v>
      </c>
      <c r="L261" s="7">
        <f t="array" aca="1" ref="L261:Q261" ca="1">IF(K261&lt;fPower1,(fPower1-K261)*K261*fRev0/dLowInterp1+(K261-fPower0)*K261*fRev1/dLowInterp2,
IF(K261&lt;fPower3,(K261-fPower2)*(K261-fPower3)*fRev1/dHighInterp1-(K261-fPower1)*(K261-fPower3)*fRev2/dHighInterp2+(K261-fPower1)*(K261-fPower2)*fRev3/dHighInterp3,1))</f>
        <v>1</v>
      </c>
      <c r="M261" s="8">
        <f ca="1"/>
        <v>1</v>
      </c>
      <c r="N261" s="8">
        <f ca="1"/>
        <v>1</v>
      </c>
      <c r="O261" s="8">
        <f ca="1"/>
        <v>0.91448676953737618</v>
      </c>
      <c r="P261" s="8">
        <f ca="1"/>
        <v>0.62793497793962205</v>
      </c>
      <c r="Q261" s="8">
        <f ca="1"/>
        <v>0.35362789815033058</v>
      </c>
      <c r="S261" s="10">
        <f t="shared" ca="1" si="46"/>
        <v>0.70309786803627417</v>
      </c>
      <c r="T261" s="6">
        <f t="array" aca="1" ref="T261:Y261" ca="1">IFERROR(IF(S261&lt;fRev1,(SQRT(dLowCoeffB^2+S261*dLowCoeffA*4)-dLowCoeffB)/(dLowCoeffA*2),
(SQRT(dHighCoeffB^2-(fRev1*fPower2*fPower3/dHighInterp1
-fRev2*fPower1*fPower3/dHighInterp2+fRev3*fPower1*fPower2/dHighInterp3-S261)
*dHighCoeffA*4)+dHighCoeffB)/(dHighCoeffA*2)),"-")</f>
        <v>55.962611275338013</v>
      </c>
      <c r="U261" s="3">
        <f ca="1"/>
        <v>90.207923025141454</v>
      </c>
      <c r="V261" s="3">
        <f ca="1"/>
        <v>138.14704431784796</v>
      </c>
      <c r="W261" s="3">
        <f ca="1"/>
        <v>199.43672148844186</v>
      </c>
      <c r="X261" s="3">
        <f ca="1"/>
        <v>287.20930360561493</v>
      </c>
      <c r="Y261" s="3">
        <f ca="1"/>
        <v>405.66853480721215</v>
      </c>
    </row>
    <row r="262" spans="1:25" x14ac:dyDescent="0.25">
      <c r="A262">
        <v>260</v>
      </c>
      <c r="B262" s="9">
        <f t="shared" si="37"/>
        <v>7.2222222222222223</v>
      </c>
      <c r="C262" s="3">
        <f t="shared" ca="1" si="39"/>
        <v>4</v>
      </c>
      <c r="D262">
        <f t="shared" ca="1" si="40"/>
        <v>265.09884672231954</v>
      </c>
      <c r="E262" s="8">
        <f t="shared" ca="1" si="41"/>
        <v>0.91683571138197828</v>
      </c>
      <c r="F262" s="8">
        <f t="shared" ca="1" si="42"/>
        <v>308.60690045117389</v>
      </c>
      <c r="G262" s="8">
        <f t="shared" ca="1" si="43"/>
        <v>0.3197228489284053</v>
      </c>
      <c r="H262" s="8">
        <f t="shared" ca="1" si="44"/>
        <v>0.70490383839920945</v>
      </c>
      <c r="I262" s="8">
        <f t="shared" ca="1" si="45"/>
        <v>287.79788146867287</v>
      </c>
      <c r="K262" s="7">
        <f t="shared" ca="1" si="38"/>
        <v>265.09884672231954</v>
      </c>
      <c r="L262" s="7">
        <f t="array" aca="1" ref="L262:Q262" ca="1">IF(K262&lt;fPower1,(fPower1-K262)*K262*fRev0/dLowInterp1+(K262-fPower0)*K262*fRev1/dLowInterp2,
IF(K262&lt;fPower3,(K262-fPower2)*(K262-fPower3)*fRev1/dHighInterp1-(K262-fPower1)*(K262-fPower3)*fRev2/dHighInterp2+(K262-fPower1)*(K262-fPower2)*fRev3/dHighInterp3,1))</f>
        <v>1</v>
      </c>
      <c r="M262" s="8">
        <f ca="1"/>
        <v>1</v>
      </c>
      <c r="N262" s="8">
        <f ca="1"/>
        <v>1</v>
      </c>
      <c r="O262" s="8">
        <f ca="1"/>
        <v>0.91683571138197828</v>
      </c>
      <c r="P262" s="8">
        <f ca="1"/>
        <v>0.63135894850305119</v>
      </c>
      <c r="Q262" s="8">
        <f ca="1"/>
        <v>0.356043784279505</v>
      </c>
      <c r="S262" s="10">
        <f t="shared" ca="1" si="46"/>
        <v>0.70490383839920945</v>
      </c>
      <c r="T262" s="6">
        <f t="array" aca="1" ref="T262:Y262" ca="1">IFERROR(IF(S262&lt;fRev1,(SQRT(dLowCoeffB^2+S262*dLowCoeffA*4)-dLowCoeffB)/(dLowCoeffA*2),
(SQRT(dHighCoeffB^2-(fRev1*fPower2*fPower3/dHighInterp1
-fRev2*fPower1*fPower3/dHighInterp2+fRev3*fPower1*fPower2/dHighInterp3-S262)
*dHighCoeffA*4)+dHighCoeffB)/(dHighCoeffA*2)),"-")</f>
        <v>56.067275036582096</v>
      </c>
      <c r="U262" s="3">
        <f ca="1"/>
        <v>90.420980787990899</v>
      </c>
      <c r="V262" s="3">
        <f ca="1"/>
        <v>138.4521961890224</v>
      </c>
      <c r="W262" s="3">
        <f ca="1"/>
        <v>199.86988747266156</v>
      </c>
      <c r="X262" s="3">
        <f ca="1"/>
        <v>287.79788146867287</v>
      </c>
      <c r="Y262" s="3">
        <f ca="1"/>
        <v>406.53915081222016</v>
      </c>
    </row>
    <row r="263" spans="1:25" x14ac:dyDescent="0.25">
      <c r="A263">
        <v>261</v>
      </c>
      <c r="B263" s="9">
        <f t="shared" si="37"/>
        <v>7.25</v>
      </c>
      <c r="C263" s="3">
        <f t="shared" ca="1" si="39"/>
        <v>4</v>
      </c>
      <c r="D263">
        <f t="shared" ca="1" si="40"/>
        <v>266.09884672231954</v>
      </c>
      <c r="E263" s="8">
        <f t="shared" ca="1" si="41"/>
        <v>0.91915662524922281</v>
      </c>
      <c r="F263" s="8">
        <f t="shared" ca="1" si="42"/>
        <v>309.38812005888843</v>
      </c>
      <c r="G263" s="8">
        <f t="shared" ca="1" si="43"/>
        <v>0.32211010294120535</v>
      </c>
      <c r="H263" s="8">
        <f t="shared" ca="1" si="44"/>
        <v>0.70668825961372417</v>
      </c>
      <c r="I263" s="8">
        <f t="shared" ca="1" si="45"/>
        <v>288.38116560160614</v>
      </c>
      <c r="K263" s="7">
        <f t="shared" ca="1" si="38"/>
        <v>266.09884672231954</v>
      </c>
      <c r="L263" s="7">
        <f t="array" aca="1" ref="L263:Q263" ca="1">IF(K263&lt;fPower1,(fPower1-K263)*K263*fRev0/dLowInterp1+(K263-fPower0)*K263*fRev1/dLowInterp2,
IF(K263&lt;fPower3,(K263-fPower2)*(K263-fPower3)*fRev1/dHighInterp1-(K263-fPower1)*(K263-fPower3)*fRev2/dHighInterp2+(K263-fPower1)*(K263-fPower2)*fRev3/dHighInterp3,1))</f>
        <v>1</v>
      </c>
      <c r="M263" s="8">
        <f ca="1"/>
        <v>1</v>
      </c>
      <c r="N263" s="8">
        <f ca="1"/>
        <v>1</v>
      </c>
      <c r="O263" s="8">
        <f ca="1"/>
        <v>0.91915662524922281</v>
      </c>
      <c r="P263" s="8">
        <f ca="1"/>
        <v>0.63476739355647882</v>
      </c>
      <c r="Q263" s="8">
        <f ca="1"/>
        <v>0.35846779483377766</v>
      </c>
      <c r="S263" s="10">
        <f t="shared" ca="1" si="46"/>
        <v>0.70668825961372417</v>
      </c>
      <c r="T263" s="6">
        <f t="array" aca="1" ref="T263:Y263" ca="1">IFERROR(IF(S263&lt;fRev1,(SQRT(dLowCoeffB^2+S263*dLowCoeffA*4)-dLowCoeffB)/(dLowCoeffA*2),
(SQRT(dHighCoeffB^2-(fRev1*fPower2*fPower3/dHighInterp1
-fRev2*fPower1*fPower3/dHighInterp2+fRev3*fPower1*fPower2/dHighInterp3-S263)
*dHighCoeffA*4)+dHighCoeffB)/(dHighCoeffA*2)),"-")</f>
        <v>56.171003569929312</v>
      </c>
      <c r="U263" s="3">
        <f ca="1"/>
        <v>90.632078545075103</v>
      </c>
      <c r="V263" s="3">
        <f ca="1"/>
        <v>138.75457628820371</v>
      </c>
      <c r="W263" s="3">
        <f ca="1"/>
        <v>200.29912913123039</v>
      </c>
      <c r="X263" s="3">
        <f ca="1"/>
        <v>288.38116560160614</v>
      </c>
      <c r="Y263" s="3">
        <f ca="1"/>
        <v>407.40174415237107</v>
      </c>
    </row>
    <row r="264" spans="1:25" x14ac:dyDescent="0.25">
      <c r="A264">
        <v>262</v>
      </c>
      <c r="B264" s="9">
        <f t="shared" si="37"/>
        <v>7.2777777777777777</v>
      </c>
      <c r="C264" s="3">
        <f t="shared" ca="1" si="39"/>
        <v>4</v>
      </c>
      <c r="D264">
        <f t="shared" ca="1" si="40"/>
        <v>267.09884672231954</v>
      </c>
      <c r="E264" s="8">
        <f t="shared" ca="1" si="41"/>
        <v>0.92144951113910922</v>
      </c>
      <c r="F264" s="8">
        <f t="shared" ca="1" si="42"/>
        <v>310.15990544942417</v>
      </c>
      <c r="G264" s="8">
        <f t="shared" ca="1" si="43"/>
        <v>0.32450331208819166</v>
      </c>
      <c r="H264" s="8">
        <f t="shared" ca="1" si="44"/>
        <v>0.70845113167981766</v>
      </c>
      <c r="I264" s="8">
        <f t="shared" ca="1" si="45"/>
        <v>288.95910878585448</v>
      </c>
      <c r="K264" s="7">
        <f t="shared" ca="1" si="38"/>
        <v>267.09884672231954</v>
      </c>
      <c r="L264" s="7">
        <f t="array" aca="1" ref="L264:Q264" ca="1">IF(K264&lt;fPower1,(fPower1-K264)*K264*fRev0/dLowInterp1+(K264-fPower0)*K264*fRev1/dLowInterp2,
IF(K264&lt;fPower3,(K264-fPower2)*(K264-fPower3)*fRev1/dHighInterp1-(K264-fPower1)*(K264-fPower3)*fRev2/dHighInterp2+(K264-fPower1)*(K264-fPower2)*fRev3/dHighInterp3,1))</f>
        <v>1</v>
      </c>
      <c r="M264" s="8">
        <f ca="1"/>
        <v>1</v>
      </c>
      <c r="N264" s="8">
        <f ca="1"/>
        <v>1</v>
      </c>
      <c r="O264" s="8">
        <f ca="1"/>
        <v>0.92144951113910922</v>
      </c>
      <c r="P264" s="8">
        <f ca="1"/>
        <v>0.63816031309990484</v>
      </c>
      <c r="Q264" s="8">
        <f ca="1"/>
        <v>0.3608999298131485</v>
      </c>
      <c r="S264" s="10">
        <f t="shared" ca="1" si="46"/>
        <v>0.70845113167981766</v>
      </c>
      <c r="T264" s="6">
        <f t="array" aca="1" ref="T264:Y264" ca="1">IFERROR(IF(S264&lt;fRev1,(SQRT(dLowCoeffB^2+S264*dLowCoeffA*4)-dLowCoeffB)/(dLowCoeffA*2),
(SQRT(dHighCoeffB^2-(fRev1*fPower2*fPower3/dHighInterp1
-fRev2*fPower1*fPower3/dHighInterp2+fRev3*fPower1*fPower2/dHighInterp3-S264)
*dHighCoeffA*4)+dHighCoeffB)/(dHighCoeffA*2)),"-")</f>
        <v>56.273788366148274</v>
      </c>
      <c r="U264" s="3">
        <f ca="1"/>
        <v>90.841200042104717</v>
      </c>
      <c r="V264" s="3">
        <f ca="1"/>
        <v>139.05416064648648</v>
      </c>
      <c r="W264" s="3">
        <f ca="1"/>
        <v>200.72441224555234</v>
      </c>
      <c r="X264" s="3">
        <f ca="1"/>
        <v>288.95910878585448</v>
      </c>
      <c r="Y264" s="3">
        <f ca="1"/>
        <v>408.25624867576113</v>
      </c>
    </row>
    <row r="265" spans="1:25" x14ac:dyDescent="0.25">
      <c r="A265">
        <v>263</v>
      </c>
      <c r="B265" s="9">
        <f t="shared" si="37"/>
        <v>7.3055555555555554</v>
      </c>
      <c r="C265" s="3">
        <f t="shared" ca="1" si="39"/>
        <v>4</v>
      </c>
      <c r="D265">
        <f t="shared" ca="1" si="40"/>
        <v>268.09884672231954</v>
      </c>
      <c r="E265" s="8">
        <f t="shared" ca="1" si="41"/>
        <v>0.92371436905163784</v>
      </c>
      <c r="F265" s="8">
        <f t="shared" ca="1" si="42"/>
        <v>310.92225662278133</v>
      </c>
      <c r="G265" s="8">
        <f t="shared" ca="1" si="43"/>
        <v>0.32690240357447858</v>
      </c>
      <c r="H265" s="8">
        <f t="shared" ca="1" si="44"/>
        <v>0.71019245459749047</v>
      </c>
      <c r="I265" s="8">
        <f t="shared" ca="1" si="45"/>
        <v>289.53166367973495</v>
      </c>
      <c r="K265" s="7">
        <f t="shared" ca="1" si="38"/>
        <v>268.09884672231954</v>
      </c>
      <c r="L265" s="7">
        <f t="array" aca="1" ref="L265:Q265" ca="1">IF(K265&lt;fPower1,(fPower1-K265)*K265*fRev0/dLowInterp1+(K265-fPower0)*K265*fRev1/dLowInterp2,
IF(K265&lt;fPower3,(K265-fPower2)*(K265-fPower3)*fRev1/dHighInterp1-(K265-fPower1)*(K265-fPower3)*fRev2/dHighInterp2+(K265-fPower1)*(K265-fPower2)*fRev3/dHighInterp3,1))</f>
        <v>1</v>
      </c>
      <c r="M265" s="8">
        <f ca="1"/>
        <v>1</v>
      </c>
      <c r="N265" s="8">
        <f ca="1"/>
        <v>1</v>
      </c>
      <c r="O265" s="8">
        <f ca="1"/>
        <v>0.92371436905163784</v>
      </c>
      <c r="P265" s="8">
        <f ca="1"/>
        <v>0.64153770713332947</v>
      </c>
      <c r="Q265" s="8">
        <f ca="1"/>
        <v>0.36334018921761746</v>
      </c>
      <c r="S265" s="10">
        <f t="shared" ca="1" si="46"/>
        <v>0.71019245459749047</v>
      </c>
      <c r="T265" s="6">
        <f t="array" aca="1" ref="T265:Y265" ca="1">IFERROR(IF(S265&lt;fRev1,(SQRT(dLowCoeffB^2+S265*dLowCoeffA*4)-dLowCoeffB)/(dLowCoeffA*2),
(SQRT(dHighCoeffB^2-(fRev1*fPower2*fPower3/dHighInterp1
-fRev2*fPower1*fPower3/dHighInterp2+fRev3*fPower1*fPower2/dHighInterp3-S265)
*dHighCoeffA*4)+dHighCoeffB)/(dHighCoeffA*2)),"-")</f>
        <v>56.375620891299285</v>
      </c>
      <c r="U265" s="3">
        <f ca="1"/>
        <v>91.048328999269145</v>
      </c>
      <c r="V265" s="3">
        <f ca="1"/>
        <v>139.35092524326816</v>
      </c>
      <c r="W265" s="3">
        <f ca="1"/>
        <v>201.14570251914293</v>
      </c>
      <c r="X265" s="3">
        <f ca="1"/>
        <v>289.53166367973495</v>
      </c>
      <c r="Y265" s="3">
        <f ca="1"/>
        <v>409.10259813180215</v>
      </c>
    </row>
    <row r="266" spans="1:25" x14ac:dyDescent="0.25">
      <c r="A266">
        <v>264</v>
      </c>
      <c r="B266" s="9">
        <f t="shared" si="37"/>
        <v>7.333333333333333</v>
      </c>
      <c r="C266" s="3">
        <f t="shared" ca="1" si="39"/>
        <v>4</v>
      </c>
      <c r="D266">
        <f t="shared" ca="1" si="40"/>
        <v>269.09884672231954</v>
      </c>
      <c r="E266" s="8">
        <f t="shared" ca="1" si="41"/>
        <v>0.92595119898680867</v>
      </c>
      <c r="F266" s="8">
        <f t="shared" ca="1" si="42"/>
        <v>311.6751735789598</v>
      </c>
      <c r="G266" s="8">
        <f t="shared" ca="1" si="43"/>
        <v>0.32930730460518043</v>
      </c>
      <c r="H266" s="8">
        <f t="shared" ca="1" si="44"/>
        <v>0.71191222836674228</v>
      </c>
      <c r="I266" s="8">
        <f t="shared" ca="1" si="45"/>
        <v>290.09878282963882</v>
      </c>
      <c r="K266" s="7">
        <f t="shared" ca="1" si="38"/>
        <v>269.09884672231954</v>
      </c>
      <c r="L266" s="7">
        <f t="array" aca="1" ref="L266:Q266" ca="1">IF(K266&lt;fPower1,(fPower1-K266)*K266*fRev0/dLowInterp1+(K266-fPower0)*K266*fRev1/dLowInterp2,
IF(K266&lt;fPower3,(K266-fPower2)*(K266-fPower3)*fRev1/dHighInterp1-(K266-fPower1)*(K266-fPower3)*fRev2/dHighInterp2+(K266-fPower1)*(K266-fPower2)*fRev3/dHighInterp3,1))</f>
        <v>1</v>
      </c>
      <c r="M266" s="8">
        <f ca="1"/>
        <v>1</v>
      </c>
      <c r="N266" s="8">
        <f ca="1"/>
        <v>1</v>
      </c>
      <c r="O266" s="8">
        <f ca="1"/>
        <v>0.92595119898680867</v>
      </c>
      <c r="P266" s="8">
        <f ca="1"/>
        <v>0.64489957565675249</v>
      </c>
      <c r="Q266" s="8">
        <f ca="1"/>
        <v>0.36578857304718448</v>
      </c>
      <c r="S266" s="10">
        <f t="shared" ca="1" si="46"/>
        <v>0.71191222836674228</v>
      </c>
      <c r="T266" s="6">
        <f t="array" aca="1" ref="T266:Y266" ca="1">IFERROR(IF(S266&lt;fRev1,(SQRT(dLowCoeffB^2+S266*dLowCoeffA*4)-dLowCoeffB)/(dLowCoeffA*2),
(SQRT(dHighCoeffB^2-(fRev1*fPower2*fPower3/dHighInterp1
-fRev2*fPower1*fPower3/dHighInterp2+fRev3*fPower1*fPower2/dHighInterp3-S266)
*dHighCoeffA*4)+dHighCoeffB)/(dHighCoeffA*2)),"-")</f>
        <v>56.476492588740484</v>
      </c>
      <c r="U266" s="3">
        <f ca="1"/>
        <v>91.253449115138253</v>
      </c>
      <c r="V266" s="3">
        <f ca="1"/>
        <v>139.64484601197265</v>
      </c>
      <c r="W266" s="3">
        <f ca="1"/>
        <v>201.5629655857868</v>
      </c>
      <c r="X266" s="3">
        <f ca="1"/>
        <v>290.09878282963882</v>
      </c>
      <c r="Y266" s="3">
        <f ca="1"/>
        <v>409.94072618710834</v>
      </c>
    </row>
    <row r="267" spans="1:25" x14ac:dyDescent="0.25">
      <c r="A267">
        <v>265</v>
      </c>
      <c r="B267" s="9">
        <f t="shared" si="37"/>
        <v>7.3611111111111107</v>
      </c>
      <c r="C267" s="3">
        <f t="shared" ca="1" si="39"/>
        <v>5</v>
      </c>
      <c r="D267">
        <f t="shared" ca="1" si="40"/>
        <v>290.09878282963882</v>
      </c>
      <c r="E267" s="8">
        <f t="shared" ca="1" si="41"/>
        <v>0.7119122283667414</v>
      </c>
      <c r="F267" s="8">
        <f t="shared" ca="1" si="42"/>
        <v>311.6751735789594</v>
      </c>
      <c r="G267" s="8">
        <f t="shared" ca="1" si="43"/>
        <v>0.33171220563588227</v>
      </c>
      <c r="H267" s="8">
        <f t="shared" ca="1" si="44"/>
        <v>0.54488666709608291</v>
      </c>
      <c r="I267" s="8">
        <f t="shared" ca="1" si="45"/>
        <v>336.96266799344403</v>
      </c>
      <c r="K267" s="7">
        <f t="shared" ca="1" si="38"/>
        <v>290.09878282963882</v>
      </c>
      <c r="L267" s="7">
        <f t="array" aca="1" ref="L267:Q267" ca="1">IF(K267&lt;fPower1,(fPower1-K267)*K267*fRev0/dLowInterp1+(K267-fPower0)*K267*fRev1/dLowInterp2,
IF(K267&lt;fPower3,(K267-fPower2)*(K267-fPower3)*fRev1/dHighInterp1-(K267-fPower1)*(K267-fPower3)*fRev2/dHighInterp2+(K267-fPower1)*(K267-fPower2)*fRev3/dHighInterp3,1))</f>
        <v>1</v>
      </c>
      <c r="M267" s="8">
        <f ca="1"/>
        <v>1</v>
      </c>
      <c r="N267" s="8">
        <f ca="1"/>
        <v>1</v>
      </c>
      <c r="O267" s="8">
        <f ca="1"/>
        <v>0.96645006044042647</v>
      </c>
      <c r="P267" s="8">
        <f ca="1"/>
        <v>0.7119122283667414</v>
      </c>
      <c r="Q267" s="8">
        <f ca="1"/>
        <v>0.41908120807151256</v>
      </c>
      <c r="S267" s="10">
        <f t="shared" ca="1" si="46"/>
        <v>0.54488666709608291</v>
      </c>
      <c r="T267" s="6">
        <f t="array" aca="1" ref="T267:Y267" ca="1">IFERROR(IF(S267&lt;fRev1,(SQRT(dLowCoeffB^2+S267*dLowCoeffA*4)-dLowCoeffB)/(dLowCoeffA*2),
(SQRT(dHighCoeffB^2-(fRev1*fPower2*fPower3/dHighInterp1
-fRev2*fPower1*fPower3/dHighInterp2+fRev3*fPower1*fPower2/dHighInterp3-S267)
*dHighCoeffA*4)+dHighCoeffB)/(dHighCoeffA*2)),"-")</f>
        <v>47.777977668612039</v>
      </c>
      <c r="U267" s="3">
        <f ca="1"/>
        <v>73.40280468017319</v>
      </c>
      <c r="V267" s="3">
        <f ca="1"/>
        <v>114.1696589643341</v>
      </c>
      <c r="W267" s="3">
        <f ca="1"/>
        <v>165.42683927044166</v>
      </c>
      <c r="X267" s="3">
        <f ca="1"/>
        <v>241.09569348545006</v>
      </c>
      <c r="Y267" s="3">
        <f ca="1"/>
        <v>336.96266799344403</v>
      </c>
    </row>
    <row r="268" spans="1:25" x14ac:dyDescent="0.25">
      <c r="A268">
        <v>266</v>
      </c>
      <c r="B268" s="9">
        <f t="shared" si="37"/>
        <v>7.3888888888888893</v>
      </c>
      <c r="C268" s="3">
        <f t="shared" ca="1" si="39"/>
        <v>5</v>
      </c>
      <c r="D268">
        <f t="shared" ca="1" si="40"/>
        <v>291.09878282963882</v>
      </c>
      <c r="E268" s="8">
        <f t="shared" ca="1" si="41"/>
        <v>0.71493253666209777</v>
      </c>
      <c r="F268" s="8">
        <f t="shared" ca="1" si="42"/>
        <v>312.99746455066639</v>
      </c>
      <c r="G268" s="8">
        <f t="shared" ca="1" si="43"/>
        <v>0.33412730952902014</v>
      </c>
      <c r="H268" s="8">
        <f t="shared" ca="1" si="44"/>
        <v>0.54719836459906712</v>
      </c>
      <c r="I268" s="8">
        <f t="shared" ca="1" si="45"/>
        <v>337.87810386570783</v>
      </c>
      <c r="K268" s="7">
        <f t="shared" ca="1" si="38"/>
        <v>291.09878282963882</v>
      </c>
      <c r="L268" s="7">
        <f t="array" aca="1" ref="L268:Q268" ca="1">IF(K268&lt;fPower1,(fPower1-K268)*K268*fRev0/dLowInterp1+(K268-fPower0)*K268*fRev1/dLowInterp2,
IF(K268&lt;fPower3,(K268-fPower2)*(K268-fPower3)*fRev1/dHighInterp1-(K268-fPower1)*(K268-fPower3)*fRev2/dHighInterp2+(K268-fPower1)*(K268-fPower2)*fRev3/dHighInterp3,1))</f>
        <v>1</v>
      </c>
      <c r="M268" s="8">
        <f ca="1"/>
        <v>1</v>
      </c>
      <c r="N268" s="8">
        <f ca="1"/>
        <v>1</v>
      </c>
      <c r="O268" s="8">
        <f ca="1"/>
        <v>0.96807027666450596</v>
      </c>
      <c r="P268" s="8">
        <f ca="1"/>
        <v>0.71493253666209777</v>
      </c>
      <c r="Q268" s="8">
        <f ca="1"/>
        <v>0.42170832873414765</v>
      </c>
      <c r="S268" s="10">
        <f t="shared" ca="1" si="46"/>
        <v>0.54719836459906712</v>
      </c>
      <c r="T268" s="6">
        <f t="array" aca="1" ref="T268:Y268" ca="1">IFERROR(IF(S268&lt;fRev1,(SQRT(dLowCoeffB^2+S268*dLowCoeffA*4)-dLowCoeffB)/(dLowCoeffA*2),
(SQRT(dHighCoeffB^2-(fRev1*fPower2*fPower3/dHighInterp1
-fRev2*fPower1*fPower3/dHighInterp2+fRev3*fPower1*fPower2/dHighInterp3-S268)
*dHighCoeffA*4)+dHighCoeffB)/(dHighCoeffA*2)),"-")</f>
        <v>47.886242416204915</v>
      </c>
      <c r="U268" s="3">
        <f ca="1"/>
        <v>73.626623882280626</v>
      </c>
      <c r="V268" s="3">
        <f ca="1"/>
        <v>114.48803200852572</v>
      </c>
      <c r="W268" s="3">
        <f ca="1"/>
        <v>165.87814806316163</v>
      </c>
      <c r="X268" s="3">
        <f ca="1"/>
        <v>241.70658673284888</v>
      </c>
      <c r="Y268" s="3">
        <f ca="1"/>
        <v>337.87810386570783</v>
      </c>
    </row>
    <row r="269" spans="1:25" x14ac:dyDescent="0.25">
      <c r="A269">
        <v>267</v>
      </c>
      <c r="B269" s="9">
        <f t="shared" si="37"/>
        <v>7.416666666666667</v>
      </c>
      <c r="C269" s="3">
        <f t="shared" ca="1" si="39"/>
        <v>5</v>
      </c>
      <c r="D269">
        <f t="shared" ca="1" si="40"/>
        <v>292.09878282963882</v>
      </c>
      <c r="E269" s="8">
        <f t="shared" ca="1" si="41"/>
        <v>0.71793731944745209</v>
      </c>
      <c r="F269" s="8">
        <f t="shared" ca="1" si="42"/>
        <v>314.31295845409454</v>
      </c>
      <c r="G269" s="8">
        <f t="shared" ca="1" si="43"/>
        <v>0.33655256383807952</v>
      </c>
      <c r="H269" s="8">
        <f t="shared" ca="1" si="44"/>
        <v>0.54949817911554988</v>
      </c>
      <c r="I269" s="8">
        <f t="shared" ca="1" si="45"/>
        <v>338.79100354709789</v>
      </c>
      <c r="K269" s="7">
        <f t="shared" ca="1" si="38"/>
        <v>292.09878282963882</v>
      </c>
      <c r="L269" s="7">
        <f t="array" aca="1" ref="L269:Q269" ca="1">IF(K269&lt;fPower1,(fPower1-K269)*K269*fRev0/dLowInterp1+(K269-fPower0)*K269*fRev1/dLowInterp2,
IF(K269&lt;fPower3,(K269-fPower2)*(K269-fPower3)*fRev1/dHighInterp1-(K269-fPower1)*(K269-fPower3)*fRev2/dHighInterp2+(K269-fPower1)*(K269-fPower2)*fRev3/dHighInterp3,1))</f>
        <v>1</v>
      </c>
      <c r="M269" s="8">
        <f ca="1"/>
        <v>1</v>
      </c>
      <c r="N269" s="8">
        <f ca="1"/>
        <v>1</v>
      </c>
      <c r="O269" s="8">
        <f ca="1"/>
        <v>0.96966246491122754</v>
      </c>
      <c r="P269" s="8">
        <f ca="1"/>
        <v>0.71793731944745209</v>
      </c>
      <c r="Q269" s="8">
        <f ca="1"/>
        <v>0.42434357382188076</v>
      </c>
      <c r="S269" s="10">
        <f t="shared" ca="1" si="46"/>
        <v>0.54949817911554988</v>
      </c>
      <c r="T269" s="6">
        <f t="array" aca="1" ref="T269:Y269" ca="1">IFERROR(IF(S269&lt;fRev1,(SQRT(dLowCoeffB^2+S269*dLowCoeffA*4)-dLowCoeffB)/(dLowCoeffA*2),
(SQRT(dHighCoeffB^2-(fRev1*fPower2*fPower3/dHighInterp1
-fRev2*fPower1*fPower3/dHighInterp2+fRev3*fPower1*fPower2/dHighInterp3-S269)
*dHighCoeffA*4)+dHighCoeffB)/(dHighCoeffA*2)),"-")</f>
        <v>47.994224434360746</v>
      </c>
      <c r="U269" s="3">
        <f ca="1"/>
        <v>73.849825038498764</v>
      </c>
      <c r="V269" s="3">
        <f ca="1"/>
        <v>114.8055472840436</v>
      </c>
      <c r="W269" s="3">
        <f ca="1"/>
        <v>166.32824698819053</v>
      </c>
      <c r="X269" s="3">
        <f ca="1"/>
        <v>242.31586482009794</v>
      </c>
      <c r="Y269" s="3">
        <f ca="1"/>
        <v>338.79100354709789</v>
      </c>
    </row>
    <row r="270" spans="1:25" x14ac:dyDescent="0.25">
      <c r="A270">
        <v>268</v>
      </c>
      <c r="B270" s="9">
        <f t="shared" si="37"/>
        <v>7.4444444444444446</v>
      </c>
      <c r="C270" s="3">
        <f t="shared" ca="1" si="39"/>
        <v>5</v>
      </c>
      <c r="D270">
        <f t="shared" ca="1" si="40"/>
        <v>293.09878282963882</v>
      </c>
      <c r="E270" s="8">
        <f t="shared" ca="1" si="41"/>
        <v>0.72092657672280536</v>
      </c>
      <c r="F270" s="8">
        <f t="shared" ca="1" si="42"/>
        <v>315.62165528924419</v>
      </c>
      <c r="G270" s="8">
        <f t="shared" ca="1" si="43"/>
        <v>0.33898791611654588</v>
      </c>
      <c r="H270" s="8">
        <f t="shared" ca="1" si="44"/>
        <v>0.55178611064553185</v>
      </c>
      <c r="I270" s="8">
        <f t="shared" ca="1" si="45"/>
        <v>339.70134887334541</v>
      </c>
      <c r="K270" s="7">
        <f t="shared" ca="1" si="38"/>
        <v>293.09878282963882</v>
      </c>
      <c r="L270" s="7">
        <f t="array" aca="1" ref="L270:Q270" ca="1">IF(K270&lt;fPower1,(fPower1-K270)*K270*fRev0/dLowInterp1+(K270-fPower0)*K270*fRev1/dLowInterp2,
IF(K270&lt;fPower3,(K270-fPower2)*(K270-fPower3)*fRev1/dHighInterp1-(K270-fPower1)*(K270-fPower3)*fRev2/dHighInterp2+(K270-fPower1)*(K270-fPower2)*fRev3/dHighInterp3,1))</f>
        <v>1</v>
      </c>
      <c r="M270" s="8">
        <f ca="1"/>
        <v>1</v>
      </c>
      <c r="N270" s="8">
        <f ca="1"/>
        <v>1</v>
      </c>
      <c r="O270" s="8">
        <f ca="1"/>
        <v>0.97122662518059144</v>
      </c>
      <c r="P270" s="8">
        <f ca="1"/>
        <v>0.72092657672280536</v>
      </c>
      <c r="Q270" s="8">
        <f ca="1"/>
        <v>0.42698694333471204</v>
      </c>
      <c r="S270" s="10">
        <f t="shared" ca="1" si="46"/>
        <v>0.55178611064553185</v>
      </c>
      <c r="T270" s="6">
        <f t="array" aca="1" ref="T270:Y270" ca="1">IFERROR(IF(S270&lt;fRev1,(SQRT(dLowCoeffB^2+S270*dLowCoeffA*4)-dLowCoeffB)/(dLowCoeffA*2),
(SQRT(dHighCoeffB^2-(fRev1*fPower2*fPower3/dHighInterp1
-fRev2*fPower1*fPower3/dHighInterp2+fRev3*fPower1*fPower2/dHighInterp3-S270)
*dHighCoeffA*4)+dHighCoeffB)/(dHighCoeffA*2)),"-")</f>
        <v>48.101921561607938</v>
      </c>
      <c r="U270" s="3">
        <f ca="1"/>
        <v>74.07240370526641</v>
      </c>
      <c r="V270" s="3">
        <f ca="1"/>
        <v>115.12219844889619</v>
      </c>
      <c r="W270" s="3">
        <f ca="1"/>
        <v>166.7771270509152</v>
      </c>
      <c r="X270" s="3">
        <f ca="1"/>
        <v>242.92351555860066</v>
      </c>
      <c r="Y270" s="3">
        <f ca="1"/>
        <v>339.70134887334541</v>
      </c>
    </row>
    <row r="271" spans="1:25" x14ac:dyDescent="0.25">
      <c r="A271">
        <v>269</v>
      </c>
      <c r="B271" s="9">
        <f t="shared" si="37"/>
        <v>7.4722222222222223</v>
      </c>
      <c r="C271" s="3">
        <f t="shared" ca="1" si="39"/>
        <v>5</v>
      </c>
      <c r="D271">
        <f t="shared" ca="1" si="40"/>
        <v>294.09878282963882</v>
      </c>
      <c r="E271" s="8">
        <f t="shared" ca="1" si="41"/>
        <v>0.72390030848815701</v>
      </c>
      <c r="F271" s="8">
        <f t="shared" ca="1" si="42"/>
        <v>316.92355505611516</v>
      </c>
      <c r="G271" s="8">
        <f t="shared" ca="1" si="43"/>
        <v>0.34143331391790482</v>
      </c>
      <c r="H271" s="8">
        <f t="shared" ca="1" si="44"/>
        <v>0.55406215918901247</v>
      </c>
      <c r="I271" s="8">
        <f t="shared" ca="1" si="45"/>
        <v>340.60912155786559</v>
      </c>
      <c r="K271" s="7">
        <f t="shared" ca="1" si="38"/>
        <v>294.09878282963882</v>
      </c>
      <c r="L271" s="7">
        <f t="array" aca="1" ref="L271:Q271" ca="1">IF(K271&lt;fPower1,(fPower1-K271)*K271*fRev0/dLowInterp1+(K271-fPower0)*K271*fRev1/dLowInterp2,
IF(K271&lt;fPower3,(K271-fPower2)*(K271-fPower3)*fRev1/dHighInterp1-(K271-fPower1)*(K271-fPower3)*fRev2/dHighInterp2+(K271-fPower1)*(K271-fPower2)*fRev3/dHighInterp3,1))</f>
        <v>1</v>
      </c>
      <c r="M271" s="8">
        <f ca="1"/>
        <v>1</v>
      </c>
      <c r="N271" s="8">
        <f ca="1"/>
        <v>1</v>
      </c>
      <c r="O271" s="8">
        <f ca="1"/>
        <v>0.97276275747259722</v>
      </c>
      <c r="P271" s="8">
        <f ca="1"/>
        <v>0.72390030848815701</v>
      </c>
      <c r="Q271" s="8">
        <f ca="1"/>
        <v>0.4296384372726415</v>
      </c>
      <c r="S271" s="10">
        <f t="shared" ca="1" si="46"/>
        <v>0.55406215918901247</v>
      </c>
      <c r="T271" s="6">
        <f t="array" aca="1" ref="T271:Y271" ca="1">IFERROR(IF(S271&lt;fRev1,(SQRT(dLowCoeffB^2+S271*dLowCoeffA*4)-dLowCoeffB)/(dLowCoeffA*2),
(SQRT(dHighCoeffB^2-(fRev1*fPower2*fPower3/dHighInterp1
-fRev2*fPower1*fPower3/dHighInterp2+fRev3*fPower1*fPower2/dHighInterp3-S271)
*dHighCoeffA*4)+dHighCoeffB)/(dHighCoeffA*2)),"-")</f>
        <v>48.209331620176272</v>
      </c>
      <c r="U271" s="3">
        <f ca="1"/>
        <v>74.294355408894646</v>
      </c>
      <c r="V271" s="3">
        <f ca="1"/>
        <v>115.43797911593336</v>
      </c>
      <c r="W271" s="3">
        <f ca="1"/>
        <v>167.22477919206324</v>
      </c>
      <c r="X271" s="3">
        <f ca="1"/>
        <v>243.52952666986022</v>
      </c>
      <c r="Y271" s="3">
        <f ca="1"/>
        <v>340.60912155786559</v>
      </c>
    </row>
    <row r="272" spans="1:25" x14ac:dyDescent="0.25">
      <c r="A272">
        <v>270</v>
      </c>
      <c r="B272" s="9">
        <f t="shared" si="37"/>
        <v>7.5</v>
      </c>
      <c r="C272" s="3">
        <f t="shared" ca="1" si="39"/>
        <v>5</v>
      </c>
      <c r="D272">
        <f t="shared" ca="1" si="40"/>
        <v>295.09878282963882</v>
      </c>
      <c r="E272" s="8">
        <f t="shared" ca="1" si="41"/>
        <v>0.72685851474350716</v>
      </c>
      <c r="F272" s="8">
        <f t="shared" ca="1" si="42"/>
        <v>318.21865775470746</v>
      </c>
      <c r="G272" s="8">
        <f t="shared" ca="1" si="43"/>
        <v>0.34388870479564176</v>
      </c>
      <c r="H272" s="8">
        <f t="shared" ca="1" si="44"/>
        <v>0.55632632474599208</v>
      </c>
      <c r="I272" s="8">
        <f t="shared" ca="1" si="45"/>
        <v>341.51430319152746</v>
      </c>
      <c r="K272" s="7">
        <f t="shared" ca="1" si="38"/>
        <v>295.09878282963882</v>
      </c>
      <c r="L272" s="7">
        <f t="array" aca="1" ref="L272:Q272" ca="1">IF(K272&lt;fPower1,(fPower1-K272)*K272*fRev0/dLowInterp1+(K272-fPower0)*K272*fRev1/dLowInterp2,
IF(K272&lt;fPower3,(K272-fPower2)*(K272-fPower3)*fRev1/dHighInterp1-(K272-fPower1)*(K272-fPower3)*fRev2/dHighInterp2+(K272-fPower1)*(K272-fPower2)*fRev3/dHighInterp3,1))</f>
        <v>1</v>
      </c>
      <c r="M272" s="8">
        <f ca="1"/>
        <v>1</v>
      </c>
      <c r="N272" s="8">
        <f ca="1"/>
        <v>1</v>
      </c>
      <c r="O272" s="8">
        <f ca="1"/>
        <v>0.97427086178724509</v>
      </c>
      <c r="P272" s="8">
        <f ca="1"/>
        <v>0.72685851474350716</v>
      </c>
      <c r="Q272" s="8">
        <f ca="1"/>
        <v>0.43229805563566909</v>
      </c>
      <c r="S272" s="10">
        <f t="shared" ca="1" si="46"/>
        <v>0.55632632474599208</v>
      </c>
      <c r="T272" s="6">
        <f t="array" aca="1" ref="T272:Y272" ca="1">IFERROR(IF(S272&lt;fRev1,(SQRT(dLowCoeffB^2+S272*dLowCoeffA*4)-dLowCoeffB)/(dLowCoeffA*2),
(SQRT(dHighCoeffB^2-(fRev1*fPower2*fPower3/dHighInterp1
-fRev2*fPower1*fPower3/dHighInterp2+fRev3*fPower1*fPower2/dHighInterp3-S272)
*dHighCoeffA*4)+dHighCoeffB)/(dHighCoeffA*2)),"-")</f>
        <v>48.316452415936588</v>
      </c>
      <c r="U272" s="3">
        <f ca="1"/>
        <v>74.51567564550696</v>
      </c>
      <c r="V272" s="3">
        <f ca="1"/>
        <v>115.75288285272143</v>
      </c>
      <c r="W272" s="3">
        <f ca="1"/>
        <v>167.67119428751363</v>
      </c>
      <c r="X272" s="3">
        <f ca="1"/>
        <v>244.13388578517996</v>
      </c>
      <c r="Y272" s="3">
        <f ca="1"/>
        <v>341.51430319152746</v>
      </c>
    </row>
    <row r="273" spans="1:25" x14ac:dyDescent="0.25">
      <c r="A273">
        <v>271</v>
      </c>
      <c r="B273" s="9">
        <f t="shared" si="37"/>
        <v>7.5277777777777777</v>
      </c>
      <c r="C273" s="3">
        <f t="shared" ca="1" si="39"/>
        <v>5</v>
      </c>
      <c r="D273">
        <f t="shared" ca="1" si="40"/>
        <v>296.09878282963882</v>
      </c>
      <c r="E273" s="8">
        <f t="shared" ca="1" si="41"/>
        <v>0.72980119548885569</v>
      </c>
      <c r="F273" s="8">
        <f t="shared" ca="1" si="42"/>
        <v>319.50696338502104</v>
      </c>
      <c r="G273" s="8">
        <f t="shared" ca="1" si="43"/>
        <v>0.34635403630324224</v>
      </c>
      <c r="H273" s="8">
        <f t="shared" ca="1" si="44"/>
        <v>0.55857860731647035</v>
      </c>
      <c r="I273" s="8">
        <f t="shared" ca="1" si="45"/>
        <v>342.4168752424402</v>
      </c>
      <c r="K273" s="7">
        <f t="shared" ca="1" si="38"/>
        <v>296.09878282963882</v>
      </c>
      <c r="L273" s="7">
        <f t="array" aca="1" ref="L273:Q273" ca="1">IF(K273&lt;fPower1,(fPower1-K273)*K273*fRev0/dLowInterp1+(K273-fPower0)*K273*fRev1/dLowInterp2,
IF(K273&lt;fPower3,(K273-fPower2)*(K273-fPower3)*fRev1/dHighInterp1-(K273-fPower1)*(K273-fPower3)*fRev2/dHighInterp2+(K273-fPower1)*(K273-fPower2)*fRev3/dHighInterp3,1))</f>
        <v>1</v>
      </c>
      <c r="M273" s="8">
        <f ca="1"/>
        <v>1</v>
      </c>
      <c r="N273" s="8">
        <f ca="1"/>
        <v>1</v>
      </c>
      <c r="O273" s="8">
        <f ca="1"/>
        <v>0.97575093812453528</v>
      </c>
      <c r="P273" s="8">
        <f ca="1"/>
        <v>0.72980119548885569</v>
      </c>
      <c r="Q273" s="8">
        <f ca="1"/>
        <v>0.43496579842379479</v>
      </c>
      <c r="S273" s="10">
        <f t="shared" ca="1" si="46"/>
        <v>0.55857860731647035</v>
      </c>
      <c r="T273" s="6">
        <f t="array" aca="1" ref="T273:Y273" ca="1">IFERROR(IF(S273&lt;fRev1,(SQRT(dLowCoeffB^2+S273*dLowCoeffA*4)-dLowCoeffB)/(dLowCoeffA*2),
(SQRT(dHighCoeffB^2-(fRev1*fPower2*fPower3/dHighInterp1
-fRev2*fPower1*fPower3/dHighInterp2+fRev3*fPower1*fPower2/dHighInterp3-S273)
*dHighCoeffA*4)+dHighCoeffB)/(dHighCoeffA*2)),"-")</f>
        <v>48.423281738342133</v>
      </c>
      <c r="U273" s="3">
        <f ca="1"/>
        <v>74.736359880983201</v>
      </c>
      <c r="V273" s="3">
        <f ca="1"/>
        <v>116.06690318142303</v>
      </c>
      <c r="W273" s="3">
        <f ca="1"/>
        <v>168.11636314811523</v>
      </c>
      <c r="X273" s="3">
        <f ca="1"/>
        <v>244.73658044537231</v>
      </c>
      <c r="Y273" s="3">
        <f ca="1"/>
        <v>342.4168752424402</v>
      </c>
    </row>
    <row r="274" spans="1:25" x14ac:dyDescent="0.25">
      <c r="A274">
        <v>272</v>
      </c>
      <c r="B274" s="9">
        <f t="shared" si="37"/>
        <v>7.5555555555555554</v>
      </c>
      <c r="C274" s="3">
        <f t="shared" ca="1" si="39"/>
        <v>5</v>
      </c>
      <c r="D274">
        <f t="shared" ca="1" si="40"/>
        <v>297.09878282963882</v>
      </c>
      <c r="E274" s="8">
        <f t="shared" ca="1" si="41"/>
        <v>0.73272835072420273</v>
      </c>
      <c r="F274" s="8">
        <f t="shared" ca="1" si="42"/>
        <v>320.78847194705594</v>
      </c>
      <c r="G274" s="8">
        <f t="shared" ca="1" si="43"/>
        <v>0.34882925599419173</v>
      </c>
      <c r="H274" s="8">
        <f t="shared" ca="1" si="44"/>
        <v>0.56081900690044739</v>
      </c>
      <c r="I274" s="8">
        <f t="shared" ca="1" si="45"/>
        <v>343.31681905575954</v>
      </c>
      <c r="K274" s="7">
        <f t="shared" ca="1" si="38"/>
        <v>297.09878282963882</v>
      </c>
      <c r="L274" s="7">
        <f t="array" aca="1" ref="L274:Q274" ca="1">IF(K274&lt;fPower1,(fPower1-K274)*K274*fRev0/dLowInterp1+(K274-fPower0)*K274*fRev1/dLowInterp2,
IF(K274&lt;fPower3,(K274-fPower2)*(K274-fPower3)*fRev1/dHighInterp1-(K274-fPower1)*(K274-fPower3)*fRev2/dHighInterp2+(K274-fPower1)*(K274-fPower2)*fRev3/dHighInterp3,1))</f>
        <v>1</v>
      </c>
      <c r="M274" s="8">
        <f ca="1"/>
        <v>1</v>
      </c>
      <c r="N274" s="8">
        <f ca="1"/>
        <v>1</v>
      </c>
      <c r="O274" s="8">
        <f ca="1"/>
        <v>0.97720298648446735</v>
      </c>
      <c r="P274" s="8">
        <f ca="1"/>
        <v>0.73272835072420273</v>
      </c>
      <c r="Q274" s="8">
        <f ca="1"/>
        <v>0.43764166563701873</v>
      </c>
      <c r="S274" s="10">
        <f t="shared" ca="1" si="46"/>
        <v>0.56081900690044739</v>
      </c>
      <c r="T274" s="6">
        <f t="array" aca="1" ref="T274:Y274" ca="1">IFERROR(IF(S274&lt;fRev1,(SQRT(dLowCoeffB^2+S274*dLowCoeffA*4)-dLowCoeffB)/(dLowCoeffA*2),
(SQRT(dHighCoeffB^2-(fRev1*fPower2*fPower3/dHighInterp1
-fRev2*fPower1*fPower3/dHighInterp2+fRev3*fPower1*fPower2/dHighInterp3-S274)
*dHighCoeffA*4)+dHighCoeffB)/(dHighCoeffA*2)),"-")</f>
        <v>48.529817360372036</v>
      </c>
      <c r="U274" s="3">
        <f ca="1"/>
        <v>74.956403550908647</v>
      </c>
      <c r="V274" s="3">
        <f ca="1"/>
        <v>116.38003357868416</v>
      </c>
      <c r="W274" s="3">
        <f ca="1"/>
        <v>168.56027651951462</v>
      </c>
      <c r="X274" s="3">
        <f ca="1"/>
        <v>245.33759810048076</v>
      </c>
      <c r="Y274" s="3">
        <f ca="1"/>
        <v>343.31681905575954</v>
      </c>
    </row>
    <row r="275" spans="1:25" x14ac:dyDescent="0.25">
      <c r="A275">
        <v>273</v>
      </c>
      <c r="B275" s="9">
        <f t="shared" si="37"/>
        <v>7.583333333333333</v>
      </c>
      <c r="C275" s="3">
        <f t="shared" ca="1" si="39"/>
        <v>5</v>
      </c>
      <c r="D275">
        <f t="shared" ca="1" si="40"/>
        <v>298.09878282963882</v>
      </c>
      <c r="E275" s="8">
        <f t="shared" ca="1" si="41"/>
        <v>0.73563998044954837</v>
      </c>
      <c r="F275" s="8">
        <f t="shared" ca="1" si="42"/>
        <v>322.06318344081228</v>
      </c>
      <c r="G275" s="8">
        <f t="shared" ca="1" si="43"/>
        <v>0.35131431142197578</v>
      </c>
      <c r="H275" s="8">
        <f t="shared" ca="1" si="44"/>
        <v>0.56304752349792353</v>
      </c>
      <c r="I275" s="8">
        <f t="shared" ca="1" si="45"/>
        <v>344.21411585351132</v>
      </c>
      <c r="K275" s="7">
        <f t="shared" ca="1" si="38"/>
        <v>298.09878282963882</v>
      </c>
      <c r="L275" s="7">
        <f t="array" aca="1" ref="L275:Q275" ca="1">IF(K275&lt;fPower1,(fPower1-K275)*K275*fRev0/dLowInterp1+(K275-fPower0)*K275*fRev1/dLowInterp2,
IF(K275&lt;fPower3,(K275-fPower2)*(K275-fPower3)*fRev1/dHighInterp1-(K275-fPower1)*(K275-fPower3)*fRev2/dHighInterp2+(K275-fPower1)*(K275-fPower2)*fRev3/dHighInterp3,1))</f>
        <v>1</v>
      </c>
      <c r="M275" s="8">
        <f ca="1"/>
        <v>1</v>
      </c>
      <c r="N275" s="8">
        <f ca="1"/>
        <v>1</v>
      </c>
      <c r="O275" s="8">
        <f ca="1"/>
        <v>0.97862700686704174</v>
      </c>
      <c r="P275" s="8">
        <f ca="1"/>
        <v>0.73563998044954837</v>
      </c>
      <c r="Q275" s="8">
        <f ca="1"/>
        <v>0.44032565727534079</v>
      </c>
      <c r="S275" s="10">
        <f t="shared" ca="1" si="46"/>
        <v>0.56304752349792353</v>
      </c>
      <c r="T275" s="6">
        <f t="array" aca="1" ref="T275:Y275" ca="1">IFERROR(IF(S275&lt;fRev1,(SQRT(dLowCoeffB^2+S275*dLowCoeffA*4)-dLowCoeffB)/(dLowCoeffA*2),
(SQRT(dHighCoeffB^2-(fRev1*fPower2*fPower3/dHighInterp1
-fRev2*fPower1*fPower3/dHighInterp2+fRev3*fPower1*fPower2/dHighInterp3-S275)
*dHighCoeffA*4)+dHighCoeffB)/(dHighCoeffA*2)),"-")</f>
        <v>48.636057038476672</v>
      </c>
      <c r="U275" s="3">
        <f ca="1"/>
        <v>75.175802060526934</v>
      </c>
      <c r="V275" s="3">
        <f ca="1"/>
        <v>116.69226747552693</v>
      </c>
      <c r="W275" s="3">
        <f ca="1"/>
        <v>169.00292508199178</v>
      </c>
      <c r="X275" s="3">
        <f ca="1"/>
        <v>245.93692610951254</v>
      </c>
      <c r="Y275" s="3">
        <f ca="1"/>
        <v>344.21411585351132</v>
      </c>
    </row>
    <row r="276" spans="1:25" x14ac:dyDescent="0.25">
      <c r="A276">
        <v>274</v>
      </c>
      <c r="B276" s="9">
        <f t="shared" si="37"/>
        <v>7.6111111111111107</v>
      </c>
      <c r="C276" s="3">
        <f t="shared" ca="1" si="39"/>
        <v>5</v>
      </c>
      <c r="D276">
        <f t="shared" ca="1" si="40"/>
        <v>299.09878282963882</v>
      </c>
      <c r="E276" s="8">
        <f t="shared" ca="1" si="41"/>
        <v>0.73853608466489251</v>
      </c>
      <c r="F276" s="8">
        <f t="shared" ca="1" si="42"/>
        <v>323.33109786628995</v>
      </c>
      <c r="G276" s="8">
        <f t="shared" ca="1" si="43"/>
        <v>0.35380915014007985</v>
      </c>
      <c r="H276" s="8">
        <f t="shared" ca="1" si="44"/>
        <v>0.56526415710889855</v>
      </c>
      <c r="I276" s="8">
        <f t="shared" ca="1" si="45"/>
        <v>345.10874673443561</v>
      </c>
      <c r="K276" s="7">
        <f t="shared" ca="1" si="38"/>
        <v>299.09878282963882</v>
      </c>
      <c r="L276" s="7">
        <f t="array" aca="1" ref="L276:Q276" ca="1">IF(K276&lt;fPower1,(fPower1-K276)*K276*fRev0/dLowInterp1+(K276-fPower0)*K276*fRev1/dLowInterp2,
IF(K276&lt;fPower3,(K276-fPower2)*(K276-fPower3)*fRev1/dHighInterp1-(K276-fPower1)*(K276-fPower3)*fRev2/dHighInterp2+(K276-fPower1)*(K276-fPower2)*fRev3/dHighInterp3,1))</f>
        <v>1</v>
      </c>
      <c r="M276" s="8">
        <f ca="1"/>
        <v>1</v>
      </c>
      <c r="N276" s="8">
        <f ca="1"/>
        <v>1</v>
      </c>
      <c r="O276" s="8">
        <f ca="1"/>
        <v>0.980022999272258</v>
      </c>
      <c r="P276" s="8">
        <f ca="1"/>
        <v>0.73853608466489251</v>
      </c>
      <c r="Q276" s="8">
        <f ca="1"/>
        <v>0.44301777333876091</v>
      </c>
      <c r="S276" s="10">
        <f t="shared" ca="1" si="46"/>
        <v>0.56526415710889855</v>
      </c>
      <c r="T276" s="6">
        <f t="array" aca="1" ref="T276:Y276" ca="1">IFERROR(IF(S276&lt;fRev1,(SQRT(dLowCoeffB^2+S276*dLowCoeffA*4)-dLowCoeffB)/(dLowCoeffA*2),
(SQRT(dHighCoeffB^2-(fRev1*fPower2*fPower3/dHighInterp1
-fRev2*fPower1*fPower3/dHighInterp2+fRev3*fPower1*fPower2/dHighInterp3-S276)
*dHighCoeffA*4)+dHighCoeffB)/(dHighCoeffA*2)),"-")</f>
        <v>48.741998512525186</v>
      </c>
      <c r="U276" s="3">
        <f ca="1"/>
        <v>75.394550784698367</v>
      </c>
      <c r="V276" s="3">
        <f ca="1"/>
        <v>117.00359825724892</v>
      </c>
      <c r="W276" s="3">
        <f ca="1"/>
        <v>169.44429945030583</v>
      </c>
      <c r="X276" s="3">
        <f ca="1"/>
        <v>246.53455174018387</v>
      </c>
      <c r="Y276" s="3">
        <f ca="1"/>
        <v>345.10874673443561</v>
      </c>
    </row>
    <row r="277" spans="1:25" x14ac:dyDescent="0.25">
      <c r="A277">
        <v>275</v>
      </c>
      <c r="B277" s="9">
        <f t="shared" si="37"/>
        <v>7.6388888888888893</v>
      </c>
      <c r="C277" s="3">
        <f t="shared" ca="1" si="39"/>
        <v>5</v>
      </c>
      <c r="D277">
        <f t="shared" ca="1" si="40"/>
        <v>300.09878282963882</v>
      </c>
      <c r="E277" s="8">
        <f t="shared" ca="1" si="41"/>
        <v>0.74141666337023504</v>
      </c>
      <c r="F277" s="8">
        <f t="shared" ca="1" si="42"/>
        <v>324.59221522348889</v>
      </c>
      <c r="G277" s="8">
        <f t="shared" ca="1" si="43"/>
        <v>0.3563137197019895</v>
      </c>
      <c r="H277" s="8">
        <f t="shared" ca="1" si="44"/>
        <v>0.56746890773337222</v>
      </c>
      <c r="I277" s="8">
        <f t="shared" ca="1" si="45"/>
        <v>346.0006926738518</v>
      </c>
      <c r="K277" s="7">
        <f t="shared" ca="1" si="38"/>
        <v>300.09878282963882</v>
      </c>
      <c r="L277" s="7">
        <f t="array" aca="1" ref="L277:Q277" ca="1">IF(K277&lt;fPower1,(fPower1-K277)*K277*fRev0/dLowInterp1+(K277-fPower0)*K277*fRev1/dLowInterp2,
IF(K277&lt;fPower3,(K277-fPower2)*(K277-fPower3)*fRev1/dHighInterp1-(K277-fPower1)*(K277-fPower3)*fRev2/dHighInterp2+(K277-fPower1)*(K277-fPower2)*fRev3/dHighInterp3,1))</f>
        <v>1</v>
      </c>
      <c r="M277" s="8">
        <f ca="1"/>
        <v>1</v>
      </c>
      <c r="N277" s="8">
        <f ca="1"/>
        <v>1</v>
      </c>
      <c r="O277" s="8">
        <f ca="1"/>
        <v>0.98139096370011636</v>
      </c>
      <c r="P277" s="8">
        <f ca="1"/>
        <v>0.74141666337023504</v>
      </c>
      <c r="Q277" s="8">
        <f ca="1"/>
        <v>0.44571801382727921</v>
      </c>
      <c r="S277" s="10">
        <f t="shared" ca="1" si="46"/>
        <v>0.56746890773337222</v>
      </c>
      <c r="T277" s="6">
        <f t="array" aca="1" ref="T277:Y277" ca="1">IFERROR(IF(S277&lt;fRev1,(SQRT(dLowCoeffB^2+S277*dLowCoeffA*4)-dLowCoeffB)/(dLowCoeffA*2),
(SQRT(dHighCoeffB^2-(fRev1*fPower2*fPower3/dHighInterp1
-fRev2*fPower1*fPower3/dHighInterp2+fRev3*fPower1*fPower2/dHighInterp3-S277)
*dHighCoeffA*4)+dHighCoeffB)/(dHighCoeffA*2)),"-")</f>
        <v>48.847639505755239</v>
      </c>
      <c r="U277" s="3">
        <f ca="1"/>
        <v>75.612645067863099</v>
      </c>
      <c r="V277" s="3">
        <f ca="1"/>
        <v>117.3140192633297</v>
      </c>
      <c r="W277" s="3">
        <f ca="1"/>
        <v>169.88439017355034</v>
      </c>
      <c r="X277" s="3">
        <f ca="1"/>
        <v>247.13046216867798</v>
      </c>
      <c r="Y277" s="3">
        <f ca="1"/>
        <v>346.0006926738518</v>
      </c>
    </row>
    <row r="278" spans="1:25" x14ac:dyDescent="0.25">
      <c r="A278">
        <v>276</v>
      </c>
      <c r="B278" s="9">
        <f t="shared" si="37"/>
        <v>7.666666666666667</v>
      </c>
      <c r="C278" s="3">
        <f t="shared" ca="1" si="39"/>
        <v>5</v>
      </c>
      <c r="D278">
        <f t="shared" ca="1" si="40"/>
        <v>301.09878282963882</v>
      </c>
      <c r="E278" s="8">
        <f t="shared" ca="1" si="41"/>
        <v>0.74428171656557607</v>
      </c>
      <c r="F278" s="8">
        <f t="shared" ca="1" si="42"/>
        <v>325.84653551240922</v>
      </c>
      <c r="G278" s="8">
        <f t="shared" ca="1" si="43"/>
        <v>0.35882796766119018</v>
      </c>
      <c r="H278" s="8">
        <f t="shared" ca="1" si="44"/>
        <v>0.56966177537134477</v>
      </c>
      <c r="I278" s="8">
        <f t="shared" ca="1" si="45"/>
        <v>346.8899345235435</v>
      </c>
      <c r="K278" s="7">
        <f t="shared" ca="1" si="38"/>
        <v>301.09878282963882</v>
      </c>
      <c r="L278" s="7">
        <f t="array" aca="1" ref="L278:Q278" ca="1">IF(K278&lt;fPower1,(fPower1-K278)*K278*fRev0/dLowInterp1+(K278-fPower0)*K278*fRev1/dLowInterp2,
IF(K278&lt;fPower3,(K278-fPower2)*(K278-fPower3)*fRev1/dHighInterp1-(K278-fPower1)*(K278-fPower3)*fRev2/dHighInterp2+(K278-fPower1)*(K278-fPower2)*fRev3/dHighInterp3,1))</f>
        <v>1</v>
      </c>
      <c r="M278" s="8">
        <f ca="1"/>
        <v>1</v>
      </c>
      <c r="N278" s="8">
        <f ca="1"/>
        <v>1</v>
      </c>
      <c r="O278" s="8">
        <f ca="1"/>
        <v>0.98273090015061704</v>
      </c>
      <c r="P278" s="8">
        <f ca="1"/>
        <v>0.74428171656557607</v>
      </c>
      <c r="Q278" s="8">
        <f ca="1"/>
        <v>0.44842637874089569</v>
      </c>
      <c r="S278" s="10">
        <f t="shared" ca="1" si="46"/>
        <v>0.56966177537134477</v>
      </c>
      <c r="T278" s="6">
        <f t="array" aca="1" ref="T278:Y278" ca="1">IFERROR(IF(S278&lt;fRev1,(SQRT(dLowCoeffB^2+S278*dLowCoeffA*4)-dLowCoeffB)/(dLowCoeffA*2),
(SQRT(dHighCoeffB^2-(fRev1*fPower2*fPower3/dHighInterp1
-fRev2*fPower1*fPower3/dHighInterp2+fRev3*fPower1*fPower2/dHighInterp3-S278)
*dHighCoeffA*4)+dHighCoeffB)/(dHighCoeffA*2)),"-")</f>
        <v>48.952977724724931</v>
      </c>
      <c r="U278" s="3">
        <f ca="1"/>
        <v>75.830080224009052</v>
      </c>
      <c r="V278" s="3">
        <f ca="1"/>
        <v>117.62352378734424</v>
      </c>
      <c r="W278" s="3">
        <f ca="1"/>
        <v>170.32318773501817</v>
      </c>
      <c r="X278" s="3">
        <f ca="1"/>
        <v>247.72464447941627</v>
      </c>
      <c r="Y278" s="3">
        <f ca="1"/>
        <v>346.8899345235435</v>
      </c>
    </row>
    <row r="279" spans="1:25" x14ac:dyDescent="0.25">
      <c r="A279">
        <v>277</v>
      </c>
      <c r="B279" s="9">
        <f t="shared" si="37"/>
        <v>7.6944444444444446</v>
      </c>
      <c r="C279" s="3">
        <f t="shared" ca="1" si="39"/>
        <v>5</v>
      </c>
      <c r="D279">
        <f t="shared" ca="1" si="40"/>
        <v>302.09878282963882</v>
      </c>
      <c r="E279" s="8">
        <f t="shared" ca="1" si="41"/>
        <v>0.7471312442509157</v>
      </c>
      <c r="F279" s="8">
        <f t="shared" ca="1" si="42"/>
        <v>327.09405873305093</v>
      </c>
      <c r="G279" s="8">
        <f t="shared" ca="1" si="43"/>
        <v>0.36135184157116745</v>
      </c>
      <c r="H279" s="8">
        <f t="shared" ca="1" si="44"/>
        <v>0.57184276002281631</v>
      </c>
      <c r="I279" s="8">
        <f t="shared" ca="1" si="45"/>
        <v>347.77645301166513</v>
      </c>
      <c r="K279" s="7">
        <f t="shared" ca="1" si="38"/>
        <v>302.09878282963882</v>
      </c>
      <c r="L279" s="7">
        <f t="array" aca="1" ref="L279:Q279" ca="1">IF(K279&lt;fPower1,(fPower1-K279)*K279*fRev0/dLowInterp1+(K279-fPower0)*K279*fRev1/dLowInterp2,
IF(K279&lt;fPower3,(K279-fPower2)*(K279-fPower3)*fRev1/dHighInterp1-(K279-fPower1)*(K279-fPower3)*fRev2/dHighInterp2+(K279-fPower1)*(K279-fPower2)*fRev3/dHighInterp3,1))</f>
        <v>1</v>
      </c>
      <c r="M279" s="8">
        <f ca="1"/>
        <v>1</v>
      </c>
      <c r="N279" s="8">
        <f ca="1"/>
        <v>1</v>
      </c>
      <c r="O279" s="8">
        <f ca="1"/>
        <v>0.98404280862375981</v>
      </c>
      <c r="P279" s="8">
        <f ca="1"/>
        <v>0.7471312442509157</v>
      </c>
      <c r="Q279" s="8">
        <f ca="1"/>
        <v>0.45114286807961029</v>
      </c>
      <c r="S279" s="10">
        <f t="shared" ca="1" si="46"/>
        <v>0.57184276002281631</v>
      </c>
      <c r="T279" s="6">
        <f t="array" aca="1" ref="T279:Y279" ca="1">IFERROR(IF(S279&lt;fRev1,(SQRT(dLowCoeffB^2+S279*dLowCoeffA*4)-dLowCoeffB)/(dLowCoeffA*2),
(SQRT(dHighCoeffB^2-(fRev1*fPower2*fPower3/dHighInterp1
-fRev2*fPower1*fPower3/dHighInterp2+fRev3*fPower1*fPower2/dHighInterp3-S279)
*dHighCoeffA*4)+dHighCoeffB)/(dHighCoeffA*2)),"-")</f>
        <v>49.058010859267206</v>
      </c>
      <c r="U279" s="3">
        <f ca="1"/>
        <v>76.046851536645434</v>
      </c>
      <c r="V279" s="3">
        <f ca="1"/>
        <v>117.93210507688339</v>
      </c>
      <c r="W279" s="3">
        <f ca="1"/>
        <v>170.76068255207656</v>
      </c>
      <c r="X279" s="3">
        <f ca="1"/>
        <v>248.31708566484241</v>
      </c>
      <c r="Y279" s="3">
        <f ca="1"/>
        <v>347.77645301166513</v>
      </c>
    </row>
    <row r="280" spans="1:25" x14ac:dyDescent="0.25">
      <c r="A280">
        <v>278</v>
      </c>
      <c r="B280" s="9">
        <f t="shared" si="37"/>
        <v>7.7222222222222223</v>
      </c>
      <c r="C280" s="3">
        <f t="shared" ca="1" si="39"/>
        <v>5</v>
      </c>
      <c r="D280">
        <f t="shared" ca="1" si="40"/>
        <v>303.09878282963882</v>
      </c>
      <c r="E280" s="8">
        <f t="shared" ca="1" si="41"/>
        <v>0.74996524642625362</v>
      </c>
      <c r="F280" s="8">
        <f t="shared" ca="1" si="42"/>
        <v>328.33478488541385</v>
      </c>
      <c r="G280" s="8">
        <f t="shared" ca="1" si="43"/>
        <v>0.36388528898540679</v>
      </c>
      <c r="H280" s="8">
        <f t="shared" ca="1" si="44"/>
        <v>0.57401186168778651</v>
      </c>
      <c r="I280" s="8">
        <f t="shared" ca="1" si="45"/>
        <v>348.66022874266991</v>
      </c>
      <c r="K280" s="7">
        <f t="shared" ca="1" si="38"/>
        <v>303.09878282963882</v>
      </c>
      <c r="L280" s="7">
        <f t="array" aca="1" ref="L280:Q280" ca="1">IF(K280&lt;fPower1,(fPower1-K280)*K280*fRev0/dLowInterp1+(K280-fPower0)*K280*fRev1/dLowInterp2,
IF(K280&lt;fPower3,(K280-fPower2)*(K280-fPower3)*fRev1/dHighInterp1-(K280-fPower1)*(K280-fPower3)*fRev2/dHighInterp2+(K280-fPower1)*(K280-fPower2)*fRev3/dHighInterp3,1))</f>
        <v>1</v>
      </c>
      <c r="M280" s="8">
        <f ca="1"/>
        <v>1</v>
      </c>
      <c r="N280" s="8">
        <f ca="1"/>
        <v>1</v>
      </c>
      <c r="O280" s="8">
        <f ca="1"/>
        <v>0.98532668911954446</v>
      </c>
      <c r="P280" s="8">
        <f ca="1"/>
        <v>0.74996524642625362</v>
      </c>
      <c r="Q280" s="8">
        <f ca="1"/>
        <v>0.45386748184342307</v>
      </c>
      <c r="S280" s="10">
        <f t="shared" ca="1" si="46"/>
        <v>0.57401186168778651</v>
      </c>
      <c r="T280" s="6">
        <f t="array" aca="1" ref="T280:Y280" ca="1">IFERROR(IF(S280&lt;fRev1,(SQRT(dLowCoeffB^2+S280*dLowCoeffA*4)-dLowCoeffB)/(dLowCoeffA*2),
(SQRT(dHighCoeffB^2-(fRev1*fPower2*fPower3/dHighInterp1
-fRev2*fPower1*fPower3/dHighInterp2+fRev3*fPower1*fPower2/dHighInterp3-S280)
*dHighCoeffA*4)+dHighCoeffB)/(dHighCoeffA*2)),"-")</f>
        <v>49.162736582446449</v>
      </c>
      <c r="U280" s="3">
        <f ca="1"/>
        <v>76.262954258781321</v>
      </c>
      <c r="V280" s="3">
        <f ca="1"/>
        <v>118.23975633348174</v>
      </c>
      <c r="W280" s="3">
        <f ca="1"/>
        <v>171.19686497605295</v>
      </c>
      <c r="X280" s="3">
        <f ca="1"/>
        <v>248.90777262522099</v>
      </c>
      <c r="Y280" s="3">
        <f ca="1"/>
        <v>348.66022874266991</v>
      </c>
    </row>
    <row r="281" spans="1:25" x14ac:dyDescent="0.25">
      <c r="A281">
        <v>279</v>
      </c>
      <c r="B281" s="9">
        <f t="shared" si="37"/>
        <v>7.75</v>
      </c>
      <c r="C281" s="3">
        <f t="shared" ca="1" si="39"/>
        <v>5</v>
      </c>
      <c r="D281">
        <f t="shared" ca="1" si="40"/>
        <v>304.09878282963882</v>
      </c>
      <c r="E281" s="8">
        <f t="shared" ca="1" si="41"/>
        <v>0.75278372309159003</v>
      </c>
      <c r="F281" s="8">
        <f t="shared" ca="1" si="42"/>
        <v>329.56871396949811</v>
      </c>
      <c r="G281" s="8">
        <f t="shared" ca="1" si="43"/>
        <v>0.36642825745739366</v>
      </c>
      <c r="H281" s="8">
        <f t="shared" ca="1" si="44"/>
        <v>0.57616908036625547</v>
      </c>
      <c r="I281" s="8">
        <f t="shared" ca="1" si="45"/>
        <v>349.54124219726202</v>
      </c>
      <c r="K281" s="7">
        <f t="shared" ca="1" si="38"/>
        <v>304.09878282963882</v>
      </c>
      <c r="L281" s="7">
        <f t="array" aca="1" ref="L281:Q281" ca="1">IF(K281&lt;fPower1,(fPower1-K281)*K281*fRev0/dLowInterp1+(K281-fPower0)*K281*fRev1/dLowInterp2,
IF(K281&lt;fPower3,(K281-fPower2)*(K281-fPower3)*fRev1/dHighInterp1-(K281-fPower1)*(K281-fPower3)*fRev2/dHighInterp2+(K281-fPower1)*(K281-fPower2)*fRev3/dHighInterp3,1))</f>
        <v>1</v>
      </c>
      <c r="M281" s="8">
        <f ca="1"/>
        <v>1</v>
      </c>
      <c r="N281" s="8">
        <f ca="1"/>
        <v>1</v>
      </c>
      <c r="O281" s="8">
        <f ca="1"/>
        <v>0.98658254163797132</v>
      </c>
      <c r="P281" s="8">
        <f ca="1"/>
        <v>0.75278372309159003</v>
      </c>
      <c r="Q281" s="8">
        <f ca="1"/>
        <v>0.45660022003233403</v>
      </c>
      <c r="S281" s="10">
        <f t="shared" ca="1" si="46"/>
        <v>0.57616908036625547</v>
      </c>
      <c r="T281" s="6">
        <f t="array" aca="1" ref="T281:Y281" ca="1">IFERROR(IF(S281&lt;fRev1,(SQRT(dLowCoeffB^2+S281*dLowCoeffA*4)-dLowCoeffB)/(dLowCoeffA*2),
(SQRT(dHighCoeffB^2-(fRev1*fPower2*fPower3/dHighInterp1
-fRev2*fPower1*fPower3/dHighInterp2+fRev3*fPower1*fPower2/dHighInterp3-S281)
*dHighCoeffA*4)+dHighCoeffB)/(dHighCoeffA*2)),"-")</f>
        <v>49.267152550517842</v>
      </c>
      <c r="U281" s="3">
        <f ca="1"/>
        <v>76.478383612910022</v>
      </c>
      <c r="V281" s="3">
        <f ca="1"/>
        <v>118.5464707125538</v>
      </c>
      <c r="W281" s="3">
        <f ca="1"/>
        <v>171.63172529213162</v>
      </c>
      <c r="X281" s="3">
        <f ca="1"/>
        <v>249.49669216845044</v>
      </c>
      <c r="Y281" s="3">
        <f ca="1"/>
        <v>349.54124219726202</v>
      </c>
    </row>
    <row r="282" spans="1:25" x14ac:dyDescent="0.25">
      <c r="A282">
        <v>280</v>
      </c>
      <c r="B282" s="9">
        <f t="shared" si="37"/>
        <v>7.7777777777777777</v>
      </c>
      <c r="C282" s="3">
        <f t="shared" ca="1" si="39"/>
        <v>5</v>
      </c>
      <c r="D282">
        <f t="shared" ca="1" si="40"/>
        <v>305.09878282963882</v>
      </c>
      <c r="E282" s="8">
        <f t="shared" ca="1" si="41"/>
        <v>0.75558667424692505</v>
      </c>
      <c r="F282" s="8">
        <f t="shared" ca="1" si="42"/>
        <v>330.7958459853038</v>
      </c>
      <c r="G282" s="8">
        <f t="shared" ca="1" si="43"/>
        <v>0.36898069454061361</v>
      </c>
      <c r="H282" s="8">
        <f t="shared" ca="1" si="44"/>
        <v>0.57831441605822342</v>
      </c>
      <c r="I282" s="8">
        <f t="shared" ca="1" si="45"/>
        <v>350.41947373237002</v>
      </c>
      <c r="K282" s="7">
        <f t="shared" ca="1" si="38"/>
        <v>305.09878282963882</v>
      </c>
      <c r="L282" s="7">
        <f t="array" aca="1" ref="L282:Q282" ca="1">IF(K282&lt;fPower1,(fPower1-K282)*K282*fRev0/dLowInterp1+(K282-fPower0)*K282*fRev1/dLowInterp2,
IF(K282&lt;fPower3,(K282-fPower2)*(K282-fPower3)*fRev1/dHighInterp1-(K282-fPower1)*(K282-fPower3)*fRev2/dHighInterp2+(K282-fPower1)*(K282-fPower2)*fRev3/dHighInterp3,1))</f>
        <v>1</v>
      </c>
      <c r="M282" s="8">
        <f ca="1"/>
        <v>1</v>
      </c>
      <c r="N282" s="8">
        <f ca="1"/>
        <v>1</v>
      </c>
      <c r="O282" s="8">
        <f ca="1"/>
        <v>0.98781036617904028</v>
      </c>
      <c r="P282" s="8">
        <f ca="1"/>
        <v>0.75558667424692505</v>
      </c>
      <c r="Q282" s="8">
        <f ca="1"/>
        <v>0.45934108264634299</v>
      </c>
      <c r="S282" s="10">
        <f t="shared" ca="1" si="46"/>
        <v>0.57831441605822342</v>
      </c>
      <c r="T282" s="6">
        <f t="array" aca="1" ref="T282:Y282" ca="1">IFERROR(IF(S282&lt;fRev1,(SQRT(dLowCoeffB^2+S282*dLowCoeffA*4)-dLowCoeffB)/(dLowCoeffA*2),
(SQRT(dHighCoeffB^2-(fRev1*fPower2*fPower3/dHighInterp1
-fRev2*fPower1*fPower3/dHighInterp2+fRev3*fPower1*fPower2/dHighInterp3-S282)
*dHighCoeffA*4)+dHighCoeffB)/(dHighCoeffA*2)),"-")</f>
        <v>49.371256402889102</v>
      </c>
      <c r="U282" s="3">
        <f ca="1"/>
        <v>76.693134790998826</v>
      </c>
      <c r="V282" s="3">
        <f ca="1"/>
        <v>118.85224132333711</v>
      </c>
      <c r="W282" s="3">
        <f ca="1"/>
        <v>172.06525371926102</v>
      </c>
      <c r="X282" s="3">
        <f ca="1"/>
        <v>250.0838310098903</v>
      </c>
      <c r="Y282" s="3">
        <f ca="1"/>
        <v>350.41947373237002</v>
      </c>
    </row>
    <row r="283" spans="1:25" x14ac:dyDescent="0.25">
      <c r="A283">
        <v>281</v>
      </c>
      <c r="B283" s="9">
        <f t="shared" si="37"/>
        <v>7.8055555555555554</v>
      </c>
      <c r="C283" s="3">
        <f t="shared" ca="1" si="39"/>
        <v>5</v>
      </c>
      <c r="D283">
        <f t="shared" ca="1" si="40"/>
        <v>306.09878282963882</v>
      </c>
      <c r="E283" s="8">
        <f t="shared" ca="1" si="41"/>
        <v>0.75837409989225846</v>
      </c>
      <c r="F283" s="8">
        <f t="shared" ca="1" si="42"/>
        <v>332.01618093283076</v>
      </c>
      <c r="G283" s="8">
        <f t="shared" ca="1" si="43"/>
        <v>0.37154254778855211</v>
      </c>
      <c r="H283" s="8">
        <f t="shared" ca="1" si="44"/>
        <v>0.58044786876369014</v>
      </c>
      <c r="I283" s="8">
        <f t="shared" ca="1" si="45"/>
        <v>351.2949035811456</v>
      </c>
      <c r="K283" s="7">
        <f t="shared" ca="1" si="38"/>
        <v>306.09878282963882</v>
      </c>
      <c r="L283" s="7">
        <f t="array" aca="1" ref="L283:Q283" ca="1">IF(K283&lt;fPower1,(fPower1-K283)*K283*fRev0/dLowInterp1+(K283-fPower0)*K283*fRev1/dLowInterp2,
IF(K283&lt;fPower3,(K283-fPower2)*(K283-fPower3)*fRev1/dHighInterp1-(K283-fPower1)*(K283-fPower3)*fRev2/dHighInterp2+(K283-fPower1)*(K283-fPower2)*fRev3/dHighInterp3,1))</f>
        <v>1</v>
      </c>
      <c r="M283" s="8">
        <f ca="1"/>
        <v>1</v>
      </c>
      <c r="N283" s="8">
        <f ca="1"/>
        <v>1</v>
      </c>
      <c r="O283" s="8">
        <f ca="1"/>
        <v>0.98901016274275144</v>
      </c>
      <c r="P283" s="8">
        <f ca="1"/>
        <v>0.75837409989225846</v>
      </c>
      <c r="Q283" s="8">
        <f ca="1"/>
        <v>0.46209006968545024</v>
      </c>
      <c r="S283" s="10">
        <f t="shared" ca="1" si="46"/>
        <v>0.58044786876369014</v>
      </c>
      <c r="T283" s="6">
        <f t="array" aca="1" ref="T283:Y283" ca="1">IFERROR(IF(S283&lt;fRev1,(SQRT(dLowCoeffB^2+S283*dLowCoeffA*4)-dLowCoeffB)/(dLowCoeffA*2),
(SQRT(dHighCoeffB^2-(fRev1*fPower2*fPower3/dHighInterp1
-fRev2*fPower1*fPower3/dHighInterp2+fRev3*fPower1*fPower2/dHighInterp3-S283)
*dHighCoeffA*4)+dHighCoeffB)/(dHighCoeffA*2)),"-")</f>
        <v>49.475045762085053</v>
      </c>
      <c r="U283" s="3">
        <f ca="1"/>
        <v>76.907202954484788</v>
      </c>
      <c r="V283" s="3">
        <f ca="1"/>
        <v>119.15706122884438</v>
      </c>
      <c r="W283" s="3">
        <f ca="1"/>
        <v>172.49744041007312</v>
      </c>
      <c r="X283" s="3">
        <f ca="1"/>
        <v>250.66917577220491</v>
      </c>
      <c r="Y283" s="3">
        <f ca="1"/>
        <v>351.2949035811456</v>
      </c>
    </row>
    <row r="284" spans="1:25" x14ac:dyDescent="0.25">
      <c r="A284">
        <v>282</v>
      </c>
      <c r="B284" s="9">
        <f t="shared" si="37"/>
        <v>7.833333333333333</v>
      </c>
      <c r="C284" s="3">
        <f t="shared" ca="1" si="39"/>
        <v>5</v>
      </c>
      <c r="D284">
        <f t="shared" ca="1" si="40"/>
        <v>307.09878282963882</v>
      </c>
      <c r="E284" s="8">
        <f t="shared" ca="1" si="41"/>
        <v>0.76114600002759025</v>
      </c>
      <c r="F284" s="8">
        <f t="shared" ca="1" si="42"/>
        <v>333.229718812079</v>
      </c>
      <c r="G284" s="8">
        <f t="shared" ca="1" si="43"/>
        <v>0.37411376475469471</v>
      </c>
      <c r="H284" s="8">
        <f t="shared" ca="1" si="44"/>
        <v>0.58256943848265563</v>
      </c>
      <c r="I284" s="8">
        <f t="shared" ca="1" si="45"/>
        <v>352.16751185298523</v>
      </c>
      <c r="K284" s="7">
        <f t="shared" ca="1" si="38"/>
        <v>307.09878282963882</v>
      </c>
      <c r="L284" s="7">
        <f t="array" aca="1" ref="L284:Q284" ca="1">IF(K284&lt;fPower1,(fPower1-K284)*K284*fRev0/dLowInterp1+(K284-fPower0)*K284*fRev1/dLowInterp2,
IF(K284&lt;fPower3,(K284-fPower2)*(K284-fPower3)*fRev1/dHighInterp1-(K284-fPower1)*(K284-fPower3)*fRev2/dHighInterp2+(K284-fPower1)*(K284-fPower2)*fRev3/dHighInterp3,1))</f>
        <v>1</v>
      </c>
      <c r="M284" s="8">
        <f ca="1"/>
        <v>1</v>
      </c>
      <c r="N284" s="8">
        <f ca="1"/>
        <v>1</v>
      </c>
      <c r="O284" s="8">
        <f ca="1"/>
        <v>0.99018193132910448</v>
      </c>
      <c r="P284" s="8">
        <f ca="1"/>
        <v>0.76114600002759025</v>
      </c>
      <c r="Q284" s="8">
        <f ca="1"/>
        <v>0.46484718114965556</v>
      </c>
      <c r="S284" s="10">
        <f t="shared" ca="1" si="46"/>
        <v>0.58256943848265563</v>
      </c>
      <c r="T284" s="6">
        <f t="array" aca="1" ref="T284:Y284" ca="1">IFERROR(IF(S284&lt;fRev1,(SQRT(dLowCoeffB^2+S284*dLowCoeffA*4)-dLowCoeffB)/(dLowCoeffA*2),
(SQRT(dHighCoeffB^2-(fRev1*fPower2*fPower3/dHighInterp1
-fRev2*fPower1*fPower3/dHighInterp2+fRev3*fPower1*fPower2/dHighInterp3-S284)
*dHighCoeffA*4)+dHighCoeffB)/(dHighCoeffA*2)),"-")</f>
        <v>49.578518233714767</v>
      </c>
      <c r="U284" s="3">
        <f ca="1"/>
        <v>77.120583234276268</v>
      </c>
      <c r="V284" s="3">
        <f ca="1"/>
        <v>119.46092344582341</v>
      </c>
      <c r="W284" s="3">
        <f ca="1"/>
        <v>172.92827545081445</v>
      </c>
      <c r="X284" s="3">
        <f ca="1"/>
        <v>251.25271298522148</v>
      </c>
      <c r="Y284" s="3">
        <f ca="1"/>
        <v>352.16751185298523</v>
      </c>
    </row>
    <row r="285" spans="1:25" x14ac:dyDescent="0.25">
      <c r="A285">
        <v>283</v>
      </c>
      <c r="B285" s="9">
        <f t="shared" si="37"/>
        <v>7.8611111111111107</v>
      </c>
      <c r="C285" s="3">
        <f t="shared" ca="1" si="39"/>
        <v>5</v>
      </c>
      <c r="D285">
        <f t="shared" ca="1" si="40"/>
        <v>308.09878282963882</v>
      </c>
      <c r="E285" s="8">
        <f t="shared" ca="1" si="41"/>
        <v>0.76390237465292077</v>
      </c>
      <c r="F285" s="8">
        <f t="shared" ca="1" si="42"/>
        <v>334.43645962304873</v>
      </c>
      <c r="G285" s="8">
        <f t="shared" ca="1" si="43"/>
        <v>0.37669429299252688</v>
      </c>
      <c r="H285" s="8">
        <f t="shared" ca="1" si="44"/>
        <v>0.58467912521512011</v>
      </c>
      <c r="I285" s="8">
        <f t="shared" ca="1" si="45"/>
        <v>353.03727853357913</v>
      </c>
      <c r="K285" s="7">
        <f t="shared" ca="1" si="38"/>
        <v>308.09878282963882</v>
      </c>
      <c r="L285" s="7">
        <f t="array" aca="1" ref="L285:Q285" ca="1">IF(K285&lt;fPower1,(fPower1-K285)*K285*fRev0/dLowInterp1+(K285-fPower0)*K285*fRev1/dLowInterp2,
IF(K285&lt;fPower3,(K285-fPower2)*(K285-fPower3)*fRev1/dHighInterp1-(K285-fPower1)*(K285-fPower3)*fRev2/dHighInterp2+(K285-fPower1)*(K285-fPower2)*fRev3/dHighInterp3,1))</f>
        <v>1</v>
      </c>
      <c r="M285" s="8">
        <f ca="1"/>
        <v>1</v>
      </c>
      <c r="N285" s="8">
        <f ca="1"/>
        <v>1</v>
      </c>
      <c r="O285" s="8">
        <f ca="1"/>
        <v>0.99132567193809984</v>
      </c>
      <c r="P285" s="8">
        <f ca="1"/>
        <v>0.76390237465292077</v>
      </c>
      <c r="Q285" s="8">
        <f ca="1"/>
        <v>0.46761241703895912</v>
      </c>
      <c r="S285" s="10">
        <f t="shared" ca="1" si="46"/>
        <v>0.58467912521512011</v>
      </c>
      <c r="T285" s="6">
        <f t="array" aca="1" ref="T285:Y285" ca="1">IFERROR(IF(S285&lt;fRev1,(SQRT(dLowCoeffB^2+S285*dLowCoeffA*4)-dLowCoeffB)/(dLowCoeffA*2),
(SQRT(dHighCoeffB^2-(fRev1*fPower2*fPower3/dHighInterp1
-fRev2*fPower1*fPower3/dHighInterp2+fRev3*fPower1*fPower2/dHighInterp3-S285)
*dHighCoeffA*4)+dHighCoeffB)/(dHighCoeffA*2)),"-")</f>
        <v>49.681671406441858</v>
      </c>
      <c r="U285" s="3">
        <f ca="1"/>
        <v>77.333270730760887</v>
      </c>
      <c r="V285" s="3">
        <f ca="1"/>
        <v>119.76382094472616</v>
      </c>
      <c r="W285" s="3">
        <f ca="1"/>
        <v>173.35774886128928</v>
      </c>
      <c r="X285" s="3">
        <f ca="1"/>
        <v>251.83442908580577</v>
      </c>
      <c r="Y285" s="3">
        <f ca="1"/>
        <v>353.03727853357913</v>
      </c>
    </row>
    <row r="286" spans="1:25" x14ac:dyDescent="0.25">
      <c r="A286">
        <v>284</v>
      </c>
      <c r="B286" s="9">
        <f t="shared" si="37"/>
        <v>7.8888888888888893</v>
      </c>
      <c r="C286" s="3">
        <f t="shared" ca="1" si="39"/>
        <v>5</v>
      </c>
      <c r="D286">
        <f t="shared" ca="1" si="40"/>
        <v>309.09878282963882</v>
      </c>
      <c r="E286" s="8">
        <f t="shared" ca="1" si="41"/>
        <v>0.76664322376824967</v>
      </c>
      <c r="F286" s="8">
        <f t="shared" ca="1" si="42"/>
        <v>335.63640336573974</v>
      </c>
      <c r="G286" s="8">
        <f t="shared" ca="1" si="43"/>
        <v>0.37928408005553416</v>
      </c>
      <c r="H286" s="8">
        <f t="shared" ca="1" si="44"/>
        <v>0.58677692896108347</v>
      </c>
      <c r="I286" s="8">
        <f t="shared" ca="1" si="45"/>
        <v>353.90418348498321</v>
      </c>
      <c r="K286" s="7">
        <f t="shared" ca="1" si="38"/>
        <v>309.09878282963882</v>
      </c>
      <c r="L286" s="7">
        <f t="array" aca="1" ref="L286:Q286" ca="1">IF(K286&lt;fPower1,(fPower1-K286)*K286*fRev0/dLowInterp1+(K286-fPower0)*K286*fRev1/dLowInterp2,
IF(K286&lt;fPower3,(K286-fPower2)*(K286-fPower3)*fRev1/dHighInterp1-(K286-fPower1)*(K286-fPower3)*fRev2/dHighInterp2+(K286-fPower1)*(K286-fPower2)*fRev3/dHighInterp3,1))</f>
        <v>1</v>
      </c>
      <c r="M286" s="8">
        <f ca="1"/>
        <v>1</v>
      </c>
      <c r="N286" s="8">
        <f ca="1"/>
        <v>1</v>
      </c>
      <c r="O286" s="8">
        <f ca="1"/>
        <v>0.99244138456973718</v>
      </c>
      <c r="P286" s="8">
        <f ca="1"/>
        <v>0.76664322376824967</v>
      </c>
      <c r="Q286" s="8">
        <f ca="1"/>
        <v>0.47038577735336073</v>
      </c>
      <c r="S286" s="10">
        <f t="shared" ca="1" si="46"/>
        <v>0.58677692896108347</v>
      </c>
      <c r="T286" s="6">
        <f t="array" aca="1" ref="T286:Y286" ca="1">IFERROR(IF(S286&lt;fRev1,(SQRT(dLowCoeffB^2+S286*dLowCoeffA*4)-dLowCoeffB)/(dLowCoeffA*2),
(SQRT(dHighCoeffB^2-(fRev1*fPower2*fPower3/dHighInterp1
-fRev2*fPower1*fPower3/dHighInterp2+fRev3*fPower1*fPower2/dHighInterp3-S286)
*dHighCoeffA*4)+dHighCoeffB)/(dHighCoeffA*2)),"-")</f>
        <v>49.784502851957384</v>
      </c>
      <c r="U286" s="3">
        <f ca="1"/>
        <v>77.545260513819528</v>
      </c>
      <c r="V286" s="3">
        <f ca="1"/>
        <v>120.06574664968613</v>
      </c>
      <c r="W286" s="3">
        <f ca="1"/>
        <v>173.78585059481549</v>
      </c>
      <c r="X286" s="3">
        <f ca="1"/>
        <v>252.41431041775414</v>
      </c>
      <c r="Y286" s="3">
        <f ca="1"/>
        <v>353.90418348498321</v>
      </c>
    </row>
    <row r="287" spans="1:25" x14ac:dyDescent="0.25">
      <c r="A287">
        <v>285</v>
      </c>
      <c r="B287" s="9">
        <f t="shared" si="37"/>
        <v>7.916666666666667</v>
      </c>
      <c r="C287" s="3">
        <f t="shared" ca="1" si="39"/>
        <v>5</v>
      </c>
      <c r="D287">
        <f t="shared" ca="1" si="40"/>
        <v>310.09878282963882</v>
      </c>
      <c r="E287" s="8">
        <f t="shared" ca="1" si="41"/>
        <v>0.76936854737357707</v>
      </c>
      <c r="F287" s="8">
        <f t="shared" ca="1" si="42"/>
        <v>336.82955004015207</v>
      </c>
      <c r="G287" s="8">
        <f t="shared" ca="1" si="43"/>
        <v>0.38188307349720202</v>
      </c>
      <c r="H287" s="8">
        <f t="shared" ca="1" si="44"/>
        <v>0.58886284972054559</v>
      </c>
      <c r="I287" s="8">
        <f t="shared" ca="1" si="45"/>
        <v>354.76820644571939</v>
      </c>
      <c r="K287" s="7">
        <f t="shared" ca="1" si="38"/>
        <v>310.09878282963882</v>
      </c>
      <c r="L287" s="7">
        <f t="array" aca="1" ref="L287:Q287" ca="1">IF(K287&lt;fPower1,(fPower1-K287)*K287*fRev0/dLowInterp1+(K287-fPower0)*K287*fRev1/dLowInterp2,
IF(K287&lt;fPower3,(K287-fPower2)*(K287-fPower3)*fRev1/dHighInterp1-(K287-fPower1)*(K287-fPower3)*fRev2/dHighInterp2+(K287-fPower1)*(K287-fPower2)*fRev3/dHighInterp3,1))</f>
        <v>1</v>
      </c>
      <c r="M287" s="8">
        <f ca="1"/>
        <v>1</v>
      </c>
      <c r="N287" s="8">
        <f ca="1"/>
        <v>1</v>
      </c>
      <c r="O287" s="8">
        <f ca="1"/>
        <v>0.99352906922401663</v>
      </c>
      <c r="P287" s="8">
        <f ca="1"/>
        <v>0.76936854737357707</v>
      </c>
      <c r="Q287" s="8">
        <f ca="1"/>
        <v>0.47316726209286047</v>
      </c>
      <c r="S287" s="10">
        <f t="shared" ca="1" si="46"/>
        <v>0.58886284972054559</v>
      </c>
      <c r="T287" s="6">
        <f t="array" aca="1" ref="T287:Y287" ca="1">IFERROR(IF(S287&lt;fRev1,(SQRT(dLowCoeffB^2+S287*dLowCoeffA*4)-dLowCoeffB)/(dLowCoeffA*2),
(SQRT(dHighCoeffB^2-(fRev1*fPower2*fPower3/dHighInterp1
-fRev2*fPower1*fPower3/dHighInterp2+fRev3*fPower1*fPower2/dHighInterp3-S287)
*dHighCoeffA*4)+dHighCoeffB)/(dHighCoeffA*2)),"-")</f>
        <v>49.887010124955935</v>
      </c>
      <c r="U287" s="3">
        <f ca="1"/>
        <v>77.756547622846696</v>
      </c>
      <c r="V287" s="3">
        <f ca="1"/>
        <v>120.36669343850512</v>
      </c>
      <c r="W287" s="3">
        <f ca="1"/>
        <v>174.21257053819261</v>
      </c>
      <c r="X287" s="3">
        <f ca="1"/>
        <v>252.99234323170205</v>
      </c>
      <c r="Y287" s="3">
        <f ca="1"/>
        <v>354.76820644571939</v>
      </c>
    </row>
    <row r="288" spans="1:25" x14ac:dyDescent="0.25">
      <c r="A288">
        <v>286</v>
      </c>
      <c r="B288" s="9">
        <f t="shared" si="37"/>
        <v>7.9444444444444446</v>
      </c>
      <c r="C288" s="3">
        <f t="shared" ca="1" si="39"/>
        <v>5</v>
      </c>
      <c r="D288">
        <f t="shared" ca="1" si="40"/>
        <v>311.09878282963882</v>
      </c>
      <c r="E288" s="8">
        <f t="shared" ca="1" si="41"/>
        <v>0.77207834546890308</v>
      </c>
      <c r="F288" s="8">
        <f t="shared" ca="1" si="42"/>
        <v>338.01589964628579</v>
      </c>
      <c r="G288" s="8">
        <f t="shared" ca="1" si="43"/>
        <v>0.38449122087101595</v>
      </c>
      <c r="H288" s="8">
        <f t="shared" ca="1" si="44"/>
        <v>0.59093688749350659</v>
      </c>
      <c r="I288" s="8">
        <f t="shared" ca="1" si="45"/>
        <v>355.62932703090263</v>
      </c>
      <c r="K288" s="7">
        <f t="shared" ca="1" si="38"/>
        <v>311.09878282963882</v>
      </c>
      <c r="L288" s="7">
        <f t="array" aca="1" ref="L288:Q288" ca="1">IF(K288&lt;fPower1,(fPower1-K288)*K288*fRev0/dLowInterp1+(K288-fPower0)*K288*fRev1/dLowInterp2,
IF(K288&lt;fPower3,(K288-fPower2)*(K288-fPower3)*fRev1/dHighInterp1-(K288-fPower1)*(K288-fPower3)*fRev2/dHighInterp2+(K288-fPower1)*(K288-fPower2)*fRev3/dHighInterp3,1))</f>
        <v>1</v>
      </c>
      <c r="M288" s="8">
        <f ca="1"/>
        <v>1</v>
      </c>
      <c r="N288" s="8">
        <f ca="1"/>
        <v>1</v>
      </c>
      <c r="O288" s="8">
        <f ca="1"/>
        <v>0.99458872590093828</v>
      </c>
      <c r="P288" s="8">
        <f ca="1"/>
        <v>0.77207834546890308</v>
      </c>
      <c r="Q288" s="8">
        <f ca="1"/>
        <v>0.47595687125745845</v>
      </c>
      <c r="S288" s="10">
        <f t="shared" ca="1" si="46"/>
        <v>0.59093688749350659</v>
      </c>
      <c r="T288" s="6">
        <f t="array" aca="1" ref="T288:Y288" ca="1">IFERROR(IF(S288&lt;fRev1,(SQRT(dLowCoeffB^2+S288*dLowCoeffA*4)-dLowCoeffB)/(dLowCoeffA*2),
(SQRT(dHighCoeffB^2-(fRev1*fPower2*fPower3/dHighInterp1
-fRev2*fPower1*fPower3/dHighInterp2+fRev3*fPower1*fPower2/dHighInterp3-S288)
*dHighCoeffA*4)+dHighCoeffB)/(dHighCoeffA*2)),"-")</f>
        <v>49.989190763114983</v>
      </c>
      <c r="U288" s="3">
        <f ca="1"/>
        <v>77.967127066777934</v>
      </c>
      <c r="V288" s="3">
        <f ca="1"/>
        <v>120.66665414264965</v>
      </c>
      <c r="W288" s="3">
        <f ca="1"/>
        <v>174.63789851168445</v>
      </c>
      <c r="X288" s="3">
        <f ca="1"/>
        <v>253.56851368505195</v>
      </c>
      <c r="Y288" s="3">
        <f ca="1"/>
        <v>355.62932703090263</v>
      </c>
    </row>
    <row r="289" spans="1:25" x14ac:dyDescent="0.25">
      <c r="A289">
        <v>287</v>
      </c>
      <c r="B289" s="9">
        <f t="shared" si="37"/>
        <v>7.9722222222222223</v>
      </c>
      <c r="C289" s="3">
        <f t="shared" ca="1" si="39"/>
        <v>5</v>
      </c>
      <c r="D289">
        <f t="shared" ca="1" si="40"/>
        <v>312.09878282963882</v>
      </c>
      <c r="E289" s="8">
        <f t="shared" ca="1" si="41"/>
        <v>0.77477261805422726</v>
      </c>
      <c r="F289" s="8">
        <f t="shared" ca="1" si="42"/>
        <v>339.19545218414072</v>
      </c>
      <c r="G289" s="8">
        <f t="shared" ca="1" si="43"/>
        <v>0.38710846973046148</v>
      </c>
      <c r="H289" s="8">
        <f t="shared" ca="1" si="44"/>
        <v>0.59299904227996625</v>
      </c>
      <c r="I289" s="8">
        <f t="shared" ca="1" si="45"/>
        <v>356.48752473239443</v>
      </c>
      <c r="K289" s="7">
        <f t="shared" ca="1" si="38"/>
        <v>312.09878282963882</v>
      </c>
      <c r="L289" s="7">
        <f t="array" aca="1" ref="L289:Q289" ca="1">IF(K289&lt;fPower1,(fPower1-K289)*K289*fRev0/dLowInterp1+(K289-fPower0)*K289*fRev1/dLowInterp2,
IF(K289&lt;fPower3,(K289-fPower2)*(K289-fPower3)*fRev1/dHighInterp1-(K289-fPower1)*(K289-fPower3)*fRev2/dHighInterp2+(K289-fPower1)*(K289-fPower2)*fRev3/dHighInterp3,1))</f>
        <v>1</v>
      </c>
      <c r="M289" s="8">
        <f ca="1"/>
        <v>1</v>
      </c>
      <c r="N289" s="8">
        <f ca="1"/>
        <v>1</v>
      </c>
      <c r="O289" s="8">
        <f ca="1"/>
        <v>0.99562035460050191</v>
      </c>
      <c r="P289" s="8">
        <f ca="1"/>
        <v>0.77477261805422726</v>
      </c>
      <c r="Q289" s="8">
        <f ca="1"/>
        <v>0.47875460484715443</v>
      </c>
      <c r="S289" s="10">
        <f t="shared" ca="1" si="46"/>
        <v>0.59299904227996625</v>
      </c>
      <c r="T289" s="6">
        <f t="array" aca="1" ref="T289:Y289" ca="1">IFERROR(IF(S289&lt;fRev1,(SQRT(dLowCoeffB^2+S289*dLowCoeffA*4)-dLowCoeffB)/(dLowCoeffA*2),
(SQRT(dHighCoeffB^2-(fRev1*fPower2*fPower3/dHighInterp1
-fRev2*fPower1*fPower3/dHighInterp2+fRev3*fPower1*fPower2/dHighInterp3-S289)
*dHighCoeffA*4)+dHighCoeffB)/(dHighCoeffA*2)),"-")</f>
        <v>50.091042287077151</v>
      </c>
      <c r="U289" s="3">
        <f ca="1"/>
        <v>78.176993824123514</v>
      </c>
      <c r="V289" s="3">
        <f ca="1"/>
        <v>120.96562154725653</v>
      </c>
      <c r="W289" s="3">
        <f ca="1"/>
        <v>175.06182426901435</v>
      </c>
      <c r="X289" s="3">
        <f ca="1"/>
        <v>254.14280784191831</v>
      </c>
      <c r="Y289" s="3">
        <f ca="1"/>
        <v>356.48752473239443</v>
      </c>
    </row>
    <row r="290" spans="1:25" x14ac:dyDescent="0.25">
      <c r="A290">
        <v>288</v>
      </c>
      <c r="B290" s="9">
        <f t="shared" si="37"/>
        <v>8</v>
      </c>
      <c r="C290" s="3">
        <f t="shared" ca="1" si="39"/>
        <v>5</v>
      </c>
      <c r="D290">
        <f t="shared" ca="1" si="40"/>
        <v>313.09878282963882</v>
      </c>
      <c r="E290" s="8">
        <f t="shared" ca="1" si="41"/>
        <v>0.77745136512955038</v>
      </c>
      <c r="F290" s="8">
        <f t="shared" ca="1" si="42"/>
        <v>340.36820765371715</v>
      </c>
      <c r="G290" s="8">
        <f t="shared" ca="1" si="43"/>
        <v>0.38973476762902409</v>
      </c>
      <c r="H290" s="8">
        <f t="shared" ca="1" si="44"/>
        <v>0.59504931407992512</v>
      </c>
      <c r="I290" s="8">
        <f t="shared" ca="1" si="45"/>
        <v>357.34277891898682</v>
      </c>
      <c r="K290" s="7">
        <f t="shared" ca="1" si="38"/>
        <v>313.09878282963882</v>
      </c>
      <c r="L290" s="7">
        <f t="array" aca="1" ref="L290:Q290" ca="1">IF(K290&lt;fPower1,(fPower1-K290)*K290*fRev0/dLowInterp1+(K290-fPower0)*K290*fRev1/dLowInterp2,
IF(K290&lt;fPower3,(K290-fPower2)*(K290-fPower3)*fRev1/dHighInterp1-(K290-fPower1)*(K290-fPower3)*fRev2/dHighInterp2+(K290-fPower1)*(K290-fPower2)*fRev3/dHighInterp3,1))</f>
        <v>1</v>
      </c>
      <c r="M290" s="8">
        <f ca="1"/>
        <v>1</v>
      </c>
      <c r="N290" s="8">
        <f ca="1"/>
        <v>1</v>
      </c>
      <c r="O290" s="8">
        <f ca="1"/>
        <v>0.99662395532270776</v>
      </c>
      <c r="P290" s="8">
        <f ca="1"/>
        <v>0.77745136512955038</v>
      </c>
      <c r="Q290" s="8">
        <f ca="1"/>
        <v>0.4815604628619487</v>
      </c>
      <c r="S290" s="10">
        <f t="shared" ca="1" si="46"/>
        <v>0.59504931407992512</v>
      </c>
      <c r="T290" s="6">
        <f t="array" aca="1" ref="T290:Y290" ca="1">IFERROR(IF(S290&lt;fRev1,(SQRT(dLowCoeffB^2+S290*dLowCoeffA*4)-dLowCoeffB)/(dLowCoeffA*2),
(SQRT(dHighCoeffB^2-(fRev1*fPower2*fPower3/dHighInterp1
-fRev2*fPower1*fPower3/dHighInterp2+fRev3*fPower1*fPower2/dHighInterp3-S290)
*dHighCoeffA*4)+dHighCoeffB)/(dHighCoeffA*2)),"-")</f>
        <v>50.192562200436129</v>
      </c>
      <c r="U290" s="3">
        <f ca="1"/>
        <v>78.386142843009367</v>
      </c>
      <c r="V290" s="3">
        <f ca="1"/>
        <v>121.26358839114866</v>
      </c>
      <c r="W290" s="3">
        <f ca="1"/>
        <v>175.48433749737467</v>
      </c>
      <c r="X290" s="3">
        <f ca="1"/>
        <v>254.71521167309214</v>
      </c>
      <c r="Y290" s="3">
        <f ca="1"/>
        <v>357.34277891898682</v>
      </c>
    </row>
    <row r="291" spans="1:25" x14ac:dyDescent="0.25">
      <c r="A291">
        <v>289</v>
      </c>
      <c r="B291" s="9">
        <f t="shared" si="37"/>
        <v>8.0277777777777786</v>
      </c>
      <c r="C291" s="3">
        <f t="shared" ca="1" si="39"/>
        <v>5</v>
      </c>
      <c r="D291">
        <f t="shared" ca="1" si="40"/>
        <v>314.09878282963882</v>
      </c>
      <c r="E291" s="8">
        <f t="shared" ca="1" si="41"/>
        <v>0.78011458669487144</v>
      </c>
      <c r="F291" s="8">
        <f t="shared" ca="1" si="42"/>
        <v>341.53416605501474</v>
      </c>
      <c r="G291" s="8">
        <f t="shared" ca="1" si="43"/>
        <v>0.39237006212018932</v>
      </c>
      <c r="H291" s="8">
        <f t="shared" ca="1" si="44"/>
        <v>0.59708770289338242</v>
      </c>
      <c r="I291" s="8">
        <f t="shared" ca="1" si="45"/>
        <v>358.19506883661268</v>
      </c>
      <c r="K291" s="7">
        <f t="shared" ca="1" si="38"/>
        <v>314.09878282963882</v>
      </c>
      <c r="L291" s="7">
        <f t="array" aca="1" ref="L291:Q291" ca="1">IF(K291&lt;fPower1,(fPower1-K291)*K291*fRev0/dLowInterp1+(K291-fPower0)*K291*fRev1/dLowInterp2,
IF(K291&lt;fPower3,(K291-fPower2)*(K291-fPower3)*fRev1/dHighInterp1-(K291-fPower1)*(K291-fPower3)*fRev2/dHighInterp2+(K291-fPower1)*(K291-fPower2)*fRev3/dHighInterp3,1))</f>
        <v>1</v>
      </c>
      <c r="M291" s="8">
        <f ca="1"/>
        <v>1</v>
      </c>
      <c r="N291" s="8">
        <f ca="1"/>
        <v>1</v>
      </c>
      <c r="O291" s="8">
        <f ca="1"/>
        <v>0.9975995280675557</v>
      </c>
      <c r="P291" s="8">
        <f ca="1"/>
        <v>0.78011458669487144</v>
      </c>
      <c r="Q291" s="8">
        <f ca="1"/>
        <v>0.48437444530184109</v>
      </c>
      <c r="S291" s="10">
        <f t="shared" ca="1" si="46"/>
        <v>0.59708770289338242</v>
      </c>
      <c r="T291" s="6">
        <f t="array" aca="1" ref="T291:Y291" ca="1">IFERROR(IF(S291&lt;fRev1,(SQRT(dLowCoeffB^2+S291*dLowCoeffA*4)-dLowCoeffB)/(dLowCoeffA*2),
(SQRT(dHighCoeffB^2-(fRev1*fPower2*fPower3/dHighInterp1
-fRev2*fPower1*fPower3/dHighInterp2+fRev3*fPower1*fPower2/dHighInterp3-S291)
*dHighCoeffA*4)+dHighCoeffB)/(dHighCoeffA*2)),"-")</f>
        <v>50.293747989725681</v>
      </c>
      <c r="U291" s="3">
        <f ca="1"/>
        <v>78.594569041224958</v>
      </c>
      <c r="V291" s="3">
        <f ca="1"/>
        <v>121.56054736686048</v>
      </c>
      <c r="W291" s="3">
        <f ca="1"/>
        <v>175.90542781745037</v>
      </c>
      <c r="X291" s="3">
        <f ca="1"/>
        <v>255.28571105602381</v>
      </c>
      <c r="Y291" s="3">
        <f ca="1"/>
        <v>358.19506883661268</v>
      </c>
    </row>
    <row r="292" spans="1:25" x14ac:dyDescent="0.25">
      <c r="A292">
        <v>290</v>
      </c>
      <c r="B292" s="9">
        <f t="shared" si="37"/>
        <v>8.0555555555555554</v>
      </c>
      <c r="C292" s="3">
        <f t="shared" ca="1" si="39"/>
        <v>5</v>
      </c>
      <c r="D292">
        <f t="shared" ca="1" si="40"/>
        <v>315.09878282963882</v>
      </c>
      <c r="E292" s="8">
        <f t="shared" ca="1" si="41"/>
        <v>0.78276228275019133</v>
      </c>
      <c r="F292" s="8">
        <f t="shared" ca="1" si="42"/>
        <v>342.69332738803377</v>
      </c>
      <c r="G292" s="8">
        <f t="shared" ca="1" si="43"/>
        <v>0.39501430075744265</v>
      </c>
      <c r="H292" s="8">
        <f t="shared" ca="1" si="44"/>
        <v>0.59911420872033871</v>
      </c>
      <c r="I292" s="8">
        <f t="shared" ca="1" si="45"/>
        <v>359.04437360858861</v>
      </c>
      <c r="K292" s="7">
        <f t="shared" ca="1" si="38"/>
        <v>315.09878282963882</v>
      </c>
      <c r="L292" s="7">
        <f t="array" aca="1" ref="L292:Q292" ca="1">IF(K292&lt;fPower1,(fPower1-K292)*K292*fRev0/dLowInterp1+(K292-fPower0)*K292*fRev1/dLowInterp2,
IF(K292&lt;fPower3,(K292-fPower2)*(K292-fPower3)*fRev1/dHighInterp1-(K292-fPower1)*(K292-fPower3)*fRev2/dHighInterp2+(K292-fPower1)*(K292-fPower2)*fRev3/dHighInterp3,1))</f>
        <v>1</v>
      </c>
      <c r="M292" s="8">
        <f ca="1"/>
        <v>1</v>
      </c>
      <c r="N292" s="8">
        <f ca="1"/>
        <v>1</v>
      </c>
      <c r="O292" s="8">
        <f ca="1"/>
        <v>0.99854707283504573</v>
      </c>
      <c r="P292" s="8">
        <f ca="1"/>
        <v>0.78276228275019133</v>
      </c>
      <c r="Q292" s="8">
        <f ca="1"/>
        <v>0.48719655216683161</v>
      </c>
      <c r="S292" s="10">
        <f t="shared" ca="1" si="46"/>
        <v>0.59911420872033871</v>
      </c>
      <c r="T292" s="6">
        <f t="array" aca="1" ref="T292:Y292" ca="1">IFERROR(IF(S292&lt;fRev1,(SQRT(dLowCoeffB^2+S292*dLowCoeffA*4)-dLowCoeffB)/(dLowCoeffA*2),
(SQRT(dHighCoeffB^2-(fRev1*fPower2*fPower3/dHighInterp1
-fRev2*fPower1*fPower3/dHighInterp2+fRev3*fPower1*fPower2/dHighInterp3-S292)
*dHighCoeffA*4)+dHighCoeffB)/(dHighCoeffA*2)),"-")</f>
        <v>50.394597124412527</v>
      </c>
      <c r="U292" s="3">
        <f ca="1"/>
        <v>78.802267306278608</v>
      </c>
      <c r="V292" s="3">
        <f ca="1"/>
        <v>121.85649112067482</v>
      </c>
      <c r="W292" s="3">
        <f ca="1"/>
        <v>176.32508478345846</v>
      </c>
      <c r="X292" s="3">
        <f ca="1"/>
        <v>255.85429177482806</v>
      </c>
      <c r="Y292" s="3">
        <f ca="1"/>
        <v>359.04437360858861</v>
      </c>
    </row>
    <row r="293" spans="1:25" x14ac:dyDescent="0.25">
      <c r="A293">
        <v>291</v>
      </c>
      <c r="B293" s="9">
        <f t="shared" si="37"/>
        <v>8.0833333333333339</v>
      </c>
      <c r="C293" s="3">
        <f t="shared" ca="1" si="39"/>
        <v>5</v>
      </c>
      <c r="D293">
        <f t="shared" ca="1" si="40"/>
        <v>316.09878282963882</v>
      </c>
      <c r="E293" s="8">
        <f t="shared" ca="1" si="41"/>
        <v>0.78539445329550972</v>
      </c>
      <c r="F293" s="8">
        <f t="shared" ca="1" si="42"/>
        <v>343.84569165277418</v>
      </c>
      <c r="G293" s="8">
        <f t="shared" ca="1" si="43"/>
        <v>0.39766743109426961</v>
      </c>
      <c r="H293" s="8">
        <f t="shared" ca="1" si="44"/>
        <v>0.601128831560794</v>
      </c>
      <c r="I293" s="8">
        <f t="shared" ca="1" si="45"/>
        <v>359.89067223588614</v>
      </c>
      <c r="K293" s="7">
        <f t="shared" ca="1" si="38"/>
        <v>316.09878282963882</v>
      </c>
      <c r="L293" s="7">
        <f t="array" aca="1" ref="L293:Q293" ca="1">IF(K293&lt;fPower1,(fPower1-K293)*K293*fRev0/dLowInterp1+(K293-fPower0)*K293*fRev1/dLowInterp2,
IF(K293&lt;fPower3,(K293-fPower2)*(K293-fPower3)*fRev1/dHighInterp1-(K293-fPower1)*(K293-fPower3)*fRev2/dHighInterp2+(K293-fPower1)*(K293-fPower2)*fRev3/dHighInterp3,1))</f>
        <v>1</v>
      </c>
      <c r="M293" s="8">
        <f ca="1"/>
        <v>1</v>
      </c>
      <c r="N293" s="8">
        <f ca="1"/>
        <v>1</v>
      </c>
      <c r="O293" s="8">
        <f ca="1"/>
        <v>0.99946658962517765</v>
      </c>
      <c r="P293" s="8">
        <f ca="1"/>
        <v>0.78539445329550972</v>
      </c>
      <c r="Q293" s="8">
        <f ca="1"/>
        <v>0.49002678345692025</v>
      </c>
      <c r="S293" s="10">
        <f t="shared" ca="1" si="46"/>
        <v>0.601128831560794</v>
      </c>
      <c r="T293" s="6">
        <f t="array" aca="1" ref="T293:Y293" ca="1">IFERROR(IF(S293&lt;fRev1,(SQRT(dLowCoeffB^2+S293*dLowCoeffA*4)-dLowCoeffB)/(dLowCoeffA*2),
(SQRT(dHighCoeffB^2-(fRev1*fPower2*fPower3/dHighInterp1
-fRev2*fPower1*fPower3/dHighInterp2+fRev3*fPower1*fPower2/dHighInterp3-S293)
*dHighCoeffA*4)+dHighCoeffB)/(dHighCoeffA*2)),"-")</f>
        <v>50.4951070568925</v>
      </c>
      <c r="U293" s="3">
        <f ca="1"/>
        <v>79.009232495460196</v>
      </c>
      <c r="V293" s="3">
        <f ca="1"/>
        <v>122.15141225266915</v>
      </c>
      <c r="W293" s="3">
        <f ca="1"/>
        <v>176.74329788320085</v>
      </c>
      <c r="X293" s="3">
        <f ca="1"/>
        <v>256.42093952030677</v>
      </c>
      <c r="Y293" s="3">
        <f ca="1"/>
        <v>359.89067223588614</v>
      </c>
    </row>
    <row r="294" spans="1:25" x14ac:dyDescent="0.25">
      <c r="A294">
        <v>292</v>
      </c>
      <c r="B294" s="9">
        <f t="shared" si="37"/>
        <v>8.1111111111111107</v>
      </c>
      <c r="C294" s="3">
        <f t="shared" ca="1" si="39"/>
        <v>5</v>
      </c>
      <c r="D294">
        <f t="shared" ca="1" si="40"/>
        <v>317.09878282963882</v>
      </c>
      <c r="E294" s="8">
        <f t="shared" ca="1" si="41"/>
        <v>0.78801109833082639</v>
      </c>
      <c r="F294" s="8">
        <f t="shared" ca="1" si="42"/>
        <v>344.99125884923581</v>
      </c>
      <c r="G294" s="8">
        <f t="shared" ca="1" si="43"/>
        <v>0.40032940068415568</v>
      </c>
      <c r="H294" s="8">
        <f t="shared" ca="1" si="44"/>
        <v>0.60313157141474794</v>
      </c>
      <c r="I294" s="8">
        <f t="shared" ca="1" si="45"/>
        <v>360.73394359743475</v>
      </c>
      <c r="K294" s="7">
        <f t="shared" ca="1" si="38"/>
        <v>317.09878282963882</v>
      </c>
      <c r="L294" s="7">
        <f t="array" aca="1" ref="L294:Q294" ca="1">IF(K294&lt;fPower1,(fPower1-K294)*K294*fRev0/dLowInterp1+(K294-fPower0)*K294*fRev1/dLowInterp2,
IF(K294&lt;fPower3,(K294-fPower2)*(K294-fPower3)*fRev1/dHighInterp1-(K294-fPower1)*(K294-fPower3)*fRev2/dHighInterp2+(K294-fPower1)*(K294-fPower2)*fRev3/dHighInterp3,1))</f>
        <v>1</v>
      </c>
      <c r="M294" s="8">
        <f ca="1"/>
        <v>1</v>
      </c>
      <c r="N294" s="8">
        <f ca="1"/>
        <v>1</v>
      </c>
      <c r="O294" s="8">
        <f ca="1"/>
        <v>1</v>
      </c>
      <c r="P294" s="8">
        <f ca="1"/>
        <v>0.78801109833082639</v>
      </c>
      <c r="Q294" s="8">
        <f ca="1"/>
        <v>0.492865139172107</v>
      </c>
      <c r="S294" s="10">
        <f t="shared" ca="1" si="46"/>
        <v>0.60313157141474794</v>
      </c>
      <c r="T294" s="6">
        <f t="array" aca="1" ref="T294:Y294" ca="1">IFERROR(IF(S294&lt;fRev1,(SQRT(dLowCoeffB^2+S294*dLowCoeffA*4)-dLowCoeffB)/(dLowCoeffA*2),
(SQRT(dHighCoeffB^2-(fRev1*fPower2*fPower3/dHighInterp1
-fRev2*fPower1*fPower3/dHighInterp2+fRev3*fPower1*fPower2/dHighInterp3-S294)
*dHighCoeffA*4)+dHighCoeffB)/(dHighCoeffA*2)),"-")</f>
        <v>50.595275222490613</v>
      </c>
      <c r="U294" s="3">
        <f ca="1"/>
        <v>79.215459435911242</v>
      </c>
      <c r="V294" s="3">
        <f ca="1"/>
        <v>122.44530331677379</v>
      </c>
      <c r="W294" s="3">
        <f ca="1"/>
        <v>177.16005653813431</v>
      </c>
      <c r="X294" s="3">
        <f ca="1"/>
        <v>256.98563988999473</v>
      </c>
      <c r="Y294" s="3">
        <f ca="1"/>
        <v>360.73394359743475</v>
      </c>
    </row>
    <row r="295" spans="1:25" x14ac:dyDescent="0.25">
      <c r="A295">
        <v>293</v>
      </c>
      <c r="B295" s="9">
        <f t="shared" si="37"/>
        <v>8.1388888888888893</v>
      </c>
      <c r="C295" s="3">
        <f t="shared" ca="1" si="39"/>
        <v>5</v>
      </c>
      <c r="D295">
        <f t="shared" ca="1" si="40"/>
        <v>318.09878282963882</v>
      </c>
      <c r="E295" s="8">
        <f t="shared" ca="1" si="41"/>
        <v>0.79061221785614177</v>
      </c>
      <c r="F295" s="8">
        <f t="shared" ca="1" si="42"/>
        <v>346.13002897741887</v>
      </c>
      <c r="G295" s="8">
        <f t="shared" ca="1" si="43"/>
        <v>0.4030001570805864</v>
      </c>
      <c r="H295" s="8">
        <f t="shared" ca="1" si="44"/>
        <v>0.60512242828220086</v>
      </c>
      <c r="I295" s="8">
        <f t="shared" ca="1" si="45"/>
        <v>361.57416645045788</v>
      </c>
      <c r="K295" s="7">
        <f t="shared" ca="1" si="38"/>
        <v>318.09878282963882</v>
      </c>
      <c r="L295" s="7">
        <f t="array" aca="1" ref="L295:Q295" ca="1">IF(K295&lt;fPower1,(fPower1-K295)*K295*fRev0/dLowInterp1+(K295-fPower0)*K295*fRev1/dLowInterp2,
IF(K295&lt;fPower3,(K295-fPower2)*(K295-fPower3)*fRev1/dHighInterp1-(K295-fPower1)*(K295-fPower3)*fRev2/dHighInterp2+(K295-fPower1)*(K295-fPower2)*fRev3/dHighInterp3,1))</f>
        <v>1</v>
      </c>
      <c r="M295" s="8">
        <f ca="1"/>
        <v>1</v>
      </c>
      <c r="N295" s="8">
        <f ca="1"/>
        <v>1</v>
      </c>
      <c r="O295" s="8">
        <f ca="1"/>
        <v>1</v>
      </c>
      <c r="P295" s="8">
        <f ca="1"/>
        <v>0.79061221785614177</v>
      </c>
      <c r="Q295" s="8">
        <f ca="1"/>
        <v>0.49571161931239199</v>
      </c>
      <c r="S295" s="10">
        <f t="shared" ca="1" si="46"/>
        <v>0.60512242828220086</v>
      </c>
      <c r="T295" s="6">
        <f t="array" aca="1" ref="T295:Y295" ca="1">IFERROR(IF(S295&lt;fRev1,(SQRT(dLowCoeffB^2+S295*dLowCoeffA*4)-dLowCoeffB)/(dLowCoeffA*2),
(SQRT(dHighCoeffB^2-(fRev1*fPower2*fPower3/dHighInterp1
-fRev2*fPower1*fPower3/dHighInterp2+fRev3*fPower1*fPower2/dHighInterp3-S295)
*dHighCoeffA*4)+dHighCoeffB)/(dHighCoeffA*2)),"-")</f>
        <v>50.695099039465042</v>
      </c>
      <c r="U295" s="3">
        <f ca="1"/>
        <v>79.420942924703439</v>
      </c>
      <c r="V295" s="3">
        <f ca="1"/>
        <v>122.73815682084108</v>
      </c>
      <c r="W295" s="3">
        <f ca="1"/>
        <v>177.57535010345597</v>
      </c>
      <c r="X295" s="3">
        <f ca="1"/>
        <v>257.54837838822658</v>
      </c>
      <c r="Y295" s="3">
        <f ca="1"/>
        <v>361.57416645045788</v>
      </c>
    </row>
    <row r="296" spans="1:25" x14ac:dyDescent="0.25">
      <c r="A296">
        <v>294</v>
      </c>
      <c r="B296" s="9">
        <f t="shared" si="37"/>
        <v>8.1666666666666661</v>
      </c>
      <c r="C296" s="3">
        <f t="shared" ca="1" si="39"/>
        <v>5</v>
      </c>
      <c r="D296">
        <f t="shared" ca="1" si="40"/>
        <v>319.09878282963882</v>
      </c>
      <c r="E296" s="8">
        <f t="shared" ca="1" si="41"/>
        <v>0.79319781187145544</v>
      </c>
      <c r="F296" s="8">
        <f t="shared" ca="1" si="42"/>
        <v>347.26200203732321</v>
      </c>
      <c r="G296" s="8">
        <f t="shared" ca="1" si="43"/>
        <v>0.40567964783704724</v>
      </c>
      <c r="H296" s="8">
        <f t="shared" ca="1" si="44"/>
        <v>0.60710140216315245</v>
      </c>
      <c r="I296" s="8">
        <f t="shared" ca="1" si="45"/>
        <v>362.4113194308386</v>
      </c>
      <c r="K296" s="7">
        <f t="shared" ca="1" si="38"/>
        <v>319.09878282963882</v>
      </c>
      <c r="L296" s="7">
        <f t="array" aca="1" ref="L296:Q296" ca="1">IF(K296&lt;fPower1,(fPower1-K296)*K296*fRev0/dLowInterp1+(K296-fPower0)*K296*fRev1/dLowInterp2,
IF(K296&lt;fPower3,(K296-fPower2)*(K296-fPower3)*fRev1/dHighInterp1-(K296-fPower1)*(K296-fPower3)*fRev2/dHighInterp2+(K296-fPower1)*(K296-fPower2)*fRev3/dHighInterp3,1))</f>
        <v>1</v>
      </c>
      <c r="M296" s="8">
        <f ca="1"/>
        <v>1</v>
      </c>
      <c r="N296" s="8">
        <f ca="1"/>
        <v>1</v>
      </c>
      <c r="O296" s="8">
        <f ca="1"/>
        <v>1</v>
      </c>
      <c r="P296" s="8">
        <f ca="1"/>
        <v>0.79319781187145544</v>
      </c>
      <c r="Q296" s="8">
        <f ca="1"/>
        <v>0.49856622387777516</v>
      </c>
      <c r="S296" s="10">
        <f t="shared" ca="1" si="46"/>
        <v>0.60710140216315245</v>
      </c>
      <c r="T296" s="6">
        <f t="array" aca="1" ref="T296:Y296" ca="1">IFERROR(IF(S296&lt;fRev1,(SQRT(dLowCoeffB^2+S296*dLowCoeffA*4)-dLowCoeffB)/(dLowCoeffA*2),
(SQRT(dHighCoeffB^2-(fRev1*fPower2*fPower3/dHighInterp1
-fRev2*fPower1*fPower3/dHighInterp2+fRev3*fPower1*fPower2/dHighInterp3-S296)
*dHighCoeffA*4)+dHighCoeffB)/(dHighCoeffA*2)),"-")</f>
        <v>50.794575909014725</v>
      </c>
      <c r="U296" s="3">
        <f ca="1"/>
        <v>79.625677728924245</v>
      </c>
      <c r="V296" s="3">
        <f ca="1"/>
        <v>123.02996522672559</v>
      </c>
      <c r="W296" s="3">
        <f ca="1"/>
        <v>177.98916786820405</v>
      </c>
      <c r="X296" s="3">
        <f ca="1"/>
        <v>258.10914042622494</v>
      </c>
      <c r="Y296" s="3">
        <f ca="1"/>
        <v>362.4113194308386</v>
      </c>
    </row>
    <row r="297" spans="1:25" x14ac:dyDescent="0.25">
      <c r="A297">
        <v>295</v>
      </c>
      <c r="B297" s="9">
        <f t="shared" si="37"/>
        <v>8.1944444444444446</v>
      </c>
      <c r="C297" s="3">
        <f t="shared" ca="1" si="39"/>
        <v>5</v>
      </c>
      <c r="D297">
        <f t="shared" ca="1" si="40"/>
        <v>320.09878282963882</v>
      </c>
      <c r="E297" s="8">
        <f t="shared" ca="1" si="41"/>
        <v>0.79576788037676782</v>
      </c>
      <c r="F297" s="8">
        <f t="shared" ca="1" si="42"/>
        <v>348.38717802894894</v>
      </c>
      <c r="G297" s="8">
        <f t="shared" ca="1" si="43"/>
        <v>0.40836782050702369</v>
      </c>
      <c r="H297" s="8">
        <f t="shared" ca="1" si="44"/>
        <v>0.60906849305760302</v>
      </c>
      <c r="I297" s="8">
        <f t="shared" ca="1" si="45"/>
        <v>363.24538105352241</v>
      </c>
      <c r="K297" s="7">
        <f t="shared" ca="1" si="38"/>
        <v>320.09878282963882</v>
      </c>
      <c r="L297" s="7">
        <f t="array" aca="1" ref="L297:Q297" ca="1">IF(K297&lt;fPower1,(fPower1-K297)*K297*fRev0/dLowInterp1+(K297-fPower0)*K297*fRev1/dLowInterp2,
IF(K297&lt;fPower3,(K297-fPower2)*(K297-fPower3)*fRev1/dHighInterp1-(K297-fPower1)*(K297-fPower3)*fRev2/dHighInterp2+(K297-fPower1)*(K297-fPower2)*fRev3/dHighInterp3,1))</f>
        <v>1</v>
      </c>
      <c r="M297" s="8">
        <f ca="1"/>
        <v>1</v>
      </c>
      <c r="N297" s="8">
        <f ca="1"/>
        <v>1</v>
      </c>
      <c r="O297" s="8">
        <f ca="1"/>
        <v>1</v>
      </c>
      <c r="P297" s="8">
        <f ca="1"/>
        <v>0.79576788037676782</v>
      </c>
      <c r="Q297" s="8">
        <f ca="1"/>
        <v>0.50131713376541875</v>
      </c>
      <c r="S297" s="10">
        <f t="shared" ca="1" si="46"/>
        <v>0.60906849305760302</v>
      </c>
      <c r="T297" s="6">
        <f t="array" aca="1" ref="T297:Y297" ca="1">IFERROR(IF(S297&lt;fRev1,(SQRT(dLowCoeffB^2+S297*dLowCoeffA*4)-dLowCoeffB)/(dLowCoeffA*2),
(SQRT(dHighCoeffB^2-(fRev1*fPower2*fPower3/dHighInterp1
-fRev2*fPower1*fPower3/dHighInterp2+fRev3*fPower1*fPower2/dHighInterp3-S297)
*dHighCoeffA*4)+dHighCoeffB)/(dHighCoeffA*2)),"-")</f>
        <v>50.893703215291353</v>
      </c>
      <c r="U297" s="3">
        <f ca="1"/>
        <v>79.829658585771625</v>
      </c>
      <c r="V297" s="3">
        <f ca="1"/>
        <v>123.32072095037702</v>
      </c>
      <c r="W297" s="3">
        <f ca="1"/>
        <v>178.40149905537729</v>
      </c>
      <c r="X297" s="3">
        <f ca="1"/>
        <v>258.66791132221323</v>
      </c>
      <c r="Y297" s="3">
        <f ca="1"/>
        <v>363.24538105352241</v>
      </c>
    </row>
    <row r="298" spans="1:25" x14ac:dyDescent="0.25">
      <c r="A298">
        <v>296</v>
      </c>
      <c r="B298" s="9">
        <f t="shared" si="37"/>
        <v>8.2222222222222214</v>
      </c>
      <c r="C298" s="3">
        <f t="shared" ca="1" si="39"/>
        <v>5</v>
      </c>
      <c r="D298">
        <f t="shared" ca="1" si="40"/>
        <v>321.09878282963882</v>
      </c>
      <c r="E298" s="8">
        <f t="shared" ca="1" si="41"/>
        <v>0.79832242337207837</v>
      </c>
      <c r="F298" s="8">
        <f t="shared" ca="1" si="42"/>
        <v>349.50555695229593</v>
      </c>
      <c r="G298" s="8">
        <f t="shared" ca="1" si="43"/>
        <v>0.41106462264400129</v>
      </c>
      <c r="H298" s="8">
        <f t="shared" ca="1" si="44"/>
        <v>0.61102370096555236</v>
      </c>
      <c r="I298" s="8">
        <f t="shared" ca="1" si="45"/>
        <v>364.07632971295061</v>
      </c>
      <c r="K298" s="7">
        <f t="shared" ca="1" si="38"/>
        <v>321.09878282963882</v>
      </c>
      <c r="L298" s="7">
        <f t="array" aca="1" ref="L298:Q298" ca="1">IF(K298&lt;fPower1,(fPower1-K298)*K298*fRev0/dLowInterp1+(K298-fPower0)*K298*fRev1/dLowInterp2,
IF(K298&lt;fPower3,(K298-fPower2)*(K298-fPower3)*fRev1/dHighInterp1-(K298-fPower1)*(K298-fPower3)*fRev2/dHighInterp2+(K298-fPower1)*(K298-fPower2)*fRev3/dHighInterp3,1))</f>
        <v>1</v>
      </c>
      <c r="M298" s="8">
        <f ca="1"/>
        <v>1</v>
      </c>
      <c r="N298" s="8">
        <f ca="1"/>
        <v>1</v>
      </c>
      <c r="O298" s="8">
        <f ca="1"/>
        <v>1</v>
      </c>
      <c r="P298" s="8">
        <f ca="1"/>
        <v>0.79832242337207837</v>
      </c>
      <c r="Q298" s="8">
        <f ca="1"/>
        <v>0.50395280420693001</v>
      </c>
      <c r="S298" s="10">
        <f t="shared" ca="1" si="46"/>
        <v>0.61102370096555236</v>
      </c>
      <c r="T298" s="6">
        <f t="array" aca="1" ref="T298:Y298" ca="1">IFERROR(IF(S298&lt;fRev1,(SQRT(dLowCoeffB^2+S298*dLowCoeffA*4)-dLowCoeffB)/(dLowCoeffA*2),
(SQRT(dHighCoeffB^2-(fRev1*fPower2*fPower3/dHighInterp1
-fRev2*fPower1*fPower3/dHighInterp2+fRev3*fPower1*fPower2/dHighInterp3-S298)
*dHighCoeffA*4)+dHighCoeffB)/(dHighCoeffA*2)),"-")</f>
        <v>50.992478325415298</v>
      </c>
      <c r="U298" s="3">
        <f ca="1"/>
        <v>80.03288020265633</v>
      </c>
      <c r="V298" s="3">
        <f ca="1"/>
        <v>123.61041636194435</v>
      </c>
      <c r="W298" s="3">
        <f ca="1"/>
        <v>178.81233282206978</v>
      </c>
      <c r="X298" s="3">
        <f ca="1"/>
        <v>259.22467630154955</v>
      </c>
      <c r="Y298" s="3">
        <f ca="1"/>
        <v>364.07632971295061</v>
      </c>
    </row>
    <row r="299" spans="1:25" x14ac:dyDescent="0.25">
      <c r="A299">
        <v>297</v>
      </c>
      <c r="B299" s="9">
        <f t="shared" si="37"/>
        <v>8.25</v>
      </c>
      <c r="C299" s="3">
        <f t="shared" ca="1" si="39"/>
        <v>5</v>
      </c>
      <c r="D299">
        <f t="shared" ca="1" si="40"/>
        <v>322.09878282963882</v>
      </c>
      <c r="E299" s="8">
        <f t="shared" ca="1" si="41"/>
        <v>0.80086144085738775</v>
      </c>
      <c r="F299" s="8">
        <f t="shared" ca="1" si="42"/>
        <v>350.61713880736437</v>
      </c>
      <c r="G299" s="8">
        <f t="shared" ca="1" si="43"/>
        <v>0.4137700018014655</v>
      </c>
      <c r="H299" s="8">
        <f t="shared" ca="1" si="44"/>
        <v>0.61296702588700069</v>
      </c>
      <c r="I299" s="8">
        <f t="shared" ca="1" si="45"/>
        <v>364.90414368353044</v>
      </c>
      <c r="K299" s="7">
        <f t="shared" ca="1" si="38"/>
        <v>322.09878282963882</v>
      </c>
      <c r="L299" s="7">
        <f t="array" aca="1" ref="L299:Q299" ca="1">IF(K299&lt;fPower1,(fPower1-K299)*K299*fRev0/dLowInterp1+(K299-fPower0)*K299*fRev1/dLowInterp2,
IF(K299&lt;fPower3,(K299-fPower2)*(K299-fPower3)*fRev1/dHighInterp1-(K299-fPower1)*(K299-fPower3)*fRev2/dHighInterp2+(K299-fPower1)*(K299-fPower2)*fRev3/dHighInterp3,1))</f>
        <v>1</v>
      </c>
      <c r="M299" s="8">
        <f ca="1"/>
        <v>1</v>
      </c>
      <c r="N299" s="8">
        <f ca="1"/>
        <v>1</v>
      </c>
      <c r="O299" s="8">
        <f ca="1"/>
        <v>1</v>
      </c>
      <c r="P299" s="8">
        <f ca="1"/>
        <v>0.80086144085738775</v>
      </c>
      <c r="Q299" s="8">
        <f ca="1"/>
        <v>0.50658190999376518</v>
      </c>
      <c r="S299" s="10">
        <f t="shared" ca="1" si="46"/>
        <v>0.61296702588700069</v>
      </c>
      <c r="T299" s="6">
        <f t="array" aca="1" ref="T299:Y299" ca="1">IFERROR(IF(S299&lt;fRev1,(SQRT(dLowCoeffB^2+S299*dLowCoeffA*4)-dLowCoeffB)/(dLowCoeffA*2),
(SQRT(dHighCoeffB^2-(fRev1*fPower2*fPower3/dHighInterp1
-fRev2*fPower1*fPower3/dHighInterp2+fRev3*fPower1*fPower2/dHighInterp3-S299)
*dHighCoeffA*4)+dHighCoeffB)/(dHighCoeffA*2)),"-")</f>
        <v>51.090898589495815</v>
      </c>
      <c r="U299" s="3">
        <f ca="1"/>
        <v>80.235337257313077</v>
      </c>
      <c r="V299" s="3">
        <f ca="1"/>
        <v>123.89904378589259</v>
      </c>
      <c r="W299" s="3">
        <f ca="1"/>
        <v>179.22165825962449</v>
      </c>
      <c r="X299" s="3">
        <f ca="1"/>
        <v>259.77942049688676</v>
      </c>
      <c r="Y299" s="3">
        <f ca="1"/>
        <v>364.90414368353044</v>
      </c>
    </row>
    <row r="300" spans="1:25" x14ac:dyDescent="0.25">
      <c r="A300">
        <v>298</v>
      </c>
      <c r="B300" s="9">
        <f t="shared" si="37"/>
        <v>8.2777777777777786</v>
      </c>
      <c r="C300" s="3">
        <f t="shared" ca="1" si="39"/>
        <v>5</v>
      </c>
      <c r="D300">
        <f t="shared" ca="1" si="40"/>
        <v>323.09878282963882</v>
      </c>
      <c r="E300" s="8">
        <f t="shared" ca="1" si="41"/>
        <v>0.8033849328326953</v>
      </c>
      <c r="F300" s="8">
        <f t="shared" ca="1" si="42"/>
        <v>351.72192359415402</v>
      </c>
      <c r="G300" s="8">
        <f t="shared" ca="1" si="43"/>
        <v>0.41648390553290188</v>
      </c>
      <c r="H300" s="8">
        <f t="shared" ca="1" si="44"/>
        <v>0.61489846782194757</v>
      </c>
      <c r="I300" s="8">
        <f t="shared" ca="1" si="45"/>
        <v>365.72880112013951</v>
      </c>
      <c r="K300" s="7">
        <f t="shared" ca="1" si="38"/>
        <v>323.09878282963882</v>
      </c>
      <c r="L300" s="7">
        <f t="array" aca="1" ref="L300:Q300" ca="1">IF(K300&lt;fPower1,(fPower1-K300)*K300*fRev0/dLowInterp1+(K300-fPower0)*K300*fRev1/dLowInterp2,
IF(K300&lt;fPower3,(K300-fPower2)*(K300-fPower3)*fRev1/dHighInterp1-(K300-fPower1)*(K300-fPower3)*fRev2/dHighInterp2+(K300-fPower1)*(K300-fPower2)*fRev3/dHighInterp3,1))</f>
        <v>1</v>
      </c>
      <c r="M300" s="8">
        <f ca="1"/>
        <v>1</v>
      </c>
      <c r="N300" s="8">
        <f ca="1"/>
        <v>1</v>
      </c>
      <c r="O300" s="8">
        <f ca="1"/>
        <v>1</v>
      </c>
      <c r="P300" s="8">
        <f ca="1"/>
        <v>0.8033849328326953</v>
      </c>
      <c r="Q300" s="8">
        <f ca="1"/>
        <v>0.50920445112592483</v>
      </c>
      <c r="S300" s="10">
        <f t="shared" ca="1" si="46"/>
        <v>0.61489846782194757</v>
      </c>
      <c r="T300" s="6">
        <f t="array" aca="1" ref="T300:Y300" ca="1">IFERROR(IF(S300&lt;fRev1,(SQRT(dLowCoeffB^2+S300*dLowCoeffA*4)-dLowCoeffB)/(dLowCoeffA*2),
(SQRT(dHighCoeffB^2-(fRev1*fPower2*fPower3/dHighInterp1
-fRev2*fPower1*fPower3/dHighInterp2+fRev3*fPower1*fPower2/dHighInterp3-S300)
*dHighCoeffA*4)+dHighCoeffB)/(dHighCoeffA*2)),"-")</f>
        <v>51.188961340655666</v>
      </c>
      <c r="U300" s="3">
        <f ca="1"/>
        <v>80.437024397920439</v>
      </c>
      <c r="V300" s="3">
        <f ca="1"/>
        <v>124.1865955011325</v>
      </c>
      <c r="W300" s="3">
        <f ca="1"/>
        <v>179.62946439380389</v>
      </c>
      <c r="X300" s="3">
        <f ca="1"/>
        <v>260.33212894835503</v>
      </c>
      <c r="Y300" s="3">
        <f ca="1"/>
        <v>365.72880112013951</v>
      </c>
    </row>
    <row r="301" spans="1:25" x14ac:dyDescent="0.25">
      <c r="A301">
        <v>299</v>
      </c>
      <c r="B301" s="9">
        <f t="shared" si="37"/>
        <v>8.3055555555555554</v>
      </c>
      <c r="C301" s="3">
        <f t="shared" ca="1" si="39"/>
        <v>5</v>
      </c>
      <c r="D301">
        <f t="shared" ca="1" si="40"/>
        <v>324.09878282963882</v>
      </c>
      <c r="E301" s="8">
        <f t="shared" ca="1" si="41"/>
        <v>0.80589289929800156</v>
      </c>
      <c r="F301" s="8">
        <f t="shared" ca="1" si="42"/>
        <v>352.81991131266511</v>
      </c>
      <c r="G301" s="8">
        <f t="shared" ca="1" si="43"/>
        <v>0.41920628139179589</v>
      </c>
      <c r="H301" s="8">
        <f t="shared" ca="1" si="44"/>
        <v>0.61681802677039355</v>
      </c>
      <c r="I301" s="8">
        <f t="shared" ca="1" si="45"/>
        <v>366.55028005866825</v>
      </c>
      <c r="K301" s="7">
        <f t="shared" ca="1" si="38"/>
        <v>324.09878282963882</v>
      </c>
      <c r="L301" s="7">
        <f t="array" aca="1" ref="L301:Q301" ca="1">IF(K301&lt;fPower1,(fPower1-K301)*K301*fRev0/dLowInterp1+(K301-fPower0)*K301*fRev1/dLowInterp2,
IF(K301&lt;fPower3,(K301-fPower2)*(K301-fPower3)*fRev1/dHighInterp1-(K301-fPower1)*(K301-fPower3)*fRev2/dHighInterp2+(K301-fPower1)*(K301-fPower2)*fRev3/dHighInterp3,1))</f>
        <v>1</v>
      </c>
      <c r="M301" s="8">
        <f ca="1"/>
        <v>1</v>
      </c>
      <c r="N301" s="8">
        <f ca="1"/>
        <v>1</v>
      </c>
      <c r="O301" s="8">
        <f ca="1"/>
        <v>1</v>
      </c>
      <c r="P301" s="8">
        <f ca="1"/>
        <v>0.80589289929800156</v>
      </c>
      <c r="Q301" s="8">
        <f ca="1"/>
        <v>0.51182042760340873</v>
      </c>
      <c r="S301" s="10">
        <f t="shared" ca="1" si="46"/>
        <v>0.61681802677039355</v>
      </c>
      <c r="T301" s="6">
        <f t="array" aca="1" ref="T301:Y301" ca="1">IFERROR(IF(S301&lt;fRev1,(SQRT(dLowCoeffB^2+S301*dLowCoeffA*4)-dLowCoeffB)/(dLowCoeffA*2),
(SQRT(dHighCoeffB^2-(fRev1*fPower2*fPower3/dHighInterp1
-fRev2*fPower1*fPower3/dHighInterp2+fRev3*fPower1*fPower2/dHighInterp3-S301)
*dHighCoeffA*4)+dHighCoeffB)/(dHighCoeffA*2)),"-")</f>
        <v>51.286663895060329</v>
      </c>
      <c r="U301" s="3">
        <f ca="1"/>
        <v>80.637936243229561</v>
      </c>
      <c r="V301" s="3">
        <f ca="1"/>
        <v>124.47306374116309</v>
      </c>
      <c r="W301" s="3">
        <f ca="1"/>
        <v>180.03574018498043</v>
      </c>
      <c r="X301" s="3">
        <f ca="1"/>
        <v>260.88278660377154</v>
      </c>
      <c r="Y301" s="3">
        <f ca="1"/>
        <v>366.55028005866825</v>
      </c>
    </row>
    <row r="302" spans="1:25" x14ac:dyDescent="0.25">
      <c r="A302">
        <v>300</v>
      </c>
      <c r="B302" s="9">
        <f t="shared" si="37"/>
        <v>8.3333333333333339</v>
      </c>
      <c r="C302" s="3">
        <f t="shared" ca="1" si="39"/>
        <v>5</v>
      </c>
      <c r="D302">
        <f t="shared" ca="1" si="40"/>
        <v>325.09878282963882</v>
      </c>
      <c r="E302" s="8">
        <f t="shared" ca="1" si="41"/>
        <v>0.80838534025330611</v>
      </c>
      <c r="F302" s="8">
        <f t="shared" ca="1" si="42"/>
        <v>353.91110196289742</v>
      </c>
      <c r="G302" s="8">
        <f t="shared" ca="1" si="43"/>
        <v>0.42193707693163307</v>
      </c>
      <c r="H302" s="8">
        <f t="shared" ca="1" si="44"/>
        <v>0.61872570273233818</v>
      </c>
      <c r="I302" s="8">
        <f t="shared" ca="1" si="45"/>
        <v>367.36855841659701</v>
      </c>
      <c r="K302" s="7">
        <f t="shared" ca="1" si="38"/>
        <v>325.09878282963882</v>
      </c>
      <c r="L302" s="7">
        <f t="array" aca="1" ref="L302:Q302" ca="1">IF(K302&lt;fPower1,(fPower1-K302)*K302*fRev0/dLowInterp1+(K302-fPower0)*K302*fRev1/dLowInterp2,
IF(K302&lt;fPower3,(K302-fPower2)*(K302-fPower3)*fRev1/dHighInterp1-(K302-fPower1)*(K302-fPower3)*fRev2/dHighInterp2+(K302-fPower1)*(K302-fPower2)*fRev3/dHighInterp3,1))</f>
        <v>1</v>
      </c>
      <c r="M302" s="8">
        <f ca="1"/>
        <v>1</v>
      </c>
      <c r="N302" s="8">
        <f ca="1"/>
        <v>1</v>
      </c>
      <c r="O302" s="8">
        <f ca="1"/>
        <v>1</v>
      </c>
      <c r="P302" s="8">
        <f ca="1"/>
        <v>0.80838534025330611</v>
      </c>
      <c r="Q302" s="8">
        <f ca="1"/>
        <v>0.51442983942621678</v>
      </c>
      <c r="S302" s="10">
        <f t="shared" ca="1" si="46"/>
        <v>0.61872570273233818</v>
      </c>
      <c r="T302" s="6">
        <f t="array" aca="1" ref="T302:Y302" ca="1">IFERROR(IF(S302&lt;fRev1,(SQRT(dLowCoeffB^2+S302*dLowCoeffA*4)-dLowCoeffB)/(dLowCoeffA*2),
(SQRT(dHighCoeffB^2-(fRev1*fPower2*fPower3/dHighInterp1
-fRev2*fPower1*fPower3/dHighInterp2+fRev3*fPower1*fPower2/dHighInterp3-S302)
*dHighCoeffA*4)+dHighCoeffB)/(dHighCoeffA*2)),"-")</f>
        <v>51.38400355195148</v>
      </c>
      <c r="U302" s="3">
        <f ca="1"/>
        <v>80.838067382701894</v>
      </c>
      <c r="V302" s="3">
        <f ca="1"/>
        <v>124.75844069422698</v>
      </c>
      <c r="W302" s="3">
        <f ca="1"/>
        <v>180.44047452834383</v>
      </c>
      <c r="X302" s="3">
        <f ca="1"/>
        <v>261.43137831887378</v>
      </c>
      <c r="Y302" s="3">
        <f ca="1"/>
        <v>367.36855841659701</v>
      </c>
    </row>
    <row r="303" spans="1:25" x14ac:dyDescent="0.25">
      <c r="A303">
        <v>301</v>
      </c>
      <c r="B303" s="9">
        <f t="shared" si="37"/>
        <v>8.3611111111111107</v>
      </c>
      <c r="C303" s="3">
        <f t="shared" ca="1" si="39"/>
        <v>5</v>
      </c>
      <c r="D303">
        <f t="shared" ca="1" si="40"/>
        <v>326.09878282963882</v>
      </c>
      <c r="E303" s="8">
        <f t="shared" ca="1" si="41"/>
        <v>0.81086225569860948</v>
      </c>
      <c r="F303" s="8">
        <f t="shared" ca="1" si="42"/>
        <v>354.99549554485122</v>
      </c>
      <c r="G303" s="8">
        <f t="shared" ca="1" si="43"/>
        <v>0.42467623970589891</v>
      </c>
      <c r="H303" s="8">
        <f t="shared" ca="1" si="44"/>
        <v>0.62062149570778191</v>
      </c>
      <c r="I303" s="8">
        <f t="shared" ca="1" si="45"/>
        <v>368.1836139936126</v>
      </c>
      <c r="K303" s="7">
        <f t="shared" ca="1" si="38"/>
        <v>326.09878282963882</v>
      </c>
      <c r="L303" s="7">
        <f t="array" aca="1" ref="L303:Q303" ca="1">IF(K303&lt;fPower1,(fPower1-K303)*K303*fRev0/dLowInterp1+(K303-fPower0)*K303*fRev1/dLowInterp2,
IF(K303&lt;fPower3,(K303-fPower2)*(K303-fPower3)*fRev1/dHighInterp1-(K303-fPower1)*(K303-fPower3)*fRev2/dHighInterp2+(K303-fPower1)*(K303-fPower2)*fRev3/dHighInterp3,1))</f>
        <v>1</v>
      </c>
      <c r="M303" s="8">
        <f ca="1"/>
        <v>1</v>
      </c>
      <c r="N303" s="8">
        <f ca="1"/>
        <v>1</v>
      </c>
      <c r="O303" s="8">
        <f ca="1"/>
        <v>1</v>
      </c>
      <c r="P303" s="8">
        <f ca="1"/>
        <v>0.81086225569860948</v>
      </c>
      <c r="Q303" s="8">
        <f ca="1"/>
        <v>0.5170326865943492</v>
      </c>
      <c r="S303" s="10">
        <f t="shared" ca="1" si="46"/>
        <v>0.62062149570778191</v>
      </c>
      <c r="T303" s="6">
        <f t="array" aca="1" ref="T303:Y303" ca="1">IFERROR(IF(S303&lt;fRev1,(SQRT(dLowCoeffB^2+S303*dLowCoeffA*4)-dLowCoeffB)/(dLowCoeffA*2),
(SQRT(dHighCoeffB^2-(fRev1*fPower2*fPower3/dHighInterp1
-fRev2*fPower1*fPower3/dHighInterp2+fRev3*fPower1*fPower2/dHighInterp3-S303)
*dHighCoeffA*4)+dHighCoeffB)/(dHighCoeffA*2)),"-")</f>
        <v>51.480977593685559</v>
      </c>
      <c r="U303" s="3">
        <f ca="1"/>
        <v>81.037412376656334</v>
      </c>
      <c r="V303" s="3">
        <f ca="1"/>
        <v>125.04271850347995</v>
      </c>
      <c r="W303" s="3">
        <f ca="1"/>
        <v>180.8436562541298</v>
      </c>
      <c r="X303" s="3">
        <f ca="1"/>
        <v>261.97788885758195</v>
      </c>
      <c r="Y303" s="3">
        <f ca="1"/>
        <v>368.1836139936126</v>
      </c>
    </row>
    <row r="304" spans="1:25" x14ac:dyDescent="0.25">
      <c r="A304">
        <v>302</v>
      </c>
      <c r="B304" s="9">
        <f t="shared" si="37"/>
        <v>8.3888888888888893</v>
      </c>
      <c r="C304" s="3">
        <f t="shared" ca="1" si="39"/>
        <v>5</v>
      </c>
      <c r="D304">
        <f t="shared" ca="1" si="40"/>
        <v>327.09878282963882</v>
      </c>
      <c r="E304" s="8">
        <f t="shared" ca="1" si="41"/>
        <v>0.81332364563391102</v>
      </c>
      <c r="F304" s="8">
        <f t="shared" ca="1" si="42"/>
        <v>356.07309205852624</v>
      </c>
      <c r="G304" s="8">
        <f t="shared" ca="1" si="43"/>
        <v>0.42742371726807887</v>
      </c>
      <c r="H304" s="8">
        <f t="shared" ca="1" si="44"/>
        <v>0.62250540569672419</v>
      </c>
      <c r="I304" s="8">
        <f t="shared" ca="1" si="45"/>
        <v>368.99542447226185</v>
      </c>
      <c r="K304" s="7">
        <f t="shared" ca="1" si="38"/>
        <v>327.09878282963882</v>
      </c>
      <c r="L304" s="7">
        <f t="array" aca="1" ref="L304:Q304" ca="1">IF(K304&lt;fPower1,(fPower1-K304)*K304*fRev0/dLowInterp1+(K304-fPower0)*K304*fRev1/dLowInterp2,
IF(K304&lt;fPower3,(K304-fPower2)*(K304-fPower3)*fRev1/dHighInterp1-(K304-fPower1)*(K304-fPower3)*fRev2/dHighInterp2+(K304-fPower1)*(K304-fPower2)*fRev3/dHighInterp3,1))</f>
        <v>1</v>
      </c>
      <c r="M304" s="8">
        <f ca="1"/>
        <v>1</v>
      </c>
      <c r="N304" s="8">
        <f ca="1"/>
        <v>1</v>
      </c>
      <c r="O304" s="8">
        <f ca="1"/>
        <v>1</v>
      </c>
      <c r="P304" s="8">
        <f ca="1"/>
        <v>0.81332364563391102</v>
      </c>
      <c r="Q304" s="8">
        <f ca="1"/>
        <v>0.51962896910780565</v>
      </c>
      <c r="S304" s="10">
        <f t="shared" ca="1" si="46"/>
        <v>0.62250540569672419</v>
      </c>
      <c r="T304" s="6">
        <f t="array" aca="1" ref="T304:Y304" ca="1">IFERROR(IF(S304&lt;fRev1,(SQRT(dLowCoeffB^2+S304*dLowCoeffA*4)-dLowCoeffB)/(dLowCoeffA*2),
(SQRT(dHighCoeffB^2-(fRev1*fPower2*fPower3/dHighInterp1
-fRev2*fPower1*fPower3/dHighInterp2+fRev3*fPower1*fPower2/dHighInterp3-S304)
*dHighCoeffA*4)+dHighCoeffB)/(dHighCoeffA*2)),"-")</f>
        <v>51.577583285776861</v>
      </c>
      <c r="U304" s="3">
        <f ca="1"/>
        <v>81.235965756425543</v>
      </c>
      <c r="V304" s="3">
        <f ca="1"/>
        <v>125.32588926717368</v>
      </c>
      <c r="W304" s="3">
        <f ca="1"/>
        <v>181.24527412786651</v>
      </c>
      <c r="X304" s="3">
        <f ca="1"/>
        <v>262.52230289228504</v>
      </c>
      <c r="Y304" s="3">
        <f ca="1"/>
        <v>368.99542447226185</v>
      </c>
    </row>
    <row r="305" spans="1:25" x14ac:dyDescent="0.25">
      <c r="A305">
        <v>303</v>
      </c>
      <c r="B305" s="9">
        <f t="shared" si="37"/>
        <v>8.4166666666666661</v>
      </c>
      <c r="C305" s="3">
        <f t="shared" ca="1" si="39"/>
        <v>5</v>
      </c>
      <c r="D305">
        <f t="shared" ca="1" si="40"/>
        <v>328.09878282963882</v>
      </c>
      <c r="E305" s="8">
        <f t="shared" ca="1" si="41"/>
        <v>0.81576951005921117</v>
      </c>
      <c r="F305" s="8">
        <f t="shared" ca="1" si="42"/>
        <v>357.14389150392265</v>
      </c>
      <c r="G305" s="8">
        <f t="shared" ca="1" si="43"/>
        <v>0.43017945717165851</v>
      </c>
      <c r="H305" s="8">
        <f t="shared" ca="1" si="44"/>
        <v>0.62437743269916546</v>
      </c>
      <c r="I305" s="8">
        <f t="shared" ca="1" si="45"/>
        <v>369.80396741864666</v>
      </c>
      <c r="K305" s="7">
        <f t="shared" ca="1" si="38"/>
        <v>328.09878282963882</v>
      </c>
      <c r="L305" s="7">
        <f t="array" aca="1" ref="L305:Q305" ca="1">IF(K305&lt;fPower1,(fPower1-K305)*K305*fRev0/dLowInterp1+(K305-fPower0)*K305*fRev1/dLowInterp2,
IF(K305&lt;fPower3,(K305-fPower2)*(K305-fPower3)*fRev1/dHighInterp1-(K305-fPower1)*(K305-fPower3)*fRev2/dHighInterp2+(K305-fPower1)*(K305-fPower2)*fRev3/dHighInterp3,1))</f>
        <v>1</v>
      </c>
      <c r="M305" s="8">
        <f ca="1"/>
        <v>1</v>
      </c>
      <c r="N305" s="8">
        <f ca="1"/>
        <v>1</v>
      </c>
      <c r="O305" s="8">
        <f ca="1"/>
        <v>1</v>
      </c>
      <c r="P305" s="8">
        <f ca="1"/>
        <v>0.81576951005921117</v>
      </c>
      <c r="Q305" s="8">
        <f ca="1"/>
        <v>0.52221868696658635</v>
      </c>
      <c r="S305" s="10">
        <f t="shared" ca="1" si="46"/>
        <v>0.62437743269916546</v>
      </c>
      <c r="T305" s="6">
        <f t="array" aca="1" ref="T305:Y305" ca="1">IFERROR(IF(S305&lt;fRev1,(SQRT(dLowCoeffB^2+S305*dLowCoeffA*4)-dLowCoeffB)/(dLowCoeffA*2),
(SQRT(dHighCoeffB^2-(fRev1*fPower2*fPower3/dHighInterp1
-fRev2*fPower1*fPower3/dHighInterp2+fRev3*fPower1*fPower2/dHighInterp3-S305)
*dHighCoeffA*4)+dHighCoeffB)/(dHighCoeffA*2)),"-")</f>
        <v>51.673817876945868</v>
      </c>
      <c r="U305" s="3">
        <f ca="1"/>
        <v>81.433722024522368</v>
      </c>
      <c r="V305" s="3">
        <f ca="1"/>
        <v>125.60794503885336</v>
      </c>
      <c r="W305" s="3">
        <f ca="1"/>
        <v>181.64531685064301</v>
      </c>
      <c r="X305" s="3">
        <f ca="1"/>
        <v>263.06460500415778</v>
      </c>
      <c r="Y305" s="3">
        <f ca="1"/>
        <v>369.80396741864666</v>
      </c>
    </row>
    <row r="306" spans="1:25" x14ac:dyDescent="0.25">
      <c r="A306">
        <v>304</v>
      </c>
      <c r="B306" s="9">
        <f t="shared" si="37"/>
        <v>8.4444444444444446</v>
      </c>
      <c r="C306" s="3">
        <f t="shared" ca="1" si="39"/>
        <v>5</v>
      </c>
      <c r="D306">
        <f t="shared" ca="1" si="40"/>
        <v>329.09878282963882</v>
      </c>
      <c r="E306" s="8">
        <f t="shared" ca="1" si="41"/>
        <v>0.81819984897450981</v>
      </c>
      <c r="F306" s="8">
        <f t="shared" ca="1" si="42"/>
        <v>358.20789388104043</v>
      </c>
      <c r="G306" s="8">
        <f t="shared" ca="1" si="43"/>
        <v>0.43294340697012335</v>
      </c>
      <c r="H306" s="8">
        <f t="shared" ca="1" si="44"/>
        <v>0.6262375767151056</v>
      </c>
      <c r="I306" s="8">
        <f t="shared" ca="1" si="45"/>
        <v>370.60922028315679</v>
      </c>
      <c r="K306" s="7">
        <f t="shared" ca="1" si="38"/>
        <v>329.09878282963882</v>
      </c>
      <c r="L306" s="7">
        <f t="array" aca="1" ref="L306:Q306" ca="1">IF(K306&lt;fPower1,(fPower1-K306)*K306*fRev0/dLowInterp1+(K306-fPower0)*K306*fRev1/dLowInterp2,
IF(K306&lt;fPower3,(K306-fPower2)*(K306-fPower3)*fRev1/dHighInterp1-(K306-fPower1)*(K306-fPower3)*fRev2/dHighInterp2+(K306-fPower1)*(K306-fPower2)*fRev3/dHighInterp3,1))</f>
        <v>1</v>
      </c>
      <c r="M306" s="8">
        <f ca="1"/>
        <v>1</v>
      </c>
      <c r="N306" s="8">
        <f ca="1"/>
        <v>1</v>
      </c>
      <c r="O306" s="8">
        <f ca="1"/>
        <v>1</v>
      </c>
      <c r="P306" s="8">
        <f ca="1"/>
        <v>0.81819984897450981</v>
      </c>
      <c r="Q306" s="8">
        <f ca="1"/>
        <v>0.52480184017069142</v>
      </c>
      <c r="S306" s="10">
        <f t="shared" ca="1" si="46"/>
        <v>0.6262375767151056</v>
      </c>
      <c r="T306" s="6">
        <f t="array" aca="1" ref="T306:Y306" ca="1">IFERROR(IF(S306&lt;fRev1,(SQRT(dLowCoeffB^2+S306*dLowCoeffA*4)-dLowCoeffB)/(dLowCoeffA*2),
(SQRT(dHighCoeffB^2-(fRev1*fPower2*fPower3/dHighInterp1
-fRev2*fPower1*fPower3/dHighInterp2+fRev3*fPower1*fPower2/dHighInterp3-S306)
*dHighCoeffA*4)+dHighCoeffB)/(dHighCoeffA*2)),"-")</f>
        <v>51.769678599172359</v>
      </c>
      <c r="U306" s="3">
        <f ca="1"/>
        <v>81.630675654815647</v>
      </c>
      <c r="V306" s="3">
        <f ca="1"/>
        <v>125.88887782756896</v>
      </c>
      <c r="W306" s="3">
        <f ca="1"/>
        <v>182.04377305939676</v>
      </c>
      <c r="X306" s="3">
        <f ca="1"/>
        <v>263.60477968350369</v>
      </c>
      <c r="Y306" s="3">
        <f ca="1"/>
        <v>370.60922028315679</v>
      </c>
    </row>
    <row r="307" spans="1:25" x14ac:dyDescent="0.25">
      <c r="A307">
        <v>305</v>
      </c>
      <c r="B307" s="9">
        <f t="shared" si="37"/>
        <v>8.4722222222222214</v>
      </c>
      <c r="C307" s="3">
        <f t="shared" ca="1" si="39"/>
        <v>5</v>
      </c>
      <c r="D307">
        <f t="shared" ca="1" si="40"/>
        <v>330.09878282963882</v>
      </c>
      <c r="E307" s="8">
        <f t="shared" ca="1" si="41"/>
        <v>0.82061466237980696</v>
      </c>
      <c r="F307" s="8">
        <f t="shared" ca="1" si="42"/>
        <v>359.26509918987949</v>
      </c>
      <c r="G307" s="8">
        <f t="shared" ca="1" si="43"/>
        <v>0.43571551421695881</v>
      </c>
      <c r="H307" s="8">
        <f t="shared" ca="1" si="44"/>
        <v>0.62808583774454452</v>
      </c>
      <c r="I307" s="8">
        <f t="shared" ca="1" si="45"/>
        <v>371.41116040124388</v>
      </c>
      <c r="K307" s="7">
        <f t="shared" ca="1" si="38"/>
        <v>330.09878282963882</v>
      </c>
      <c r="L307" s="7">
        <f t="array" aca="1" ref="L307:Q307" ca="1">IF(K307&lt;fPower1,(fPower1-K307)*K307*fRev0/dLowInterp1+(K307-fPower0)*K307*fRev1/dLowInterp2,
IF(K307&lt;fPower3,(K307-fPower2)*(K307-fPower3)*fRev1/dHighInterp1-(K307-fPower1)*(K307-fPower3)*fRev2/dHighInterp2+(K307-fPower1)*(K307-fPower2)*fRev3/dHighInterp3,1))</f>
        <v>1</v>
      </c>
      <c r="M307" s="8">
        <f ca="1"/>
        <v>1</v>
      </c>
      <c r="N307" s="8">
        <f ca="1"/>
        <v>1</v>
      </c>
      <c r="O307" s="8">
        <f ca="1"/>
        <v>1</v>
      </c>
      <c r="P307" s="8">
        <f ca="1"/>
        <v>0.82061466237980696</v>
      </c>
      <c r="Q307" s="8">
        <f ca="1"/>
        <v>0.52737842872012064</v>
      </c>
      <c r="S307" s="10">
        <f t="shared" ca="1" si="46"/>
        <v>0.62808583774454452</v>
      </c>
      <c r="T307" s="6">
        <f t="array" aca="1" ref="T307:Y307" ca="1">IFERROR(IF(S307&lt;fRev1,(SQRT(dLowCoeffB^2+S307*dLowCoeffA*4)-dLowCoeffB)/(dLowCoeffA*2),
(SQRT(dHighCoeffB^2-(fRev1*fPower2*fPower3/dHighInterp1
-fRev2*fPower1*fPower3/dHighInterp2+fRev3*fPower1*fPower2/dHighInterp3-S307)
*dHighCoeffA*4)+dHighCoeffB)/(dHighCoeffA*2)),"-")</f>
        <v>51.865162667753793</v>
      </c>
      <c r="U307" s="3">
        <f ca="1"/>
        <v>81.826821092716102</v>
      </c>
      <c r="V307" s="3">
        <f ca="1"/>
        <v>126.16867959810183</v>
      </c>
      <c r="W307" s="3">
        <f ca="1"/>
        <v>182.44063132722309</v>
      </c>
      <c r="X307" s="3">
        <f ca="1"/>
        <v>264.14281133012793</v>
      </c>
      <c r="Y307" s="3">
        <f ca="1"/>
        <v>371.41116040124388</v>
      </c>
    </row>
    <row r="308" spans="1:25" x14ac:dyDescent="0.25">
      <c r="A308">
        <v>306</v>
      </c>
      <c r="B308" s="9">
        <f t="shared" si="37"/>
        <v>8.5</v>
      </c>
      <c r="C308" s="3">
        <f t="shared" ca="1" si="39"/>
        <v>5</v>
      </c>
      <c r="D308">
        <f t="shared" ca="1" si="40"/>
        <v>331.09878282963882</v>
      </c>
      <c r="E308" s="8">
        <f t="shared" ca="1" si="41"/>
        <v>0.82301395027510249</v>
      </c>
      <c r="F308" s="8">
        <f t="shared" ca="1" si="42"/>
        <v>360.31550743043988</v>
      </c>
      <c r="G308" s="8">
        <f t="shared" ca="1" si="43"/>
        <v>0.43849572646565049</v>
      </c>
      <c r="H308" s="8">
        <f t="shared" ca="1" si="44"/>
        <v>0.62992221578748231</v>
      </c>
      <c r="I308" s="8">
        <f t="shared" ca="1" si="45"/>
        <v>372.20976499423875</v>
      </c>
      <c r="K308" s="7">
        <f t="shared" ca="1" si="38"/>
        <v>331.09878282963882</v>
      </c>
      <c r="L308" s="7">
        <f t="array" aca="1" ref="L308:Q308" ca="1">IF(K308&lt;fPower1,(fPower1-K308)*K308*fRev0/dLowInterp1+(K308-fPower0)*K308*fRev1/dLowInterp2,
IF(K308&lt;fPower3,(K308-fPower2)*(K308-fPower3)*fRev1/dHighInterp1-(K308-fPower1)*(K308-fPower3)*fRev2/dHighInterp2+(K308-fPower1)*(K308-fPower2)*fRev3/dHighInterp3,1))</f>
        <v>1</v>
      </c>
      <c r="M308" s="8">
        <f ca="1"/>
        <v>1</v>
      </c>
      <c r="N308" s="8">
        <f ca="1"/>
        <v>1</v>
      </c>
      <c r="O308" s="8">
        <f ca="1"/>
        <v>1</v>
      </c>
      <c r="P308" s="8">
        <f ca="1"/>
        <v>0.82301395027510249</v>
      </c>
      <c r="Q308" s="8">
        <f ca="1"/>
        <v>0.52994845261487411</v>
      </c>
      <c r="S308" s="10">
        <f t="shared" ca="1" si="46"/>
        <v>0.62992221578748231</v>
      </c>
      <c r="T308" s="6">
        <f t="array" aca="1" ref="T308:Y308" ca="1">IFERROR(IF(S308&lt;fRev1,(SQRT(dLowCoeffB^2+S308*dLowCoeffA*4)-dLowCoeffB)/(dLowCoeffA*2),
(SQRT(dHighCoeffB^2-(fRev1*fPower2*fPower3/dHighInterp1
-fRev2*fPower1*fPower3/dHighInterp2+fRev3*fPower1*fPower2/dHighInterp3-S308)
*dHighCoeffA*4)+dHighCoeffB)/(dHighCoeffA*2)),"-")</f>
        <v>51.960267281369191</v>
      </c>
      <c r="U308" s="3">
        <f ca="1"/>
        <v>82.022152755372858</v>
      </c>
      <c r="V308" s="3">
        <f ca="1"/>
        <v>126.44734227120637</v>
      </c>
      <c r="W308" s="3">
        <f ca="1"/>
        <v>182.83588016370598</v>
      </c>
      <c r="X308" s="3">
        <f ca="1"/>
        <v>264.67868425373945</v>
      </c>
      <c r="Y308" s="3">
        <f ca="1"/>
        <v>372.20976499423875</v>
      </c>
    </row>
    <row r="309" spans="1:25" x14ac:dyDescent="0.25">
      <c r="A309">
        <v>307</v>
      </c>
      <c r="B309" s="9">
        <f t="shared" si="37"/>
        <v>8.5277777777777786</v>
      </c>
      <c r="C309" s="3">
        <f t="shared" ca="1" si="39"/>
        <v>5</v>
      </c>
      <c r="D309">
        <f t="shared" ca="1" si="40"/>
        <v>332.09878282963882</v>
      </c>
      <c r="E309" s="8">
        <f t="shared" ca="1" si="41"/>
        <v>0.82539771266039663</v>
      </c>
      <c r="F309" s="8">
        <f t="shared" ca="1" si="42"/>
        <v>361.35911860272165</v>
      </c>
      <c r="G309" s="8">
        <f t="shared" ca="1" si="43"/>
        <v>0.44128399126968382</v>
      </c>
      <c r="H309" s="8">
        <f t="shared" ca="1" si="44"/>
        <v>0.63174671084391898</v>
      </c>
      <c r="I309" s="8">
        <f t="shared" ca="1" si="45"/>
        <v>373.00501117020849</v>
      </c>
      <c r="K309" s="7">
        <f t="shared" ca="1" si="38"/>
        <v>332.09878282963882</v>
      </c>
      <c r="L309" s="7">
        <f t="array" aca="1" ref="L309:Q309" ca="1">IF(K309&lt;fPower1,(fPower1-K309)*K309*fRev0/dLowInterp1+(K309-fPower0)*K309*fRev1/dLowInterp2,
IF(K309&lt;fPower3,(K309-fPower2)*(K309-fPower3)*fRev1/dHighInterp1-(K309-fPower1)*(K309-fPower3)*fRev2/dHighInterp2+(K309-fPower1)*(K309-fPower2)*fRev3/dHighInterp3,1))</f>
        <v>1</v>
      </c>
      <c r="M309" s="8">
        <f ca="1"/>
        <v>1</v>
      </c>
      <c r="N309" s="8">
        <f ca="1"/>
        <v>1</v>
      </c>
      <c r="O309" s="8">
        <f ca="1"/>
        <v>1</v>
      </c>
      <c r="P309" s="8">
        <f ca="1"/>
        <v>0.82539771266039663</v>
      </c>
      <c r="Q309" s="8">
        <f ca="1"/>
        <v>0.53251191185495184</v>
      </c>
      <c r="S309" s="10">
        <f t="shared" ca="1" si="46"/>
        <v>0.63174671084391898</v>
      </c>
      <c r="T309" s="6">
        <f t="array" aca="1" ref="T309:Y309" ca="1">IFERROR(IF(S309&lt;fRev1,(SQRT(dLowCoeffB^2+S309*dLowCoeffA*4)-dLowCoeffB)/(dLowCoeffA*2),
(SQRT(dHighCoeffB^2-(fRev1*fPower2*fPower3/dHighInterp1
-fRev2*fPower1*fPower3/dHighInterp2+fRev3*fPower1*fPower2/dHighInterp3-S309)
*dHighCoeffA*4)+dHighCoeffB)/(dHighCoeffA*2)),"-")</f>
        <v>52.054989622148192</v>
      </c>
      <c r="U309" s="3">
        <f ca="1"/>
        <v>82.216665031879856</v>
      </c>
      <c r="V309" s="3">
        <f ca="1"/>
        <v>126.72485772386646</v>
      </c>
      <c r="W309" s="3">
        <f ca="1"/>
        <v>183.22950801527068</v>
      </c>
      <c r="X309" s="3">
        <f ca="1"/>
        <v>265.21238267438406</v>
      </c>
      <c r="Y309" s="3">
        <f ca="1"/>
        <v>373.00501117020849</v>
      </c>
    </row>
    <row r="310" spans="1:25" x14ac:dyDescent="0.25">
      <c r="A310">
        <v>308</v>
      </c>
      <c r="B310" s="9">
        <f t="shared" si="37"/>
        <v>8.5555555555555554</v>
      </c>
      <c r="C310" s="3">
        <f t="shared" ca="1" si="39"/>
        <v>5</v>
      </c>
      <c r="D310">
        <f t="shared" ca="1" si="40"/>
        <v>333.09878282963882</v>
      </c>
      <c r="E310" s="8">
        <f t="shared" ca="1" si="41"/>
        <v>0.82776594953568916</v>
      </c>
      <c r="F310" s="8">
        <f t="shared" ca="1" si="42"/>
        <v>362.39593270672475</v>
      </c>
      <c r="G310" s="8">
        <f t="shared" ca="1" si="43"/>
        <v>0.44408025618254438</v>
      </c>
      <c r="H310" s="8">
        <f t="shared" ca="1" si="44"/>
        <v>0.63355932291385442</v>
      </c>
      <c r="I310" s="8">
        <f t="shared" ca="1" si="45"/>
        <v>373.79687592485794</v>
      </c>
      <c r="K310" s="7">
        <f t="shared" ca="1" si="38"/>
        <v>333.09878282963882</v>
      </c>
      <c r="L310" s="7">
        <f t="array" aca="1" ref="L310:Q310" ca="1">IF(K310&lt;fPower1,(fPower1-K310)*K310*fRev0/dLowInterp1+(K310-fPower0)*K310*fRev1/dLowInterp2,
IF(K310&lt;fPower3,(K310-fPower2)*(K310-fPower3)*fRev1/dHighInterp1-(K310-fPower1)*(K310-fPower3)*fRev2/dHighInterp2+(K310-fPower1)*(K310-fPower2)*fRev3/dHighInterp3,1))</f>
        <v>1</v>
      </c>
      <c r="M310" s="8">
        <f ca="1"/>
        <v>1</v>
      </c>
      <c r="N310" s="8">
        <f ca="1"/>
        <v>1</v>
      </c>
      <c r="O310" s="8">
        <f ca="1"/>
        <v>1</v>
      </c>
      <c r="P310" s="8">
        <f ca="1"/>
        <v>0.82776594953568916</v>
      </c>
      <c r="Q310" s="8">
        <f ca="1"/>
        <v>0.53506880644035382</v>
      </c>
      <c r="S310" s="10">
        <f t="shared" ca="1" si="46"/>
        <v>0.63355932291385442</v>
      </c>
      <c r="T310" s="6">
        <f t="array" aca="1" ref="T310:Y310" ca="1">IFERROR(IF(S310&lt;fRev1,(SQRT(dLowCoeffB^2+S310*dLowCoeffA*4)-dLowCoeffB)/(dLowCoeffA*2),
(SQRT(dHighCoeffB^2-(fRev1*fPower2*fPower3/dHighInterp1
-fRev2*fPower1*fPower3/dHighInterp2+fRev3*fPower1*fPower2/dHighInterp3-S310)
*dHighCoeffA*4)+dHighCoeffB)/(dHighCoeffA*2)),"-")</f>
        <v>52.149326855745656</v>
      </c>
      <c r="U310" s="3">
        <f ca="1"/>
        <v>82.410352283492927</v>
      </c>
      <c r="V310" s="3">
        <f ca="1"/>
        <v>127.00121778956827</v>
      </c>
      <c r="W310" s="3">
        <f ca="1"/>
        <v>183.6215032655584</v>
      </c>
      <c r="X310" s="3">
        <f ca="1"/>
        <v>265.74389072290683</v>
      </c>
      <c r="Y310" s="3">
        <f ca="1"/>
        <v>373.79687592485794</v>
      </c>
    </row>
    <row r="311" spans="1:25" x14ac:dyDescent="0.25">
      <c r="A311">
        <v>309</v>
      </c>
      <c r="B311" s="9">
        <f t="shared" si="37"/>
        <v>8.5833333333333339</v>
      </c>
      <c r="C311" s="3">
        <f t="shared" ca="1" si="39"/>
        <v>5</v>
      </c>
      <c r="D311">
        <f t="shared" ca="1" si="40"/>
        <v>334.09878282963882</v>
      </c>
      <c r="E311" s="8">
        <f t="shared" ca="1" si="41"/>
        <v>0.83011866090098019</v>
      </c>
      <c r="F311" s="8">
        <f t="shared" ca="1" si="42"/>
        <v>363.42594974244912</v>
      </c>
      <c r="G311" s="8">
        <f t="shared" ca="1" si="43"/>
        <v>0.44688446875771759</v>
      </c>
      <c r="H311" s="8">
        <f t="shared" ca="1" si="44"/>
        <v>0.63536005199728862</v>
      </c>
      <c r="I311" s="8">
        <f t="shared" ca="1" si="45"/>
        <v>374.58533614247597</v>
      </c>
      <c r="K311" s="7">
        <f t="shared" ca="1" si="38"/>
        <v>334.09878282963882</v>
      </c>
      <c r="L311" s="7">
        <f t="array" aca="1" ref="L311:Q311" ca="1">IF(K311&lt;fPower1,(fPower1-K311)*K311*fRev0/dLowInterp1+(K311-fPower0)*K311*fRev1/dLowInterp2,
IF(K311&lt;fPower3,(K311-fPower2)*(K311-fPower3)*fRev1/dHighInterp1-(K311-fPower1)*(K311-fPower3)*fRev2/dHighInterp2+(K311-fPower1)*(K311-fPower2)*fRev3/dHighInterp3,1))</f>
        <v>1</v>
      </c>
      <c r="M311" s="8">
        <f ca="1"/>
        <v>1</v>
      </c>
      <c r="N311" s="8">
        <f ca="1"/>
        <v>1</v>
      </c>
      <c r="O311" s="8">
        <f ca="1"/>
        <v>1</v>
      </c>
      <c r="P311" s="8">
        <f ca="1"/>
        <v>0.83011866090098019</v>
      </c>
      <c r="Q311" s="8">
        <f ca="1"/>
        <v>0.53761913637108005</v>
      </c>
      <c r="S311" s="10">
        <f t="shared" ca="1" si="46"/>
        <v>0.63536005199728862</v>
      </c>
      <c r="T311" s="6">
        <f t="array" aca="1" ref="T311:Y311" ca="1">IFERROR(IF(S311&lt;fRev1,(SQRT(dLowCoeffB^2+S311*dLowCoeffA*4)-dLowCoeffB)/(dLowCoeffA*2),
(SQRT(dHighCoeffB^2-(fRev1*fPower2*fPower3/dHighInterp1
-fRev2*fPower1*fPower3/dHighInterp2+fRev3*fPower1*fPower2/dHighInterp3-S311)
*dHighCoeffA*4)+dHighCoeffB)/(dHighCoeffA*2)),"-")</f>
        <v>52.243276131422249</v>
      </c>
      <c r="U311" s="3">
        <f ca="1"/>
        <v>82.60320884385807</v>
      </c>
      <c r="V311" s="3">
        <f ca="1"/>
        <v>127.27641425858889</v>
      </c>
      <c r="W311" s="3">
        <f ca="1"/>
        <v>184.01185423582487</v>
      </c>
      <c r="X311" s="3">
        <f ca="1"/>
        <v>266.27319244144786</v>
      </c>
      <c r="Y311" s="3">
        <f ca="1"/>
        <v>374.58533614247597</v>
      </c>
    </row>
    <row r="312" spans="1:25" x14ac:dyDescent="0.25">
      <c r="A312">
        <v>310</v>
      </c>
      <c r="B312" s="9">
        <f t="shared" si="37"/>
        <v>8.6111111111111107</v>
      </c>
      <c r="C312" s="3">
        <f t="shared" ca="1" si="39"/>
        <v>5</v>
      </c>
      <c r="D312">
        <f t="shared" ca="1" si="40"/>
        <v>335.09878282963882</v>
      </c>
      <c r="E312" s="8">
        <f t="shared" ca="1" si="41"/>
        <v>0.83245584675626949</v>
      </c>
      <c r="F312" s="8">
        <f t="shared" ca="1" si="42"/>
        <v>364.44916970989482</v>
      </c>
      <c r="G312" s="8">
        <f t="shared" ca="1" si="43"/>
        <v>0.449696576548689</v>
      </c>
      <c r="H312" s="8">
        <f t="shared" ca="1" si="44"/>
        <v>0.63714889809422171</v>
      </c>
      <c r="I312" s="8">
        <f t="shared" ca="1" si="45"/>
        <v>375.37036859692364</v>
      </c>
      <c r="K312" s="7">
        <f t="shared" ca="1" si="38"/>
        <v>335.09878282963882</v>
      </c>
      <c r="L312" s="7">
        <f t="array" aca="1" ref="L312:Q312" ca="1">IF(K312&lt;fPower1,(fPower1-K312)*K312*fRev0/dLowInterp1+(K312-fPower0)*K312*fRev1/dLowInterp2,
IF(K312&lt;fPower3,(K312-fPower2)*(K312-fPower3)*fRev1/dHighInterp1-(K312-fPower1)*(K312-fPower3)*fRev2/dHighInterp2+(K312-fPower1)*(K312-fPower2)*fRev3/dHighInterp3,1))</f>
        <v>1</v>
      </c>
      <c r="M312" s="8">
        <f ca="1"/>
        <v>1</v>
      </c>
      <c r="N312" s="8">
        <f ca="1"/>
        <v>1</v>
      </c>
      <c r="O312" s="8">
        <f ca="1"/>
        <v>1</v>
      </c>
      <c r="P312" s="8">
        <f ca="1"/>
        <v>0.83245584675626949</v>
      </c>
      <c r="Q312" s="8">
        <f ca="1"/>
        <v>0.54016290164713054</v>
      </c>
      <c r="S312" s="10">
        <f t="shared" ca="1" si="46"/>
        <v>0.63714889809422171</v>
      </c>
      <c r="T312" s="6">
        <f t="array" aca="1" ref="T312:Y312" ca="1">IFERROR(IF(S312&lt;fRev1,(SQRT(dLowCoeffB^2+S312*dLowCoeffA*4)-dLowCoeffB)/(dLowCoeffA*2),
(SQRT(dHighCoeffB^2-(fRev1*fPower2*fPower3/dHighInterp1
-fRev2*fPower1*fPower3/dHighInterp2+fRev3*fPower1*fPower2/dHighInterp3-S312)
*dHighCoeffA*4)+dHighCoeffB)/(dHighCoeffA*2)),"-")</f>
        <v>52.336834582130429</v>
      </c>
      <c r="U312" s="3">
        <f ca="1"/>
        <v>82.795229019250243</v>
      </c>
      <c r="V312" s="3">
        <f ca="1"/>
        <v>127.55043887830089</v>
      </c>
      <c r="W312" s="3">
        <f ca="1"/>
        <v>184.40054918536086</v>
      </c>
      <c r="X312" s="3">
        <f ca="1"/>
        <v>266.8002717839687</v>
      </c>
      <c r="Y312" s="3">
        <f ca="1"/>
        <v>375.37036859692364</v>
      </c>
    </row>
    <row r="313" spans="1:25" x14ac:dyDescent="0.25">
      <c r="A313">
        <v>311</v>
      </c>
      <c r="B313" s="9">
        <f t="shared" si="37"/>
        <v>8.6388888888888893</v>
      </c>
      <c r="C313" s="3">
        <f t="shared" ca="1" si="39"/>
        <v>5</v>
      </c>
      <c r="D313">
        <f t="shared" ca="1" si="40"/>
        <v>336.09878282963882</v>
      </c>
      <c r="E313" s="8">
        <f t="shared" ca="1" si="41"/>
        <v>0.83477750710155763</v>
      </c>
      <c r="F313" s="8">
        <f t="shared" ca="1" si="42"/>
        <v>365.46559260906196</v>
      </c>
      <c r="G313" s="8">
        <f t="shared" ca="1" si="43"/>
        <v>0.45251652710894408</v>
      </c>
      <c r="H313" s="8">
        <f t="shared" ca="1" si="44"/>
        <v>0.63892586120465378</v>
      </c>
      <c r="I313" s="8">
        <f t="shared" ca="1" si="45"/>
        <v>376.1519499526708</v>
      </c>
      <c r="K313" s="7">
        <f t="shared" ca="1" si="38"/>
        <v>336.09878282963882</v>
      </c>
      <c r="L313" s="7">
        <f t="array" aca="1" ref="L313:Q313" ca="1">IF(K313&lt;fPower1,(fPower1-K313)*K313*fRev0/dLowInterp1+(K313-fPower0)*K313*fRev1/dLowInterp2,
IF(K313&lt;fPower3,(K313-fPower2)*(K313-fPower3)*fRev1/dHighInterp1-(K313-fPower1)*(K313-fPower3)*fRev2/dHighInterp2+(K313-fPower1)*(K313-fPower2)*fRev3/dHighInterp3,1))</f>
        <v>1</v>
      </c>
      <c r="M313" s="8">
        <f ca="1"/>
        <v>1</v>
      </c>
      <c r="N313" s="8">
        <f ca="1"/>
        <v>1</v>
      </c>
      <c r="O313" s="8">
        <f ca="1"/>
        <v>1</v>
      </c>
      <c r="P313" s="8">
        <f ca="1"/>
        <v>0.83477750710155763</v>
      </c>
      <c r="Q313" s="8">
        <f ca="1"/>
        <v>0.54270010226850529</v>
      </c>
      <c r="S313" s="10">
        <f t="shared" ca="1" si="46"/>
        <v>0.63892586120465378</v>
      </c>
      <c r="T313" s="6">
        <f t="array" aca="1" ref="T313:Y313" ca="1">IFERROR(IF(S313&lt;fRev1,(SQRT(dLowCoeffB^2+S313*dLowCoeffA*4)-dLowCoeffB)/(dLowCoeffA*2),
(SQRT(dHighCoeffB^2-(fRev1*fPower2*fPower3/dHighInterp1
-fRev2*fPower1*fPower3/dHighInterp2+fRev3*fPower1*fPower2/dHighInterp3-S313)
*dHighCoeffA*4)+dHighCoeffB)/(dHighCoeffA*2)),"-")</f>
        <v>52.429999324606605</v>
      </c>
      <c r="U313" s="3">
        <f ca="1"/>
        <v>82.986407088823597</v>
      </c>
      <c r="V313" s="3">
        <f ca="1"/>
        <v>127.82328335349408</v>
      </c>
      <c r="W313" s="3">
        <f ca="1"/>
        <v>184.78757631193753</v>
      </c>
      <c r="X313" s="3">
        <f ca="1"/>
        <v>267.32511261681265</v>
      </c>
      <c r="Y313" s="3">
        <f ca="1"/>
        <v>376.1519499526708</v>
      </c>
    </row>
    <row r="314" spans="1:25" x14ac:dyDescent="0.25">
      <c r="A314">
        <v>312</v>
      </c>
      <c r="B314" s="9">
        <f t="shared" si="37"/>
        <v>8.6666666666666661</v>
      </c>
      <c r="C314" s="3">
        <f t="shared" ca="1" si="39"/>
        <v>5</v>
      </c>
      <c r="D314">
        <f t="shared" ca="1" si="40"/>
        <v>337.09878282963882</v>
      </c>
      <c r="E314" s="8">
        <f t="shared" ca="1" si="41"/>
        <v>0.83708364193684415</v>
      </c>
      <c r="F314" s="8">
        <f t="shared" ca="1" si="42"/>
        <v>366.47521843995037</v>
      </c>
      <c r="G314" s="8">
        <f t="shared" ca="1" si="43"/>
        <v>0.45534426799196837</v>
      </c>
      <c r="H314" s="8">
        <f t="shared" ca="1" si="44"/>
        <v>0.64069094132858451</v>
      </c>
      <c r="I314" s="8">
        <f t="shared" ca="1" si="45"/>
        <v>376.93005676587666</v>
      </c>
      <c r="K314" s="7">
        <f t="shared" ca="1" si="38"/>
        <v>337.09878282963882</v>
      </c>
      <c r="L314" s="7">
        <f t="array" aca="1" ref="L314:Q314" ca="1">IF(K314&lt;fPower1,(fPower1-K314)*K314*fRev0/dLowInterp1+(K314-fPower0)*K314*fRev1/dLowInterp2,
IF(K314&lt;fPower3,(K314-fPower2)*(K314-fPower3)*fRev1/dHighInterp1-(K314-fPower1)*(K314-fPower3)*fRev2/dHighInterp2+(K314-fPower1)*(K314-fPower2)*fRev3/dHighInterp3,1))</f>
        <v>1</v>
      </c>
      <c r="M314" s="8">
        <f ca="1"/>
        <v>1</v>
      </c>
      <c r="N314" s="8">
        <f ca="1"/>
        <v>1</v>
      </c>
      <c r="O314" s="8">
        <f ca="1"/>
        <v>1</v>
      </c>
      <c r="P314" s="8">
        <f ca="1"/>
        <v>0.83708364193684415</v>
      </c>
      <c r="Q314" s="8">
        <f ca="1"/>
        <v>0.54523073823520407</v>
      </c>
      <c r="S314" s="10">
        <f t="shared" ca="1" si="46"/>
        <v>0.64069094132858451</v>
      </c>
      <c r="T314" s="6">
        <f t="array" aca="1" ref="T314:Y314" ca="1">IFERROR(IF(S314&lt;fRev1,(SQRT(dLowCoeffB^2+S314*dLowCoeffA*4)-dLowCoeffB)/(dLowCoeffA*2),
(SQRT(dHighCoeffB^2-(fRev1*fPower2*fPower3/dHighInterp1
-fRev2*fPower1*fPower3/dHighInterp2+fRev3*fPower1*fPower2/dHighInterp3-S314)
*dHighCoeffA*4)+dHighCoeffB)/(dHighCoeffA*2)),"-")</f>
        <v>52.522767459469264</v>
      </c>
      <c r="U314" s="3">
        <f ca="1"/>
        <v>83.17673730487283</v>
      </c>
      <c r="V314" s="3">
        <f ca="1"/>
        <v>128.09493934671372</v>
      </c>
      <c r="W314" s="3">
        <f ca="1"/>
        <v>185.17292375227555</v>
      </c>
      <c r="X314" s="3">
        <f ca="1"/>
        <v>267.84769871929814</v>
      </c>
      <c r="Y314" s="3">
        <f ca="1"/>
        <v>376.93005676587666</v>
      </c>
    </row>
    <row r="315" spans="1:25" x14ac:dyDescent="0.25">
      <c r="A315">
        <v>313</v>
      </c>
      <c r="B315" s="9">
        <f t="shared" si="37"/>
        <v>8.6944444444444446</v>
      </c>
      <c r="C315" s="3">
        <f t="shared" ca="1" si="39"/>
        <v>5</v>
      </c>
      <c r="D315">
        <f t="shared" ca="1" si="40"/>
        <v>338.09878282963882</v>
      </c>
      <c r="E315" s="8">
        <f t="shared" ca="1" si="41"/>
        <v>0.83937425126212917</v>
      </c>
      <c r="F315" s="8">
        <f t="shared" ca="1" si="42"/>
        <v>367.47804720256016</v>
      </c>
      <c r="G315" s="8">
        <f t="shared" ca="1" si="43"/>
        <v>0.4581797467512474</v>
      </c>
      <c r="H315" s="8">
        <f t="shared" ca="1" si="44"/>
        <v>0.64244413846601423</v>
      </c>
      <c r="I315" s="8">
        <f t="shared" ca="1" si="45"/>
        <v>377.70466548551832</v>
      </c>
      <c r="K315" s="7">
        <f t="shared" ca="1" si="38"/>
        <v>338.09878282963882</v>
      </c>
      <c r="L315" s="7">
        <f t="array" aca="1" ref="L315:Q315" ca="1">IF(K315&lt;fPower1,(fPower1-K315)*K315*fRev0/dLowInterp1+(K315-fPower0)*K315*fRev1/dLowInterp2,
IF(K315&lt;fPower3,(K315-fPower2)*(K315-fPower3)*fRev1/dHighInterp1-(K315-fPower1)*(K315-fPower3)*fRev2/dHighInterp2+(K315-fPower1)*(K315-fPower2)*fRev3/dHighInterp3,1))</f>
        <v>1</v>
      </c>
      <c r="M315" s="8">
        <f ca="1"/>
        <v>1</v>
      </c>
      <c r="N315" s="8">
        <f ca="1"/>
        <v>1</v>
      </c>
      <c r="O315" s="8">
        <f ca="1"/>
        <v>1</v>
      </c>
      <c r="P315" s="8">
        <f ca="1"/>
        <v>0.83937425126212917</v>
      </c>
      <c r="Q315" s="8">
        <f ca="1"/>
        <v>0.54775480954722722</v>
      </c>
      <c r="S315" s="10">
        <f t="shared" ca="1" si="46"/>
        <v>0.64244413846601423</v>
      </c>
      <c r="T315" s="6">
        <f t="array" aca="1" ref="T315:Y315" ca="1">IFERROR(IF(S315&lt;fRev1,(SQRT(dLowCoeffB^2+S315*dLowCoeffA*4)-dLowCoeffB)/(dLowCoeffA*2),
(SQRT(dHighCoeffB^2-(fRev1*fPower2*fPower3/dHighInterp1
-fRev2*fPower1*fPower3/dHighInterp2+fRev3*fPower1*fPower2/dHighInterp3-S315)
*dHighCoeffA*4)+dHighCoeffB)/(dHighCoeffA*2)),"-")</f>
        <v>52.615136071323299</v>
      </c>
      <c r="U315" s="3">
        <f ca="1"/>
        <v>83.366213893106405</v>
      </c>
      <c r="V315" s="3">
        <f ca="1"/>
        <v>128.36539847861627</v>
      </c>
      <c r="W315" s="3">
        <f ca="1"/>
        <v>185.55657958253883</v>
      </c>
      <c r="X315" s="3">
        <f ca="1"/>
        <v>268.36801378434626</v>
      </c>
      <c r="Y315" s="3">
        <f ca="1"/>
        <v>377.70466548551832</v>
      </c>
    </row>
    <row r="316" spans="1:25" x14ac:dyDescent="0.25">
      <c r="A316">
        <v>314</v>
      </c>
      <c r="B316" s="9">
        <f t="shared" si="37"/>
        <v>8.7222222222222214</v>
      </c>
      <c r="C316" s="3">
        <f t="shared" ca="1" si="39"/>
        <v>5</v>
      </c>
      <c r="D316">
        <f t="shared" ca="1" si="40"/>
        <v>339.09878282963882</v>
      </c>
      <c r="E316" s="8">
        <f t="shared" ca="1" si="41"/>
        <v>0.84164933507741269</v>
      </c>
      <c r="F316" s="8">
        <f t="shared" ca="1" si="42"/>
        <v>368.47407889689129</v>
      </c>
      <c r="G316" s="8">
        <f t="shared" ca="1" si="43"/>
        <v>0.46102291094026659</v>
      </c>
      <c r="H316" s="8">
        <f t="shared" ca="1" si="44"/>
        <v>0.64418545261694282</v>
      </c>
      <c r="I316" s="8">
        <f t="shared" ca="1" si="45"/>
        <v>378.47575245456653</v>
      </c>
      <c r="K316" s="7">
        <f t="shared" ca="1" si="38"/>
        <v>339.09878282963882</v>
      </c>
      <c r="L316" s="7">
        <f t="array" aca="1" ref="L316:Q316" ca="1">IF(K316&lt;fPower1,(fPower1-K316)*K316*fRev0/dLowInterp1+(K316-fPower0)*K316*fRev1/dLowInterp2,
IF(K316&lt;fPower3,(K316-fPower2)*(K316-fPower3)*fRev1/dHighInterp1-(K316-fPower1)*(K316-fPower3)*fRev2/dHighInterp2+(K316-fPower1)*(K316-fPower2)*fRev3/dHighInterp3,1))</f>
        <v>1</v>
      </c>
      <c r="M316" s="8">
        <f ca="1"/>
        <v>1</v>
      </c>
      <c r="N316" s="8">
        <f ca="1"/>
        <v>1</v>
      </c>
      <c r="O316" s="8">
        <f ca="1"/>
        <v>1</v>
      </c>
      <c r="P316" s="8">
        <f ca="1"/>
        <v>0.84164933507741269</v>
      </c>
      <c r="Q316" s="8">
        <f ca="1"/>
        <v>0.55027231620457473</v>
      </c>
      <c r="S316" s="10">
        <f t="shared" ca="1" si="46"/>
        <v>0.64418545261694282</v>
      </c>
      <c r="T316" s="6">
        <f t="array" aca="1" ref="T316:Y316" ca="1">IFERROR(IF(S316&lt;fRev1,(SQRT(dLowCoeffB^2+S316*dLowCoeffA*4)-dLowCoeffB)/(dLowCoeffA*2),
(SQRT(dHighCoeffB^2-(fRev1*fPower2*fPower3/dHighInterp1
-fRev2*fPower1*fPower3/dHighInterp2+fRev3*fPower1*fPower2/dHighInterp3-S316)
*dHighCoeffA*4)+dHighCoeffB)/(dHighCoeffA*2)),"-")</f>
        <v>52.707102228870617</v>
      </c>
      <c r="U316" s="3">
        <f ca="1"/>
        <v>83.55483105293132</v>
      </c>
      <c r="V316" s="3">
        <f ca="1"/>
        <v>128.63465232834275</v>
      </c>
      <c r="W316" s="3">
        <f ca="1"/>
        <v>185.9385318188537</v>
      </c>
      <c r="X316" s="3">
        <f ca="1"/>
        <v>268.88604141914328</v>
      </c>
      <c r="Y316" s="3">
        <f ca="1"/>
        <v>378.47575245456653</v>
      </c>
    </row>
    <row r="317" spans="1:25" x14ac:dyDescent="0.25">
      <c r="A317">
        <v>315</v>
      </c>
      <c r="B317" s="9">
        <f t="shared" si="37"/>
        <v>8.75</v>
      </c>
      <c r="C317" s="3">
        <f t="shared" ca="1" si="39"/>
        <v>5</v>
      </c>
      <c r="D317">
        <f t="shared" ca="1" si="40"/>
        <v>340.09878282963882</v>
      </c>
      <c r="E317" s="8">
        <f t="shared" ca="1" si="41"/>
        <v>0.84390889338269448</v>
      </c>
      <c r="F317" s="8">
        <f t="shared" ca="1" si="42"/>
        <v>369.46331352294368</v>
      </c>
      <c r="G317" s="8">
        <f t="shared" ca="1" si="43"/>
        <v>0.46387370811251155</v>
      </c>
      <c r="H317" s="8">
        <f t="shared" ca="1" si="44"/>
        <v>0.64591488378137007</v>
      </c>
      <c r="I317" s="8">
        <f t="shared" ca="1" si="45"/>
        <v>379.24329391121057</v>
      </c>
      <c r="K317" s="7">
        <f t="shared" ca="1" si="38"/>
        <v>340.09878282963882</v>
      </c>
      <c r="L317" s="7">
        <f t="array" aca="1" ref="L317:Q317" ca="1">IF(K317&lt;fPower1,(fPower1-K317)*K317*fRev0/dLowInterp1+(K317-fPower0)*K317*fRev1/dLowInterp2,
IF(K317&lt;fPower3,(K317-fPower2)*(K317-fPower3)*fRev1/dHighInterp1-(K317-fPower1)*(K317-fPower3)*fRev2/dHighInterp2+(K317-fPower1)*(K317-fPower2)*fRev3/dHighInterp3,1))</f>
        <v>1</v>
      </c>
      <c r="M317" s="8">
        <f ca="1"/>
        <v>1</v>
      </c>
      <c r="N317" s="8">
        <f ca="1"/>
        <v>1</v>
      </c>
      <c r="O317" s="8">
        <f ca="1"/>
        <v>1</v>
      </c>
      <c r="P317" s="8">
        <f ca="1"/>
        <v>0.84390889338269448</v>
      </c>
      <c r="Q317" s="8">
        <f ca="1"/>
        <v>0.55278325820724628</v>
      </c>
      <c r="S317" s="10">
        <f t="shared" ca="1" si="46"/>
        <v>0.64591488378137007</v>
      </c>
      <c r="T317" s="6">
        <f t="array" aca="1" ref="T317:Y317" ca="1">IFERROR(IF(S317&lt;fRev1,(SQRT(dLowCoeffB^2+S317*dLowCoeffA*4)-dLowCoeffB)/(dLowCoeffA*2),
(SQRT(dHighCoeffB^2-(fRev1*fPower2*fPower3/dHighInterp1
-fRev2*fPower1*fPower3/dHighInterp2+fRev3*fPower1*fPower2/dHighInterp3-S317)
*dHighCoeffA*4)+dHighCoeffB)/(dHighCoeffA*2)),"-")</f>
        <v>52.79866298502715</v>
      </c>
      <c r="U317" s="3">
        <f ca="1"/>
        <v>83.742582957749704</v>
      </c>
      <c r="V317" s="3">
        <f ca="1"/>
        <v>128.90269243390961</v>
      </c>
      <c r="W317" s="3">
        <f ca="1"/>
        <v>186.31876841785336</v>
      </c>
      <c r="X317" s="3">
        <f ca="1"/>
        <v>269.40176514583891</v>
      </c>
      <c r="Y317" s="3">
        <f ca="1"/>
        <v>379.24329391121057</v>
      </c>
    </row>
    <row r="318" spans="1:25" x14ac:dyDescent="0.25">
      <c r="A318">
        <v>316</v>
      </c>
      <c r="B318" s="9">
        <f t="shared" si="37"/>
        <v>8.7777777777777786</v>
      </c>
      <c r="C318" s="3">
        <f t="shared" ca="1" si="39"/>
        <v>5</v>
      </c>
      <c r="D318">
        <f t="shared" ca="1" si="40"/>
        <v>341.09878282963882</v>
      </c>
      <c r="E318" s="8">
        <f t="shared" ca="1" si="41"/>
        <v>0.84615292617797511</v>
      </c>
      <c r="F318" s="8">
        <f t="shared" ca="1" si="42"/>
        <v>370.44575108071751</v>
      </c>
      <c r="G318" s="8">
        <f t="shared" ca="1" si="43"/>
        <v>0.46673208582146769</v>
      </c>
      <c r="H318" s="8">
        <f t="shared" ca="1" si="44"/>
        <v>0.64763243195929632</v>
      </c>
      <c r="I318" s="8">
        <f t="shared" ca="1" si="45"/>
        <v>380.0072659901312</v>
      </c>
      <c r="K318" s="7">
        <f t="shared" ca="1" si="38"/>
        <v>341.09878282963882</v>
      </c>
      <c r="L318" s="7">
        <f t="array" aca="1" ref="L318:Q318" ca="1">IF(K318&lt;fPower1,(fPower1-K318)*K318*fRev0/dLowInterp1+(K318-fPower0)*K318*fRev1/dLowInterp2,
IF(K318&lt;fPower3,(K318-fPower2)*(K318-fPower3)*fRev1/dHighInterp1-(K318-fPower1)*(K318-fPower3)*fRev2/dHighInterp2+(K318-fPower1)*(K318-fPower2)*fRev3/dHighInterp3,1))</f>
        <v>1</v>
      </c>
      <c r="M318" s="8">
        <f ca="1"/>
        <v>1</v>
      </c>
      <c r="N318" s="8">
        <f ca="1"/>
        <v>1</v>
      </c>
      <c r="O318" s="8">
        <f ca="1"/>
        <v>1</v>
      </c>
      <c r="P318" s="8">
        <f ca="1"/>
        <v>0.84615292617797511</v>
      </c>
      <c r="Q318" s="8">
        <f ca="1"/>
        <v>0.55528763555524219</v>
      </c>
      <c r="S318" s="10">
        <f t="shared" ca="1" si="46"/>
        <v>0.64763243195929632</v>
      </c>
      <c r="T318" s="6">
        <f t="array" aca="1" ref="T318:Y318" ca="1">IFERROR(IF(S318&lt;fRev1,(SQRT(dLowCoeffB^2+S318*dLowCoeffA*4)-dLowCoeffB)/(dLowCoeffA*2),
(SQRT(dHighCoeffB^2-(fRev1*fPower2*fPower3/dHighInterp1
-fRev2*fPower1*fPower3/dHighInterp2+fRev3*fPower1*fPower2/dHighInterp3-S318)
*dHighCoeffA*4)+dHighCoeffB)/(dHighCoeffA*2)),"-")</f>
        <v>52.889815377046482</v>
      </c>
      <c r="U318" s="3">
        <f ca="1"/>
        <v>83.929463755267918</v>
      </c>
      <c r="V318" s="3">
        <f ca="1"/>
        <v>129.16951029261824</v>
      </c>
      <c r="W318" s="3">
        <f ca="1"/>
        <v>186.69727727724856</v>
      </c>
      <c r="X318" s="3">
        <f ca="1"/>
        <v>269.91516840228019</v>
      </c>
      <c r="Y318" s="3">
        <f ca="1"/>
        <v>380.0072659901312</v>
      </c>
    </row>
    <row r="319" spans="1:25" x14ac:dyDescent="0.25">
      <c r="A319">
        <v>317</v>
      </c>
      <c r="B319" s="9">
        <f t="shared" si="37"/>
        <v>8.8055555555555554</v>
      </c>
      <c r="C319" s="3">
        <f t="shared" ca="1" si="39"/>
        <v>5</v>
      </c>
      <c r="D319">
        <f t="shared" ca="1" si="40"/>
        <v>342.09878282963882</v>
      </c>
      <c r="E319" s="8">
        <f t="shared" ca="1" si="41"/>
        <v>0.84838143346325401</v>
      </c>
      <c r="F319" s="8">
        <f t="shared" ca="1" si="42"/>
        <v>371.42139157021262</v>
      </c>
      <c r="G319" s="8">
        <f t="shared" ca="1" si="43"/>
        <v>0.46959799162062055</v>
      </c>
      <c r="H319" s="8">
        <f t="shared" ca="1" si="44"/>
        <v>0.64933809715072133</v>
      </c>
      <c r="I319" s="8">
        <f t="shared" ca="1" si="45"/>
        <v>380.76764472382507</v>
      </c>
      <c r="K319" s="7">
        <f t="shared" ca="1" si="38"/>
        <v>342.09878282963882</v>
      </c>
      <c r="L319" s="7">
        <f t="array" aca="1" ref="L319:Q319" ca="1">IF(K319&lt;fPower1,(fPower1-K319)*K319*fRev0/dLowInterp1+(K319-fPower0)*K319*fRev1/dLowInterp2,
IF(K319&lt;fPower3,(K319-fPower2)*(K319-fPower3)*fRev1/dHighInterp1-(K319-fPower1)*(K319-fPower3)*fRev2/dHighInterp2+(K319-fPower1)*(K319-fPower2)*fRev3/dHighInterp3,1))</f>
        <v>1</v>
      </c>
      <c r="M319" s="8">
        <f ca="1"/>
        <v>1</v>
      </c>
      <c r="N319" s="8">
        <f ca="1"/>
        <v>1</v>
      </c>
      <c r="O319" s="8">
        <f ca="1"/>
        <v>1</v>
      </c>
      <c r="P319" s="8">
        <f ca="1"/>
        <v>0.84838143346325401</v>
      </c>
      <c r="Q319" s="8">
        <f ca="1"/>
        <v>0.55778544824856235</v>
      </c>
      <c r="S319" s="10">
        <f t="shared" ca="1" si="46"/>
        <v>0.64933809715072133</v>
      </c>
      <c r="T319" s="6">
        <f t="array" aca="1" ref="T319:Y319" ca="1">IFERROR(IF(S319&lt;fRev1,(SQRT(dLowCoeffB^2+S319*dLowCoeffA*4)-dLowCoeffB)/(dLowCoeffA*2),
(SQRT(dHighCoeffB^2-(fRev1*fPower2*fPower3/dHighInterp1
-fRev2*fPower1*fPower3/dHighInterp2+fRev3*fPower1*fPower2/dHighInterp3-S319)
*dHighCoeffA*4)+dHighCoeffB)/(dHighCoeffA*2)),"-")</f>
        <v>52.980556426650132</v>
      </c>
      <c r="U319" s="3">
        <f ca="1"/>
        <v>84.115467567817547</v>
      </c>
      <c r="V319" s="3">
        <f ca="1"/>
        <v>129.43509736148295</v>
      </c>
      <c r="W319" s="3">
        <f ca="1"/>
        <v>187.07404623642495</v>
      </c>
      <c r="X319" s="3">
        <f ca="1"/>
        <v>270.42623454278299</v>
      </c>
      <c r="Y319" s="3">
        <f ca="1"/>
        <v>380.76764472382507</v>
      </c>
    </row>
    <row r="320" spans="1:25" x14ac:dyDescent="0.25">
      <c r="A320">
        <v>318</v>
      </c>
      <c r="B320" s="9">
        <f t="shared" si="37"/>
        <v>8.8333333333333339</v>
      </c>
      <c r="C320" s="3">
        <f t="shared" ca="1" si="39"/>
        <v>5</v>
      </c>
      <c r="D320">
        <f t="shared" ca="1" si="40"/>
        <v>343.09878282963882</v>
      </c>
      <c r="E320" s="8">
        <f t="shared" ca="1" si="41"/>
        <v>0.85059441523853141</v>
      </c>
      <c r="F320" s="8">
        <f t="shared" ca="1" si="42"/>
        <v>372.39023499142905</v>
      </c>
      <c r="G320" s="8">
        <f t="shared" ca="1" si="43"/>
        <v>0.47247137306345566</v>
      </c>
      <c r="H320" s="8">
        <f t="shared" ca="1" si="44"/>
        <v>0.65103187935564522</v>
      </c>
      <c r="I320" s="8">
        <f t="shared" ca="1" si="45"/>
        <v>381.52440604397816</v>
      </c>
      <c r="K320" s="7">
        <f t="shared" ca="1" si="38"/>
        <v>343.09878282963882</v>
      </c>
      <c r="L320" s="7">
        <f t="array" aca="1" ref="L320:Q320" ca="1">IF(K320&lt;fPower1,(fPower1-K320)*K320*fRev0/dLowInterp1+(K320-fPower0)*K320*fRev1/dLowInterp2,
IF(K320&lt;fPower3,(K320-fPower2)*(K320-fPower3)*fRev1/dHighInterp1-(K320-fPower1)*(K320-fPower3)*fRev2/dHighInterp2+(K320-fPower1)*(K320-fPower2)*fRev3/dHighInterp3,1))</f>
        <v>1</v>
      </c>
      <c r="M320" s="8">
        <f ca="1"/>
        <v>1</v>
      </c>
      <c r="N320" s="8">
        <f ca="1"/>
        <v>1</v>
      </c>
      <c r="O320" s="8">
        <f ca="1"/>
        <v>1</v>
      </c>
      <c r="P320" s="8">
        <f ca="1"/>
        <v>0.85059441523853141</v>
      </c>
      <c r="Q320" s="8">
        <f ca="1"/>
        <v>0.56027669628720667</v>
      </c>
      <c r="S320" s="10">
        <f t="shared" ca="1" si="46"/>
        <v>0.65103187935564522</v>
      </c>
      <c r="T320" s="6">
        <f t="array" aca="1" ref="T320:Y320" ca="1">IFERROR(IF(S320&lt;fRev1,(SQRT(dLowCoeffB^2+S320*dLowCoeffA*4)-dLowCoeffB)/(dLowCoeffA*2),
(SQRT(dHighCoeffB^2-(fRev1*fPower2*fPower3/dHighInterp1
-fRev2*fPower1*fPower3/dHighInterp2+fRev3*fPower1*fPower2/dHighInterp3-S320)
*dHighCoeffA*4)+dHighCoeffB)/(dHighCoeffA*2)),"-")</f>
        <v>53.070883140164625</v>
      </c>
      <c r="U320" s="3">
        <f ca="1"/>
        <v>84.30058849268913</v>
      </c>
      <c r="V320" s="3">
        <f ca="1"/>
        <v>129.69944505767728</v>
      </c>
      <c r="W320" s="3">
        <f ca="1"/>
        <v>187.44906307706708</v>
      </c>
      <c r="X320" s="3">
        <f ca="1"/>
        <v>270.93494683894028</v>
      </c>
      <c r="Y320" s="3">
        <f ca="1"/>
        <v>381.52440604397816</v>
      </c>
    </row>
    <row r="321" spans="1:25" x14ac:dyDescent="0.25">
      <c r="A321">
        <v>319</v>
      </c>
      <c r="B321" s="9">
        <f t="shared" si="37"/>
        <v>8.8611111111111107</v>
      </c>
      <c r="C321" s="3">
        <f t="shared" ca="1" si="39"/>
        <v>5</v>
      </c>
      <c r="D321">
        <f t="shared" ca="1" si="40"/>
        <v>344.09878282963882</v>
      </c>
      <c r="E321" s="8">
        <f t="shared" ca="1" si="41"/>
        <v>0.8527918715038072</v>
      </c>
      <c r="F321" s="8">
        <f t="shared" ca="1" si="42"/>
        <v>373.35228134436682</v>
      </c>
      <c r="G321" s="8">
        <f t="shared" ca="1" si="43"/>
        <v>0.4753521777034585</v>
      </c>
      <c r="H321" s="8">
        <f t="shared" ca="1" si="44"/>
        <v>0.65271377857406787</v>
      </c>
      <c r="I321" s="8">
        <f t="shared" ca="1" si="45"/>
        <v>382.27752578289198</v>
      </c>
      <c r="K321" s="7">
        <f t="shared" ca="1" si="38"/>
        <v>344.09878282963882</v>
      </c>
      <c r="L321" s="7">
        <f t="array" aca="1" ref="L321:Q321" ca="1">IF(K321&lt;fPower1,(fPower1-K321)*K321*fRev0/dLowInterp1+(K321-fPower0)*K321*fRev1/dLowInterp2,
IF(K321&lt;fPower3,(K321-fPower2)*(K321-fPower3)*fRev1/dHighInterp1-(K321-fPower1)*(K321-fPower3)*fRev2/dHighInterp2+(K321-fPower1)*(K321-fPower2)*fRev3/dHighInterp3,1))</f>
        <v>1</v>
      </c>
      <c r="M321" s="8">
        <f ca="1"/>
        <v>1</v>
      </c>
      <c r="N321" s="8">
        <f ca="1"/>
        <v>1</v>
      </c>
      <c r="O321" s="8">
        <f ca="1"/>
        <v>1</v>
      </c>
      <c r="P321" s="8">
        <f ca="1"/>
        <v>0.8527918715038072</v>
      </c>
      <c r="Q321" s="8">
        <f ca="1"/>
        <v>0.56276137967117523</v>
      </c>
      <c r="S321" s="10">
        <f t="shared" ca="1" si="46"/>
        <v>0.65271377857406787</v>
      </c>
      <c r="T321" s="6">
        <f t="array" aca="1" ref="T321:Y321" ca="1">IFERROR(IF(S321&lt;fRev1,(SQRT(dLowCoeffB^2+S321*dLowCoeffA*4)-dLowCoeffB)/(dLowCoeffA*2),
(SQRT(dHighCoeffB^2-(fRev1*fPower2*fPower3/dHighInterp1
-fRev2*fPower1*fPower3/dHighInterp2+fRev3*fPower1*fPower2/dHighInterp3-S321)
*dHighCoeffA*4)+dHighCoeffB)/(dHighCoeffA*2)),"-")</f>
        <v>53.160792508665516</v>
      </c>
      <c r="U321" s="3">
        <f ca="1"/>
        <v>84.48482060247855</v>
      </c>
      <c r="V321" s="3">
        <f ca="1"/>
        <v>129.96254475900011</v>
      </c>
      <c r="W321" s="3">
        <f ca="1"/>
        <v>187.82231552380995</v>
      </c>
      <c r="X321" s="3">
        <f ca="1"/>
        <v>271.44128848046961</v>
      </c>
      <c r="Y321" s="3">
        <f ca="1"/>
        <v>382.27752578289198</v>
      </c>
    </row>
    <row r="322" spans="1:25" x14ac:dyDescent="0.25">
      <c r="A322">
        <v>320</v>
      </c>
      <c r="B322" s="9">
        <f t="shared" ref="B322:B385" si="47">A322/36</f>
        <v>8.8888888888888893</v>
      </c>
      <c r="C322" s="3">
        <f t="shared" ca="1" si="39"/>
        <v>5</v>
      </c>
      <c r="D322">
        <f t="shared" ca="1" si="40"/>
        <v>345.09878282963882</v>
      </c>
      <c r="E322" s="8">
        <f t="shared" ca="1" si="41"/>
        <v>0.85497380225908171</v>
      </c>
      <c r="F322" s="8">
        <f t="shared" ca="1" si="42"/>
        <v>374.30753062902596</v>
      </c>
      <c r="G322" s="8">
        <f t="shared" ca="1" si="43"/>
        <v>0.47824035309411456</v>
      </c>
      <c r="H322" s="8">
        <f t="shared" ca="1" si="44"/>
        <v>0.6543837948059894</v>
      </c>
      <c r="I322" s="8">
        <f t="shared" ca="1" si="45"/>
        <v>383.02697967496186</v>
      </c>
      <c r="K322" s="7">
        <f t="shared" ref="K322:K385" ca="1" si="48">D322</f>
        <v>345.09878282963882</v>
      </c>
      <c r="L322" s="7">
        <f t="array" aca="1" ref="L322:Q322" ca="1">IF(K322&lt;fPower1,(fPower1-K322)*K322*fRev0/dLowInterp1+(K322-fPower0)*K322*fRev1/dLowInterp2,
IF(K322&lt;fPower3,(K322-fPower2)*(K322-fPower3)*fRev1/dHighInterp1-(K322-fPower1)*(K322-fPower3)*fRev2/dHighInterp2+(K322-fPower1)*(K322-fPower2)*fRev3/dHighInterp3,1))</f>
        <v>1</v>
      </c>
      <c r="M322" s="8">
        <f ca="1"/>
        <v>1</v>
      </c>
      <c r="N322" s="8">
        <f ca="1"/>
        <v>1</v>
      </c>
      <c r="O322" s="8">
        <f ca="1"/>
        <v>1</v>
      </c>
      <c r="P322" s="8">
        <f ca="1"/>
        <v>0.85497380225908171</v>
      </c>
      <c r="Q322" s="8">
        <f ca="1"/>
        <v>0.56523949840046805</v>
      </c>
      <c r="S322" s="10">
        <f t="shared" ca="1" si="46"/>
        <v>0.6543837948059894</v>
      </c>
      <c r="T322" s="6">
        <f t="array" aca="1" ref="T322:Y322" ca="1">IFERROR(IF(S322&lt;fRev1,(SQRT(dLowCoeffB^2+S322*dLowCoeffA*4)-dLowCoeffB)/(dLowCoeffA*2),
(SQRT(dHighCoeffB^2-(fRev1*fPower2*fPower3/dHighInterp1
-fRev2*fPower1*fPower3/dHighInterp2+fRev3*fPower1*fPower2/dHighInterp3-S322)
*dHighCoeffA*4)+dHighCoeffB)/(dHighCoeffA*2)),"-")</f>
        <v>53.250281508128566</v>
      </c>
      <c r="U322" s="3">
        <f ca="1"/>
        <v>84.668157945446396</v>
      </c>
      <c r="V322" s="3">
        <f ca="1"/>
        <v>130.22438780436104</v>
      </c>
      <c r="W322" s="3">
        <f ca="1"/>
        <v>188.19379124491883</v>
      </c>
      <c r="X322" s="3">
        <f ca="1"/>
        <v>271.94524257609851</v>
      </c>
      <c r="Y322" s="3">
        <f ca="1"/>
        <v>383.02697967496186</v>
      </c>
    </row>
    <row r="323" spans="1:25" x14ac:dyDescent="0.25">
      <c r="A323">
        <v>321</v>
      </c>
      <c r="B323" s="9">
        <f t="shared" si="47"/>
        <v>8.9166666666666661</v>
      </c>
      <c r="C323" s="3">
        <f t="shared" ref="C323:C386" ca="1" si="49">MAX(COUNTIFS(ShiftGears,"&lt;="&amp;MaxGear,ShiftPointsUse,"&lt;="&amp;D322+CarSetPower)+1,C322)</f>
        <v>5</v>
      </c>
      <c r="D323">
        <f t="shared" ref="D323:D386" ca="1" si="50">MIN(IF(C323&gt;C322,I322,D322+CarSetPower),INDEX(fPower3,C323))</f>
        <v>346.09878282963882</v>
      </c>
      <c r="E323" s="8">
        <f t="shared" ref="E323:E386" ca="1" si="51">INDEX(L323:Q323,C323)</f>
        <v>0.85714020750435438</v>
      </c>
      <c r="F323" s="8">
        <f t="shared" ref="F323:F386" ca="1" si="52">MIN(E323*INDEX(MaxSpeed,C323)*CarSetMult,F322+AccelCap)</f>
        <v>375.25598284540638</v>
      </c>
      <c r="G323" s="8">
        <f t="shared" ref="G323:G386" ca="1" si="53">G322+F323/36/3600</f>
        <v>0.48113584678890936</v>
      </c>
      <c r="H323" s="8">
        <f t="shared" ref="H323:H386" ca="1" si="54">IF(C323&lt;MaxGear,F323/INDEX(MaxSpeed,C323+1)/CarSetMult,"-")</f>
        <v>0.65604192805140971</v>
      </c>
      <c r="I323" s="8">
        <f t="shared" ref="I323:I386" ca="1" si="55">IF(C323&lt;MaxGear,INDEX(T323:Y323,C323+1),"-")</f>
        <v>383.77274335820698</v>
      </c>
      <c r="K323" s="7">
        <f t="shared" ca="1" si="48"/>
        <v>346.09878282963882</v>
      </c>
      <c r="L323" s="7">
        <f t="array" aca="1" ref="L323:Q323" ca="1">IF(K323&lt;fPower1,(fPower1-K323)*K323*fRev0/dLowInterp1+(K323-fPower0)*K323*fRev1/dLowInterp2,
IF(K323&lt;fPower3,(K323-fPower2)*(K323-fPower3)*fRev1/dHighInterp1-(K323-fPower1)*(K323-fPower3)*fRev2/dHighInterp2+(K323-fPower1)*(K323-fPower2)*fRev3/dHighInterp3,1))</f>
        <v>1</v>
      </c>
      <c r="M323" s="8">
        <f ca="1"/>
        <v>1</v>
      </c>
      <c r="N323" s="8">
        <f ca="1"/>
        <v>1</v>
      </c>
      <c r="O323" s="8">
        <f ca="1"/>
        <v>1</v>
      </c>
      <c r="P323" s="8">
        <f ca="1"/>
        <v>0.85714020750435438</v>
      </c>
      <c r="Q323" s="8">
        <f ca="1"/>
        <v>0.56771105247508513</v>
      </c>
      <c r="S323" s="10">
        <f t="shared" ref="S323:S386" ca="1" si="56">H323</f>
        <v>0.65604192805140971</v>
      </c>
      <c r="T323" s="6">
        <f t="array" aca="1" ref="T323:Y323" ca="1">IFERROR(IF(S323&lt;fRev1,(SQRT(dLowCoeffB^2+S323*dLowCoeffA*4)-dLowCoeffB)/(dLowCoeffA*2),
(SQRT(dHighCoeffB^2-(fRev1*fPower2*fPower3/dHighInterp1
-fRev2*fPower1*fPower3/dHighInterp2+fRev3*fPower1*fPower2/dHighInterp3-S323)
*dHighCoeffA*4)+dHighCoeffB)/(dHighCoeffA*2)),"-")</f>
        <v>53.339347099587897</v>
      </c>
      <c r="U323" s="3">
        <f ca="1"/>
        <v>84.850594545889891</v>
      </c>
      <c r="V323" s="3">
        <f ca="1"/>
        <v>130.48496549428498</v>
      </c>
      <c r="W323" s="3">
        <f ca="1"/>
        <v>188.56347785299658</v>
      </c>
      <c r="X323" s="3">
        <f ca="1"/>
        <v>272.44679215448997</v>
      </c>
      <c r="Y323" s="3">
        <f ca="1"/>
        <v>383.77274335820698</v>
      </c>
    </row>
    <row r="324" spans="1:25" x14ac:dyDescent="0.25">
      <c r="A324">
        <v>322</v>
      </c>
      <c r="B324" s="9">
        <f t="shared" si="47"/>
        <v>8.9444444444444446</v>
      </c>
      <c r="C324" s="3">
        <f t="shared" ca="1" si="49"/>
        <v>5</v>
      </c>
      <c r="D324">
        <f t="shared" ca="1" si="50"/>
        <v>347.09878282963882</v>
      </c>
      <c r="E324" s="8">
        <f t="shared" ca="1" si="51"/>
        <v>0.85929108723962577</v>
      </c>
      <c r="F324" s="8">
        <f t="shared" ca="1" si="52"/>
        <v>376.19763799350818</v>
      </c>
      <c r="G324" s="8">
        <f t="shared" ca="1" si="53"/>
        <v>0.48403860634132839</v>
      </c>
      <c r="H324" s="8">
        <f t="shared" ca="1" si="54"/>
        <v>0.657688178310329</v>
      </c>
      <c r="I324" s="8">
        <f t="shared" ca="1" si="55"/>
        <v>384.51479237585613</v>
      </c>
      <c r="K324" s="7">
        <f t="shared" ca="1" si="48"/>
        <v>347.09878282963882</v>
      </c>
      <c r="L324" s="7">
        <f t="array" aca="1" ref="L324:Q324" ca="1">IF(K324&lt;fPower1,(fPower1-K324)*K324*fRev0/dLowInterp1+(K324-fPower0)*K324*fRev1/dLowInterp2,
IF(K324&lt;fPower3,(K324-fPower2)*(K324-fPower3)*fRev1/dHighInterp1-(K324-fPower1)*(K324-fPower3)*fRev2/dHighInterp2+(K324-fPower1)*(K324-fPower2)*fRev3/dHighInterp3,1))</f>
        <v>1</v>
      </c>
      <c r="M324" s="8">
        <f ca="1"/>
        <v>1</v>
      </c>
      <c r="N324" s="8">
        <f ca="1"/>
        <v>1</v>
      </c>
      <c r="O324" s="8">
        <f ca="1"/>
        <v>1</v>
      </c>
      <c r="P324" s="8">
        <f ca="1"/>
        <v>0.85929108723962577</v>
      </c>
      <c r="Q324" s="8">
        <f ca="1"/>
        <v>0.57017604189502646</v>
      </c>
      <c r="S324" s="10">
        <f t="shared" ca="1" si="56"/>
        <v>0.657688178310329</v>
      </c>
      <c r="T324" s="6">
        <f t="array" aca="1" ref="T324:Y324" ca="1">IFERROR(IF(S324&lt;fRev1,(SQRT(dLowCoeffB^2+S324*dLowCoeffA*4)-dLowCoeffB)/(dLowCoeffA*2),
(SQRT(dHighCoeffB^2-(fRev1*fPower2*fPower3/dHighInterp1
-fRev2*fPower1*fPower3/dHighInterp2+fRev3*fPower1*fPower2/dHighInterp3-S324)
*dHighCoeffA*4)+dHighCoeffB)/(dHighCoeffA*2)),"-")</f>
        <v>53.427986229301801</v>
      </c>
      <c r="U324" s="3">
        <f ca="1"/>
        <v>85.032124404528986</v>
      </c>
      <c r="V324" s="3">
        <f ca="1"/>
        <v>130.74426909143764</v>
      </c>
      <c r="W324" s="3">
        <f ca="1"/>
        <v>188.93136290572093</v>
      </c>
      <c r="X324" s="3">
        <f ca="1"/>
        <v>272.94592016520824</v>
      </c>
      <c r="Y324" s="3">
        <f ca="1"/>
        <v>384.51479237585613</v>
      </c>
    </row>
    <row r="325" spans="1:25" x14ac:dyDescent="0.25">
      <c r="A325">
        <v>323</v>
      </c>
      <c r="B325" s="9">
        <f t="shared" si="47"/>
        <v>8.9722222222222214</v>
      </c>
      <c r="C325" s="3">
        <f t="shared" ca="1" si="49"/>
        <v>5</v>
      </c>
      <c r="D325">
        <f t="shared" ca="1" si="50"/>
        <v>348.09878282963882</v>
      </c>
      <c r="E325" s="8">
        <f t="shared" ca="1" si="51"/>
        <v>0.86142644146489566</v>
      </c>
      <c r="F325" s="8">
        <f t="shared" ca="1" si="52"/>
        <v>377.13249607333131</v>
      </c>
      <c r="G325" s="8">
        <f t="shared" ca="1" si="53"/>
        <v>0.48694857930485719</v>
      </c>
      <c r="H325" s="8">
        <f t="shared" ca="1" si="54"/>
        <v>0.65932254558274705</v>
      </c>
      <c r="I325" s="8">
        <f t="shared" ca="1" si="55"/>
        <v>385.25310217798489</v>
      </c>
      <c r="K325" s="7">
        <f t="shared" ca="1" si="48"/>
        <v>348.09878282963882</v>
      </c>
      <c r="L325" s="7">
        <f t="array" aca="1" ref="L325:Q325" ca="1">IF(K325&lt;fPower1,(fPower1-K325)*K325*fRev0/dLowInterp1+(K325-fPower0)*K325*fRev1/dLowInterp2,
IF(K325&lt;fPower3,(K325-fPower2)*(K325-fPower3)*fRev1/dHighInterp1-(K325-fPower1)*(K325-fPower3)*fRev2/dHighInterp2+(K325-fPower1)*(K325-fPower2)*fRev3/dHighInterp3,1))</f>
        <v>1</v>
      </c>
      <c r="M325" s="8">
        <f ca="1"/>
        <v>1</v>
      </c>
      <c r="N325" s="8">
        <f ca="1"/>
        <v>1</v>
      </c>
      <c r="O325" s="8">
        <f ca="1"/>
        <v>1</v>
      </c>
      <c r="P325" s="8">
        <f ca="1"/>
        <v>0.86142644146489566</v>
      </c>
      <c r="Q325" s="8">
        <f ca="1"/>
        <v>0.57263446666029205</v>
      </c>
      <c r="S325" s="10">
        <f t="shared" ca="1" si="56"/>
        <v>0.65932254558274705</v>
      </c>
      <c r="T325" s="6">
        <f t="array" aca="1" ref="T325:Y325" ca="1">IFERROR(IF(S325&lt;fRev1,(SQRT(dLowCoeffB^2+S325*dLowCoeffA*4)-dLowCoeffB)/(dLowCoeffA*2),
(SQRT(dHighCoeffB^2-(fRev1*fPower2*fPower3/dHighInterp1
-fRev2*fPower1*fPower3/dHighInterp2+fRev3*fPower1*fPower2/dHighInterp3-S325)
*dHighCoeffA*4)+dHighCoeffB)/(dHighCoeffA*2)),"-")</f>
        <v>53.516195828925582</v>
      </c>
      <c r="U325" s="3">
        <f ca="1"/>
        <v>85.212741498904663</v>
      </c>
      <c r="V325" s="3">
        <f ca="1"/>
        <v>131.00228982117105</v>
      </c>
      <c r="W325" s="3">
        <f ca="1"/>
        <v>189.29743390660957</v>
      </c>
      <c r="X325" s="3">
        <f ca="1"/>
        <v>273.44260947972515</v>
      </c>
      <c r="Y325" s="3">
        <f ca="1"/>
        <v>385.25310217798489</v>
      </c>
    </row>
    <row r="326" spans="1:25" x14ac:dyDescent="0.25">
      <c r="A326">
        <v>324</v>
      </c>
      <c r="B326" s="9">
        <f t="shared" si="47"/>
        <v>9</v>
      </c>
      <c r="C326" s="3">
        <f t="shared" ca="1" si="49"/>
        <v>5</v>
      </c>
      <c r="D326">
        <f t="shared" ca="1" si="50"/>
        <v>349.09878282963882</v>
      </c>
      <c r="E326" s="8">
        <f t="shared" ca="1" si="51"/>
        <v>0.86354627018016394</v>
      </c>
      <c r="F326" s="8">
        <f t="shared" ca="1" si="52"/>
        <v>378.06055708487577</v>
      </c>
      <c r="G326" s="8">
        <f t="shared" ca="1" si="53"/>
        <v>0.48986571323298123</v>
      </c>
      <c r="H326" s="8">
        <f t="shared" ca="1" si="54"/>
        <v>0.66094502986866388</v>
      </c>
      <c r="I326" s="8">
        <f t="shared" ca="1" si="55"/>
        <v>385.9876481232115</v>
      </c>
      <c r="K326" s="7">
        <f t="shared" ca="1" si="48"/>
        <v>349.09878282963882</v>
      </c>
      <c r="L326" s="7">
        <f t="array" aca="1" ref="L326:Q326" ca="1">IF(K326&lt;fPower1,(fPower1-K326)*K326*fRev0/dLowInterp1+(K326-fPower0)*K326*fRev1/dLowInterp2,
IF(K326&lt;fPower3,(K326-fPower2)*(K326-fPower3)*fRev1/dHighInterp1-(K326-fPower1)*(K326-fPower3)*fRev2/dHighInterp2+(K326-fPower1)*(K326-fPower2)*fRev3/dHighInterp3,1))</f>
        <v>1</v>
      </c>
      <c r="M326" s="8">
        <f ca="1"/>
        <v>1</v>
      </c>
      <c r="N326" s="8">
        <f ca="1"/>
        <v>1</v>
      </c>
      <c r="O326" s="8">
        <f ca="1"/>
        <v>1</v>
      </c>
      <c r="P326" s="8">
        <f ca="1"/>
        <v>0.86354627018016394</v>
      </c>
      <c r="Q326" s="8">
        <f ca="1"/>
        <v>0.57508632677088178</v>
      </c>
      <c r="S326" s="10">
        <f t="shared" ca="1" si="56"/>
        <v>0.66094502986866388</v>
      </c>
      <c r="T326" s="6">
        <f t="array" aca="1" ref="T326:Y326" ca="1">IFERROR(IF(S326&lt;fRev1,(SQRT(dLowCoeffB^2+S326*dLowCoeffA*4)-dLowCoeffB)/(dLowCoeffA*2),
(SQRT(dHighCoeffB^2-(fRev1*fPower2*fPower3/dHighInterp1
-fRev2*fPower1*fPower3/dHighInterp2+fRev3*fPower1*fPower2/dHighInterp3-S326)
*dHighCoeffA*4)+dHighCoeffB)/(dHighCoeffA*2)),"-")</f>
        <v>53.603972815692437</v>
      </c>
      <c r="U326" s="3">
        <f ca="1"/>
        <v>85.392439783792085</v>
      </c>
      <c r="V326" s="3">
        <f ca="1"/>
        <v>131.25901887208943</v>
      </c>
      <c r="W326" s="3">
        <f ca="1"/>
        <v>189.66167830581665</v>
      </c>
      <c r="X326" s="3">
        <f ca="1"/>
        <v>273.93684289246835</v>
      </c>
      <c r="Y326" s="3">
        <f ca="1"/>
        <v>385.9876481232115</v>
      </c>
    </row>
    <row r="327" spans="1:25" x14ac:dyDescent="0.25">
      <c r="A327">
        <v>325</v>
      </c>
      <c r="B327" s="9">
        <f t="shared" si="47"/>
        <v>9.0277777777777786</v>
      </c>
      <c r="C327" s="3">
        <f t="shared" ca="1" si="49"/>
        <v>5</v>
      </c>
      <c r="D327">
        <f t="shared" ca="1" si="50"/>
        <v>350.09878282963882</v>
      </c>
      <c r="E327" s="8">
        <f t="shared" ca="1" si="51"/>
        <v>0.86565057338543072</v>
      </c>
      <c r="F327" s="8">
        <f t="shared" ca="1" si="52"/>
        <v>378.98182102814155</v>
      </c>
      <c r="G327" s="8">
        <f t="shared" ca="1" si="53"/>
        <v>0.49278995567918604</v>
      </c>
      <c r="H327" s="8">
        <f t="shared" ca="1" si="54"/>
        <v>0.66255563116807958</v>
      </c>
      <c r="I327" s="8">
        <f t="shared" ca="1" si="55"/>
        <v>386.7184054804452</v>
      </c>
      <c r="K327" s="7">
        <f t="shared" ca="1" si="48"/>
        <v>350.09878282963882</v>
      </c>
      <c r="L327" s="7">
        <f t="array" aca="1" ref="L327:Q327" ca="1">IF(K327&lt;fPower1,(fPower1-K327)*K327*fRev0/dLowInterp1+(K327-fPower0)*K327*fRev1/dLowInterp2,
IF(K327&lt;fPower3,(K327-fPower2)*(K327-fPower3)*fRev1/dHighInterp1-(K327-fPower1)*(K327-fPower3)*fRev2/dHighInterp2+(K327-fPower1)*(K327-fPower2)*fRev3/dHighInterp3,1))</f>
        <v>1</v>
      </c>
      <c r="M327" s="8">
        <f ca="1"/>
        <v>1</v>
      </c>
      <c r="N327" s="8">
        <f ca="1"/>
        <v>1</v>
      </c>
      <c r="O327" s="8">
        <f ca="1"/>
        <v>1</v>
      </c>
      <c r="P327" s="8">
        <f ca="1"/>
        <v>0.86565057338543072</v>
      </c>
      <c r="Q327" s="8">
        <f ca="1"/>
        <v>0.57753162222679588</v>
      </c>
      <c r="S327" s="10">
        <f t="shared" ca="1" si="56"/>
        <v>0.66255563116807958</v>
      </c>
      <c r="T327" s="6">
        <f t="array" aca="1" ref="T327:Y327" ca="1">IFERROR(IF(S327&lt;fRev1,(SQRT(dLowCoeffB^2+S327*dLowCoeffA*4)-dLowCoeffB)/(dLowCoeffA*2),
(SQRT(dHighCoeffB^2-(fRev1*fPower2*fPower3/dHighInterp1
-fRev2*fPower1*fPower3/dHighInterp2+fRev3*fPower1*fPower2/dHighInterp3-S327)
*dHighCoeffA*4)+dHighCoeffB)/(dHighCoeffA*2)),"-")</f>
        <v>53.691314092601587</v>
      </c>
      <c r="U327" s="3">
        <f ca="1"/>
        <v>85.571213191626597</v>
      </c>
      <c r="V327" s="3">
        <f ca="1"/>
        <v>131.51444739663657</v>
      </c>
      <c r="W327" s="3">
        <f ca="1"/>
        <v>190.02408350095763</v>
      </c>
      <c r="X327" s="3">
        <f ca="1"/>
        <v>274.42860312191186</v>
      </c>
      <c r="Y327" s="3">
        <f ca="1"/>
        <v>386.7184054804452</v>
      </c>
    </row>
    <row r="328" spans="1:25" x14ac:dyDescent="0.25">
      <c r="A328">
        <v>326</v>
      </c>
      <c r="B328" s="9">
        <f t="shared" si="47"/>
        <v>9.0555555555555554</v>
      </c>
      <c r="C328" s="3">
        <f t="shared" ca="1" si="49"/>
        <v>5</v>
      </c>
      <c r="D328">
        <f t="shared" ca="1" si="50"/>
        <v>351.09878282963882</v>
      </c>
      <c r="E328" s="8">
        <f t="shared" ca="1" si="51"/>
        <v>0.867739351080696</v>
      </c>
      <c r="F328" s="8">
        <f t="shared" ca="1" si="52"/>
        <v>379.89628790312872</v>
      </c>
      <c r="G328" s="8">
        <f t="shared" ca="1" si="53"/>
        <v>0.49572125419695712</v>
      </c>
      <c r="H328" s="8">
        <f t="shared" ca="1" si="54"/>
        <v>0.66415434948099428</v>
      </c>
      <c r="I328" s="8">
        <f t="shared" ca="1" si="55"/>
        <v>387.44534943069345</v>
      </c>
      <c r="K328" s="7">
        <f t="shared" ca="1" si="48"/>
        <v>351.09878282963882</v>
      </c>
      <c r="L328" s="7">
        <f t="array" aca="1" ref="L328:Q328" ca="1">IF(K328&lt;fPower1,(fPower1-K328)*K328*fRev0/dLowInterp1+(K328-fPower0)*K328*fRev1/dLowInterp2,
IF(K328&lt;fPower3,(K328-fPower2)*(K328-fPower3)*fRev1/dHighInterp1-(K328-fPower1)*(K328-fPower3)*fRev2/dHighInterp2+(K328-fPower1)*(K328-fPower2)*fRev3/dHighInterp3,1))</f>
        <v>1</v>
      </c>
      <c r="M328" s="8">
        <f ca="1"/>
        <v>1</v>
      </c>
      <c r="N328" s="8">
        <f ca="1"/>
        <v>1</v>
      </c>
      <c r="O328" s="8">
        <f ca="1"/>
        <v>1</v>
      </c>
      <c r="P328" s="8">
        <f ca="1"/>
        <v>0.867739351080696</v>
      </c>
      <c r="Q328" s="8">
        <f ca="1"/>
        <v>0.57997035302803401</v>
      </c>
      <c r="S328" s="10">
        <f t="shared" ca="1" si="56"/>
        <v>0.66415434948099428</v>
      </c>
      <c r="T328" s="6">
        <f t="array" aca="1" ref="T328:Y328" ca="1">IFERROR(IF(S328&lt;fRev1,(SQRT(dLowCoeffB^2+S328*dLowCoeffA*4)-dLowCoeffB)/(dLowCoeffA*2),
(SQRT(dHighCoeffB^2-(fRev1*fPower2*fPower3/dHighInterp1
-fRev2*fPower1*fPower3/dHighInterp2+fRev3*fPower1*fPower2/dHighInterp3-S328)
*dHighCoeffA*4)+dHighCoeffB)/(dHighCoeffA*2)),"-")</f>
        <v>53.778216548614651</v>
      </c>
      <c r="U328" s="3">
        <f ca="1"/>
        <v>85.74905563294395</v>
      </c>
      <c r="V328" s="3">
        <f ca="1"/>
        <v>131.76856651170419</v>
      </c>
      <c r="W328" s="3">
        <f ca="1"/>
        <v>190.38463683796621</v>
      </c>
      <c r="X328" s="3">
        <f ca="1"/>
        <v>274.91787281170889</v>
      </c>
      <c r="Y328" s="3">
        <f ca="1"/>
        <v>387.44534943069345</v>
      </c>
    </row>
    <row r="329" spans="1:25" x14ac:dyDescent="0.25">
      <c r="A329">
        <v>327</v>
      </c>
      <c r="B329" s="9">
        <f t="shared" si="47"/>
        <v>9.0833333333333339</v>
      </c>
      <c r="C329" s="3">
        <f t="shared" ca="1" si="49"/>
        <v>5</v>
      </c>
      <c r="D329">
        <f t="shared" ca="1" si="50"/>
        <v>352.09878282963882</v>
      </c>
      <c r="E329" s="8">
        <f t="shared" ca="1" si="51"/>
        <v>0.86981260326595977</v>
      </c>
      <c r="F329" s="8">
        <f t="shared" ca="1" si="52"/>
        <v>380.80395770983722</v>
      </c>
      <c r="G329" s="8">
        <f t="shared" ca="1" si="53"/>
        <v>0.49865955633977993</v>
      </c>
      <c r="H329" s="8">
        <f t="shared" ca="1" si="54"/>
        <v>0.66574118480740774</v>
      </c>
      <c r="I329" s="8">
        <f t="shared" ca="1" si="55"/>
        <v>388.16845506892395</v>
      </c>
      <c r="K329" s="7">
        <f t="shared" ca="1" si="48"/>
        <v>352.09878282963882</v>
      </c>
      <c r="L329" s="7">
        <f t="array" aca="1" ref="L329:Q329" ca="1">IF(K329&lt;fPower1,(fPower1-K329)*K329*fRev0/dLowInterp1+(K329-fPower0)*K329*fRev1/dLowInterp2,
IF(K329&lt;fPower3,(K329-fPower2)*(K329-fPower3)*fRev1/dHighInterp1-(K329-fPower1)*(K329-fPower3)*fRev2/dHighInterp2+(K329-fPower1)*(K329-fPower2)*fRev3/dHighInterp3,1))</f>
        <v>1</v>
      </c>
      <c r="M329" s="8">
        <f ca="1"/>
        <v>1</v>
      </c>
      <c r="N329" s="8">
        <f ca="1"/>
        <v>1</v>
      </c>
      <c r="O329" s="8">
        <f ca="1"/>
        <v>1</v>
      </c>
      <c r="P329" s="8">
        <f ca="1"/>
        <v>0.86981260326595977</v>
      </c>
      <c r="Q329" s="8">
        <f ca="1"/>
        <v>0.58240251917459673</v>
      </c>
      <c r="S329" s="10">
        <f t="shared" ca="1" si="56"/>
        <v>0.66574118480740774</v>
      </c>
      <c r="T329" s="6">
        <f t="array" aca="1" ref="T329:Y329" ca="1">IFERROR(IF(S329&lt;fRev1,(SQRT(dLowCoeffB^2+S329*dLowCoeffA*4)-dLowCoeffB)/(dLowCoeffA*2),
(SQRT(dHighCoeffB^2-(fRev1*fPower2*fPower3/dHighInterp1
-fRev2*fPower1*fPower3/dHighInterp2+fRev3*fPower1*fPower2/dHighInterp3-S329)
*dHighCoeffA*4)+dHighCoeffB)/(dHighCoeffA*2)),"-")</f>
        <v>53.864677058859598</v>
      </c>
      <c r="U329" s="3">
        <f ca="1"/>
        <v>85.92596099683486</v>
      </c>
      <c r="V329" s="3">
        <f ca="1"/>
        <v>132.02136729926195</v>
      </c>
      <c r="W329" s="3">
        <f ca="1"/>
        <v>190.74332561198111</v>
      </c>
      <c r="X329" s="3">
        <f ca="1"/>
        <v>275.40463453186868</v>
      </c>
      <c r="Y329" s="3">
        <f ca="1"/>
        <v>388.16845506892395</v>
      </c>
    </row>
    <row r="330" spans="1:25" x14ac:dyDescent="0.25">
      <c r="A330">
        <v>328</v>
      </c>
      <c r="B330" s="9">
        <f t="shared" si="47"/>
        <v>9.1111111111111107</v>
      </c>
      <c r="C330" s="3">
        <f t="shared" ca="1" si="49"/>
        <v>5</v>
      </c>
      <c r="D330">
        <f t="shared" ca="1" si="50"/>
        <v>353.09878282963882</v>
      </c>
      <c r="E330" s="8">
        <f t="shared" ca="1" si="51"/>
        <v>0.87187032994122193</v>
      </c>
      <c r="F330" s="8">
        <f t="shared" ca="1" si="52"/>
        <v>381.70483044826699</v>
      </c>
      <c r="G330" s="8">
        <f t="shared" ca="1" si="53"/>
        <v>0.50160480966113996</v>
      </c>
      <c r="H330" s="8">
        <f t="shared" ca="1" si="54"/>
        <v>0.66731613714731997</v>
      </c>
      <c r="I330" s="8">
        <f t="shared" ca="1" si="55"/>
        <v>388.8876974059873</v>
      </c>
      <c r="K330" s="7">
        <f t="shared" ca="1" si="48"/>
        <v>353.09878282963882</v>
      </c>
      <c r="L330" s="7">
        <f t="array" aca="1" ref="L330:Q330" ca="1">IF(K330&lt;fPower1,(fPower1-K330)*K330*fRev0/dLowInterp1+(K330-fPower0)*K330*fRev1/dLowInterp2,
IF(K330&lt;fPower3,(K330-fPower2)*(K330-fPower3)*fRev1/dHighInterp1-(K330-fPower1)*(K330-fPower3)*fRev2/dHighInterp2+(K330-fPower1)*(K330-fPower2)*fRev3/dHighInterp3,1))</f>
        <v>1</v>
      </c>
      <c r="M330" s="8">
        <f ca="1"/>
        <v>1</v>
      </c>
      <c r="N330" s="8">
        <f ca="1"/>
        <v>1</v>
      </c>
      <c r="O330" s="8">
        <f ca="1"/>
        <v>1</v>
      </c>
      <c r="P330" s="8">
        <f ca="1"/>
        <v>0.87187032994122193</v>
      </c>
      <c r="Q330" s="8">
        <f ca="1"/>
        <v>0.58482812066648338</v>
      </c>
      <c r="S330" s="10">
        <f t="shared" ca="1" si="56"/>
        <v>0.66731613714731997</v>
      </c>
      <c r="T330" s="6">
        <f t="array" aca="1" ref="T330:Y330" ca="1">IFERROR(IF(S330&lt;fRev1,(SQRT(dLowCoeffB^2+S330*dLowCoeffA*4)-dLowCoeffB)/(dLowCoeffA*2),
(SQRT(dHighCoeffB^2-(fRev1*fPower2*fPower3/dHighInterp1
-fRev2*fPower1*fPower3/dHighInterp2+fRev3*fPower1*fPower2/dHighInterp3-S330)
*dHighCoeffA*4)+dHighCoeffB)/(dHighCoeffA*2)),"-")</f>
        <v>53.950692484843117</v>
      </c>
      <c r="U330" s="3">
        <f ca="1"/>
        <v>86.101923151413473</v>
      </c>
      <c r="V330" s="3">
        <f ca="1"/>
        <v>132.27284080700935</v>
      </c>
      <c r="W330" s="3">
        <f ca="1"/>
        <v>191.10013706826493</v>
      </c>
      <c r="X330" s="3">
        <f ca="1"/>
        <v>275.88887077997748</v>
      </c>
      <c r="Y330" s="3">
        <f ca="1"/>
        <v>388.8876974059873</v>
      </c>
    </row>
    <row r="331" spans="1:25" x14ac:dyDescent="0.25">
      <c r="A331">
        <v>329</v>
      </c>
      <c r="B331" s="9">
        <f t="shared" si="47"/>
        <v>9.1388888888888893</v>
      </c>
      <c r="C331" s="3">
        <f t="shared" ca="1" si="49"/>
        <v>5</v>
      </c>
      <c r="D331">
        <f t="shared" ca="1" si="50"/>
        <v>354.09878282963882</v>
      </c>
      <c r="E331" s="8">
        <f t="shared" ca="1" si="51"/>
        <v>0.87391253110648293</v>
      </c>
      <c r="F331" s="8">
        <f t="shared" ca="1" si="52"/>
        <v>382.59890611841826</v>
      </c>
      <c r="G331" s="8">
        <f t="shared" ca="1" si="53"/>
        <v>0.5045569617145228</v>
      </c>
      <c r="H331" s="8">
        <f t="shared" ca="1" si="54"/>
        <v>0.66887920650073118</v>
      </c>
      <c r="I331" s="8">
        <f t="shared" ca="1" si="55"/>
        <v>389.6030513705951</v>
      </c>
      <c r="K331" s="7">
        <f t="shared" ca="1" si="48"/>
        <v>354.09878282963882</v>
      </c>
      <c r="L331" s="7">
        <f t="array" aca="1" ref="L331:Q331" ca="1">IF(K331&lt;fPower1,(fPower1-K331)*K331*fRev0/dLowInterp1+(K331-fPower0)*K331*fRev1/dLowInterp2,
IF(K331&lt;fPower3,(K331-fPower2)*(K331-fPower3)*fRev1/dHighInterp1-(K331-fPower1)*(K331-fPower3)*fRev2/dHighInterp2+(K331-fPower1)*(K331-fPower2)*fRev3/dHighInterp3,1))</f>
        <v>1</v>
      </c>
      <c r="M331" s="8">
        <f ca="1"/>
        <v>1</v>
      </c>
      <c r="N331" s="8">
        <f ca="1"/>
        <v>1</v>
      </c>
      <c r="O331" s="8">
        <f ca="1"/>
        <v>1</v>
      </c>
      <c r="P331" s="8">
        <f ca="1"/>
        <v>0.87391253110648293</v>
      </c>
      <c r="Q331" s="8">
        <f ca="1"/>
        <v>0.58724715750369438</v>
      </c>
      <c r="S331" s="10">
        <f t="shared" ca="1" si="56"/>
        <v>0.66887920650073118</v>
      </c>
      <c r="T331" s="6">
        <f t="array" aca="1" ref="T331:Y331" ca="1">IFERROR(IF(S331&lt;fRev1,(SQRT(dLowCoeffB^2+S331*dLowCoeffA*4)-dLowCoeffB)/(dLowCoeffA*2),
(SQRT(dHighCoeffB^2-(fRev1*fPower2*fPower3/dHighInterp1
-fRev2*fPower1*fPower3/dHighInterp2+fRev3*fPower1*fPower2/dHighInterp3-S331)
*dHighCoeffA*4)+dHighCoeffB)/(dHighCoeffA*2)),"-")</f>
        <v>54.036259674670909</v>
      </c>
      <c r="U331" s="3">
        <f ca="1"/>
        <v>86.276935944300547</v>
      </c>
      <c r="V331" s="3">
        <f ca="1"/>
        <v>132.5229780490495</v>
      </c>
      <c r="W331" s="3">
        <f ca="1"/>
        <v>191.45505840315496</v>
      </c>
      <c r="X331" s="3">
        <f ca="1"/>
        <v>276.37056398246443</v>
      </c>
      <c r="Y331" s="3">
        <f ca="1"/>
        <v>389.6030513705951</v>
      </c>
    </row>
    <row r="332" spans="1:25" x14ac:dyDescent="0.25">
      <c r="A332">
        <v>330</v>
      </c>
      <c r="B332" s="9">
        <f t="shared" si="47"/>
        <v>9.1666666666666661</v>
      </c>
      <c r="C332" s="3">
        <f t="shared" ca="1" si="49"/>
        <v>5</v>
      </c>
      <c r="D332">
        <f t="shared" ca="1" si="50"/>
        <v>355.09878282963882</v>
      </c>
      <c r="E332" s="8">
        <f t="shared" ca="1" si="51"/>
        <v>0.87593920676174197</v>
      </c>
      <c r="F332" s="8">
        <f t="shared" ca="1" si="52"/>
        <v>383.48618472029062</v>
      </c>
      <c r="G332" s="8">
        <f t="shared" ca="1" si="53"/>
        <v>0.50751596005341393</v>
      </c>
      <c r="H332" s="8">
        <f t="shared" ca="1" si="54"/>
        <v>0.67043039286764095</v>
      </c>
      <c r="I332" s="8">
        <f t="shared" ca="1" si="55"/>
        <v>390.31449181135952</v>
      </c>
      <c r="K332" s="7">
        <f t="shared" ca="1" si="48"/>
        <v>355.09878282963882</v>
      </c>
      <c r="L332" s="7">
        <f t="array" aca="1" ref="L332:Q332" ca="1">IF(K332&lt;fPower1,(fPower1-K332)*K332*fRev0/dLowInterp1+(K332-fPower0)*K332*fRev1/dLowInterp2,
IF(K332&lt;fPower3,(K332-fPower2)*(K332-fPower3)*fRev1/dHighInterp1-(K332-fPower1)*(K332-fPower3)*fRev2/dHighInterp2+(K332-fPower1)*(K332-fPower2)*fRev3/dHighInterp3,1))</f>
        <v>1</v>
      </c>
      <c r="M332" s="8">
        <f ca="1"/>
        <v>1</v>
      </c>
      <c r="N332" s="8">
        <f ca="1"/>
        <v>1</v>
      </c>
      <c r="O332" s="8">
        <f ca="1"/>
        <v>1</v>
      </c>
      <c r="P332" s="8">
        <f ca="1"/>
        <v>0.87593920676174197</v>
      </c>
      <c r="Q332" s="8">
        <f ca="1"/>
        <v>0.58965962968622965</v>
      </c>
      <c r="S332" s="10">
        <f t="shared" ca="1" si="56"/>
        <v>0.67043039286764095</v>
      </c>
      <c r="T332" s="6">
        <f t="array" aca="1" ref="T332:Y332" ca="1">IFERROR(IF(S332&lt;fRev1,(SQRT(dLowCoeffB^2+S332*dLowCoeffA*4)-dLowCoeffB)/(dLowCoeffA*2),
(SQRT(dHighCoeffB^2-(fRev1*fPower2*fPower3/dHighInterp1
-fRev2*fPower1*fPower3/dHighInterp2+fRev3*fPower1*fPower2/dHighInterp3-S332)
*dHighCoeffA*4)+dHighCoeffB)/(dHighCoeffA*2)),"-")</f>
        <v>54.121375463276422</v>
      </c>
      <c r="U332" s="3">
        <f ca="1"/>
        <v>86.450993203121016</v>
      </c>
      <c r="V332" s="3">
        <f ca="1"/>
        <v>132.77177000658577</v>
      </c>
      <c r="W332" s="3">
        <f ca="1"/>
        <v>191.80807676504551</v>
      </c>
      <c r="X332" s="3">
        <f ca="1"/>
        <v>276.8496964959121</v>
      </c>
      <c r="Y332" s="3">
        <f ca="1"/>
        <v>390.31449181135952</v>
      </c>
    </row>
    <row r="333" spans="1:25" x14ac:dyDescent="0.25">
      <c r="A333">
        <v>331</v>
      </c>
      <c r="B333" s="9">
        <f t="shared" si="47"/>
        <v>9.1944444444444446</v>
      </c>
      <c r="C333" s="3">
        <f t="shared" ca="1" si="49"/>
        <v>5</v>
      </c>
      <c r="D333">
        <f t="shared" ca="1" si="50"/>
        <v>356.09878282963882</v>
      </c>
      <c r="E333" s="8">
        <f t="shared" ca="1" si="51"/>
        <v>0.87795035690699974</v>
      </c>
      <c r="F333" s="8">
        <f t="shared" ca="1" si="52"/>
        <v>384.36666625388449</v>
      </c>
      <c r="G333" s="8">
        <f t="shared" ca="1" si="53"/>
        <v>0.51048175223129888</v>
      </c>
      <c r="H333" s="8">
        <f t="shared" ca="1" si="54"/>
        <v>0.67196969624804981</v>
      </c>
      <c r="I333" s="8">
        <f t="shared" ca="1" si="55"/>
        <v>391.02199349889071</v>
      </c>
      <c r="K333" s="7">
        <f t="shared" ca="1" si="48"/>
        <v>356.09878282963882</v>
      </c>
      <c r="L333" s="7">
        <f t="array" aca="1" ref="L333:Q333" ca="1">IF(K333&lt;fPower1,(fPower1-K333)*K333*fRev0/dLowInterp1+(K333-fPower0)*K333*fRev1/dLowInterp2,
IF(K333&lt;fPower3,(K333-fPower2)*(K333-fPower3)*fRev1/dHighInterp1-(K333-fPower1)*(K333-fPower3)*fRev2/dHighInterp2+(K333-fPower1)*(K333-fPower2)*fRev3/dHighInterp3,1))</f>
        <v>1</v>
      </c>
      <c r="M333" s="8">
        <f ca="1"/>
        <v>1</v>
      </c>
      <c r="N333" s="8">
        <f ca="1"/>
        <v>1</v>
      </c>
      <c r="O333" s="8">
        <f ca="1"/>
        <v>1</v>
      </c>
      <c r="P333" s="8">
        <f ca="1"/>
        <v>0.87795035690699974</v>
      </c>
      <c r="Q333" s="8">
        <f ca="1"/>
        <v>0.59206553721408894</v>
      </c>
      <c r="S333" s="10">
        <f t="shared" ca="1" si="56"/>
        <v>0.67196969624804981</v>
      </c>
      <c r="T333" s="6">
        <f t="array" aca="1" ref="T333:Y333" ca="1">IFERROR(IF(S333&lt;fRev1,(SQRT(dLowCoeffB^2+S333*dLowCoeffA*4)-dLowCoeffB)/(dLowCoeffA*2),
(SQRT(dHighCoeffB^2-(fRev1*fPower2*fPower3/dHighInterp1
-fRev2*fPower1*fPower3/dHighInterp2+fRev3*fPower1*fPower2/dHighInterp3-S333)
*dHighCoeffA*4)+dHighCoeffB)/(dHighCoeffA*2)),"-")</f>
        <v>54.206036672658087</v>
      </c>
      <c r="U333" s="3">
        <f ca="1"/>
        <v>86.624088736016603</v>
      </c>
      <c r="V333" s="3">
        <f ca="1"/>
        <v>133.01920762864097</v>
      </c>
      <c r="W333" s="3">
        <f ca="1"/>
        <v>192.15917925540361</v>
      </c>
      <c r="X333" s="3">
        <f ca="1"/>
        <v>277.32625060841389</v>
      </c>
      <c r="Y333" s="3">
        <f ca="1"/>
        <v>391.02199349889071</v>
      </c>
    </row>
    <row r="334" spans="1:25" x14ac:dyDescent="0.25">
      <c r="A334">
        <v>332</v>
      </c>
      <c r="B334" s="9">
        <f t="shared" si="47"/>
        <v>9.2222222222222214</v>
      </c>
      <c r="C334" s="3">
        <f t="shared" ca="1" si="49"/>
        <v>5</v>
      </c>
      <c r="D334">
        <f t="shared" ca="1" si="50"/>
        <v>357.09878282963882</v>
      </c>
      <c r="E334" s="8">
        <f t="shared" ca="1" si="51"/>
        <v>0.87994598154225601</v>
      </c>
      <c r="F334" s="8">
        <f t="shared" ca="1" si="52"/>
        <v>385.24035071919968</v>
      </c>
      <c r="G334" s="8">
        <f t="shared" ca="1" si="53"/>
        <v>0.51345428580166308</v>
      </c>
      <c r="H334" s="8">
        <f t="shared" ca="1" si="54"/>
        <v>0.67349711664195744</v>
      </c>
      <c r="I334" s="8">
        <f t="shared" ca="1" si="55"/>
        <v>391.72553112795617</v>
      </c>
      <c r="K334" s="7">
        <f t="shared" ca="1" si="48"/>
        <v>357.09878282963882</v>
      </c>
      <c r="L334" s="7">
        <f t="array" aca="1" ref="L334:Q334" ca="1">IF(K334&lt;fPower1,(fPower1-K334)*K334*fRev0/dLowInterp1+(K334-fPower0)*K334*fRev1/dLowInterp2,
IF(K334&lt;fPower3,(K334-fPower2)*(K334-fPower3)*fRev1/dHighInterp1-(K334-fPower1)*(K334-fPower3)*fRev2/dHighInterp2+(K334-fPower1)*(K334-fPower2)*fRev3/dHighInterp3,1))</f>
        <v>1</v>
      </c>
      <c r="M334" s="8">
        <f ca="1"/>
        <v>1</v>
      </c>
      <c r="N334" s="8">
        <f ca="1"/>
        <v>1</v>
      </c>
      <c r="O334" s="8">
        <f ca="1"/>
        <v>1</v>
      </c>
      <c r="P334" s="8">
        <f ca="1"/>
        <v>0.87994598154225601</v>
      </c>
      <c r="Q334" s="8">
        <f ca="1"/>
        <v>0.59446488008727272</v>
      </c>
      <c r="S334" s="10">
        <f t="shared" ca="1" si="56"/>
        <v>0.67349711664195744</v>
      </c>
      <c r="T334" s="6">
        <f t="array" aca="1" ref="T334:Y334" ca="1">IFERROR(IF(S334&lt;fRev1,(SQRT(dLowCoeffB^2+S334*dLowCoeffA*4)-dLowCoeffB)/(dLowCoeffA*2),
(SQRT(dHighCoeffB^2-(fRev1*fPower2*fPower3/dHighInterp1
-fRev2*fPower1*fPower3/dHighInterp2+fRev3*fPower1*fPower2/dHighInterp3-S334)
*dHighCoeffA*4)+dHighCoeffB)/(dHighCoeffA*2)),"-")</f>
        <v>54.290240112124948</v>
      </c>
      <c r="U334" s="3">
        <f ca="1"/>
        <v>86.796216332172889</v>
      </c>
      <c r="V334" s="3">
        <f ca="1"/>
        <v>133.2652818327991</v>
      </c>
      <c r="W334" s="3">
        <f ca="1"/>
        <v>192.50835292981753</v>
      </c>
      <c r="X334" s="3">
        <f ca="1"/>
        <v>277.80020854097796</v>
      </c>
      <c r="Y334" s="3">
        <f ca="1"/>
        <v>391.72553112795617</v>
      </c>
    </row>
    <row r="335" spans="1:25" x14ac:dyDescent="0.25">
      <c r="A335">
        <v>333</v>
      </c>
      <c r="B335" s="9">
        <f t="shared" si="47"/>
        <v>9.25</v>
      </c>
      <c r="C335" s="3">
        <f t="shared" ca="1" si="49"/>
        <v>5</v>
      </c>
      <c r="D335">
        <f t="shared" ca="1" si="50"/>
        <v>358.09878282963882</v>
      </c>
      <c r="E335" s="8">
        <f t="shared" ca="1" si="51"/>
        <v>0.88192608066751077</v>
      </c>
      <c r="F335" s="8">
        <f t="shared" ca="1" si="52"/>
        <v>386.1072381162362</v>
      </c>
      <c r="G335" s="8">
        <f t="shared" ca="1" si="53"/>
        <v>0.51643350831799206</v>
      </c>
      <c r="H335" s="8">
        <f t="shared" ca="1" si="54"/>
        <v>0.67501265404936395</v>
      </c>
      <c r="I335" s="8">
        <f t="shared" ca="1" si="55"/>
        <v>392.42507931969885</v>
      </c>
      <c r="K335" s="7">
        <f t="shared" ca="1" si="48"/>
        <v>358.09878282963882</v>
      </c>
      <c r="L335" s="7">
        <f t="array" aca="1" ref="L335:Q335" ca="1">IF(K335&lt;fPower1,(fPower1-K335)*K335*fRev0/dLowInterp1+(K335-fPower0)*K335*fRev1/dLowInterp2,
IF(K335&lt;fPower3,(K335-fPower2)*(K335-fPower3)*fRev1/dHighInterp1-(K335-fPower1)*(K335-fPower3)*fRev2/dHighInterp2+(K335-fPower1)*(K335-fPower2)*fRev3/dHighInterp3,1))</f>
        <v>1</v>
      </c>
      <c r="M335" s="8">
        <f ca="1"/>
        <v>1</v>
      </c>
      <c r="N335" s="8">
        <f ca="1"/>
        <v>1</v>
      </c>
      <c r="O335" s="8">
        <f ca="1"/>
        <v>1</v>
      </c>
      <c r="P335" s="8">
        <f ca="1"/>
        <v>0.88192608066751077</v>
      </c>
      <c r="Q335" s="8">
        <f ca="1"/>
        <v>0.59685765830578064</v>
      </c>
      <c r="S335" s="10">
        <f t="shared" ca="1" si="56"/>
        <v>0.67501265404936395</v>
      </c>
      <c r="T335" s="6">
        <f t="array" aca="1" ref="T335:Y335" ca="1">IFERROR(IF(S335&lt;fRev1,(SQRT(dLowCoeffB^2+S335*dLowCoeffA*4)-dLowCoeffB)/(dLowCoeffA*2),
(SQRT(dHighCoeffB^2-(fRev1*fPower2*fPower3/dHighInterp1
-fRev2*fPower1*fPower3/dHighInterp2+fRev3*fPower1*fPower2/dHighInterp3-S335)
*dHighCoeffA*4)+dHighCoeffB)/(dHighCoeffA*2)),"-")</f>
        <v>54.373982578551107</v>
      </c>
      <c r="U335" s="3">
        <f ca="1"/>
        <v>86.967369762361869</v>
      </c>
      <c r="V335" s="3">
        <f ca="1"/>
        <v>133.50998350597095</v>
      </c>
      <c r="W335" s="3">
        <f ca="1"/>
        <v>192.85558479907868</v>
      </c>
      <c r="X335" s="3">
        <f ca="1"/>
        <v>278.2715524489779</v>
      </c>
      <c r="Y335" s="3">
        <f ca="1"/>
        <v>392.42507931969885</v>
      </c>
    </row>
    <row r="336" spans="1:25" x14ac:dyDescent="0.25">
      <c r="A336">
        <v>334</v>
      </c>
      <c r="B336" s="9">
        <f t="shared" si="47"/>
        <v>9.2777777777777786</v>
      </c>
      <c r="C336" s="3">
        <f t="shared" ca="1" si="49"/>
        <v>5</v>
      </c>
      <c r="D336">
        <f t="shared" ca="1" si="50"/>
        <v>359.09878282963882</v>
      </c>
      <c r="E336" s="8">
        <f t="shared" ca="1" si="51"/>
        <v>0.88389065428276381</v>
      </c>
      <c r="F336" s="8">
        <f t="shared" ca="1" si="52"/>
        <v>386.967328444994</v>
      </c>
      <c r="G336" s="8">
        <f t="shared" ca="1" si="53"/>
        <v>0.51941936733377136</v>
      </c>
      <c r="H336" s="8">
        <f t="shared" ca="1" si="54"/>
        <v>0.67651630847026922</v>
      </c>
      <c r="I336" s="8">
        <f t="shared" ca="1" si="55"/>
        <v>393.12061262391887</v>
      </c>
      <c r="K336" s="7">
        <f t="shared" ca="1" si="48"/>
        <v>359.09878282963882</v>
      </c>
      <c r="L336" s="7">
        <f t="array" aca="1" ref="L336:Q336" ca="1">IF(K336&lt;fPower1,(fPower1-K336)*K336*fRev0/dLowInterp1+(K336-fPower0)*K336*fRev1/dLowInterp2,
IF(K336&lt;fPower3,(K336-fPower2)*(K336-fPower3)*fRev1/dHighInterp1-(K336-fPower1)*(K336-fPower3)*fRev2/dHighInterp2+(K336-fPower1)*(K336-fPower2)*fRev3/dHighInterp3,1))</f>
        <v>1</v>
      </c>
      <c r="M336" s="8">
        <f ca="1"/>
        <v>1</v>
      </c>
      <c r="N336" s="8">
        <f ca="1"/>
        <v>1</v>
      </c>
      <c r="O336" s="8">
        <f ca="1"/>
        <v>1</v>
      </c>
      <c r="P336" s="8">
        <f ca="1"/>
        <v>0.88389065428276381</v>
      </c>
      <c r="Q336" s="8">
        <f ca="1"/>
        <v>0.59924387186961281</v>
      </c>
      <c r="S336" s="10">
        <f t="shared" ca="1" si="56"/>
        <v>0.67651630847026922</v>
      </c>
      <c r="T336" s="6">
        <f t="array" aca="1" ref="T336:Y336" ca="1">IFERROR(IF(S336&lt;fRev1,(SQRT(dLowCoeffB^2+S336*dLowCoeffA*4)-dLowCoeffB)/(dLowCoeffA*2),
(SQRT(dHighCoeffB^2-(fRev1*fPower2*fPower3/dHighInterp1
-fRev2*fPower1*fPower3/dHighInterp2+fRev3*fPower1*fPower2/dHighInterp3-S336)
*dHighCoeffA*4)+dHighCoeffB)/(dHighCoeffA*2)),"-")</f>
        <v>54.457260856638868</v>
      </c>
      <c r="U336" s="3">
        <f ca="1"/>
        <v>87.13754277949937</v>
      </c>
      <c r="V336" s="3">
        <f ca="1"/>
        <v>133.75330350518263</v>
      </c>
      <c r="W336" s="3">
        <f ca="1"/>
        <v>193.20086183029724</v>
      </c>
      <c r="X336" s="3">
        <f ca="1"/>
        <v>278.74026442365124</v>
      </c>
      <c r="Y336" s="3">
        <f ca="1"/>
        <v>393.12061262391887</v>
      </c>
    </row>
    <row r="337" spans="1:25" x14ac:dyDescent="0.25">
      <c r="A337">
        <v>335</v>
      </c>
      <c r="B337" s="9">
        <f t="shared" si="47"/>
        <v>9.3055555555555554</v>
      </c>
      <c r="C337" s="3">
        <f t="shared" ca="1" si="49"/>
        <v>5</v>
      </c>
      <c r="D337">
        <f t="shared" ca="1" si="50"/>
        <v>360.09878282963882</v>
      </c>
      <c r="E337" s="8">
        <f t="shared" ca="1" si="51"/>
        <v>0.88583970238801557</v>
      </c>
      <c r="F337" s="8">
        <f t="shared" ca="1" si="52"/>
        <v>387.82062170547323</v>
      </c>
      <c r="G337" s="8">
        <f t="shared" ca="1" si="53"/>
        <v>0.52241181040248641</v>
      </c>
      <c r="H337" s="8">
        <f t="shared" ca="1" si="54"/>
        <v>0.67800807990467349</v>
      </c>
      <c r="I337" s="8">
        <f t="shared" ca="1" si="55"/>
        <v>393.8121055214155</v>
      </c>
      <c r="K337" s="7">
        <f t="shared" ca="1" si="48"/>
        <v>360.09878282963882</v>
      </c>
      <c r="L337" s="7">
        <f t="array" aca="1" ref="L337:Q337" ca="1">IF(K337&lt;fPower1,(fPower1-K337)*K337*fRev0/dLowInterp1+(K337-fPower0)*K337*fRev1/dLowInterp2,
IF(K337&lt;fPower3,(K337-fPower2)*(K337-fPower3)*fRev1/dHighInterp1-(K337-fPower1)*(K337-fPower3)*fRev2/dHighInterp2+(K337-fPower1)*(K337-fPower2)*fRev3/dHighInterp3,1))</f>
        <v>1</v>
      </c>
      <c r="M337" s="8">
        <f ca="1"/>
        <v>1</v>
      </c>
      <c r="N337" s="8">
        <f ca="1"/>
        <v>1</v>
      </c>
      <c r="O337" s="8">
        <f ca="1"/>
        <v>1</v>
      </c>
      <c r="P337" s="8">
        <f ca="1"/>
        <v>0.88583970238801557</v>
      </c>
      <c r="Q337" s="8">
        <f ca="1"/>
        <v>0.60162352077876935</v>
      </c>
      <c r="S337" s="10">
        <f t="shared" ca="1" si="56"/>
        <v>0.67800807990467349</v>
      </c>
      <c r="T337" s="6">
        <f t="array" aca="1" ref="T337:Y337" ca="1">IFERROR(IF(S337&lt;fRev1,(SQRT(dLowCoeffB^2+S337*dLowCoeffA*4)-dLowCoeffB)/(dLowCoeffA*2),
(SQRT(dHighCoeffB^2-(fRev1*fPower2*fPower3/dHighInterp1
-fRev2*fPower1*fPower3/dHighInterp2+fRev3*fPower1*fPower2/dHighInterp3-S337)
*dHighCoeffA*4)+dHighCoeffB)/(dHighCoeffA*2)),"-")</f>
        <v>54.540071719190848</v>
      </c>
      <c r="U337" s="3">
        <f ca="1"/>
        <v>87.306729119218005</v>
      </c>
      <c r="V337" s="3">
        <f ca="1"/>
        <v>133.9952326583884</v>
      </c>
      <c r="W337" s="3">
        <f ca="1"/>
        <v>193.54417094805245</v>
      </c>
      <c r="X337" s="3">
        <f ca="1"/>
        <v>279.20632649364728</v>
      </c>
      <c r="Y337" s="3">
        <f ca="1"/>
        <v>393.8121055214155</v>
      </c>
    </row>
    <row r="338" spans="1:25" x14ac:dyDescent="0.25">
      <c r="A338">
        <v>336</v>
      </c>
      <c r="B338" s="9">
        <f t="shared" si="47"/>
        <v>9.3333333333333339</v>
      </c>
      <c r="C338" s="3">
        <f t="shared" ca="1" si="49"/>
        <v>5</v>
      </c>
      <c r="D338">
        <f t="shared" ca="1" si="50"/>
        <v>361.09878282963882</v>
      </c>
      <c r="E338" s="8">
        <f t="shared" ca="1" si="51"/>
        <v>0.88777322498326572</v>
      </c>
      <c r="F338" s="8">
        <f t="shared" ca="1" si="52"/>
        <v>388.66711789767373</v>
      </c>
      <c r="G338" s="8">
        <f t="shared" ca="1" si="53"/>
        <v>0.52541078507762273</v>
      </c>
      <c r="H338" s="8">
        <f t="shared" ca="1" si="54"/>
        <v>0.67948796835257641</v>
      </c>
      <c r="I338" s="8">
        <f t="shared" ca="1" si="55"/>
        <v>394.49953242639225</v>
      </c>
      <c r="K338" s="7">
        <f t="shared" ca="1" si="48"/>
        <v>361.09878282963882</v>
      </c>
      <c r="L338" s="7">
        <f t="array" aca="1" ref="L338:Q338" ca="1">IF(K338&lt;fPower1,(fPower1-K338)*K338*fRev0/dLowInterp1+(K338-fPower0)*K338*fRev1/dLowInterp2,
IF(K338&lt;fPower3,(K338-fPower2)*(K338-fPower3)*fRev1/dHighInterp1-(K338-fPower1)*(K338-fPower3)*fRev2/dHighInterp2+(K338-fPower1)*(K338-fPower2)*fRev3/dHighInterp3,1))</f>
        <v>1</v>
      </c>
      <c r="M338" s="8">
        <f ca="1"/>
        <v>1</v>
      </c>
      <c r="N338" s="8">
        <f ca="1"/>
        <v>1</v>
      </c>
      <c r="O338" s="8">
        <f ca="1"/>
        <v>1</v>
      </c>
      <c r="P338" s="8">
        <f ca="1"/>
        <v>0.88777322498326572</v>
      </c>
      <c r="Q338" s="8">
        <f ca="1"/>
        <v>0.60399660503324992</v>
      </c>
      <c r="S338" s="10">
        <f t="shared" ca="1" si="56"/>
        <v>0.67948796835257641</v>
      </c>
      <c r="T338" s="6">
        <f t="array" aca="1" ref="T338:Y338" ca="1">IFERROR(IF(S338&lt;fRev1,(SQRT(dLowCoeffB^2+S338*dLowCoeffA*4)-dLowCoeffB)/(dLowCoeffA*2),
(SQRT(dHighCoeffB^2-(fRev1*fPower2*fPower3/dHighInterp1
-fRev2*fPower1*fPower3/dHighInterp2+fRev3*fPower1*fPower2/dHighInterp3-S338)
*dHighCoeffA*4)+dHighCoeffB)/(dHighCoeffA*2)),"-")</f>
        <v>54.622411927390992</v>
      </c>
      <c r="U338" s="3">
        <f ca="1"/>
        <v>87.474922500455435</v>
      </c>
      <c r="V338" s="3">
        <f ca="1"/>
        <v>134.23576176530679</v>
      </c>
      <c r="W338" s="3">
        <f ca="1"/>
        <v>193.88549903557697</v>
      </c>
      <c r="X338" s="3">
        <f ca="1"/>
        <v>279.66972062662251</v>
      </c>
      <c r="Y338" s="3">
        <f ca="1"/>
        <v>394.49953242639225</v>
      </c>
    </row>
    <row r="339" spans="1:25" x14ac:dyDescent="0.25">
      <c r="A339">
        <v>337</v>
      </c>
      <c r="B339" s="9">
        <f t="shared" si="47"/>
        <v>9.3611111111111107</v>
      </c>
      <c r="C339" s="3">
        <f t="shared" ca="1" si="49"/>
        <v>5</v>
      </c>
      <c r="D339">
        <f t="shared" ca="1" si="50"/>
        <v>362.09878282963882</v>
      </c>
      <c r="E339" s="8">
        <f t="shared" ca="1" si="51"/>
        <v>0.88969122206851425</v>
      </c>
      <c r="F339" s="8">
        <f t="shared" ca="1" si="52"/>
        <v>389.50681702159557</v>
      </c>
      <c r="G339" s="8">
        <f t="shared" ca="1" si="53"/>
        <v>0.52841623891266587</v>
      </c>
      <c r="H339" s="8">
        <f t="shared" ca="1" si="54"/>
        <v>0.68095597381397821</v>
      </c>
      <c r="I339" s="8">
        <f t="shared" ca="1" si="55"/>
        <v>395.18286768892557</v>
      </c>
      <c r="K339" s="7">
        <f t="shared" ca="1" si="48"/>
        <v>362.09878282963882</v>
      </c>
      <c r="L339" s="7">
        <f t="array" aca="1" ref="L339:Q339" ca="1">IF(K339&lt;fPower1,(fPower1-K339)*K339*fRev0/dLowInterp1+(K339-fPower0)*K339*fRev1/dLowInterp2,
IF(K339&lt;fPower3,(K339-fPower2)*(K339-fPower3)*fRev1/dHighInterp1-(K339-fPower1)*(K339-fPower3)*fRev2/dHighInterp2+(K339-fPower1)*(K339-fPower2)*fRev3/dHighInterp3,1))</f>
        <v>1</v>
      </c>
      <c r="M339" s="8">
        <f ca="1"/>
        <v>1</v>
      </c>
      <c r="N339" s="8">
        <f ca="1"/>
        <v>1</v>
      </c>
      <c r="O339" s="8">
        <f ca="1"/>
        <v>1</v>
      </c>
      <c r="P339" s="8">
        <f ca="1"/>
        <v>0.88969122206851425</v>
      </c>
      <c r="Q339" s="8">
        <f ca="1"/>
        <v>0.60636312463305475</v>
      </c>
      <c r="S339" s="10">
        <f t="shared" ca="1" si="56"/>
        <v>0.68095597381397821</v>
      </c>
      <c r="T339" s="6">
        <f t="array" aca="1" ref="T339:Y339" ca="1">IFERROR(IF(S339&lt;fRev1,(SQRT(dLowCoeffB^2+S339*dLowCoeffA*4)-dLowCoeffB)/(dLowCoeffA*2),
(SQRT(dHighCoeffB^2-(fRev1*fPower2*fPower3/dHighInterp1
-fRev2*fPower1*fPower3/dHighInterp2+fRev3*fPower1*fPower2/dHighInterp3-S339)
*dHighCoeffA*4)+dHighCoeffB)/(dHighCoeffA*2)),"-")</f>
        <v>54.704278231094882</v>
      </c>
      <c r="U339" s="3">
        <f ca="1"/>
        <v>87.64211662605841</v>
      </c>
      <c r="V339" s="3">
        <f ca="1"/>
        <v>134.47488159828188</v>
      </c>
      <c r="W339" s="3">
        <f ca="1"/>
        <v>194.22483293597637</v>
      </c>
      <c r="X339" s="3">
        <f ca="1"/>
        <v>280.13042873088636</v>
      </c>
      <c r="Y339" s="3">
        <f ca="1"/>
        <v>395.18286768892557</v>
      </c>
    </row>
    <row r="340" spans="1:25" x14ac:dyDescent="0.25">
      <c r="A340">
        <v>338</v>
      </c>
      <c r="B340" s="9">
        <f t="shared" si="47"/>
        <v>9.3888888888888893</v>
      </c>
      <c r="C340" s="3">
        <f t="shared" ca="1" si="49"/>
        <v>5</v>
      </c>
      <c r="D340">
        <f t="shared" ca="1" si="50"/>
        <v>363.09878282963882</v>
      </c>
      <c r="E340" s="8">
        <f t="shared" ca="1" si="51"/>
        <v>0.8915936936437614</v>
      </c>
      <c r="F340" s="8">
        <f t="shared" ca="1" si="52"/>
        <v>390.33971907723873</v>
      </c>
      <c r="G340" s="8">
        <f t="shared" ca="1" si="53"/>
        <v>0.53142811946110136</v>
      </c>
      <c r="H340" s="8">
        <f t="shared" ca="1" si="54"/>
        <v>0.68241209628887889</v>
      </c>
      <c r="I340" s="8">
        <f t="shared" ca="1" si="55"/>
        <v>395.86208559749468</v>
      </c>
      <c r="K340" s="7">
        <f t="shared" ca="1" si="48"/>
        <v>363.09878282963882</v>
      </c>
      <c r="L340" s="7">
        <f t="array" aca="1" ref="L340:Q340" ca="1">IF(K340&lt;fPower1,(fPower1-K340)*K340*fRev0/dLowInterp1+(K340-fPower0)*K340*fRev1/dLowInterp2,
IF(K340&lt;fPower3,(K340-fPower2)*(K340-fPower3)*fRev1/dHighInterp1-(K340-fPower1)*(K340-fPower3)*fRev2/dHighInterp2+(K340-fPower1)*(K340-fPower2)*fRev3/dHighInterp3,1))</f>
        <v>1</v>
      </c>
      <c r="M340" s="8">
        <f ca="1"/>
        <v>1</v>
      </c>
      <c r="N340" s="8">
        <f ca="1"/>
        <v>1</v>
      </c>
      <c r="O340" s="8">
        <f ca="1"/>
        <v>1</v>
      </c>
      <c r="P340" s="8">
        <f ca="1"/>
        <v>0.8915936936437614</v>
      </c>
      <c r="Q340" s="8">
        <f ca="1"/>
        <v>0.60872307957818406</v>
      </c>
      <c r="S340" s="10">
        <f t="shared" ca="1" si="56"/>
        <v>0.68241209628887889</v>
      </c>
      <c r="T340" s="6">
        <f t="array" aca="1" ref="T340:Y340" ca="1">IFERROR(IF(S340&lt;fRev1,(SQRT(dLowCoeffB^2+S340*dLowCoeffA*4)-dLowCoeffB)/(dLowCoeffA*2),
(SQRT(dHighCoeffB^2-(fRev1*fPower2*fPower3/dHighInterp1
-fRev2*fPower1*fPower3/dHighInterp2+fRev3*fPower1*fPower2/dHighInterp3-S340)
*dHighCoeffA*4)+dHighCoeffB)/(dHighCoeffA*2)),"-")</f>
        <v>54.785667369129015</v>
      </c>
      <c r="U340" s="3">
        <f ca="1"/>
        <v>87.808305183402069</v>
      </c>
      <c r="V340" s="3">
        <f ca="1"/>
        <v>134.71258290316763</v>
      </c>
      <c r="W340" s="3">
        <f ca="1"/>
        <v>194.56215945348353</v>
      </c>
      <c r="X340" s="3">
        <f ca="1"/>
        <v>280.58843265709663</v>
      </c>
      <c r="Y340" s="3">
        <f ca="1"/>
        <v>395.86208559749468</v>
      </c>
    </row>
    <row r="341" spans="1:25" x14ac:dyDescent="0.25">
      <c r="A341">
        <v>339</v>
      </c>
      <c r="B341" s="9">
        <f t="shared" si="47"/>
        <v>9.4166666666666661</v>
      </c>
      <c r="C341" s="3">
        <f t="shared" ca="1" si="49"/>
        <v>5</v>
      </c>
      <c r="D341">
        <f t="shared" ca="1" si="50"/>
        <v>364.09878282963882</v>
      </c>
      <c r="E341" s="8">
        <f t="shared" ca="1" si="51"/>
        <v>0.89348063970900693</v>
      </c>
      <c r="F341" s="8">
        <f t="shared" ca="1" si="52"/>
        <v>391.16582406460327</v>
      </c>
      <c r="G341" s="8">
        <f t="shared" ca="1" si="53"/>
        <v>0.53444637427641462</v>
      </c>
      <c r="H341" s="8">
        <f t="shared" ca="1" si="54"/>
        <v>0.68385633577727845</v>
      </c>
      <c r="I341" s="8">
        <f t="shared" ca="1" si="55"/>
        <v>396.53716038157853</v>
      </c>
      <c r="K341" s="7">
        <f t="shared" ca="1" si="48"/>
        <v>364.09878282963882</v>
      </c>
      <c r="L341" s="7">
        <f t="array" aca="1" ref="L341:Q341" ca="1">IF(K341&lt;fPower1,(fPower1-K341)*K341*fRev0/dLowInterp1+(K341-fPower0)*K341*fRev1/dLowInterp2,
IF(K341&lt;fPower3,(K341-fPower2)*(K341-fPower3)*fRev1/dHighInterp1-(K341-fPower1)*(K341-fPower3)*fRev2/dHighInterp2+(K341-fPower1)*(K341-fPower2)*fRev3/dHighInterp3,1))</f>
        <v>1</v>
      </c>
      <c r="M341" s="8">
        <f ca="1"/>
        <v>1</v>
      </c>
      <c r="N341" s="8">
        <f ca="1"/>
        <v>1</v>
      </c>
      <c r="O341" s="8">
        <f ca="1"/>
        <v>1</v>
      </c>
      <c r="P341" s="8">
        <f ca="1"/>
        <v>0.89348063970900693</v>
      </c>
      <c r="Q341" s="8">
        <f ca="1"/>
        <v>0.61107646986863728</v>
      </c>
      <c r="S341" s="10">
        <f t="shared" ca="1" si="56"/>
        <v>0.68385633577727845</v>
      </c>
      <c r="T341" s="6">
        <f t="array" aca="1" ref="T341:Y341" ca="1">IFERROR(IF(S341&lt;fRev1,(SQRT(dLowCoeffB^2+S341*dLowCoeffA*4)-dLowCoeffB)/(dLowCoeffA*2),
(SQRT(dHighCoeffB^2-(fRev1*fPower2*fPower3/dHighInterp1
-fRev2*fPower1*fPower3/dHighInterp2+fRev3*fPower1*fPower2/dHighInterp3-S341)
*dHighCoeffA*4)+dHighCoeffB)/(dHighCoeffA*2)),"-")</f>
        <v>54.86657606959966</v>
      </c>
      <c r="U341" s="3">
        <f ca="1"/>
        <v>87.973481845025688</v>
      </c>
      <c r="V341" s="3">
        <f ca="1"/>
        <v>134.94885640023847</v>
      </c>
      <c r="W341" s="3">
        <f ca="1"/>
        <v>194.89746535474973</v>
      </c>
      <c r="X341" s="3">
        <f ca="1"/>
        <v>281.04371420000552</v>
      </c>
      <c r="Y341" s="3">
        <f ca="1"/>
        <v>396.53716038157853</v>
      </c>
    </row>
    <row r="342" spans="1:25" x14ac:dyDescent="0.25">
      <c r="A342">
        <v>340</v>
      </c>
      <c r="B342" s="9">
        <f t="shared" si="47"/>
        <v>9.4444444444444446</v>
      </c>
      <c r="C342" s="3">
        <f t="shared" ca="1" si="49"/>
        <v>5</v>
      </c>
      <c r="D342">
        <f t="shared" ca="1" si="50"/>
        <v>365.09878282963882</v>
      </c>
      <c r="E342" s="8">
        <f t="shared" ca="1" si="51"/>
        <v>0.89535206026425096</v>
      </c>
      <c r="F342" s="8">
        <f t="shared" ca="1" si="52"/>
        <v>391.98513198368909</v>
      </c>
      <c r="G342" s="8">
        <f t="shared" ca="1" si="53"/>
        <v>0.53747095091209118</v>
      </c>
      <c r="H342" s="8">
        <f t="shared" ca="1" si="54"/>
        <v>0.68528869227917677</v>
      </c>
      <c r="I342" s="8">
        <f t="shared" ca="1" si="55"/>
        <v>397.20806621431387</v>
      </c>
      <c r="K342" s="7">
        <f t="shared" ca="1" si="48"/>
        <v>365.09878282963882</v>
      </c>
      <c r="L342" s="7">
        <f t="array" aca="1" ref="L342:Q342" ca="1">IF(K342&lt;fPower1,(fPower1-K342)*K342*fRev0/dLowInterp1+(K342-fPower0)*K342*fRev1/dLowInterp2,
IF(K342&lt;fPower3,(K342-fPower2)*(K342-fPower3)*fRev1/dHighInterp1-(K342-fPower1)*(K342-fPower3)*fRev2/dHighInterp2+(K342-fPower1)*(K342-fPower2)*fRev3/dHighInterp3,1))</f>
        <v>1</v>
      </c>
      <c r="M342" s="8">
        <f ca="1"/>
        <v>1</v>
      </c>
      <c r="N342" s="8">
        <f ca="1"/>
        <v>1</v>
      </c>
      <c r="O342" s="8">
        <f ca="1"/>
        <v>1</v>
      </c>
      <c r="P342" s="8">
        <f ca="1"/>
        <v>0.89535206026425096</v>
      </c>
      <c r="Q342" s="8">
        <f ca="1"/>
        <v>0.61342329550441488</v>
      </c>
      <c r="S342" s="10">
        <f t="shared" ca="1" si="56"/>
        <v>0.68528869227917677</v>
      </c>
      <c r="T342" s="6">
        <f t="array" aca="1" ref="T342:Y342" ca="1">IFERROR(IF(S342&lt;fRev1,(SQRT(dLowCoeffB^2+S342*dLowCoeffA*4)-dLowCoeffB)/(dLowCoeffA*2),
(SQRT(dHighCoeffB^2-(fRev1*fPower2*fPower3/dHighInterp1
-fRev2*fPower1*fPower3/dHighInterp2+fRev3*fPower1*fPower2/dHighInterp3-S342)
*dHighCoeffA*4)+dHighCoeffB)/(dHighCoeffA*2)),"-")</f>
        <v>54.947001050210908</v>
      </c>
      <c r="U342" s="3">
        <f ca="1"/>
        <v>88.137640269283878</v>
      </c>
      <c r="V342" s="3">
        <f ca="1"/>
        <v>135.18369278512344</v>
      </c>
      <c r="W342" s="3">
        <f ca="1"/>
        <v>195.23073737016986</v>
      </c>
      <c r="X342" s="3">
        <f ca="1"/>
        <v>281.49625510025663</v>
      </c>
      <c r="Y342" s="3">
        <f ca="1"/>
        <v>397.20806621431387</v>
      </c>
    </row>
    <row r="343" spans="1:25" x14ac:dyDescent="0.25">
      <c r="A343">
        <v>341</v>
      </c>
      <c r="B343" s="9">
        <f t="shared" si="47"/>
        <v>9.4722222222222214</v>
      </c>
      <c r="C343" s="3">
        <f t="shared" ca="1" si="49"/>
        <v>5</v>
      </c>
      <c r="D343">
        <f t="shared" ca="1" si="50"/>
        <v>366.09878282963882</v>
      </c>
      <c r="E343" s="8">
        <f t="shared" ca="1" si="51"/>
        <v>0.8972079553094936</v>
      </c>
      <c r="F343" s="8">
        <f t="shared" ca="1" si="52"/>
        <v>392.79764283449629</v>
      </c>
      <c r="G343" s="8">
        <f t="shared" ca="1" si="53"/>
        <v>0.5405017969216166</v>
      </c>
      <c r="H343" s="8">
        <f t="shared" ca="1" si="54"/>
        <v>0.68670916579457397</v>
      </c>
      <c r="I343" s="8">
        <f t="shared" ca="1" si="55"/>
        <v>397.87477721522021</v>
      </c>
      <c r="K343" s="7">
        <f t="shared" ca="1" si="48"/>
        <v>366.09878282963882</v>
      </c>
      <c r="L343" s="7">
        <f t="array" aca="1" ref="L343:Q343" ca="1">IF(K343&lt;fPower1,(fPower1-K343)*K343*fRev0/dLowInterp1+(K343-fPower0)*K343*fRev1/dLowInterp2,
IF(K343&lt;fPower3,(K343-fPower2)*(K343-fPower3)*fRev1/dHighInterp1-(K343-fPower1)*(K343-fPower3)*fRev2/dHighInterp2+(K343-fPower1)*(K343-fPower2)*fRev3/dHighInterp3,1))</f>
        <v>1</v>
      </c>
      <c r="M343" s="8">
        <f ca="1"/>
        <v>1</v>
      </c>
      <c r="N343" s="8">
        <f ca="1"/>
        <v>1</v>
      </c>
      <c r="O343" s="8">
        <f ca="1"/>
        <v>1</v>
      </c>
      <c r="P343" s="8">
        <f ca="1"/>
        <v>0.8972079553094936</v>
      </c>
      <c r="Q343" s="8">
        <f ca="1"/>
        <v>0.61576355648551673</v>
      </c>
      <c r="S343" s="10">
        <f t="shared" ca="1" si="56"/>
        <v>0.68670916579457397</v>
      </c>
      <c r="T343" s="6">
        <f t="array" aca="1" ref="T343:Y343" ca="1">IFERROR(IF(S343&lt;fRev1,(SQRT(dLowCoeffB^2+S343*dLowCoeffA*4)-dLowCoeffB)/(dLowCoeffA*2),
(SQRT(dHighCoeffB^2-(fRev1*fPower2*fPower3/dHighInterp1
-fRev2*fPower1*fPower3/dHighInterp2+fRev3*fPower1*fPower2/dHighInterp3-S343)
*dHighCoeffA*4)+dHighCoeffB)/(dHighCoeffA*2)),"-")</f>
        <v>55.026939018592415</v>
      </c>
      <c r="U343" s="3">
        <f ca="1"/>
        <v>88.300774101013815</v>
      </c>
      <c r="V343" s="3">
        <f ca="1"/>
        <v>135.41708272976615</v>
      </c>
      <c r="W343" s="3">
        <f ca="1"/>
        <v>195.56196219524526</v>
      </c>
      <c r="X343" s="3">
        <f ca="1"/>
        <v>281.94603704623336</v>
      </c>
      <c r="Y343" s="3">
        <f ca="1"/>
        <v>397.87477721522021</v>
      </c>
    </row>
    <row r="344" spans="1:25" x14ac:dyDescent="0.25">
      <c r="A344">
        <v>342</v>
      </c>
      <c r="B344" s="9">
        <f t="shared" si="47"/>
        <v>9.5</v>
      </c>
      <c r="C344" s="3">
        <f t="shared" ca="1" si="49"/>
        <v>5</v>
      </c>
      <c r="D344">
        <f t="shared" ca="1" si="50"/>
        <v>367.09878282963882</v>
      </c>
      <c r="E344" s="8">
        <f t="shared" ca="1" si="51"/>
        <v>0.89904832484473463</v>
      </c>
      <c r="F344" s="8">
        <f t="shared" ca="1" si="52"/>
        <v>393.60335661702482</v>
      </c>
      <c r="G344" s="8">
        <f t="shared" ca="1" si="53"/>
        <v>0.54353885985847639</v>
      </c>
      <c r="H344" s="8">
        <f t="shared" ca="1" si="54"/>
        <v>0.68811775632346994</v>
      </c>
      <c r="I344" s="8">
        <f t="shared" ca="1" si="55"/>
        <v>398.53726745298832</v>
      </c>
      <c r="K344" s="7">
        <f t="shared" ca="1" si="48"/>
        <v>367.09878282963882</v>
      </c>
      <c r="L344" s="7">
        <f t="array" aca="1" ref="L344:Q344" ca="1">IF(K344&lt;fPower1,(fPower1-K344)*K344*fRev0/dLowInterp1+(K344-fPower0)*K344*fRev1/dLowInterp2,
IF(K344&lt;fPower3,(K344-fPower2)*(K344-fPower3)*fRev1/dHighInterp1-(K344-fPower1)*(K344-fPower3)*fRev2/dHighInterp2+(K344-fPower1)*(K344-fPower2)*fRev3/dHighInterp3,1))</f>
        <v>1</v>
      </c>
      <c r="M344" s="8">
        <f ca="1"/>
        <v>1</v>
      </c>
      <c r="N344" s="8">
        <f ca="1"/>
        <v>1</v>
      </c>
      <c r="O344" s="8">
        <f ca="1"/>
        <v>1</v>
      </c>
      <c r="P344" s="8">
        <f ca="1"/>
        <v>0.89904832484473463</v>
      </c>
      <c r="Q344" s="8">
        <f ca="1"/>
        <v>0.61809725281194283</v>
      </c>
      <c r="S344" s="10">
        <f t="shared" ca="1" si="56"/>
        <v>0.68811775632346994</v>
      </c>
      <c r="T344" s="6">
        <f t="array" aca="1" ref="T344:Y344" ca="1">IFERROR(IF(S344&lt;fRev1,(SQRT(dLowCoeffB^2+S344*dLowCoeffA*4)-dLowCoeffB)/(dLowCoeffA*2),
(SQRT(dHighCoeffB^2-(fRev1*fPower2*fPower3/dHighInterp1
-fRev2*fPower1*fPower3/dHighInterp2+fRev3*fPower1*fPower2/dHighInterp3-S344)
*dHighCoeffA*4)+dHighCoeffB)/(dHighCoeffA*2)),"-")</f>
        <v>55.106386672636624</v>
      </c>
      <c r="U344" s="3">
        <f ca="1"/>
        <v>88.462876972218837</v>
      </c>
      <c r="V344" s="3">
        <f ca="1"/>
        <v>135.64901688340967</v>
      </c>
      <c r="W344" s="3">
        <f ca="1"/>
        <v>195.89112649198256</v>
      </c>
      <c r="X344" s="3">
        <f ca="1"/>
        <v>282.39304167595924</v>
      </c>
      <c r="Y344" s="3">
        <f ca="1"/>
        <v>398.53726745298832</v>
      </c>
    </row>
    <row r="345" spans="1:25" x14ac:dyDescent="0.25">
      <c r="A345">
        <v>343</v>
      </c>
      <c r="B345" s="9">
        <f t="shared" si="47"/>
        <v>9.5277777777777786</v>
      </c>
      <c r="C345" s="3">
        <f t="shared" ca="1" si="49"/>
        <v>5</v>
      </c>
      <c r="D345">
        <f t="shared" ca="1" si="50"/>
        <v>368.09878282963882</v>
      </c>
      <c r="E345" s="8">
        <f t="shared" ca="1" si="51"/>
        <v>0.90087316886997415</v>
      </c>
      <c r="F345" s="8">
        <f t="shared" ca="1" si="52"/>
        <v>394.40227333127467</v>
      </c>
      <c r="G345" s="8">
        <f t="shared" ca="1" si="53"/>
        <v>0.54658208727615598</v>
      </c>
      <c r="H345" s="8">
        <f t="shared" ca="1" si="54"/>
        <v>0.68951446386586479</v>
      </c>
      <c r="I345" s="8">
        <f t="shared" ca="1" si="55"/>
        <v>399.19551094833537</v>
      </c>
      <c r="K345" s="7">
        <f t="shared" ca="1" si="48"/>
        <v>368.09878282963882</v>
      </c>
      <c r="L345" s="7">
        <f t="array" aca="1" ref="L345:Q345" ca="1">IF(K345&lt;fPower1,(fPower1-K345)*K345*fRev0/dLowInterp1+(K345-fPower0)*K345*fRev1/dLowInterp2,
IF(K345&lt;fPower3,(K345-fPower2)*(K345-fPower3)*fRev1/dHighInterp1-(K345-fPower1)*(K345-fPower3)*fRev2/dHighInterp2+(K345-fPower1)*(K345-fPower2)*fRev3/dHighInterp3,1))</f>
        <v>1</v>
      </c>
      <c r="M345" s="8">
        <f ca="1"/>
        <v>1</v>
      </c>
      <c r="N345" s="8">
        <f ca="1"/>
        <v>1</v>
      </c>
      <c r="O345" s="8">
        <f ca="1"/>
        <v>1</v>
      </c>
      <c r="P345" s="8">
        <f ca="1"/>
        <v>0.90087316886997415</v>
      </c>
      <c r="Q345" s="8">
        <f ca="1"/>
        <v>0.62042438448369319</v>
      </c>
      <c r="S345" s="10">
        <f t="shared" ca="1" si="56"/>
        <v>0.68951446386586479</v>
      </c>
      <c r="T345" s="6">
        <f t="array" aca="1" ref="T345:Y345" ca="1">IFERROR(IF(S345&lt;fRev1,(SQRT(dLowCoeffB^2+S345*dLowCoeffA*4)-dLowCoeffB)/(dLowCoeffA*2),
(SQRT(dHighCoeffB^2-(fRev1*fPower2*fPower3/dHighInterp1
-fRev2*fPower1*fPower3/dHighInterp2+fRev3*fPower1*fPower2/dHighInterp3-S345)
*dHighCoeffA*4)+dHighCoeffB)/(dHighCoeffA*2)),"-")</f>
        <v>55.185340700845813</v>
      </c>
      <c r="U345" s="3">
        <f ca="1"/>
        <v>88.623942502768159</v>
      </c>
      <c r="V345" s="3">
        <f ca="1"/>
        <v>135.87948587360702</v>
      </c>
      <c r="W345" s="3">
        <f ca="1"/>
        <v>196.21821689032905</v>
      </c>
      <c r="X345" s="3">
        <f ca="1"/>
        <v>282.83725057905087</v>
      </c>
      <c r="Y345" s="3">
        <f ca="1"/>
        <v>399.19551094833537</v>
      </c>
    </row>
    <row r="346" spans="1:25" x14ac:dyDescent="0.25">
      <c r="A346">
        <v>344</v>
      </c>
      <c r="B346" s="9">
        <f t="shared" si="47"/>
        <v>9.5555555555555554</v>
      </c>
      <c r="C346" s="3">
        <f t="shared" ca="1" si="49"/>
        <v>6</v>
      </c>
      <c r="D346">
        <f t="shared" ca="1" si="50"/>
        <v>399.19551094833537</v>
      </c>
      <c r="E346" s="8">
        <f t="shared" ca="1" si="51"/>
        <v>0.68951446386586346</v>
      </c>
      <c r="F346" s="8">
        <f t="shared" ca="1" si="52"/>
        <v>394.40227333127388</v>
      </c>
      <c r="G346" s="8">
        <f t="shared" ca="1" si="53"/>
        <v>0.54962531469383558</v>
      </c>
      <c r="H346" s="8" t="str">
        <f t="shared" ca="1" si="54"/>
        <v>-</v>
      </c>
      <c r="I346" s="8" t="str">
        <f t="shared" ca="1" si="55"/>
        <v>-</v>
      </c>
      <c r="K346" s="7">
        <f t="shared" ca="1" si="48"/>
        <v>399.19551094833537</v>
      </c>
      <c r="L346" s="7">
        <f t="array" aca="1" ref="L346:Q346" ca="1">IF(K346&lt;fPower1,(fPower1-K346)*K346*fRev0/dLowInterp1+(K346-fPower0)*K346*fRev1/dLowInterp2,
IF(K346&lt;fPower3,(K346-fPower2)*(K346-fPower3)*fRev1/dHighInterp1-(K346-fPower1)*(K346-fPower3)*fRev2/dHighInterp2+(K346-fPower1)*(K346-fPower2)*fRev3/dHighInterp3,1))</f>
        <v>1</v>
      </c>
      <c r="M346" s="8">
        <f ca="1"/>
        <v>1</v>
      </c>
      <c r="N346" s="8">
        <f ca="1"/>
        <v>1</v>
      </c>
      <c r="O346" s="8">
        <f ca="1"/>
        <v>1</v>
      </c>
      <c r="P346" s="8">
        <f ca="1"/>
        <v>0.94987181655894659</v>
      </c>
      <c r="Q346" s="8">
        <f ca="1"/>
        <v>0.68951446386586346</v>
      </c>
      <c r="S346" s="10" t="str">
        <f t="shared" ca="1" si="56"/>
        <v>-</v>
      </c>
      <c r="T346" s="6" t="str">
        <f t="array" aca="1" ref="T346:Y346" ca="1">IFERROR(IF(S346&lt;fRev1,(SQRT(dLowCoeffB^2+S346*dLowCoeffA*4)-dLowCoeffB)/(dLowCoeffA*2),
(SQRT(dHighCoeffB^2-(fRev1*fPower2*fPower3/dHighInterp1
-fRev2*fPower1*fPower3/dHighInterp2+fRev3*fPower1*fPower2/dHighInterp3-S346)
*dHighCoeffA*4)+dHighCoeffB)/(dHighCoeffA*2)),"-")</f>
        <v>-</v>
      </c>
      <c r="U346" s="3" t="str">
        <f ca="1"/>
        <v>-</v>
      </c>
      <c r="V346" s="3" t="str">
        <f ca="1"/>
        <v>-</v>
      </c>
      <c r="W346" s="3" t="str">
        <f ca="1"/>
        <v>-</v>
      </c>
      <c r="X346" s="3" t="str">
        <f ca="1"/>
        <v>-</v>
      </c>
      <c r="Y346" s="3" t="str">
        <f ca="1"/>
        <v>-</v>
      </c>
    </row>
    <row r="347" spans="1:25" x14ac:dyDescent="0.25">
      <c r="A347">
        <v>345</v>
      </c>
      <c r="B347" s="9">
        <f t="shared" si="47"/>
        <v>9.5833333333333339</v>
      </c>
      <c r="C347" s="3">
        <f t="shared" ca="1" si="49"/>
        <v>6</v>
      </c>
      <c r="D347">
        <f t="shared" ca="1" si="50"/>
        <v>400.19551094833537</v>
      </c>
      <c r="E347" s="8">
        <f t="shared" ca="1" si="51"/>
        <v>0.69163089160129254</v>
      </c>
      <c r="F347" s="8">
        <f t="shared" ca="1" si="52"/>
        <v>395.61286999593932</v>
      </c>
      <c r="G347" s="8">
        <f t="shared" ca="1" si="53"/>
        <v>0.55267788313516231</v>
      </c>
      <c r="H347" s="8" t="str">
        <f t="shared" ca="1" si="54"/>
        <v>-</v>
      </c>
      <c r="I347" s="8" t="str">
        <f t="shared" ca="1" si="55"/>
        <v>-</v>
      </c>
      <c r="K347" s="7">
        <f t="shared" ca="1" si="48"/>
        <v>400.19551094833537</v>
      </c>
      <c r="L347" s="7">
        <f t="array" aca="1" ref="L347:Q347" ca="1">IF(K347&lt;fPower1,(fPower1-K347)*K347*fRev0/dLowInterp1+(K347-fPower0)*K347*fRev1/dLowInterp2,
IF(K347&lt;fPower3,(K347-fPower2)*(K347-fPower3)*fRev1/dHighInterp1-(K347-fPower1)*(K347-fPower3)*fRev2/dHighInterp2+(K347-fPower1)*(K347-fPower2)*fRev3/dHighInterp3,1))</f>
        <v>1</v>
      </c>
      <c r="M347" s="8">
        <f ca="1"/>
        <v>1</v>
      </c>
      <c r="N347" s="8">
        <f ca="1"/>
        <v>1</v>
      </c>
      <c r="O347" s="8">
        <f ca="1"/>
        <v>1</v>
      </c>
      <c r="P347" s="8">
        <f ca="1"/>
        <v>0.9511983425107633</v>
      </c>
      <c r="Q347" s="8">
        <f ca="1"/>
        <v>0.69163089160129254</v>
      </c>
      <c r="S347" s="10" t="str">
        <f t="shared" ca="1" si="56"/>
        <v>-</v>
      </c>
      <c r="T347" s="6" t="str">
        <f t="array" aca="1" ref="T347:Y347" ca="1">IFERROR(IF(S347&lt;fRev1,(SQRT(dLowCoeffB^2+S347*dLowCoeffA*4)-dLowCoeffB)/(dLowCoeffA*2),
(SQRT(dHighCoeffB^2-(fRev1*fPower2*fPower3/dHighInterp1
-fRev2*fPower1*fPower3/dHighInterp2+fRev3*fPower1*fPower2/dHighInterp3-S347)
*dHighCoeffA*4)+dHighCoeffB)/(dHighCoeffA*2)),"-")</f>
        <v>-</v>
      </c>
      <c r="U347" s="3" t="str">
        <f ca="1"/>
        <v>-</v>
      </c>
      <c r="V347" s="3" t="str">
        <f ca="1"/>
        <v>-</v>
      </c>
      <c r="W347" s="3" t="str">
        <f ca="1"/>
        <v>-</v>
      </c>
      <c r="X347" s="3" t="str">
        <f ca="1"/>
        <v>-</v>
      </c>
      <c r="Y347" s="3" t="str">
        <f ca="1"/>
        <v>-</v>
      </c>
    </row>
    <row r="348" spans="1:25" x14ac:dyDescent="0.25">
      <c r="A348">
        <v>346</v>
      </c>
      <c r="B348" s="9">
        <f t="shared" si="47"/>
        <v>9.6111111111111107</v>
      </c>
      <c r="C348" s="3">
        <f t="shared" ca="1" si="49"/>
        <v>6</v>
      </c>
      <c r="D348">
        <f t="shared" ca="1" si="50"/>
        <v>401.19551094833537</v>
      </c>
      <c r="E348" s="8">
        <f t="shared" ca="1" si="51"/>
        <v>0.69374075468204621</v>
      </c>
      <c r="F348" s="8">
        <f t="shared" ca="1" si="52"/>
        <v>396.81971167813043</v>
      </c>
      <c r="G348" s="8">
        <f t="shared" ca="1" si="53"/>
        <v>0.5557397636265059</v>
      </c>
      <c r="H348" s="8" t="str">
        <f t="shared" ca="1" si="54"/>
        <v>-</v>
      </c>
      <c r="I348" s="8" t="str">
        <f t="shared" ca="1" si="55"/>
        <v>-</v>
      </c>
      <c r="K348" s="7">
        <f t="shared" ca="1" si="48"/>
        <v>401.19551094833537</v>
      </c>
      <c r="L348" s="7">
        <f t="array" aca="1" ref="L348:Q348" ca="1">IF(K348&lt;fPower1,(fPower1-K348)*K348*fRev0/dLowInterp1+(K348-fPower0)*K348*fRev1/dLowInterp2,
IF(K348&lt;fPower3,(K348-fPower2)*(K348-fPower3)*fRev1/dHighInterp1-(K348-fPower1)*(K348-fPower3)*fRev2/dHighInterp2+(K348-fPower1)*(K348-fPower2)*fRev3/dHighInterp3,1))</f>
        <v>1</v>
      </c>
      <c r="M348" s="8">
        <f ca="1"/>
        <v>1</v>
      </c>
      <c r="N348" s="8">
        <f ca="1"/>
        <v>1</v>
      </c>
      <c r="O348" s="8">
        <f ca="1"/>
        <v>1</v>
      </c>
      <c r="P348" s="8">
        <f ca="1"/>
        <v>0.95250934295257861</v>
      </c>
      <c r="Q348" s="8">
        <f ca="1"/>
        <v>0.69374075468204621</v>
      </c>
      <c r="S348" s="10" t="str">
        <f t="shared" ca="1" si="56"/>
        <v>-</v>
      </c>
      <c r="T348" s="6" t="str">
        <f t="array" aca="1" ref="T348:Y348" ca="1">IFERROR(IF(S348&lt;fRev1,(SQRT(dLowCoeffB^2+S348*dLowCoeffA*4)-dLowCoeffB)/(dLowCoeffA*2),
(SQRT(dHighCoeffB^2-(fRev1*fPower2*fPower3/dHighInterp1
-fRev2*fPower1*fPower3/dHighInterp2+fRev3*fPower1*fPower2/dHighInterp3-S348)
*dHighCoeffA*4)+dHighCoeffB)/(dHighCoeffA*2)),"-")</f>
        <v>-</v>
      </c>
      <c r="U348" s="3" t="str">
        <f ca="1"/>
        <v>-</v>
      </c>
      <c r="V348" s="3" t="str">
        <f ca="1"/>
        <v>-</v>
      </c>
      <c r="W348" s="3" t="str">
        <f ca="1"/>
        <v>-</v>
      </c>
      <c r="X348" s="3" t="str">
        <f ca="1"/>
        <v>-</v>
      </c>
      <c r="Y348" s="3" t="str">
        <f ca="1"/>
        <v>-</v>
      </c>
    </row>
    <row r="349" spans="1:25" x14ac:dyDescent="0.25">
      <c r="A349">
        <v>347</v>
      </c>
      <c r="B349" s="9">
        <f t="shared" si="47"/>
        <v>9.6388888888888893</v>
      </c>
      <c r="C349" s="3">
        <f t="shared" ca="1" si="49"/>
        <v>6</v>
      </c>
      <c r="D349">
        <f t="shared" ca="1" si="50"/>
        <v>402.19551094833537</v>
      </c>
      <c r="E349" s="8">
        <f t="shared" ca="1" si="51"/>
        <v>0.69584405310812392</v>
      </c>
      <c r="F349" s="8">
        <f t="shared" ca="1" si="52"/>
        <v>398.02279837784687</v>
      </c>
      <c r="G349" s="8">
        <f t="shared" ca="1" si="53"/>
        <v>0.5588109271942362</v>
      </c>
      <c r="H349" s="8" t="str">
        <f t="shared" ca="1" si="54"/>
        <v>-</v>
      </c>
      <c r="I349" s="8" t="str">
        <f t="shared" ca="1" si="55"/>
        <v>-</v>
      </c>
      <c r="K349" s="7">
        <f t="shared" ca="1" si="48"/>
        <v>402.19551094833537</v>
      </c>
      <c r="L349" s="7">
        <f t="array" aca="1" ref="L349:Q349" ca="1">IF(K349&lt;fPower1,(fPower1-K349)*K349*fRev0/dLowInterp1+(K349-fPower0)*K349*fRev1/dLowInterp2,
IF(K349&lt;fPower3,(K349-fPower2)*(K349-fPower3)*fRev1/dHighInterp1-(K349-fPower1)*(K349-fPower3)*fRev2/dHighInterp2+(K349-fPower1)*(K349-fPower2)*fRev3/dHighInterp3,1))</f>
        <v>1</v>
      </c>
      <c r="M349" s="8">
        <f ca="1"/>
        <v>1</v>
      </c>
      <c r="N349" s="8">
        <f ca="1"/>
        <v>1</v>
      </c>
      <c r="O349" s="8">
        <f ca="1"/>
        <v>1</v>
      </c>
      <c r="P349" s="8">
        <f ca="1"/>
        <v>0.95380481788439231</v>
      </c>
      <c r="Q349" s="8">
        <f ca="1"/>
        <v>0.69584405310812392</v>
      </c>
      <c r="S349" s="10" t="str">
        <f t="shared" ca="1" si="56"/>
        <v>-</v>
      </c>
      <c r="T349" s="6" t="str">
        <f t="array" aca="1" ref="T349:Y349" ca="1">IFERROR(IF(S349&lt;fRev1,(SQRT(dLowCoeffB^2+S349*dLowCoeffA*4)-dLowCoeffB)/(dLowCoeffA*2),
(SQRT(dHighCoeffB^2-(fRev1*fPower2*fPower3/dHighInterp1
-fRev2*fPower1*fPower3/dHighInterp2+fRev3*fPower1*fPower2/dHighInterp3-S349)
*dHighCoeffA*4)+dHighCoeffB)/(dHighCoeffA*2)),"-")</f>
        <v>-</v>
      </c>
      <c r="U349" s="3" t="str">
        <f ca="1"/>
        <v>-</v>
      </c>
      <c r="V349" s="3" t="str">
        <f ca="1"/>
        <v>-</v>
      </c>
      <c r="W349" s="3" t="str">
        <f ca="1"/>
        <v>-</v>
      </c>
      <c r="X349" s="3" t="str">
        <f ca="1"/>
        <v>-</v>
      </c>
      <c r="Y349" s="3" t="str">
        <f ca="1"/>
        <v>-</v>
      </c>
    </row>
    <row r="350" spans="1:25" x14ac:dyDescent="0.25">
      <c r="A350">
        <v>348</v>
      </c>
      <c r="B350" s="9">
        <f t="shared" si="47"/>
        <v>9.6666666666666661</v>
      </c>
      <c r="C350" s="3">
        <f t="shared" ca="1" si="49"/>
        <v>6</v>
      </c>
      <c r="D350">
        <f t="shared" ca="1" si="50"/>
        <v>403.19551094833537</v>
      </c>
      <c r="E350" s="8">
        <f t="shared" ca="1" si="51"/>
        <v>0.69794078687952599</v>
      </c>
      <c r="F350" s="8">
        <f t="shared" ca="1" si="52"/>
        <v>399.22213009508886</v>
      </c>
      <c r="G350" s="8">
        <f t="shared" ca="1" si="53"/>
        <v>0.56189134486472303</v>
      </c>
      <c r="H350" s="8" t="str">
        <f t="shared" ca="1" si="54"/>
        <v>-</v>
      </c>
      <c r="I350" s="8" t="str">
        <f t="shared" ca="1" si="55"/>
        <v>-</v>
      </c>
      <c r="K350" s="7">
        <f t="shared" ca="1" si="48"/>
        <v>403.19551094833537</v>
      </c>
      <c r="L350" s="7">
        <f t="array" aca="1" ref="L350:Q350" ca="1">IF(K350&lt;fPower1,(fPower1-K350)*K350*fRev0/dLowInterp1+(K350-fPower0)*K350*fRev1/dLowInterp2,
IF(K350&lt;fPower3,(K350-fPower2)*(K350-fPower3)*fRev1/dHighInterp1-(K350-fPower1)*(K350-fPower3)*fRev2/dHighInterp2+(K350-fPower1)*(K350-fPower2)*fRev3/dHighInterp3,1))</f>
        <v>1</v>
      </c>
      <c r="M350" s="8">
        <f ca="1"/>
        <v>1</v>
      </c>
      <c r="N350" s="8">
        <f ca="1"/>
        <v>1</v>
      </c>
      <c r="O350" s="8">
        <f ca="1"/>
        <v>1</v>
      </c>
      <c r="P350" s="8">
        <f ca="1"/>
        <v>0.95508476730620473</v>
      </c>
      <c r="Q350" s="8">
        <f ca="1"/>
        <v>0.69794078687952599</v>
      </c>
      <c r="S350" s="10" t="str">
        <f t="shared" ca="1" si="56"/>
        <v>-</v>
      </c>
      <c r="T350" s="6" t="str">
        <f t="array" aca="1" ref="T350:Y350" ca="1">IFERROR(IF(S350&lt;fRev1,(SQRT(dLowCoeffB^2+S350*dLowCoeffA*4)-dLowCoeffB)/(dLowCoeffA*2),
(SQRT(dHighCoeffB^2-(fRev1*fPower2*fPower3/dHighInterp1
-fRev2*fPower1*fPower3/dHighInterp2+fRev3*fPower1*fPower2/dHighInterp3-S350)
*dHighCoeffA*4)+dHighCoeffB)/(dHighCoeffA*2)),"-")</f>
        <v>-</v>
      </c>
      <c r="U350" s="3" t="str">
        <f ca="1"/>
        <v>-</v>
      </c>
      <c r="V350" s="3" t="str">
        <f ca="1"/>
        <v>-</v>
      </c>
      <c r="W350" s="3" t="str">
        <f ca="1"/>
        <v>-</v>
      </c>
      <c r="X350" s="3" t="str">
        <f ca="1"/>
        <v>-</v>
      </c>
      <c r="Y350" s="3" t="str">
        <f ca="1"/>
        <v>-</v>
      </c>
    </row>
    <row r="351" spans="1:25" x14ac:dyDescent="0.25">
      <c r="A351">
        <v>349</v>
      </c>
      <c r="B351" s="9">
        <f t="shared" si="47"/>
        <v>9.6944444444444446</v>
      </c>
      <c r="C351" s="3">
        <f t="shared" ca="1" si="49"/>
        <v>6</v>
      </c>
      <c r="D351">
        <f t="shared" ca="1" si="50"/>
        <v>404.19551094833537</v>
      </c>
      <c r="E351" s="8">
        <f t="shared" ca="1" si="51"/>
        <v>0.7000309559962522</v>
      </c>
      <c r="F351" s="8">
        <f t="shared" ca="1" si="52"/>
        <v>400.41770682985629</v>
      </c>
      <c r="G351" s="8">
        <f t="shared" ca="1" si="53"/>
        <v>0.56498098766433613</v>
      </c>
      <c r="H351" s="8" t="str">
        <f t="shared" ca="1" si="54"/>
        <v>-</v>
      </c>
      <c r="I351" s="8" t="str">
        <f t="shared" ca="1" si="55"/>
        <v>-</v>
      </c>
      <c r="K351" s="7">
        <f t="shared" ca="1" si="48"/>
        <v>404.19551094833537</v>
      </c>
      <c r="L351" s="7">
        <f t="array" aca="1" ref="L351:Q351" ca="1">IF(K351&lt;fPower1,(fPower1-K351)*K351*fRev0/dLowInterp1+(K351-fPower0)*K351*fRev1/dLowInterp2,
IF(K351&lt;fPower3,(K351-fPower2)*(K351-fPower3)*fRev1/dHighInterp1-(K351-fPower1)*(K351-fPower3)*fRev2/dHighInterp2+(K351-fPower1)*(K351-fPower2)*fRev3/dHighInterp3,1))</f>
        <v>1</v>
      </c>
      <c r="M351" s="8">
        <f ca="1"/>
        <v>1</v>
      </c>
      <c r="N351" s="8">
        <f ca="1"/>
        <v>1</v>
      </c>
      <c r="O351" s="8">
        <f ca="1"/>
        <v>1</v>
      </c>
      <c r="P351" s="8">
        <f ca="1"/>
        <v>0.95634919121801554</v>
      </c>
      <c r="Q351" s="8">
        <f ca="1"/>
        <v>0.7000309559962522</v>
      </c>
      <c r="S351" s="10" t="str">
        <f t="shared" ca="1" si="56"/>
        <v>-</v>
      </c>
      <c r="T351" s="6" t="str">
        <f t="array" aca="1" ref="T351:Y351" ca="1">IFERROR(IF(S351&lt;fRev1,(SQRT(dLowCoeffB^2+S351*dLowCoeffA*4)-dLowCoeffB)/(dLowCoeffA*2),
(SQRT(dHighCoeffB^2-(fRev1*fPower2*fPower3/dHighInterp1
-fRev2*fPower1*fPower3/dHighInterp2+fRev3*fPower1*fPower2/dHighInterp3-S351)
*dHighCoeffA*4)+dHighCoeffB)/(dHighCoeffA*2)),"-")</f>
        <v>-</v>
      </c>
      <c r="U351" s="3" t="str">
        <f ca="1"/>
        <v>-</v>
      </c>
      <c r="V351" s="3" t="str">
        <f ca="1"/>
        <v>-</v>
      </c>
      <c r="W351" s="3" t="str">
        <f ca="1"/>
        <v>-</v>
      </c>
      <c r="X351" s="3" t="str">
        <f ca="1"/>
        <v>-</v>
      </c>
      <c r="Y351" s="3" t="str">
        <f ca="1"/>
        <v>-</v>
      </c>
    </row>
    <row r="352" spans="1:25" x14ac:dyDescent="0.25">
      <c r="A352">
        <v>350</v>
      </c>
      <c r="B352" s="9">
        <f t="shared" si="47"/>
        <v>9.7222222222222214</v>
      </c>
      <c r="C352" s="3">
        <f t="shared" ca="1" si="49"/>
        <v>6</v>
      </c>
      <c r="D352">
        <f t="shared" ca="1" si="50"/>
        <v>405.19551094833537</v>
      </c>
      <c r="E352" s="8">
        <f t="shared" ca="1" si="51"/>
        <v>0.70211456045830278</v>
      </c>
      <c r="F352" s="8">
        <f t="shared" ca="1" si="52"/>
        <v>401.60952858214921</v>
      </c>
      <c r="G352" s="8">
        <f t="shared" ca="1" si="53"/>
        <v>0.56807982661944534</v>
      </c>
      <c r="H352" s="8" t="str">
        <f t="shared" ca="1" si="54"/>
        <v>-</v>
      </c>
      <c r="I352" s="8" t="str">
        <f t="shared" ca="1" si="55"/>
        <v>-</v>
      </c>
      <c r="K352" s="7">
        <f t="shared" ca="1" si="48"/>
        <v>405.19551094833537</v>
      </c>
      <c r="L352" s="7">
        <f t="array" aca="1" ref="L352:Q352" ca="1">IF(K352&lt;fPower1,(fPower1-K352)*K352*fRev0/dLowInterp1+(K352-fPower0)*K352*fRev1/dLowInterp2,
IF(K352&lt;fPower3,(K352-fPower2)*(K352-fPower3)*fRev1/dHighInterp1-(K352-fPower1)*(K352-fPower3)*fRev2/dHighInterp2+(K352-fPower1)*(K352-fPower2)*fRev3/dHighInterp3,1))</f>
        <v>1</v>
      </c>
      <c r="M352" s="8">
        <f ca="1"/>
        <v>1</v>
      </c>
      <c r="N352" s="8">
        <f ca="1"/>
        <v>1</v>
      </c>
      <c r="O352" s="8">
        <f ca="1"/>
        <v>1</v>
      </c>
      <c r="P352" s="8">
        <f ca="1"/>
        <v>0.95759808961982462</v>
      </c>
      <c r="Q352" s="8">
        <f ca="1"/>
        <v>0.70211456045830278</v>
      </c>
      <c r="S352" s="10" t="str">
        <f t="shared" ca="1" si="56"/>
        <v>-</v>
      </c>
      <c r="T352" s="6" t="str">
        <f t="array" aca="1" ref="T352:Y352" ca="1">IFERROR(IF(S352&lt;fRev1,(SQRT(dLowCoeffB^2+S352*dLowCoeffA*4)-dLowCoeffB)/(dLowCoeffA*2),
(SQRT(dHighCoeffB^2-(fRev1*fPower2*fPower3/dHighInterp1
-fRev2*fPower1*fPower3/dHighInterp2+fRev3*fPower1*fPower2/dHighInterp3-S352)
*dHighCoeffA*4)+dHighCoeffB)/(dHighCoeffA*2)),"-")</f>
        <v>-</v>
      </c>
      <c r="U352" s="3" t="str">
        <f ca="1"/>
        <v>-</v>
      </c>
      <c r="V352" s="3" t="str">
        <f ca="1"/>
        <v>-</v>
      </c>
      <c r="W352" s="3" t="str">
        <f ca="1"/>
        <v>-</v>
      </c>
      <c r="X352" s="3" t="str">
        <f ca="1"/>
        <v>-</v>
      </c>
      <c r="Y352" s="3" t="str">
        <f ca="1"/>
        <v>-</v>
      </c>
    </row>
    <row r="353" spans="1:25" x14ac:dyDescent="0.25">
      <c r="A353">
        <v>351</v>
      </c>
      <c r="B353" s="9">
        <f t="shared" si="47"/>
        <v>9.75</v>
      </c>
      <c r="C353" s="3">
        <f t="shared" ca="1" si="49"/>
        <v>6</v>
      </c>
      <c r="D353">
        <f t="shared" ca="1" si="50"/>
        <v>406.19551094833537</v>
      </c>
      <c r="E353" s="8">
        <f t="shared" ca="1" si="51"/>
        <v>0.70419160026567751</v>
      </c>
      <c r="F353" s="8">
        <f t="shared" ca="1" si="52"/>
        <v>402.79759535196752</v>
      </c>
      <c r="G353" s="8">
        <f t="shared" ca="1" si="53"/>
        <v>0.57118783275642038</v>
      </c>
      <c r="H353" s="8" t="str">
        <f t="shared" ca="1" si="54"/>
        <v>-</v>
      </c>
      <c r="I353" s="8" t="str">
        <f t="shared" ca="1" si="55"/>
        <v>-</v>
      </c>
      <c r="K353" s="7">
        <f t="shared" ca="1" si="48"/>
        <v>406.19551094833537</v>
      </c>
      <c r="L353" s="7">
        <f t="array" aca="1" ref="L353:Q353" ca="1">IF(K353&lt;fPower1,(fPower1-K353)*K353*fRev0/dLowInterp1+(K353-fPower0)*K353*fRev1/dLowInterp2,
IF(K353&lt;fPower3,(K353-fPower2)*(K353-fPower3)*fRev1/dHighInterp1-(K353-fPower1)*(K353-fPower3)*fRev2/dHighInterp2+(K353-fPower1)*(K353-fPower2)*fRev3/dHighInterp3,1))</f>
        <v>1</v>
      </c>
      <c r="M353" s="8">
        <f ca="1"/>
        <v>1</v>
      </c>
      <c r="N353" s="8">
        <f ca="1"/>
        <v>1</v>
      </c>
      <c r="O353" s="8">
        <f ca="1"/>
        <v>1</v>
      </c>
      <c r="P353" s="8">
        <f ca="1"/>
        <v>0.95883146251163243</v>
      </c>
      <c r="Q353" s="8">
        <f ca="1"/>
        <v>0.70419160026567751</v>
      </c>
      <c r="S353" s="10" t="str">
        <f t="shared" ca="1" si="56"/>
        <v>-</v>
      </c>
      <c r="T353" s="6" t="str">
        <f t="array" aca="1" ref="T353:Y353" ca="1">IFERROR(IF(S353&lt;fRev1,(SQRT(dLowCoeffB^2+S353*dLowCoeffA*4)-dLowCoeffB)/(dLowCoeffA*2),
(SQRT(dHighCoeffB^2-(fRev1*fPower2*fPower3/dHighInterp1
-fRev2*fPower1*fPower3/dHighInterp2+fRev3*fPower1*fPower2/dHighInterp3-S353)
*dHighCoeffA*4)+dHighCoeffB)/(dHighCoeffA*2)),"-")</f>
        <v>-</v>
      </c>
      <c r="U353" s="3" t="str">
        <f ca="1"/>
        <v>-</v>
      </c>
      <c r="V353" s="3" t="str">
        <f ca="1"/>
        <v>-</v>
      </c>
      <c r="W353" s="3" t="str">
        <f ca="1"/>
        <v>-</v>
      </c>
      <c r="X353" s="3" t="str">
        <f ca="1"/>
        <v>-</v>
      </c>
      <c r="Y353" s="3" t="str">
        <f ca="1"/>
        <v>-</v>
      </c>
    </row>
    <row r="354" spans="1:25" x14ac:dyDescent="0.25">
      <c r="A354">
        <v>352</v>
      </c>
      <c r="B354" s="9">
        <f t="shared" si="47"/>
        <v>9.7777777777777786</v>
      </c>
      <c r="C354" s="3">
        <f t="shared" ca="1" si="49"/>
        <v>6</v>
      </c>
      <c r="D354">
        <f t="shared" ca="1" si="50"/>
        <v>407.19551094833537</v>
      </c>
      <c r="E354" s="8">
        <f t="shared" ca="1" si="51"/>
        <v>0.70626207541837638</v>
      </c>
      <c r="F354" s="8">
        <f t="shared" ca="1" si="52"/>
        <v>403.98190713931126</v>
      </c>
      <c r="G354" s="8">
        <f t="shared" ca="1" si="53"/>
        <v>0.57430497710163109</v>
      </c>
      <c r="H354" s="8" t="str">
        <f t="shared" ca="1" si="54"/>
        <v>-</v>
      </c>
      <c r="I354" s="8" t="str">
        <f t="shared" ca="1" si="55"/>
        <v>-</v>
      </c>
      <c r="K354" s="7">
        <f t="shared" ca="1" si="48"/>
        <v>407.19551094833537</v>
      </c>
      <c r="L354" s="7">
        <f t="array" aca="1" ref="L354:Q354" ca="1">IF(K354&lt;fPower1,(fPower1-K354)*K354*fRev0/dLowInterp1+(K354-fPower0)*K354*fRev1/dLowInterp2,
IF(K354&lt;fPower3,(K354-fPower2)*(K354-fPower3)*fRev1/dHighInterp1-(K354-fPower1)*(K354-fPower3)*fRev2/dHighInterp2+(K354-fPower1)*(K354-fPower2)*fRev3/dHighInterp3,1))</f>
        <v>1</v>
      </c>
      <c r="M354" s="8">
        <f ca="1"/>
        <v>1</v>
      </c>
      <c r="N354" s="8">
        <f ca="1"/>
        <v>1</v>
      </c>
      <c r="O354" s="8">
        <f ca="1"/>
        <v>1</v>
      </c>
      <c r="P354" s="8">
        <f ca="1"/>
        <v>0.96004930989343851</v>
      </c>
      <c r="Q354" s="8">
        <f ca="1"/>
        <v>0.70626207541837638</v>
      </c>
      <c r="S354" s="10" t="str">
        <f t="shared" ca="1" si="56"/>
        <v>-</v>
      </c>
      <c r="T354" s="6" t="str">
        <f t="array" aca="1" ref="T354:Y354" ca="1">IFERROR(IF(S354&lt;fRev1,(SQRT(dLowCoeffB^2+S354*dLowCoeffA*4)-dLowCoeffB)/(dLowCoeffA*2),
(SQRT(dHighCoeffB^2-(fRev1*fPower2*fPower3/dHighInterp1
-fRev2*fPower1*fPower3/dHighInterp2+fRev3*fPower1*fPower2/dHighInterp3-S354)
*dHighCoeffA*4)+dHighCoeffB)/(dHighCoeffA*2)),"-")</f>
        <v>-</v>
      </c>
      <c r="U354" s="3" t="str">
        <f ca="1"/>
        <v>-</v>
      </c>
      <c r="V354" s="3" t="str">
        <f ca="1"/>
        <v>-</v>
      </c>
      <c r="W354" s="3" t="str">
        <f ca="1"/>
        <v>-</v>
      </c>
      <c r="X354" s="3" t="str">
        <f ca="1"/>
        <v>-</v>
      </c>
      <c r="Y354" s="3" t="str">
        <f ca="1"/>
        <v>-</v>
      </c>
    </row>
    <row r="355" spans="1:25" x14ac:dyDescent="0.25">
      <c r="A355">
        <v>353</v>
      </c>
      <c r="B355" s="9">
        <f t="shared" si="47"/>
        <v>9.8055555555555554</v>
      </c>
      <c r="C355" s="3">
        <f t="shared" ca="1" si="49"/>
        <v>6</v>
      </c>
      <c r="D355">
        <f t="shared" ca="1" si="50"/>
        <v>408.19551094833537</v>
      </c>
      <c r="E355" s="8">
        <f t="shared" ca="1" si="51"/>
        <v>0.70832598591639961</v>
      </c>
      <c r="F355" s="8">
        <f t="shared" ca="1" si="52"/>
        <v>405.16246394418056</v>
      </c>
      <c r="G355" s="8">
        <f t="shared" ca="1" si="53"/>
        <v>0.57743123068144731</v>
      </c>
      <c r="H355" s="8" t="str">
        <f t="shared" ca="1" si="54"/>
        <v>-</v>
      </c>
      <c r="I355" s="8" t="str">
        <f t="shared" ca="1" si="55"/>
        <v>-</v>
      </c>
      <c r="K355" s="7">
        <f t="shared" ca="1" si="48"/>
        <v>408.19551094833537</v>
      </c>
      <c r="L355" s="7">
        <f t="array" aca="1" ref="L355:Q355" ca="1">IF(K355&lt;fPower1,(fPower1-K355)*K355*fRev0/dLowInterp1+(K355-fPower0)*K355*fRev1/dLowInterp2,
IF(K355&lt;fPower3,(K355-fPower2)*(K355-fPower3)*fRev1/dHighInterp1-(K355-fPower1)*(K355-fPower3)*fRev2/dHighInterp2+(K355-fPower1)*(K355-fPower2)*fRev3/dHighInterp3,1))</f>
        <v>1</v>
      </c>
      <c r="M355" s="8">
        <f ca="1"/>
        <v>1</v>
      </c>
      <c r="N355" s="8">
        <f ca="1"/>
        <v>1</v>
      </c>
      <c r="O355" s="8">
        <f ca="1"/>
        <v>1</v>
      </c>
      <c r="P355" s="8">
        <f ca="1"/>
        <v>0.96125163176524331</v>
      </c>
      <c r="Q355" s="8">
        <f ca="1"/>
        <v>0.70832598591639961</v>
      </c>
      <c r="S355" s="10" t="str">
        <f t="shared" ca="1" si="56"/>
        <v>-</v>
      </c>
      <c r="T355" s="6" t="str">
        <f t="array" aca="1" ref="T355:Y355" ca="1">IFERROR(IF(S355&lt;fRev1,(SQRT(dLowCoeffB^2+S355*dLowCoeffA*4)-dLowCoeffB)/(dLowCoeffA*2),
(SQRT(dHighCoeffB^2-(fRev1*fPower2*fPower3/dHighInterp1
-fRev2*fPower1*fPower3/dHighInterp2+fRev3*fPower1*fPower2/dHighInterp3-S355)
*dHighCoeffA*4)+dHighCoeffB)/(dHighCoeffA*2)),"-")</f>
        <v>-</v>
      </c>
      <c r="U355" s="3" t="str">
        <f ca="1"/>
        <v>-</v>
      </c>
      <c r="V355" s="3" t="str">
        <f ca="1"/>
        <v>-</v>
      </c>
      <c r="W355" s="3" t="str">
        <f ca="1"/>
        <v>-</v>
      </c>
      <c r="X355" s="3" t="str">
        <f ca="1"/>
        <v>-</v>
      </c>
      <c r="Y355" s="3" t="str">
        <f ca="1"/>
        <v>-</v>
      </c>
    </row>
    <row r="356" spans="1:25" x14ac:dyDescent="0.25">
      <c r="A356">
        <v>354</v>
      </c>
      <c r="B356" s="9">
        <f t="shared" si="47"/>
        <v>9.8333333333333339</v>
      </c>
      <c r="C356" s="3">
        <f t="shared" ca="1" si="49"/>
        <v>6</v>
      </c>
      <c r="D356">
        <f t="shared" ca="1" si="50"/>
        <v>409.19551094833537</v>
      </c>
      <c r="E356" s="8">
        <f t="shared" ca="1" si="51"/>
        <v>0.71038333175974699</v>
      </c>
      <c r="F356" s="8">
        <f t="shared" ca="1" si="52"/>
        <v>406.33926576657529</v>
      </c>
      <c r="G356" s="8">
        <f t="shared" ca="1" si="53"/>
        <v>0.58056656452223876</v>
      </c>
      <c r="H356" s="8" t="str">
        <f t="shared" ca="1" si="54"/>
        <v>-</v>
      </c>
      <c r="I356" s="8" t="str">
        <f t="shared" ca="1" si="55"/>
        <v>-</v>
      </c>
      <c r="K356" s="7">
        <f t="shared" ca="1" si="48"/>
        <v>409.19551094833537</v>
      </c>
      <c r="L356" s="7">
        <f t="array" aca="1" ref="L356:Q356" ca="1">IF(K356&lt;fPower1,(fPower1-K356)*K356*fRev0/dLowInterp1+(K356-fPower0)*K356*fRev1/dLowInterp2,
IF(K356&lt;fPower3,(K356-fPower2)*(K356-fPower3)*fRev1/dHighInterp1-(K356-fPower1)*(K356-fPower3)*fRev2/dHighInterp2+(K356-fPower1)*(K356-fPower2)*fRev3/dHighInterp3,1))</f>
        <v>1</v>
      </c>
      <c r="M356" s="8">
        <f ca="1"/>
        <v>1</v>
      </c>
      <c r="N356" s="8">
        <f ca="1"/>
        <v>1</v>
      </c>
      <c r="O356" s="8">
        <f ca="1"/>
        <v>1</v>
      </c>
      <c r="P356" s="8">
        <f ca="1"/>
        <v>0.96243842812704639</v>
      </c>
      <c r="Q356" s="8">
        <f ca="1"/>
        <v>0.71038333175974699</v>
      </c>
      <c r="S356" s="10" t="str">
        <f t="shared" ca="1" si="56"/>
        <v>-</v>
      </c>
      <c r="T356" s="6" t="str">
        <f t="array" aca="1" ref="T356:Y356" ca="1">IFERROR(IF(S356&lt;fRev1,(SQRT(dLowCoeffB^2+S356*dLowCoeffA*4)-dLowCoeffB)/(dLowCoeffA*2),
(SQRT(dHighCoeffB^2-(fRev1*fPower2*fPower3/dHighInterp1
-fRev2*fPower1*fPower3/dHighInterp2+fRev3*fPower1*fPower2/dHighInterp3-S356)
*dHighCoeffA*4)+dHighCoeffB)/(dHighCoeffA*2)),"-")</f>
        <v>-</v>
      </c>
      <c r="U356" s="3" t="str">
        <f ca="1"/>
        <v>-</v>
      </c>
      <c r="V356" s="3" t="str">
        <f ca="1"/>
        <v>-</v>
      </c>
      <c r="W356" s="3" t="str">
        <f ca="1"/>
        <v>-</v>
      </c>
      <c r="X356" s="3" t="str">
        <f ca="1"/>
        <v>-</v>
      </c>
      <c r="Y356" s="3" t="str">
        <f ca="1"/>
        <v>-</v>
      </c>
    </row>
    <row r="357" spans="1:25" x14ac:dyDescent="0.25">
      <c r="A357">
        <v>355</v>
      </c>
      <c r="B357" s="9">
        <f t="shared" si="47"/>
        <v>9.8611111111111107</v>
      </c>
      <c r="C357" s="3">
        <f t="shared" ca="1" si="49"/>
        <v>6</v>
      </c>
      <c r="D357">
        <f t="shared" ca="1" si="50"/>
        <v>410.19551094833537</v>
      </c>
      <c r="E357" s="8">
        <f t="shared" ca="1" si="51"/>
        <v>0.71243411294841874</v>
      </c>
      <c r="F357" s="8">
        <f t="shared" ca="1" si="52"/>
        <v>407.51231260649553</v>
      </c>
      <c r="G357" s="8">
        <f t="shared" ca="1" si="53"/>
        <v>0.58371094965037529</v>
      </c>
      <c r="H357" s="8" t="str">
        <f t="shared" ca="1" si="54"/>
        <v>-</v>
      </c>
      <c r="I357" s="8" t="str">
        <f t="shared" ca="1" si="55"/>
        <v>-</v>
      </c>
      <c r="K357" s="7">
        <f t="shared" ca="1" si="48"/>
        <v>410.19551094833537</v>
      </c>
      <c r="L357" s="7">
        <f t="array" aca="1" ref="L357:Q357" ca="1">IF(K357&lt;fPower1,(fPower1-K357)*K357*fRev0/dLowInterp1+(K357-fPower0)*K357*fRev1/dLowInterp2,
IF(K357&lt;fPower3,(K357-fPower2)*(K357-fPower3)*fRev1/dHighInterp1-(K357-fPower1)*(K357-fPower3)*fRev2/dHighInterp2+(K357-fPower1)*(K357-fPower2)*fRev3/dHighInterp3,1))</f>
        <v>1</v>
      </c>
      <c r="M357" s="8">
        <f ca="1"/>
        <v>1</v>
      </c>
      <c r="N357" s="8">
        <f ca="1"/>
        <v>1</v>
      </c>
      <c r="O357" s="8">
        <f ca="1"/>
        <v>1</v>
      </c>
      <c r="P357" s="8">
        <f ca="1"/>
        <v>0.96360969897884807</v>
      </c>
      <c r="Q357" s="8">
        <f ca="1"/>
        <v>0.71243411294841874</v>
      </c>
      <c r="S357" s="10" t="str">
        <f t="shared" ca="1" si="56"/>
        <v>-</v>
      </c>
      <c r="T357" s="6" t="str">
        <f t="array" aca="1" ref="T357:Y357" ca="1">IFERROR(IF(S357&lt;fRev1,(SQRT(dLowCoeffB^2+S357*dLowCoeffA*4)-dLowCoeffB)/(dLowCoeffA*2),
(SQRT(dHighCoeffB^2-(fRev1*fPower2*fPower3/dHighInterp1
-fRev2*fPower1*fPower3/dHighInterp2+fRev3*fPower1*fPower2/dHighInterp3-S357)
*dHighCoeffA*4)+dHighCoeffB)/(dHighCoeffA*2)),"-")</f>
        <v>-</v>
      </c>
      <c r="U357" s="3" t="str">
        <f ca="1"/>
        <v>-</v>
      </c>
      <c r="V357" s="3" t="str">
        <f ca="1"/>
        <v>-</v>
      </c>
      <c r="W357" s="3" t="str">
        <f ca="1"/>
        <v>-</v>
      </c>
      <c r="X357" s="3" t="str">
        <f ca="1"/>
        <v>-</v>
      </c>
      <c r="Y357" s="3" t="str">
        <f ca="1"/>
        <v>-</v>
      </c>
    </row>
    <row r="358" spans="1:25" x14ac:dyDescent="0.25">
      <c r="A358">
        <v>356</v>
      </c>
      <c r="B358" s="9">
        <f t="shared" si="47"/>
        <v>9.8888888888888893</v>
      </c>
      <c r="C358" s="3">
        <f t="shared" ca="1" si="49"/>
        <v>6</v>
      </c>
      <c r="D358">
        <f t="shared" ca="1" si="50"/>
        <v>411.19551094833537</v>
      </c>
      <c r="E358" s="8">
        <f t="shared" ca="1" si="51"/>
        <v>0.71447832948241463</v>
      </c>
      <c r="F358" s="8">
        <f t="shared" ca="1" si="52"/>
        <v>408.68160446394114</v>
      </c>
      <c r="G358" s="8">
        <f t="shared" ca="1" si="53"/>
        <v>0.58686435709222673</v>
      </c>
      <c r="H358" s="8" t="str">
        <f t="shared" ca="1" si="54"/>
        <v>-</v>
      </c>
      <c r="I358" s="8" t="str">
        <f t="shared" ca="1" si="55"/>
        <v>-</v>
      </c>
      <c r="K358" s="7">
        <f t="shared" ca="1" si="48"/>
        <v>411.19551094833537</v>
      </c>
      <c r="L358" s="7">
        <f t="array" aca="1" ref="L358:Q358" ca="1">IF(K358&lt;fPower1,(fPower1-K358)*K358*fRev0/dLowInterp1+(K358-fPower0)*K358*fRev1/dLowInterp2,
IF(K358&lt;fPower3,(K358-fPower2)*(K358-fPower3)*fRev1/dHighInterp1-(K358-fPower1)*(K358-fPower3)*fRev2/dHighInterp2+(K358-fPower1)*(K358-fPower2)*fRev3/dHighInterp3,1))</f>
        <v>1</v>
      </c>
      <c r="M358" s="8">
        <f ca="1"/>
        <v>1</v>
      </c>
      <c r="N358" s="8">
        <f ca="1"/>
        <v>1</v>
      </c>
      <c r="O358" s="8">
        <f ca="1"/>
        <v>1</v>
      </c>
      <c r="P358" s="8">
        <f ca="1"/>
        <v>0.96476544432064826</v>
      </c>
      <c r="Q358" s="8">
        <f ca="1"/>
        <v>0.71447832948241463</v>
      </c>
      <c r="S358" s="10" t="str">
        <f t="shared" ca="1" si="56"/>
        <v>-</v>
      </c>
      <c r="T358" s="6" t="str">
        <f t="array" aca="1" ref="T358:Y358" ca="1">IFERROR(IF(S358&lt;fRev1,(SQRT(dLowCoeffB^2+S358*dLowCoeffA*4)-dLowCoeffB)/(dLowCoeffA*2),
(SQRT(dHighCoeffB^2-(fRev1*fPower2*fPower3/dHighInterp1
-fRev2*fPower1*fPower3/dHighInterp2+fRev3*fPower1*fPower2/dHighInterp3-S358)
*dHighCoeffA*4)+dHighCoeffB)/(dHighCoeffA*2)),"-")</f>
        <v>-</v>
      </c>
      <c r="U358" s="3" t="str">
        <f ca="1"/>
        <v>-</v>
      </c>
      <c r="V358" s="3" t="str">
        <f ca="1"/>
        <v>-</v>
      </c>
      <c r="W358" s="3" t="str">
        <f ca="1"/>
        <v>-</v>
      </c>
      <c r="X358" s="3" t="str">
        <f ca="1"/>
        <v>-</v>
      </c>
      <c r="Y358" s="3" t="str">
        <f ca="1"/>
        <v>-</v>
      </c>
    </row>
    <row r="359" spans="1:25" x14ac:dyDescent="0.25">
      <c r="A359">
        <v>357</v>
      </c>
      <c r="B359" s="9">
        <f t="shared" si="47"/>
        <v>9.9166666666666661</v>
      </c>
      <c r="C359" s="3">
        <f t="shared" ca="1" si="49"/>
        <v>6</v>
      </c>
      <c r="D359">
        <f t="shared" ca="1" si="50"/>
        <v>412.19551094833537</v>
      </c>
      <c r="E359" s="8">
        <f t="shared" ca="1" si="51"/>
        <v>0.71651598136173478</v>
      </c>
      <c r="F359" s="8">
        <f t="shared" ca="1" si="52"/>
        <v>409.84714133891231</v>
      </c>
      <c r="G359" s="8">
        <f t="shared" ca="1" si="53"/>
        <v>0.59002675787416281</v>
      </c>
      <c r="H359" s="8" t="str">
        <f t="shared" ca="1" si="54"/>
        <v>-</v>
      </c>
      <c r="I359" s="8" t="str">
        <f t="shared" ca="1" si="55"/>
        <v>-</v>
      </c>
      <c r="K359" s="7">
        <f t="shared" ca="1" si="48"/>
        <v>412.19551094833537</v>
      </c>
      <c r="L359" s="7">
        <f t="array" aca="1" ref="L359:Q359" ca="1">IF(K359&lt;fPower1,(fPower1-K359)*K359*fRev0/dLowInterp1+(K359-fPower0)*K359*fRev1/dLowInterp2,
IF(K359&lt;fPower3,(K359-fPower2)*(K359-fPower3)*fRev1/dHighInterp1-(K359-fPower1)*(K359-fPower3)*fRev2/dHighInterp2+(K359-fPower1)*(K359-fPower2)*fRev3/dHighInterp3,1))</f>
        <v>1</v>
      </c>
      <c r="M359" s="8">
        <f ca="1"/>
        <v>1</v>
      </c>
      <c r="N359" s="8">
        <f ca="1"/>
        <v>1</v>
      </c>
      <c r="O359" s="8">
        <f ca="1"/>
        <v>1</v>
      </c>
      <c r="P359" s="8">
        <f ca="1"/>
        <v>0.96590566415244683</v>
      </c>
      <c r="Q359" s="8">
        <f ca="1"/>
        <v>0.71651598136173478</v>
      </c>
      <c r="S359" s="10" t="str">
        <f t="shared" ca="1" si="56"/>
        <v>-</v>
      </c>
      <c r="T359" s="6" t="str">
        <f t="array" aca="1" ref="T359:Y359" ca="1">IFERROR(IF(S359&lt;fRev1,(SQRT(dLowCoeffB^2+S359*dLowCoeffA*4)-dLowCoeffB)/(dLowCoeffA*2),
(SQRT(dHighCoeffB^2-(fRev1*fPower2*fPower3/dHighInterp1
-fRev2*fPower1*fPower3/dHighInterp2+fRev3*fPower1*fPower2/dHighInterp3-S359)
*dHighCoeffA*4)+dHighCoeffB)/(dHighCoeffA*2)),"-")</f>
        <v>-</v>
      </c>
      <c r="U359" s="3" t="str">
        <f ca="1"/>
        <v>-</v>
      </c>
      <c r="V359" s="3" t="str">
        <f ca="1"/>
        <v>-</v>
      </c>
      <c r="W359" s="3" t="str">
        <f ca="1"/>
        <v>-</v>
      </c>
      <c r="X359" s="3" t="str">
        <f ca="1"/>
        <v>-</v>
      </c>
      <c r="Y359" s="3" t="str">
        <f ca="1"/>
        <v>-</v>
      </c>
    </row>
    <row r="360" spans="1:25" x14ac:dyDescent="0.25">
      <c r="A360">
        <v>358</v>
      </c>
      <c r="B360" s="9">
        <f t="shared" si="47"/>
        <v>9.9444444444444446</v>
      </c>
      <c r="C360" s="3">
        <f t="shared" ca="1" si="49"/>
        <v>6</v>
      </c>
      <c r="D360">
        <f t="shared" ca="1" si="50"/>
        <v>413.19551094833537</v>
      </c>
      <c r="E360" s="8">
        <f t="shared" ca="1" si="51"/>
        <v>0.71854706858637896</v>
      </c>
      <c r="F360" s="8">
        <f t="shared" ca="1" si="52"/>
        <v>411.00892323140874</v>
      </c>
      <c r="G360" s="8">
        <f t="shared" ca="1" si="53"/>
        <v>0.59319812302255326</v>
      </c>
      <c r="H360" s="8" t="str">
        <f t="shared" ca="1" si="54"/>
        <v>-</v>
      </c>
      <c r="I360" s="8" t="str">
        <f t="shared" ca="1" si="55"/>
        <v>-</v>
      </c>
      <c r="K360" s="7">
        <f t="shared" ca="1" si="48"/>
        <v>413.19551094833537</v>
      </c>
      <c r="L360" s="7">
        <f t="array" aca="1" ref="L360:Q360" ca="1">IF(K360&lt;fPower1,(fPower1-K360)*K360*fRev0/dLowInterp1+(K360-fPower0)*K360*fRev1/dLowInterp2,
IF(K360&lt;fPower3,(K360-fPower2)*(K360-fPower3)*fRev1/dHighInterp1-(K360-fPower1)*(K360-fPower3)*fRev2/dHighInterp2+(K360-fPower1)*(K360-fPower2)*fRev3/dHighInterp3,1))</f>
        <v>1</v>
      </c>
      <c r="M360" s="8">
        <f ca="1"/>
        <v>1</v>
      </c>
      <c r="N360" s="8">
        <f ca="1"/>
        <v>1</v>
      </c>
      <c r="O360" s="8">
        <f ca="1"/>
        <v>1</v>
      </c>
      <c r="P360" s="8">
        <f ca="1"/>
        <v>0.96703035847424401</v>
      </c>
      <c r="Q360" s="8">
        <f ca="1"/>
        <v>0.71854706858637896</v>
      </c>
      <c r="S360" s="10" t="str">
        <f t="shared" ca="1" si="56"/>
        <v>-</v>
      </c>
      <c r="T360" s="6" t="str">
        <f t="array" aca="1" ref="T360:Y360" ca="1">IFERROR(IF(S360&lt;fRev1,(SQRT(dLowCoeffB^2+S360*dLowCoeffA*4)-dLowCoeffB)/(dLowCoeffA*2),
(SQRT(dHighCoeffB^2-(fRev1*fPower2*fPower3/dHighInterp1
-fRev2*fPower1*fPower3/dHighInterp2+fRev3*fPower1*fPower2/dHighInterp3-S360)
*dHighCoeffA*4)+dHighCoeffB)/(dHighCoeffA*2)),"-")</f>
        <v>-</v>
      </c>
      <c r="U360" s="3" t="str">
        <f ca="1"/>
        <v>-</v>
      </c>
      <c r="V360" s="3" t="str">
        <f ca="1"/>
        <v>-</v>
      </c>
      <c r="W360" s="3" t="str">
        <f ca="1"/>
        <v>-</v>
      </c>
      <c r="X360" s="3" t="str">
        <f ca="1"/>
        <v>-</v>
      </c>
      <c r="Y360" s="3" t="str">
        <f ca="1"/>
        <v>-</v>
      </c>
    </row>
    <row r="361" spans="1:25" x14ac:dyDescent="0.25">
      <c r="A361">
        <v>359</v>
      </c>
      <c r="B361" s="9">
        <f t="shared" si="47"/>
        <v>9.9722222222222214</v>
      </c>
      <c r="C361" s="3">
        <f t="shared" ca="1" si="49"/>
        <v>6</v>
      </c>
      <c r="D361">
        <f t="shared" ca="1" si="50"/>
        <v>414.19551094833537</v>
      </c>
      <c r="E361" s="8">
        <f t="shared" ca="1" si="51"/>
        <v>0.72057159115634772</v>
      </c>
      <c r="F361" s="8">
        <f t="shared" ca="1" si="52"/>
        <v>412.1669501414309</v>
      </c>
      <c r="G361" s="8">
        <f t="shared" ca="1" si="53"/>
        <v>0.59637842356376802</v>
      </c>
      <c r="H361" s="8" t="str">
        <f t="shared" ca="1" si="54"/>
        <v>-</v>
      </c>
      <c r="I361" s="8" t="str">
        <f t="shared" ca="1" si="55"/>
        <v>-</v>
      </c>
      <c r="K361" s="7">
        <f t="shared" ca="1" si="48"/>
        <v>414.19551094833537</v>
      </c>
      <c r="L361" s="7">
        <f t="array" aca="1" ref="L361:Q361" ca="1">IF(K361&lt;fPower1,(fPower1-K361)*K361*fRev0/dLowInterp1+(K361-fPower0)*K361*fRev1/dLowInterp2,
IF(K361&lt;fPower3,(K361-fPower2)*(K361-fPower3)*fRev1/dHighInterp1-(K361-fPower1)*(K361-fPower3)*fRev2/dHighInterp2+(K361-fPower1)*(K361-fPower2)*fRev3/dHighInterp3,1))</f>
        <v>1</v>
      </c>
      <c r="M361" s="8">
        <f ca="1"/>
        <v>1</v>
      </c>
      <c r="N361" s="8">
        <f ca="1"/>
        <v>1</v>
      </c>
      <c r="O361" s="8">
        <f ca="1"/>
        <v>1</v>
      </c>
      <c r="P361" s="8">
        <f ca="1"/>
        <v>0.96813952728603958</v>
      </c>
      <c r="Q361" s="8">
        <f ca="1"/>
        <v>0.72057159115634772</v>
      </c>
      <c r="S361" s="10" t="str">
        <f t="shared" ca="1" si="56"/>
        <v>-</v>
      </c>
      <c r="T361" s="6" t="str">
        <f t="array" aca="1" ref="T361:Y361" ca="1">IFERROR(IF(S361&lt;fRev1,(SQRT(dLowCoeffB^2+S361*dLowCoeffA*4)-dLowCoeffB)/(dLowCoeffA*2),
(SQRT(dHighCoeffB^2-(fRev1*fPower2*fPower3/dHighInterp1
-fRev2*fPower1*fPower3/dHighInterp2+fRev3*fPower1*fPower2/dHighInterp3-S361)
*dHighCoeffA*4)+dHighCoeffB)/(dHighCoeffA*2)),"-")</f>
        <v>-</v>
      </c>
      <c r="U361" s="3" t="str">
        <f ca="1"/>
        <v>-</v>
      </c>
      <c r="V361" s="3" t="str">
        <f ca="1"/>
        <v>-</v>
      </c>
      <c r="W361" s="3" t="str">
        <f ca="1"/>
        <v>-</v>
      </c>
      <c r="X361" s="3" t="str">
        <f ca="1"/>
        <v>-</v>
      </c>
      <c r="Y361" s="3" t="str">
        <f ca="1"/>
        <v>-</v>
      </c>
    </row>
    <row r="362" spans="1:25" x14ac:dyDescent="0.25">
      <c r="A362">
        <v>360</v>
      </c>
      <c r="B362" s="9">
        <f t="shared" si="47"/>
        <v>10</v>
      </c>
      <c r="C362" s="3">
        <f t="shared" ca="1" si="49"/>
        <v>6</v>
      </c>
      <c r="D362">
        <f t="shared" ca="1" si="50"/>
        <v>415.19551094833537</v>
      </c>
      <c r="E362" s="8">
        <f t="shared" ca="1" si="51"/>
        <v>0.72258954907164064</v>
      </c>
      <c r="F362" s="8">
        <f t="shared" ca="1" si="52"/>
        <v>413.32122206897844</v>
      </c>
      <c r="G362" s="8">
        <f t="shared" ca="1" si="53"/>
        <v>0.59956763052417683</v>
      </c>
      <c r="H362" s="8" t="str">
        <f t="shared" ca="1" si="54"/>
        <v>-</v>
      </c>
      <c r="I362" s="8" t="str">
        <f t="shared" ca="1" si="55"/>
        <v>-</v>
      </c>
      <c r="K362" s="7">
        <f t="shared" ca="1" si="48"/>
        <v>415.19551094833537</v>
      </c>
      <c r="L362" s="7">
        <f t="array" aca="1" ref="L362:Q362" ca="1">IF(K362&lt;fPower1,(fPower1-K362)*K362*fRev0/dLowInterp1+(K362-fPower0)*K362*fRev1/dLowInterp2,
IF(K362&lt;fPower3,(K362-fPower2)*(K362-fPower3)*fRev1/dHighInterp1-(K362-fPower1)*(K362-fPower3)*fRev2/dHighInterp2+(K362-fPower1)*(K362-fPower2)*fRev3/dHighInterp3,1))</f>
        <v>1</v>
      </c>
      <c r="M362" s="8">
        <f ca="1"/>
        <v>1</v>
      </c>
      <c r="N362" s="8">
        <f ca="1"/>
        <v>1</v>
      </c>
      <c r="O362" s="8">
        <f ca="1"/>
        <v>1</v>
      </c>
      <c r="P362" s="8">
        <f ca="1"/>
        <v>0.96923317058783365</v>
      </c>
      <c r="Q362" s="8">
        <f ca="1"/>
        <v>0.72258954907164064</v>
      </c>
      <c r="S362" s="10" t="str">
        <f t="shared" ca="1" si="56"/>
        <v>-</v>
      </c>
      <c r="T362" s="6" t="str">
        <f t="array" aca="1" ref="T362:Y362" ca="1">IFERROR(IF(S362&lt;fRev1,(SQRT(dLowCoeffB^2+S362*dLowCoeffA*4)-dLowCoeffB)/(dLowCoeffA*2),
(SQRT(dHighCoeffB^2-(fRev1*fPower2*fPower3/dHighInterp1
-fRev2*fPower1*fPower3/dHighInterp2+fRev3*fPower1*fPower2/dHighInterp3-S362)
*dHighCoeffA*4)+dHighCoeffB)/(dHighCoeffA*2)),"-")</f>
        <v>-</v>
      </c>
      <c r="U362" s="3" t="str">
        <f ca="1"/>
        <v>-</v>
      </c>
      <c r="V362" s="3" t="str">
        <f ca="1"/>
        <v>-</v>
      </c>
      <c r="W362" s="3" t="str">
        <f ca="1"/>
        <v>-</v>
      </c>
      <c r="X362" s="3" t="str">
        <f ca="1"/>
        <v>-</v>
      </c>
      <c r="Y362" s="3" t="str">
        <f ca="1"/>
        <v>-</v>
      </c>
    </row>
    <row r="363" spans="1:25" x14ac:dyDescent="0.25">
      <c r="A363">
        <v>361</v>
      </c>
      <c r="B363" s="9">
        <f t="shared" si="47"/>
        <v>10.027777777777779</v>
      </c>
      <c r="C363" s="3">
        <f t="shared" ca="1" si="49"/>
        <v>6</v>
      </c>
      <c r="D363">
        <f t="shared" ca="1" si="50"/>
        <v>416.19551094833537</v>
      </c>
      <c r="E363" s="8">
        <f t="shared" ca="1" si="51"/>
        <v>0.72460094233225758</v>
      </c>
      <c r="F363" s="8">
        <f t="shared" ca="1" si="52"/>
        <v>414.47173901405131</v>
      </c>
      <c r="G363" s="8">
        <f t="shared" ca="1" si="53"/>
        <v>0.60276571493014941</v>
      </c>
      <c r="H363" s="8" t="str">
        <f t="shared" ca="1" si="54"/>
        <v>-</v>
      </c>
      <c r="I363" s="8" t="str">
        <f t="shared" ca="1" si="55"/>
        <v>-</v>
      </c>
      <c r="K363" s="7">
        <f t="shared" ca="1" si="48"/>
        <v>416.19551094833537</v>
      </c>
      <c r="L363" s="7">
        <f t="array" aca="1" ref="L363:Q363" ca="1">IF(K363&lt;fPower1,(fPower1-K363)*K363*fRev0/dLowInterp1+(K363-fPower0)*K363*fRev1/dLowInterp2,
IF(K363&lt;fPower3,(K363-fPower2)*(K363-fPower3)*fRev1/dHighInterp1-(K363-fPower1)*(K363-fPower3)*fRev2/dHighInterp2+(K363-fPower1)*(K363-fPower2)*fRev3/dHighInterp3,1))</f>
        <v>1</v>
      </c>
      <c r="M363" s="8">
        <f ca="1"/>
        <v>1</v>
      </c>
      <c r="N363" s="8">
        <f ca="1"/>
        <v>1</v>
      </c>
      <c r="O363" s="8">
        <f ca="1"/>
        <v>1</v>
      </c>
      <c r="P363" s="8">
        <f ca="1"/>
        <v>0.97031128837962632</v>
      </c>
      <c r="Q363" s="8">
        <f ca="1"/>
        <v>0.72460094233225758</v>
      </c>
      <c r="S363" s="10" t="str">
        <f t="shared" ca="1" si="56"/>
        <v>-</v>
      </c>
      <c r="T363" s="6" t="str">
        <f t="array" aca="1" ref="T363:Y363" ca="1">IFERROR(IF(S363&lt;fRev1,(SQRT(dLowCoeffB^2+S363*dLowCoeffA*4)-dLowCoeffB)/(dLowCoeffA*2),
(SQRT(dHighCoeffB^2-(fRev1*fPower2*fPower3/dHighInterp1
-fRev2*fPower1*fPower3/dHighInterp2+fRev3*fPower1*fPower2/dHighInterp3-S363)
*dHighCoeffA*4)+dHighCoeffB)/(dHighCoeffA*2)),"-")</f>
        <v>-</v>
      </c>
      <c r="U363" s="3" t="str">
        <f ca="1"/>
        <v>-</v>
      </c>
      <c r="V363" s="3" t="str">
        <f ca="1"/>
        <v>-</v>
      </c>
      <c r="W363" s="3" t="str">
        <f ca="1"/>
        <v>-</v>
      </c>
      <c r="X363" s="3" t="str">
        <f ca="1"/>
        <v>-</v>
      </c>
      <c r="Y363" s="3" t="str">
        <f ca="1"/>
        <v>-</v>
      </c>
    </row>
    <row r="364" spans="1:25" x14ac:dyDescent="0.25">
      <c r="A364">
        <v>362</v>
      </c>
      <c r="B364" s="9">
        <f t="shared" si="47"/>
        <v>10.055555555555555</v>
      </c>
      <c r="C364" s="3">
        <f t="shared" ca="1" si="49"/>
        <v>6</v>
      </c>
      <c r="D364">
        <f t="shared" ca="1" si="50"/>
        <v>417.19551094833537</v>
      </c>
      <c r="E364" s="8">
        <f t="shared" ca="1" si="51"/>
        <v>0.72660577093819889</v>
      </c>
      <c r="F364" s="8">
        <f t="shared" ca="1" si="52"/>
        <v>415.61850097664978</v>
      </c>
      <c r="G364" s="8">
        <f t="shared" ca="1" si="53"/>
        <v>0.60597264780805571</v>
      </c>
      <c r="H364" s="8" t="str">
        <f t="shared" ca="1" si="54"/>
        <v>-</v>
      </c>
      <c r="I364" s="8" t="str">
        <f t="shared" ca="1" si="55"/>
        <v>-</v>
      </c>
      <c r="K364" s="7">
        <f t="shared" ca="1" si="48"/>
        <v>417.19551094833537</v>
      </c>
      <c r="L364" s="7">
        <f t="array" aca="1" ref="L364:Q364" ca="1">IF(K364&lt;fPower1,(fPower1-K364)*K364*fRev0/dLowInterp1+(K364-fPower0)*K364*fRev1/dLowInterp2,
IF(K364&lt;fPower3,(K364-fPower2)*(K364-fPower3)*fRev1/dHighInterp1-(K364-fPower1)*(K364-fPower3)*fRev2/dHighInterp2+(K364-fPower1)*(K364-fPower2)*fRev3/dHighInterp3,1))</f>
        <v>1</v>
      </c>
      <c r="M364" s="8">
        <f ca="1"/>
        <v>1</v>
      </c>
      <c r="N364" s="8">
        <f ca="1"/>
        <v>1</v>
      </c>
      <c r="O364" s="8">
        <f ca="1"/>
        <v>1</v>
      </c>
      <c r="P364" s="8">
        <f ca="1"/>
        <v>0.97137388066141739</v>
      </c>
      <c r="Q364" s="8">
        <f ca="1"/>
        <v>0.72660577093819889</v>
      </c>
      <c r="S364" s="10" t="str">
        <f t="shared" ca="1" si="56"/>
        <v>-</v>
      </c>
      <c r="T364" s="6" t="str">
        <f t="array" aca="1" ref="T364:Y364" ca="1">IFERROR(IF(S364&lt;fRev1,(SQRT(dLowCoeffB^2+S364*dLowCoeffA*4)-dLowCoeffB)/(dLowCoeffA*2),
(SQRT(dHighCoeffB^2-(fRev1*fPower2*fPower3/dHighInterp1
-fRev2*fPower1*fPower3/dHighInterp2+fRev3*fPower1*fPower2/dHighInterp3-S364)
*dHighCoeffA*4)+dHighCoeffB)/(dHighCoeffA*2)),"-")</f>
        <v>-</v>
      </c>
      <c r="U364" s="3" t="str">
        <f ca="1"/>
        <v>-</v>
      </c>
      <c r="V364" s="3" t="str">
        <f ca="1"/>
        <v>-</v>
      </c>
      <c r="W364" s="3" t="str">
        <f ca="1"/>
        <v>-</v>
      </c>
      <c r="X364" s="3" t="str">
        <f ca="1"/>
        <v>-</v>
      </c>
      <c r="Y364" s="3" t="str">
        <f ca="1"/>
        <v>-</v>
      </c>
    </row>
    <row r="365" spans="1:25" x14ac:dyDescent="0.25">
      <c r="A365">
        <v>363</v>
      </c>
      <c r="B365" s="9">
        <f t="shared" si="47"/>
        <v>10.083333333333334</v>
      </c>
      <c r="C365" s="3">
        <f t="shared" ca="1" si="49"/>
        <v>6</v>
      </c>
      <c r="D365">
        <f t="shared" ca="1" si="50"/>
        <v>418.19551094833537</v>
      </c>
      <c r="E365" s="8">
        <f t="shared" ca="1" si="51"/>
        <v>0.72860403488946457</v>
      </c>
      <c r="F365" s="8">
        <f t="shared" ca="1" si="52"/>
        <v>416.76150795677376</v>
      </c>
      <c r="G365" s="8">
        <f t="shared" ca="1" si="53"/>
        <v>0.60918840018426534</v>
      </c>
      <c r="H365" s="8" t="str">
        <f t="shared" ca="1" si="54"/>
        <v>-</v>
      </c>
      <c r="I365" s="8" t="str">
        <f t="shared" ca="1" si="55"/>
        <v>-</v>
      </c>
      <c r="K365" s="7">
        <f t="shared" ca="1" si="48"/>
        <v>418.19551094833537</v>
      </c>
      <c r="L365" s="7">
        <f t="array" aca="1" ref="L365:Q365" ca="1">IF(K365&lt;fPower1,(fPower1-K365)*K365*fRev0/dLowInterp1+(K365-fPower0)*K365*fRev1/dLowInterp2,
IF(K365&lt;fPower3,(K365-fPower2)*(K365-fPower3)*fRev1/dHighInterp1-(K365-fPower1)*(K365-fPower3)*fRev2/dHighInterp2+(K365-fPower1)*(K365-fPower2)*fRev3/dHighInterp3,1))</f>
        <v>1</v>
      </c>
      <c r="M365" s="8">
        <f ca="1"/>
        <v>1</v>
      </c>
      <c r="N365" s="8">
        <f ca="1"/>
        <v>1</v>
      </c>
      <c r="O365" s="8">
        <f ca="1"/>
        <v>1</v>
      </c>
      <c r="P365" s="8">
        <f ca="1"/>
        <v>0.97242094743320695</v>
      </c>
      <c r="Q365" s="8">
        <f ca="1"/>
        <v>0.72860403488946457</v>
      </c>
      <c r="S365" s="10" t="str">
        <f t="shared" ca="1" si="56"/>
        <v>-</v>
      </c>
      <c r="T365" s="6" t="str">
        <f t="array" aca="1" ref="T365:Y365" ca="1">IFERROR(IF(S365&lt;fRev1,(SQRT(dLowCoeffB^2+S365*dLowCoeffA*4)-dLowCoeffB)/(dLowCoeffA*2),
(SQRT(dHighCoeffB^2-(fRev1*fPower2*fPower3/dHighInterp1
-fRev2*fPower1*fPower3/dHighInterp2+fRev3*fPower1*fPower2/dHighInterp3-S365)
*dHighCoeffA*4)+dHighCoeffB)/(dHighCoeffA*2)),"-")</f>
        <v>-</v>
      </c>
      <c r="U365" s="3" t="str">
        <f ca="1"/>
        <v>-</v>
      </c>
      <c r="V365" s="3" t="str">
        <f ca="1"/>
        <v>-</v>
      </c>
      <c r="W365" s="3" t="str">
        <f ca="1"/>
        <v>-</v>
      </c>
      <c r="X365" s="3" t="str">
        <f ca="1"/>
        <v>-</v>
      </c>
      <c r="Y365" s="3" t="str">
        <f ca="1"/>
        <v>-</v>
      </c>
    </row>
    <row r="366" spans="1:25" x14ac:dyDescent="0.25">
      <c r="A366">
        <v>364</v>
      </c>
      <c r="B366" s="9">
        <f t="shared" si="47"/>
        <v>10.111111111111111</v>
      </c>
      <c r="C366" s="3">
        <f t="shared" ca="1" si="49"/>
        <v>6</v>
      </c>
      <c r="D366">
        <f t="shared" ca="1" si="50"/>
        <v>419.19551094833537</v>
      </c>
      <c r="E366" s="8">
        <f t="shared" ca="1" si="51"/>
        <v>0.73059573418605439</v>
      </c>
      <c r="F366" s="8">
        <f t="shared" ca="1" si="52"/>
        <v>417.90075995442311</v>
      </c>
      <c r="G366" s="8">
        <f t="shared" ca="1" si="53"/>
        <v>0.61241294308514826</v>
      </c>
      <c r="H366" s="8" t="str">
        <f t="shared" ca="1" si="54"/>
        <v>-</v>
      </c>
      <c r="I366" s="8" t="str">
        <f t="shared" ca="1" si="55"/>
        <v>-</v>
      </c>
      <c r="K366" s="7">
        <f t="shared" ca="1" si="48"/>
        <v>419.19551094833537</v>
      </c>
      <c r="L366" s="7">
        <f t="array" aca="1" ref="L366:Q366" ca="1">IF(K366&lt;fPower1,(fPower1-K366)*K366*fRev0/dLowInterp1+(K366-fPower0)*K366*fRev1/dLowInterp2,
IF(K366&lt;fPower3,(K366-fPower2)*(K366-fPower3)*fRev1/dHighInterp1-(K366-fPower1)*(K366-fPower3)*fRev2/dHighInterp2+(K366-fPower1)*(K366-fPower2)*fRev3/dHighInterp3,1))</f>
        <v>1</v>
      </c>
      <c r="M366" s="8">
        <f ca="1"/>
        <v>1</v>
      </c>
      <c r="N366" s="8">
        <f ca="1"/>
        <v>1</v>
      </c>
      <c r="O366" s="8">
        <f ca="1"/>
        <v>1</v>
      </c>
      <c r="P366" s="8">
        <f ca="1"/>
        <v>0.97345248869499501</v>
      </c>
      <c r="Q366" s="8">
        <f ca="1"/>
        <v>0.73059573418605439</v>
      </c>
      <c r="S366" s="10" t="str">
        <f t="shared" ca="1" si="56"/>
        <v>-</v>
      </c>
      <c r="T366" s="6" t="str">
        <f t="array" aca="1" ref="T366:Y366" ca="1">IFERROR(IF(S366&lt;fRev1,(SQRT(dLowCoeffB^2+S366*dLowCoeffA*4)-dLowCoeffB)/(dLowCoeffA*2),
(SQRT(dHighCoeffB^2-(fRev1*fPower2*fPower3/dHighInterp1
-fRev2*fPower1*fPower3/dHighInterp2+fRev3*fPower1*fPower2/dHighInterp3-S366)
*dHighCoeffA*4)+dHighCoeffB)/(dHighCoeffA*2)),"-")</f>
        <v>-</v>
      </c>
      <c r="U366" s="3" t="str">
        <f ca="1"/>
        <v>-</v>
      </c>
      <c r="V366" s="3" t="str">
        <f ca="1"/>
        <v>-</v>
      </c>
      <c r="W366" s="3" t="str">
        <f ca="1"/>
        <v>-</v>
      </c>
      <c r="X366" s="3" t="str">
        <f ca="1"/>
        <v>-</v>
      </c>
      <c r="Y366" s="3" t="str">
        <f ca="1"/>
        <v>-</v>
      </c>
    </row>
    <row r="367" spans="1:25" x14ac:dyDescent="0.25">
      <c r="A367">
        <v>365</v>
      </c>
      <c r="B367" s="9">
        <f t="shared" si="47"/>
        <v>10.138888888888889</v>
      </c>
      <c r="C367" s="3">
        <f t="shared" ca="1" si="49"/>
        <v>6</v>
      </c>
      <c r="D367">
        <f t="shared" ca="1" si="50"/>
        <v>420.19551094833537</v>
      </c>
      <c r="E367" s="8">
        <f t="shared" ca="1" si="51"/>
        <v>0.73258086882796847</v>
      </c>
      <c r="F367" s="8">
        <f t="shared" ca="1" si="52"/>
        <v>419.03625696959796</v>
      </c>
      <c r="G367" s="8">
        <f t="shared" ca="1" si="53"/>
        <v>0.6156462475370742</v>
      </c>
      <c r="H367" s="8" t="str">
        <f t="shared" ca="1" si="54"/>
        <v>-</v>
      </c>
      <c r="I367" s="8" t="str">
        <f t="shared" ca="1" si="55"/>
        <v>-</v>
      </c>
      <c r="K367" s="7">
        <f t="shared" ca="1" si="48"/>
        <v>420.19551094833537</v>
      </c>
      <c r="L367" s="7">
        <f t="array" aca="1" ref="L367:Q367" ca="1">IF(K367&lt;fPower1,(fPower1-K367)*K367*fRev0/dLowInterp1+(K367-fPower0)*K367*fRev1/dLowInterp2,
IF(K367&lt;fPower3,(K367-fPower2)*(K367-fPower3)*fRev1/dHighInterp1-(K367-fPower1)*(K367-fPower3)*fRev2/dHighInterp2+(K367-fPower1)*(K367-fPower2)*fRev3/dHighInterp3,1))</f>
        <v>1</v>
      </c>
      <c r="M367" s="8">
        <f ca="1"/>
        <v>1</v>
      </c>
      <c r="N367" s="8">
        <f ca="1"/>
        <v>1</v>
      </c>
      <c r="O367" s="8">
        <f ca="1"/>
        <v>1</v>
      </c>
      <c r="P367" s="8">
        <f ca="1"/>
        <v>0.97446850444678146</v>
      </c>
      <c r="Q367" s="8">
        <f ca="1"/>
        <v>0.73258086882796847</v>
      </c>
      <c r="S367" s="10" t="str">
        <f t="shared" ca="1" si="56"/>
        <v>-</v>
      </c>
      <c r="T367" s="6" t="str">
        <f t="array" aca="1" ref="T367:Y367" ca="1">IFERROR(IF(S367&lt;fRev1,(SQRT(dLowCoeffB^2+S367*dLowCoeffA*4)-dLowCoeffB)/(dLowCoeffA*2),
(SQRT(dHighCoeffB^2-(fRev1*fPower2*fPower3/dHighInterp1
-fRev2*fPower1*fPower3/dHighInterp2+fRev3*fPower1*fPower2/dHighInterp3-S367)
*dHighCoeffA*4)+dHighCoeffB)/(dHighCoeffA*2)),"-")</f>
        <v>-</v>
      </c>
      <c r="U367" s="3" t="str">
        <f ca="1"/>
        <v>-</v>
      </c>
      <c r="V367" s="3" t="str">
        <f ca="1"/>
        <v>-</v>
      </c>
      <c r="W367" s="3" t="str">
        <f ca="1"/>
        <v>-</v>
      </c>
      <c r="X367" s="3" t="str">
        <f ca="1"/>
        <v>-</v>
      </c>
      <c r="Y367" s="3" t="str">
        <f ca="1"/>
        <v>-</v>
      </c>
    </row>
    <row r="368" spans="1:25" x14ac:dyDescent="0.25">
      <c r="A368">
        <v>366</v>
      </c>
      <c r="B368" s="9">
        <f t="shared" si="47"/>
        <v>10.166666666666666</v>
      </c>
      <c r="C368" s="3">
        <f t="shared" ca="1" si="49"/>
        <v>6</v>
      </c>
      <c r="D368">
        <f t="shared" ca="1" si="50"/>
        <v>421.19551094833537</v>
      </c>
      <c r="E368" s="8">
        <f t="shared" ca="1" si="51"/>
        <v>0.73455943881520669</v>
      </c>
      <c r="F368" s="8">
        <f t="shared" ca="1" si="52"/>
        <v>420.16799900229825</v>
      </c>
      <c r="G368" s="8">
        <f t="shared" ca="1" si="53"/>
        <v>0.61888828456641287</v>
      </c>
      <c r="H368" s="8" t="str">
        <f t="shared" ca="1" si="54"/>
        <v>-</v>
      </c>
      <c r="I368" s="8" t="str">
        <f t="shared" ca="1" si="55"/>
        <v>-</v>
      </c>
      <c r="K368" s="7">
        <f t="shared" ca="1" si="48"/>
        <v>421.19551094833537</v>
      </c>
      <c r="L368" s="7">
        <f t="array" aca="1" ref="L368:Q368" ca="1">IF(K368&lt;fPower1,(fPower1-K368)*K368*fRev0/dLowInterp1+(K368-fPower0)*K368*fRev1/dLowInterp2,
IF(K368&lt;fPower3,(K368-fPower2)*(K368-fPower3)*fRev1/dHighInterp1-(K368-fPower1)*(K368-fPower3)*fRev2/dHighInterp2+(K368-fPower1)*(K368-fPower2)*fRev3/dHighInterp3,1))</f>
        <v>1</v>
      </c>
      <c r="M368" s="8">
        <f ca="1"/>
        <v>1</v>
      </c>
      <c r="N368" s="8">
        <f ca="1"/>
        <v>1</v>
      </c>
      <c r="O368" s="8">
        <f ca="1"/>
        <v>1</v>
      </c>
      <c r="P368" s="8">
        <f ca="1"/>
        <v>0.97546899468856652</v>
      </c>
      <c r="Q368" s="8">
        <f ca="1"/>
        <v>0.73455943881520669</v>
      </c>
      <c r="S368" s="10" t="str">
        <f t="shared" ca="1" si="56"/>
        <v>-</v>
      </c>
      <c r="T368" s="6" t="str">
        <f t="array" aca="1" ref="T368:Y368" ca="1">IFERROR(IF(S368&lt;fRev1,(SQRT(dLowCoeffB^2+S368*dLowCoeffA*4)-dLowCoeffB)/(dLowCoeffA*2),
(SQRT(dHighCoeffB^2-(fRev1*fPower2*fPower3/dHighInterp1
-fRev2*fPower1*fPower3/dHighInterp2+fRev3*fPower1*fPower2/dHighInterp3-S368)
*dHighCoeffA*4)+dHighCoeffB)/(dHighCoeffA*2)),"-")</f>
        <v>-</v>
      </c>
      <c r="U368" s="3" t="str">
        <f ca="1"/>
        <v>-</v>
      </c>
      <c r="V368" s="3" t="str">
        <f ca="1"/>
        <v>-</v>
      </c>
      <c r="W368" s="3" t="str">
        <f ca="1"/>
        <v>-</v>
      </c>
      <c r="X368" s="3" t="str">
        <f ca="1"/>
        <v>-</v>
      </c>
      <c r="Y368" s="3" t="str">
        <f ca="1"/>
        <v>-</v>
      </c>
    </row>
    <row r="369" spans="1:25" x14ac:dyDescent="0.25">
      <c r="A369">
        <v>367</v>
      </c>
      <c r="B369" s="9">
        <f t="shared" si="47"/>
        <v>10.194444444444445</v>
      </c>
      <c r="C369" s="3">
        <f t="shared" ca="1" si="49"/>
        <v>6</v>
      </c>
      <c r="D369">
        <f t="shared" ca="1" si="50"/>
        <v>422.19551094833537</v>
      </c>
      <c r="E369" s="8">
        <f t="shared" ca="1" si="51"/>
        <v>0.73653144414776928</v>
      </c>
      <c r="F369" s="8">
        <f t="shared" ca="1" si="52"/>
        <v>421.29598605252403</v>
      </c>
      <c r="G369" s="8">
        <f t="shared" ca="1" si="53"/>
        <v>0.62213902519953423</v>
      </c>
      <c r="H369" s="8" t="str">
        <f t="shared" ca="1" si="54"/>
        <v>-</v>
      </c>
      <c r="I369" s="8" t="str">
        <f t="shared" ca="1" si="55"/>
        <v>-</v>
      </c>
      <c r="K369" s="7">
        <f t="shared" ca="1" si="48"/>
        <v>422.19551094833537</v>
      </c>
      <c r="L369" s="7">
        <f t="array" aca="1" ref="L369:Q369" ca="1">IF(K369&lt;fPower1,(fPower1-K369)*K369*fRev0/dLowInterp1+(K369-fPower0)*K369*fRev1/dLowInterp2,
IF(K369&lt;fPower3,(K369-fPower2)*(K369-fPower3)*fRev1/dHighInterp1-(K369-fPower1)*(K369-fPower3)*fRev2/dHighInterp2+(K369-fPower1)*(K369-fPower2)*fRev3/dHighInterp3,1))</f>
        <v>1</v>
      </c>
      <c r="M369" s="8">
        <f ca="1"/>
        <v>1</v>
      </c>
      <c r="N369" s="8">
        <f ca="1"/>
        <v>1</v>
      </c>
      <c r="O369" s="8">
        <f ca="1"/>
        <v>1</v>
      </c>
      <c r="P369" s="8">
        <f ca="1"/>
        <v>0.97645395942035007</v>
      </c>
      <c r="Q369" s="8">
        <f ca="1"/>
        <v>0.73653144414776928</v>
      </c>
      <c r="S369" s="10" t="str">
        <f t="shared" ca="1" si="56"/>
        <v>-</v>
      </c>
      <c r="T369" s="6" t="str">
        <f t="array" aca="1" ref="T369:Y369" ca="1">IFERROR(IF(S369&lt;fRev1,(SQRT(dLowCoeffB^2+S369*dLowCoeffA*4)-dLowCoeffB)/(dLowCoeffA*2),
(SQRT(dHighCoeffB^2-(fRev1*fPower2*fPower3/dHighInterp1
-fRev2*fPower1*fPower3/dHighInterp2+fRev3*fPower1*fPower2/dHighInterp3-S369)
*dHighCoeffA*4)+dHighCoeffB)/(dHighCoeffA*2)),"-")</f>
        <v>-</v>
      </c>
      <c r="U369" s="3" t="str">
        <f ca="1"/>
        <v>-</v>
      </c>
      <c r="V369" s="3" t="str">
        <f ca="1"/>
        <v>-</v>
      </c>
      <c r="W369" s="3" t="str">
        <f ca="1"/>
        <v>-</v>
      </c>
      <c r="X369" s="3" t="str">
        <f ca="1"/>
        <v>-</v>
      </c>
      <c r="Y369" s="3" t="str">
        <f ca="1"/>
        <v>-</v>
      </c>
    </row>
    <row r="370" spans="1:25" x14ac:dyDescent="0.25">
      <c r="A370">
        <v>368</v>
      </c>
      <c r="B370" s="9">
        <f t="shared" si="47"/>
        <v>10.222222222222221</v>
      </c>
      <c r="C370" s="3">
        <f t="shared" ca="1" si="49"/>
        <v>6</v>
      </c>
      <c r="D370">
        <f t="shared" ca="1" si="50"/>
        <v>423.19551094833537</v>
      </c>
      <c r="E370" s="8">
        <f t="shared" ca="1" si="51"/>
        <v>0.73849688482565612</v>
      </c>
      <c r="F370" s="8">
        <f t="shared" ca="1" si="52"/>
        <v>422.42021812027531</v>
      </c>
      <c r="G370" s="8">
        <f t="shared" ca="1" si="53"/>
        <v>0.62539844046280801</v>
      </c>
      <c r="H370" s="8" t="str">
        <f t="shared" ca="1" si="54"/>
        <v>-</v>
      </c>
      <c r="I370" s="8" t="str">
        <f t="shared" ca="1" si="55"/>
        <v>-</v>
      </c>
      <c r="K370" s="7">
        <f t="shared" ca="1" si="48"/>
        <v>423.19551094833537</v>
      </c>
      <c r="L370" s="7">
        <f t="array" aca="1" ref="L370:Q370" ca="1">IF(K370&lt;fPower1,(fPower1-K370)*K370*fRev0/dLowInterp1+(K370-fPower0)*K370*fRev1/dLowInterp2,
IF(K370&lt;fPower3,(K370-fPower2)*(K370-fPower3)*fRev1/dHighInterp1-(K370-fPower1)*(K370-fPower3)*fRev2/dHighInterp2+(K370-fPower1)*(K370-fPower2)*fRev3/dHighInterp3,1))</f>
        <v>1</v>
      </c>
      <c r="M370" s="8">
        <f ca="1"/>
        <v>1</v>
      </c>
      <c r="N370" s="8">
        <f ca="1"/>
        <v>1</v>
      </c>
      <c r="O370" s="8">
        <f ca="1"/>
        <v>1</v>
      </c>
      <c r="P370" s="8">
        <f ca="1"/>
        <v>0.9774233986421319</v>
      </c>
      <c r="Q370" s="8">
        <f ca="1"/>
        <v>0.73849688482565612</v>
      </c>
      <c r="S370" s="10" t="str">
        <f t="shared" ca="1" si="56"/>
        <v>-</v>
      </c>
      <c r="T370" s="6" t="str">
        <f t="array" aca="1" ref="T370:Y370" ca="1">IFERROR(IF(S370&lt;fRev1,(SQRT(dLowCoeffB^2+S370*dLowCoeffA*4)-dLowCoeffB)/(dLowCoeffA*2),
(SQRT(dHighCoeffB^2-(fRev1*fPower2*fPower3/dHighInterp1
-fRev2*fPower1*fPower3/dHighInterp2+fRev3*fPower1*fPower2/dHighInterp3-S370)
*dHighCoeffA*4)+dHighCoeffB)/(dHighCoeffA*2)),"-")</f>
        <v>-</v>
      </c>
      <c r="U370" s="3" t="str">
        <f ca="1"/>
        <v>-</v>
      </c>
      <c r="V370" s="3" t="str">
        <f ca="1"/>
        <v>-</v>
      </c>
      <c r="W370" s="3" t="str">
        <f ca="1"/>
        <v>-</v>
      </c>
      <c r="X370" s="3" t="str">
        <f ca="1"/>
        <v>-</v>
      </c>
      <c r="Y370" s="3" t="str">
        <f ca="1"/>
        <v>-</v>
      </c>
    </row>
    <row r="371" spans="1:25" x14ac:dyDescent="0.25">
      <c r="A371">
        <v>369</v>
      </c>
      <c r="B371" s="9">
        <f t="shared" si="47"/>
        <v>10.25</v>
      </c>
      <c r="C371" s="3">
        <f t="shared" ca="1" si="49"/>
        <v>6</v>
      </c>
      <c r="D371">
        <f t="shared" ca="1" si="50"/>
        <v>424.19551094833537</v>
      </c>
      <c r="E371" s="8">
        <f t="shared" ca="1" si="51"/>
        <v>0.740455760848867</v>
      </c>
      <c r="F371" s="8">
        <f t="shared" ca="1" si="52"/>
        <v>423.54069520555191</v>
      </c>
      <c r="G371" s="8">
        <f t="shared" ca="1" si="53"/>
        <v>0.62866650138260394</v>
      </c>
      <c r="H371" s="8" t="str">
        <f t="shared" ca="1" si="54"/>
        <v>-</v>
      </c>
      <c r="I371" s="8" t="str">
        <f t="shared" ca="1" si="55"/>
        <v>-</v>
      </c>
      <c r="K371" s="7">
        <f t="shared" ca="1" si="48"/>
        <v>424.19551094833537</v>
      </c>
      <c r="L371" s="7">
        <f t="array" aca="1" ref="L371:Q371" ca="1">IF(K371&lt;fPower1,(fPower1-K371)*K371*fRev0/dLowInterp1+(K371-fPower0)*K371*fRev1/dLowInterp2,
IF(K371&lt;fPower3,(K371-fPower2)*(K371-fPower3)*fRev1/dHighInterp1-(K371-fPower1)*(K371-fPower3)*fRev2/dHighInterp2+(K371-fPower1)*(K371-fPower2)*fRev3/dHighInterp3,1))</f>
        <v>1</v>
      </c>
      <c r="M371" s="8">
        <f ca="1"/>
        <v>1</v>
      </c>
      <c r="N371" s="8">
        <f ca="1"/>
        <v>1</v>
      </c>
      <c r="O371" s="8">
        <f ca="1"/>
        <v>1</v>
      </c>
      <c r="P371" s="8">
        <f ca="1"/>
        <v>0.97837731235391234</v>
      </c>
      <c r="Q371" s="8">
        <f ca="1"/>
        <v>0.740455760848867</v>
      </c>
      <c r="S371" s="10" t="str">
        <f t="shared" ca="1" si="56"/>
        <v>-</v>
      </c>
      <c r="T371" s="6" t="str">
        <f t="array" aca="1" ref="T371:Y371" ca="1">IFERROR(IF(S371&lt;fRev1,(SQRT(dLowCoeffB^2+S371*dLowCoeffA*4)-dLowCoeffB)/(dLowCoeffA*2),
(SQRT(dHighCoeffB^2-(fRev1*fPower2*fPower3/dHighInterp1
-fRev2*fPower1*fPower3/dHighInterp2+fRev3*fPower1*fPower2/dHighInterp3-S371)
*dHighCoeffA*4)+dHighCoeffB)/(dHighCoeffA*2)),"-")</f>
        <v>-</v>
      </c>
      <c r="U371" s="3" t="str">
        <f ca="1"/>
        <v>-</v>
      </c>
      <c r="V371" s="3" t="str">
        <f ca="1"/>
        <v>-</v>
      </c>
      <c r="W371" s="3" t="str">
        <f ca="1"/>
        <v>-</v>
      </c>
      <c r="X371" s="3" t="str">
        <f ca="1"/>
        <v>-</v>
      </c>
      <c r="Y371" s="3" t="str">
        <f ca="1"/>
        <v>-</v>
      </c>
    </row>
    <row r="372" spans="1:25" x14ac:dyDescent="0.25">
      <c r="A372">
        <v>370</v>
      </c>
      <c r="B372" s="9">
        <f t="shared" si="47"/>
        <v>10.277777777777779</v>
      </c>
      <c r="C372" s="3">
        <f t="shared" ca="1" si="49"/>
        <v>6</v>
      </c>
      <c r="D372">
        <f t="shared" ca="1" si="50"/>
        <v>425.19551094833537</v>
      </c>
      <c r="E372" s="8">
        <f t="shared" ca="1" si="51"/>
        <v>0.74240807221740235</v>
      </c>
      <c r="F372" s="8">
        <f t="shared" ca="1" si="52"/>
        <v>424.65741730835413</v>
      </c>
      <c r="G372" s="8">
        <f t="shared" ca="1" si="53"/>
        <v>0.63194317898529184</v>
      </c>
      <c r="H372" s="8" t="str">
        <f t="shared" ca="1" si="54"/>
        <v>-</v>
      </c>
      <c r="I372" s="8" t="str">
        <f t="shared" ca="1" si="55"/>
        <v>-</v>
      </c>
      <c r="K372" s="7">
        <f t="shared" ca="1" si="48"/>
        <v>425.19551094833537</v>
      </c>
      <c r="L372" s="7">
        <f t="array" aca="1" ref="L372:Q372" ca="1">IF(K372&lt;fPower1,(fPower1-K372)*K372*fRev0/dLowInterp1+(K372-fPower0)*K372*fRev1/dLowInterp2,
IF(K372&lt;fPower3,(K372-fPower2)*(K372-fPower3)*fRev1/dHighInterp1-(K372-fPower1)*(K372-fPower3)*fRev2/dHighInterp2+(K372-fPower1)*(K372-fPower2)*fRev3/dHighInterp3,1))</f>
        <v>1</v>
      </c>
      <c r="M372" s="8">
        <f ca="1"/>
        <v>1</v>
      </c>
      <c r="N372" s="8">
        <f ca="1"/>
        <v>1</v>
      </c>
      <c r="O372" s="8">
        <f ca="1"/>
        <v>1</v>
      </c>
      <c r="P372" s="8">
        <f ca="1"/>
        <v>0.97931570055569139</v>
      </c>
      <c r="Q372" s="8">
        <f ca="1"/>
        <v>0.74240807221740235</v>
      </c>
      <c r="S372" s="10" t="str">
        <f t="shared" ca="1" si="56"/>
        <v>-</v>
      </c>
      <c r="T372" s="6" t="str">
        <f t="array" aca="1" ref="T372:Y372" ca="1">IFERROR(IF(S372&lt;fRev1,(SQRT(dLowCoeffB^2+S372*dLowCoeffA*4)-dLowCoeffB)/(dLowCoeffA*2),
(SQRT(dHighCoeffB^2-(fRev1*fPower2*fPower3/dHighInterp1
-fRev2*fPower1*fPower3/dHighInterp2+fRev3*fPower1*fPower2/dHighInterp3-S372)
*dHighCoeffA*4)+dHighCoeffB)/(dHighCoeffA*2)),"-")</f>
        <v>-</v>
      </c>
      <c r="U372" s="3" t="str">
        <f ca="1"/>
        <v>-</v>
      </c>
      <c r="V372" s="3" t="str">
        <f ca="1"/>
        <v>-</v>
      </c>
      <c r="W372" s="3" t="str">
        <f ca="1"/>
        <v>-</v>
      </c>
      <c r="X372" s="3" t="str">
        <f ca="1"/>
        <v>-</v>
      </c>
      <c r="Y372" s="3" t="str">
        <f ca="1"/>
        <v>-</v>
      </c>
    </row>
    <row r="373" spans="1:25" x14ac:dyDescent="0.25">
      <c r="A373">
        <v>371</v>
      </c>
      <c r="B373" s="9">
        <f t="shared" si="47"/>
        <v>10.305555555555555</v>
      </c>
      <c r="C373" s="3">
        <f t="shared" ca="1" si="49"/>
        <v>6</v>
      </c>
      <c r="D373">
        <f t="shared" ca="1" si="50"/>
        <v>426.19551094833537</v>
      </c>
      <c r="E373" s="8">
        <f t="shared" ca="1" si="51"/>
        <v>0.74435381893126173</v>
      </c>
      <c r="F373" s="8">
        <f t="shared" ca="1" si="52"/>
        <v>425.77038442868172</v>
      </c>
      <c r="G373" s="8">
        <f t="shared" ca="1" si="53"/>
        <v>0.63522844429724157</v>
      </c>
      <c r="H373" s="8" t="str">
        <f t="shared" ca="1" si="54"/>
        <v>-</v>
      </c>
      <c r="I373" s="8" t="str">
        <f t="shared" ca="1" si="55"/>
        <v>-</v>
      </c>
      <c r="K373" s="7">
        <f t="shared" ca="1" si="48"/>
        <v>426.19551094833537</v>
      </c>
      <c r="L373" s="7">
        <f t="array" aca="1" ref="L373:Q373" ca="1">IF(K373&lt;fPower1,(fPower1-K373)*K373*fRev0/dLowInterp1+(K373-fPower0)*K373*fRev1/dLowInterp2,
IF(K373&lt;fPower3,(K373-fPower2)*(K373-fPower3)*fRev1/dHighInterp1-(K373-fPower1)*(K373-fPower3)*fRev2/dHighInterp2+(K373-fPower1)*(K373-fPower2)*fRev3/dHighInterp3,1))</f>
        <v>1</v>
      </c>
      <c r="M373" s="8">
        <f ca="1"/>
        <v>1</v>
      </c>
      <c r="N373" s="8">
        <f ca="1"/>
        <v>1</v>
      </c>
      <c r="O373" s="8">
        <f ca="1"/>
        <v>1</v>
      </c>
      <c r="P373" s="8">
        <f ca="1"/>
        <v>0.98023856324746872</v>
      </c>
      <c r="Q373" s="8">
        <f ca="1"/>
        <v>0.74435381893126173</v>
      </c>
      <c r="S373" s="10" t="str">
        <f t="shared" ca="1" si="56"/>
        <v>-</v>
      </c>
      <c r="T373" s="6" t="str">
        <f t="array" aca="1" ref="T373:Y373" ca="1">IFERROR(IF(S373&lt;fRev1,(SQRT(dLowCoeffB^2+S373*dLowCoeffA*4)-dLowCoeffB)/(dLowCoeffA*2),
(SQRT(dHighCoeffB^2-(fRev1*fPower2*fPower3/dHighInterp1
-fRev2*fPower1*fPower3/dHighInterp2+fRev3*fPower1*fPower2/dHighInterp3-S373)
*dHighCoeffA*4)+dHighCoeffB)/(dHighCoeffA*2)),"-")</f>
        <v>-</v>
      </c>
      <c r="U373" s="3" t="str">
        <f ca="1"/>
        <v>-</v>
      </c>
      <c r="V373" s="3" t="str">
        <f ca="1"/>
        <v>-</v>
      </c>
      <c r="W373" s="3" t="str">
        <f ca="1"/>
        <v>-</v>
      </c>
      <c r="X373" s="3" t="str">
        <f ca="1"/>
        <v>-</v>
      </c>
      <c r="Y373" s="3" t="str">
        <f ca="1"/>
        <v>-</v>
      </c>
    </row>
    <row r="374" spans="1:25" x14ac:dyDescent="0.25">
      <c r="A374">
        <v>372</v>
      </c>
      <c r="B374" s="9">
        <f t="shared" si="47"/>
        <v>10.333333333333334</v>
      </c>
      <c r="C374" s="3">
        <f t="shared" ca="1" si="49"/>
        <v>6</v>
      </c>
      <c r="D374">
        <f t="shared" ca="1" si="50"/>
        <v>427.19551094833537</v>
      </c>
      <c r="E374" s="8">
        <f t="shared" ca="1" si="51"/>
        <v>0.74629300099044549</v>
      </c>
      <c r="F374" s="8">
        <f t="shared" ca="1" si="52"/>
        <v>426.87959656653481</v>
      </c>
      <c r="G374" s="8">
        <f t="shared" ca="1" si="53"/>
        <v>0.63852226834482284</v>
      </c>
      <c r="H374" s="8" t="str">
        <f t="shared" ca="1" si="54"/>
        <v>-</v>
      </c>
      <c r="I374" s="8" t="str">
        <f t="shared" ca="1" si="55"/>
        <v>-</v>
      </c>
      <c r="K374" s="7">
        <f t="shared" ca="1" si="48"/>
        <v>427.19551094833537</v>
      </c>
      <c r="L374" s="7">
        <f t="array" aca="1" ref="L374:Q374" ca="1">IF(K374&lt;fPower1,(fPower1-K374)*K374*fRev0/dLowInterp1+(K374-fPower0)*K374*fRev1/dLowInterp2,
IF(K374&lt;fPower3,(K374-fPower2)*(K374-fPower3)*fRev1/dHighInterp1-(K374-fPower1)*(K374-fPower3)*fRev2/dHighInterp2+(K374-fPower1)*(K374-fPower2)*fRev3/dHighInterp3,1))</f>
        <v>1</v>
      </c>
      <c r="M374" s="8">
        <f ca="1"/>
        <v>1</v>
      </c>
      <c r="N374" s="8">
        <f ca="1"/>
        <v>1</v>
      </c>
      <c r="O374" s="8">
        <f ca="1"/>
        <v>1</v>
      </c>
      <c r="P374" s="8">
        <f ca="1"/>
        <v>0.98114590042924477</v>
      </c>
      <c r="Q374" s="8">
        <f ca="1"/>
        <v>0.74629300099044549</v>
      </c>
      <c r="S374" s="10" t="str">
        <f t="shared" ca="1" si="56"/>
        <v>-</v>
      </c>
      <c r="T374" s="6" t="str">
        <f t="array" aca="1" ref="T374:Y374" ca="1">IFERROR(IF(S374&lt;fRev1,(SQRT(dLowCoeffB^2+S374*dLowCoeffA*4)-dLowCoeffB)/(dLowCoeffA*2),
(SQRT(dHighCoeffB^2-(fRev1*fPower2*fPower3/dHighInterp1
-fRev2*fPower1*fPower3/dHighInterp2+fRev3*fPower1*fPower2/dHighInterp3-S374)
*dHighCoeffA*4)+dHighCoeffB)/(dHighCoeffA*2)),"-")</f>
        <v>-</v>
      </c>
      <c r="U374" s="3" t="str">
        <f ca="1"/>
        <v>-</v>
      </c>
      <c r="V374" s="3" t="str">
        <f ca="1"/>
        <v>-</v>
      </c>
      <c r="W374" s="3" t="str">
        <f ca="1"/>
        <v>-</v>
      </c>
      <c r="X374" s="3" t="str">
        <f ca="1"/>
        <v>-</v>
      </c>
      <c r="Y374" s="3" t="str">
        <f ca="1"/>
        <v>-</v>
      </c>
    </row>
    <row r="375" spans="1:25" x14ac:dyDescent="0.25">
      <c r="A375">
        <v>373</v>
      </c>
      <c r="B375" s="9">
        <f t="shared" si="47"/>
        <v>10.361111111111111</v>
      </c>
      <c r="C375" s="3">
        <f t="shared" ca="1" si="49"/>
        <v>6</v>
      </c>
      <c r="D375">
        <f t="shared" ca="1" si="50"/>
        <v>428.19551094833537</v>
      </c>
      <c r="E375" s="8">
        <f t="shared" ca="1" si="51"/>
        <v>0.7482256183949535</v>
      </c>
      <c r="F375" s="8">
        <f t="shared" ca="1" si="52"/>
        <v>427.9850537219134</v>
      </c>
      <c r="G375" s="8">
        <f t="shared" ca="1" si="53"/>
        <v>0.6418246221544055</v>
      </c>
      <c r="H375" s="8" t="str">
        <f t="shared" ca="1" si="54"/>
        <v>-</v>
      </c>
      <c r="I375" s="8" t="str">
        <f t="shared" ca="1" si="55"/>
        <v>-</v>
      </c>
      <c r="K375" s="7">
        <f t="shared" ca="1" si="48"/>
        <v>428.19551094833537</v>
      </c>
      <c r="L375" s="7">
        <f t="array" aca="1" ref="L375:Q375" ca="1">IF(K375&lt;fPower1,(fPower1-K375)*K375*fRev0/dLowInterp1+(K375-fPower0)*K375*fRev1/dLowInterp2,
IF(K375&lt;fPower3,(K375-fPower2)*(K375-fPower3)*fRev1/dHighInterp1-(K375-fPower1)*(K375-fPower3)*fRev2/dHighInterp2+(K375-fPower1)*(K375-fPower2)*fRev3/dHighInterp3,1))</f>
        <v>1</v>
      </c>
      <c r="M375" s="8">
        <f ca="1"/>
        <v>1</v>
      </c>
      <c r="N375" s="8">
        <f ca="1"/>
        <v>1</v>
      </c>
      <c r="O375" s="8">
        <f ca="1"/>
        <v>1</v>
      </c>
      <c r="P375" s="8">
        <f ca="1"/>
        <v>0.98203771210101909</v>
      </c>
      <c r="Q375" s="8">
        <f ca="1"/>
        <v>0.7482256183949535</v>
      </c>
      <c r="S375" s="10" t="str">
        <f t="shared" ca="1" si="56"/>
        <v>-</v>
      </c>
      <c r="T375" s="6" t="str">
        <f t="array" aca="1" ref="T375:Y375" ca="1">IFERROR(IF(S375&lt;fRev1,(SQRT(dLowCoeffB^2+S375*dLowCoeffA*4)-dLowCoeffB)/(dLowCoeffA*2),
(SQRT(dHighCoeffB^2-(fRev1*fPower2*fPower3/dHighInterp1
-fRev2*fPower1*fPower3/dHighInterp2+fRev3*fPower1*fPower2/dHighInterp3-S375)
*dHighCoeffA*4)+dHighCoeffB)/(dHighCoeffA*2)),"-")</f>
        <v>-</v>
      </c>
      <c r="U375" s="3" t="str">
        <f ca="1"/>
        <v>-</v>
      </c>
      <c r="V375" s="3" t="str">
        <f ca="1"/>
        <v>-</v>
      </c>
      <c r="W375" s="3" t="str">
        <f ca="1"/>
        <v>-</v>
      </c>
      <c r="X375" s="3" t="str">
        <f ca="1"/>
        <v>-</v>
      </c>
      <c r="Y375" s="3" t="str">
        <f ca="1"/>
        <v>-</v>
      </c>
    </row>
    <row r="376" spans="1:25" x14ac:dyDescent="0.25">
      <c r="A376">
        <v>374</v>
      </c>
      <c r="B376" s="9">
        <f t="shared" si="47"/>
        <v>10.388888888888889</v>
      </c>
      <c r="C376" s="3">
        <f t="shared" ca="1" si="49"/>
        <v>6</v>
      </c>
      <c r="D376">
        <f t="shared" ca="1" si="50"/>
        <v>429.19551094833537</v>
      </c>
      <c r="E376" s="8">
        <f t="shared" ca="1" si="51"/>
        <v>0.75015167114478565</v>
      </c>
      <c r="F376" s="8">
        <f t="shared" ca="1" si="52"/>
        <v>429.08675589481737</v>
      </c>
      <c r="G376" s="8">
        <f t="shared" ca="1" si="53"/>
        <v>0.64513547675235938</v>
      </c>
      <c r="H376" s="8" t="str">
        <f t="shared" ca="1" si="54"/>
        <v>-</v>
      </c>
      <c r="I376" s="8" t="str">
        <f t="shared" ca="1" si="55"/>
        <v>-</v>
      </c>
      <c r="K376" s="7">
        <f t="shared" ca="1" si="48"/>
        <v>429.19551094833537</v>
      </c>
      <c r="L376" s="7">
        <f t="array" aca="1" ref="L376:Q376" ca="1">IF(K376&lt;fPower1,(fPower1-K376)*K376*fRev0/dLowInterp1+(K376-fPower0)*K376*fRev1/dLowInterp2,
IF(K376&lt;fPower3,(K376-fPower2)*(K376-fPower3)*fRev1/dHighInterp1-(K376-fPower1)*(K376-fPower3)*fRev2/dHighInterp2+(K376-fPower1)*(K376-fPower2)*fRev3/dHighInterp3,1))</f>
        <v>1</v>
      </c>
      <c r="M376" s="8">
        <f ca="1"/>
        <v>1</v>
      </c>
      <c r="N376" s="8">
        <f ca="1"/>
        <v>1</v>
      </c>
      <c r="O376" s="8">
        <f ca="1"/>
        <v>1</v>
      </c>
      <c r="P376" s="8">
        <f ca="1"/>
        <v>0.98291399826279213</v>
      </c>
      <c r="Q376" s="8">
        <f ca="1"/>
        <v>0.75015167114478565</v>
      </c>
      <c r="S376" s="10" t="str">
        <f t="shared" ca="1" si="56"/>
        <v>-</v>
      </c>
      <c r="T376" s="6" t="str">
        <f t="array" aca="1" ref="T376:Y376" ca="1">IFERROR(IF(S376&lt;fRev1,(SQRT(dLowCoeffB^2+S376*dLowCoeffA*4)-dLowCoeffB)/(dLowCoeffA*2),
(SQRT(dHighCoeffB^2-(fRev1*fPower2*fPower3/dHighInterp1
-fRev2*fPower1*fPower3/dHighInterp2+fRev3*fPower1*fPower2/dHighInterp3-S376)
*dHighCoeffA*4)+dHighCoeffB)/(dHighCoeffA*2)),"-")</f>
        <v>-</v>
      </c>
      <c r="U376" s="3" t="str">
        <f ca="1"/>
        <v>-</v>
      </c>
      <c r="V376" s="3" t="str">
        <f ca="1"/>
        <v>-</v>
      </c>
      <c r="W376" s="3" t="str">
        <f ca="1"/>
        <v>-</v>
      </c>
      <c r="X376" s="3" t="str">
        <f ca="1"/>
        <v>-</v>
      </c>
      <c r="Y376" s="3" t="str">
        <f ca="1"/>
        <v>-</v>
      </c>
    </row>
    <row r="377" spans="1:25" x14ac:dyDescent="0.25">
      <c r="A377">
        <v>375</v>
      </c>
      <c r="B377" s="9">
        <f t="shared" si="47"/>
        <v>10.416666666666666</v>
      </c>
      <c r="C377" s="3">
        <f t="shared" ca="1" si="49"/>
        <v>6</v>
      </c>
      <c r="D377">
        <f t="shared" ca="1" si="50"/>
        <v>430.19551094833537</v>
      </c>
      <c r="E377" s="8">
        <f t="shared" ca="1" si="51"/>
        <v>0.75207115923994206</v>
      </c>
      <c r="F377" s="8">
        <f t="shared" ca="1" si="52"/>
        <v>430.18470308524684</v>
      </c>
      <c r="G377" s="8">
        <f t="shared" ca="1" si="53"/>
        <v>0.64845480316505422</v>
      </c>
      <c r="H377" s="8" t="str">
        <f t="shared" ca="1" si="54"/>
        <v>-</v>
      </c>
      <c r="I377" s="8" t="str">
        <f t="shared" ca="1" si="55"/>
        <v>-</v>
      </c>
      <c r="K377" s="7">
        <f t="shared" ca="1" si="48"/>
        <v>430.19551094833537</v>
      </c>
      <c r="L377" s="7">
        <f t="array" aca="1" ref="L377:Q377" ca="1">IF(K377&lt;fPower1,(fPower1-K377)*K377*fRev0/dLowInterp1+(K377-fPower0)*K377*fRev1/dLowInterp2,
IF(K377&lt;fPower3,(K377-fPower2)*(K377-fPower3)*fRev1/dHighInterp1-(K377-fPower1)*(K377-fPower3)*fRev2/dHighInterp2+(K377-fPower1)*(K377-fPower2)*fRev3/dHighInterp3,1))</f>
        <v>1</v>
      </c>
      <c r="M377" s="8">
        <f ca="1"/>
        <v>1</v>
      </c>
      <c r="N377" s="8">
        <f ca="1"/>
        <v>1</v>
      </c>
      <c r="O377" s="8">
        <f ca="1"/>
        <v>1</v>
      </c>
      <c r="P377" s="8">
        <f ca="1"/>
        <v>0.98377475891456334</v>
      </c>
      <c r="Q377" s="8">
        <f ca="1"/>
        <v>0.75207115923994206</v>
      </c>
      <c r="S377" s="10" t="str">
        <f t="shared" ca="1" si="56"/>
        <v>-</v>
      </c>
      <c r="T377" s="6" t="str">
        <f t="array" aca="1" ref="T377:Y377" ca="1">IFERROR(IF(S377&lt;fRev1,(SQRT(dLowCoeffB^2+S377*dLowCoeffA*4)-dLowCoeffB)/(dLowCoeffA*2),
(SQRT(dHighCoeffB^2-(fRev1*fPower2*fPower3/dHighInterp1
-fRev2*fPower1*fPower3/dHighInterp2+fRev3*fPower1*fPower2/dHighInterp3-S377)
*dHighCoeffA*4)+dHighCoeffB)/(dHighCoeffA*2)),"-")</f>
        <v>-</v>
      </c>
      <c r="U377" s="3" t="str">
        <f ca="1"/>
        <v>-</v>
      </c>
      <c r="V377" s="3" t="str">
        <f ca="1"/>
        <v>-</v>
      </c>
      <c r="W377" s="3" t="str">
        <f ca="1"/>
        <v>-</v>
      </c>
      <c r="X377" s="3" t="str">
        <f ca="1"/>
        <v>-</v>
      </c>
      <c r="Y377" s="3" t="str">
        <f ca="1"/>
        <v>-</v>
      </c>
    </row>
    <row r="378" spans="1:25" x14ac:dyDescent="0.25">
      <c r="A378">
        <v>376</v>
      </c>
      <c r="B378" s="9">
        <f t="shared" si="47"/>
        <v>10.444444444444445</v>
      </c>
      <c r="C378" s="3">
        <f t="shared" ca="1" si="49"/>
        <v>6</v>
      </c>
      <c r="D378">
        <f t="shared" ca="1" si="50"/>
        <v>431.19551094833537</v>
      </c>
      <c r="E378" s="8">
        <f t="shared" ca="1" si="51"/>
        <v>0.75398408268042272</v>
      </c>
      <c r="F378" s="8">
        <f t="shared" ca="1" si="52"/>
        <v>431.2788952932018</v>
      </c>
      <c r="G378" s="8">
        <f t="shared" ca="1" si="53"/>
        <v>0.65178257241885984</v>
      </c>
      <c r="H378" s="8" t="str">
        <f t="shared" ca="1" si="54"/>
        <v>-</v>
      </c>
      <c r="I378" s="8" t="str">
        <f t="shared" ca="1" si="55"/>
        <v>-</v>
      </c>
      <c r="K378" s="7">
        <f t="shared" ca="1" si="48"/>
        <v>431.19551094833537</v>
      </c>
      <c r="L378" s="7">
        <f t="array" aca="1" ref="L378:Q378" ca="1">IF(K378&lt;fPower1,(fPower1-K378)*K378*fRev0/dLowInterp1+(K378-fPower0)*K378*fRev1/dLowInterp2,
IF(K378&lt;fPower3,(K378-fPower2)*(K378-fPower3)*fRev1/dHighInterp1-(K378-fPower1)*(K378-fPower3)*fRev2/dHighInterp2+(K378-fPower1)*(K378-fPower2)*fRev3/dHighInterp3,1))</f>
        <v>1</v>
      </c>
      <c r="M378" s="8">
        <f ca="1"/>
        <v>1</v>
      </c>
      <c r="N378" s="8">
        <f ca="1"/>
        <v>1</v>
      </c>
      <c r="O378" s="8">
        <f ca="1"/>
        <v>1</v>
      </c>
      <c r="P378" s="8">
        <f ca="1"/>
        <v>0.98461999405633316</v>
      </c>
      <c r="Q378" s="8">
        <f ca="1"/>
        <v>0.75398408268042272</v>
      </c>
      <c r="S378" s="10" t="str">
        <f t="shared" ca="1" si="56"/>
        <v>-</v>
      </c>
      <c r="T378" s="6" t="str">
        <f t="array" aca="1" ref="T378:Y378" ca="1">IFERROR(IF(S378&lt;fRev1,(SQRT(dLowCoeffB^2+S378*dLowCoeffA*4)-dLowCoeffB)/(dLowCoeffA*2),
(SQRT(dHighCoeffB^2-(fRev1*fPower2*fPower3/dHighInterp1
-fRev2*fPower1*fPower3/dHighInterp2+fRev3*fPower1*fPower2/dHighInterp3-S378)
*dHighCoeffA*4)+dHighCoeffB)/(dHighCoeffA*2)),"-")</f>
        <v>-</v>
      </c>
      <c r="U378" s="3" t="str">
        <f ca="1"/>
        <v>-</v>
      </c>
      <c r="V378" s="3" t="str">
        <f ca="1"/>
        <v>-</v>
      </c>
      <c r="W378" s="3" t="str">
        <f ca="1"/>
        <v>-</v>
      </c>
      <c r="X378" s="3" t="str">
        <f ca="1"/>
        <v>-</v>
      </c>
      <c r="Y378" s="3" t="str">
        <f ca="1"/>
        <v>-</v>
      </c>
    </row>
    <row r="379" spans="1:25" x14ac:dyDescent="0.25">
      <c r="A379">
        <v>377</v>
      </c>
      <c r="B379" s="9">
        <f t="shared" si="47"/>
        <v>10.472222222222221</v>
      </c>
      <c r="C379" s="3">
        <f t="shared" ca="1" si="49"/>
        <v>6</v>
      </c>
      <c r="D379">
        <f t="shared" ca="1" si="50"/>
        <v>432.19551094833537</v>
      </c>
      <c r="E379" s="8">
        <f t="shared" ca="1" si="51"/>
        <v>0.75589044146622775</v>
      </c>
      <c r="F379" s="8">
        <f t="shared" ca="1" si="52"/>
        <v>432.36933251868226</v>
      </c>
      <c r="G379" s="8">
        <f t="shared" ca="1" si="53"/>
        <v>0.65511875554014598</v>
      </c>
      <c r="H379" s="8" t="str">
        <f t="shared" ca="1" si="54"/>
        <v>-</v>
      </c>
      <c r="I379" s="8" t="str">
        <f t="shared" ca="1" si="55"/>
        <v>-</v>
      </c>
      <c r="K379" s="7">
        <f t="shared" ca="1" si="48"/>
        <v>432.19551094833537</v>
      </c>
      <c r="L379" s="7">
        <f t="array" aca="1" ref="L379:Q379" ca="1">IF(K379&lt;fPower1,(fPower1-K379)*K379*fRev0/dLowInterp1+(K379-fPower0)*K379*fRev1/dLowInterp2,
IF(K379&lt;fPower3,(K379-fPower2)*(K379-fPower3)*fRev1/dHighInterp1-(K379-fPower1)*(K379-fPower3)*fRev2/dHighInterp2+(K379-fPower1)*(K379-fPower2)*fRev3/dHighInterp3,1))</f>
        <v>1</v>
      </c>
      <c r="M379" s="8">
        <f ca="1"/>
        <v>1</v>
      </c>
      <c r="N379" s="8">
        <f ca="1"/>
        <v>1</v>
      </c>
      <c r="O379" s="8">
        <f ca="1"/>
        <v>1</v>
      </c>
      <c r="P379" s="8">
        <f ca="1"/>
        <v>0.98544970368810159</v>
      </c>
      <c r="Q379" s="8">
        <f ca="1"/>
        <v>0.75589044146622775</v>
      </c>
      <c r="S379" s="10" t="str">
        <f t="shared" ca="1" si="56"/>
        <v>-</v>
      </c>
      <c r="T379" s="6" t="str">
        <f t="array" aca="1" ref="T379:Y379" ca="1">IFERROR(IF(S379&lt;fRev1,(SQRT(dLowCoeffB^2+S379*dLowCoeffA*4)-dLowCoeffB)/(dLowCoeffA*2),
(SQRT(dHighCoeffB^2-(fRev1*fPower2*fPower3/dHighInterp1
-fRev2*fPower1*fPower3/dHighInterp2+fRev3*fPower1*fPower2/dHighInterp3-S379)
*dHighCoeffA*4)+dHighCoeffB)/(dHighCoeffA*2)),"-")</f>
        <v>-</v>
      </c>
      <c r="U379" s="3" t="str">
        <f ca="1"/>
        <v>-</v>
      </c>
      <c r="V379" s="3" t="str">
        <f ca="1"/>
        <v>-</v>
      </c>
      <c r="W379" s="3" t="str">
        <f ca="1"/>
        <v>-</v>
      </c>
      <c r="X379" s="3" t="str">
        <f ca="1"/>
        <v>-</v>
      </c>
      <c r="Y379" s="3" t="str">
        <f ca="1"/>
        <v>-</v>
      </c>
    </row>
    <row r="380" spans="1:25" x14ac:dyDescent="0.25">
      <c r="A380">
        <v>378</v>
      </c>
      <c r="B380" s="9">
        <f t="shared" si="47"/>
        <v>10.5</v>
      </c>
      <c r="C380" s="3">
        <f t="shared" ca="1" si="49"/>
        <v>6</v>
      </c>
      <c r="D380">
        <f t="shared" ca="1" si="50"/>
        <v>433.19551094833537</v>
      </c>
      <c r="E380" s="8">
        <f t="shared" ca="1" si="51"/>
        <v>0.75779023559735692</v>
      </c>
      <c r="F380" s="8">
        <f t="shared" ca="1" si="52"/>
        <v>433.45601476168815</v>
      </c>
      <c r="G380" s="8">
        <f t="shared" ca="1" si="53"/>
        <v>0.65846332355528248</v>
      </c>
      <c r="H380" s="8" t="str">
        <f t="shared" ca="1" si="54"/>
        <v>-</v>
      </c>
      <c r="I380" s="8" t="str">
        <f t="shared" ca="1" si="55"/>
        <v>-</v>
      </c>
      <c r="K380" s="7">
        <f t="shared" ca="1" si="48"/>
        <v>433.19551094833537</v>
      </c>
      <c r="L380" s="7">
        <f t="array" aca="1" ref="L380:Q380" ca="1">IF(K380&lt;fPower1,(fPower1-K380)*K380*fRev0/dLowInterp1+(K380-fPower0)*K380*fRev1/dLowInterp2,
IF(K380&lt;fPower3,(K380-fPower2)*(K380-fPower3)*fRev1/dHighInterp1-(K380-fPower1)*(K380-fPower3)*fRev2/dHighInterp2+(K380-fPower1)*(K380-fPower2)*fRev3/dHighInterp3,1))</f>
        <v>1</v>
      </c>
      <c r="M380" s="8">
        <f ca="1"/>
        <v>1</v>
      </c>
      <c r="N380" s="8">
        <f ca="1"/>
        <v>1</v>
      </c>
      <c r="O380" s="8">
        <f ca="1"/>
        <v>1</v>
      </c>
      <c r="P380" s="8">
        <f ca="1"/>
        <v>0.9862638878098684</v>
      </c>
      <c r="Q380" s="8">
        <f ca="1"/>
        <v>0.75779023559735692</v>
      </c>
      <c r="S380" s="10" t="str">
        <f t="shared" ca="1" si="56"/>
        <v>-</v>
      </c>
      <c r="T380" s="6" t="str">
        <f t="array" aca="1" ref="T380:Y380" ca="1">IFERROR(IF(S380&lt;fRev1,(SQRT(dLowCoeffB^2+S380*dLowCoeffA*4)-dLowCoeffB)/(dLowCoeffA*2),
(SQRT(dHighCoeffB^2-(fRev1*fPower2*fPower3/dHighInterp1
-fRev2*fPower1*fPower3/dHighInterp2+fRev3*fPower1*fPower2/dHighInterp3-S380)
*dHighCoeffA*4)+dHighCoeffB)/(dHighCoeffA*2)),"-")</f>
        <v>-</v>
      </c>
      <c r="U380" s="3" t="str">
        <f ca="1"/>
        <v>-</v>
      </c>
      <c r="V380" s="3" t="str">
        <f ca="1"/>
        <v>-</v>
      </c>
      <c r="W380" s="3" t="str">
        <f ca="1"/>
        <v>-</v>
      </c>
      <c r="X380" s="3" t="str">
        <f ca="1"/>
        <v>-</v>
      </c>
      <c r="Y380" s="3" t="str">
        <f ca="1"/>
        <v>-</v>
      </c>
    </row>
    <row r="381" spans="1:25" x14ac:dyDescent="0.25">
      <c r="A381">
        <v>379</v>
      </c>
      <c r="B381" s="9">
        <f t="shared" si="47"/>
        <v>10.527777777777779</v>
      </c>
      <c r="C381" s="3">
        <f t="shared" ca="1" si="49"/>
        <v>6</v>
      </c>
      <c r="D381">
        <f t="shared" ca="1" si="50"/>
        <v>434.19551094833537</v>
      </c>
      <c r="E381" s="8">
        <f t="shared" ca="1" si="51"/>
        <v>0.75968346507381024</v>
      </c>
      <c r="F381" s="8">
        <f t="shared" ca="1" si="52"/>
        <v>434.53894202221943</v>
      </c>
      <c r="G381" s="8">
        <f t="shared" ca="1" si="53"/>
        <v>0.66181624749063905</v>
      </c>
      <c r="H381" s="8" t="str">
        <f t="shared" ca="1" si="54"/>
        <v>-</v>
      </c>
      <c r="I381" s="8" t="str">
        <f t="shared" ca="1" si="55"/>
        <v>-</v>
      </c>
      <c r="K381" s="7">
        <f t="shared" ca="1" si="48"/>
        <v>434.19551094833537</v>
      </c>
      <c r="L381" s="7">
        <f t="array" aca="1" ref="L381:Q381" ca="1">IF(K381&lt;fPower1,(fPower1-K381)*K381*fRev0/dLowInterp1+(K381-fPower0)*K381*fRev1/dLowInterp2,
IF(K381&lt;fPower3,(K381-fPower2)*(K381-fPower3)*fRev1/dHighInterp1-(K381-fPower1)*(K381-fPower3)*fRev2/dHighInterp2+(K381-fPower1)*(K381-fPower2)*fRev3/dHighInterp3,1))</f>
        <v>1</v>
      </c>
      <c r="M381" s="8">
        <f ca="1"/>
        <v>1</v>
      </c>
      <c r="N381" s="8">
        <f ca="1"/>
        <v>1</v>
      </c>
      <c r="O381" s="8">
        <f ca="1"/>
        <v>1</v>
      </c>
      <c r="P381" s="8">
        <f ca="1"/>
        <v>0.9870625464216336</v>
      </c>
      <c r="Q381" s="8">
        <f ca="1"/>
        <v>0.75968346507381024</v>
      </c>
      <c r="S381" s="10" t="str">
        <f t="shared" ca="1" si="56"/>
        <v>-</v>
      </c>
      <c r="T381" s="6" t="str">
        <f t="array" aca="1" ref="T381:Y381" ca="1">IFERROR(IF(S381&lt;fRev1,(SQRT(dLowCoeffB^2+S381*dLowCoeffA*4)-dLowCoeffB)/(dLowCoeffA*2),
(SQRT(dHighCoeffB^2-(fRev1*fPower2*fPower3/dHighInterp1
-fRev2*fPower1*fPower3/dHighInterp2+fRev3*fPower1*fPower2/dHighInterp3-S381)
*dHighCoeffA*4)+dHighCoeffB)/(dHighCoeffA*2)),"-")</f>
        <v>-</v>
      </c>
      <c r="U381" s="3" t="str">
        <f ca="1"/>
        <v>-</v>
      </c>
      <c r="V381" s="3" t="str">
        <f ca="1"/>
        <v>-</v>
      </c>
      <c r="W381" s="3" t="str">
        <f ca="1"/>
        <v>-</v>
      </c>
      <c r="X381" s="3" t="str">
        <f ca="1"/>
        <v>-</v>
      </c>
      <c r="Y381" s="3" t="str">
        <f ca="1"/>
        <v>-</v>
      </c>
    </row>
    <row r="382" spans="1:25" x14ac:dyDescent="0.25">
      <c r="A382">
        <v>380</v>
      </c>
      <c r="B382" s="9">
        <f t="shared" si="47"/>
        <v>10.555555555555555</v>
      </c>
      <c r="C382" s="3">
        <f t="shared" ca="1" si="49"/>
        <v>6</v>
      </c>
      <c r="D382">
        <f t="shared" ca="1" si="50"/>
        <v>435.19551094833537</v>
      </c>
      <c r="E382" s="8">
        <f t="shared" ca="1" si="51"/>
        <v>0.76157012989558792</v>
      </c>
      <c r="F382" s="8">
        <f t="shared" ca="1" si="52"/>
        <v>435.61811430027632</v>
      </c>
      <c r="G382" s="8">
        <f t="shared" ca="1" si="53"/>
        <v>0.66517749837258566</v>
      </c>
      <c r="H382" s="8" t="str">
        <f t="shared" ca="1" si="54"/>
        <v>-</v>
      </c>
      <c r="I382" s="8" t="str">
        <f t="shared" ca="1" si="55"/>
        <v>-</v>
      </c>
      <c r="K382" s="7">
        <f t="shared" ca="1" si="48"/>
        <v>435.19551094833537</v>
      </c>
      <c r="L382" s="7">
        <f t="array" aca="1" ref="L382:Q382" ca="1">IF(K382&lt;fPower1,(fPower1-K382)*K382*fRev0/dLowInterp1+(K382-fPower0)*K382*fRev1/dLowInterp2,
IF(K382&lt;fPower3,(K382-fPower2)*(K382-fPower3)*fRev1/dHighInterp1-(K382-fPower1)*(K382-fPower3)*fRev2/dHighInterp2+(K382-fPower1)*(K382-fPower2)*fRev3/dHighInterp3,1))</f>
        <v>1</v>
      </c>
      <c r="M382" s="8">
        <f ca="1"/>
        <v>1</v>
      </c>
      <c r="N382" s="8">
        <f ca="1"/>
        <v>1</v>
      </c>
      <c r="O382" s="8">
        <f ca="1"/>
        <v>1</v>
      </c>
      <c r="P382" s="8">
        <f ca="1"/>
        <v>0.98784567952339741</v>
      </c>
      <c r="Q382" s="8">
        <f ca="1"/>
        <v>0.76157012989558792</v>
      </c>
      <c r="S382" s="10" t="str">
        <f t="shared" ca="1" si="56"/>
        <v>-</v>
      </c>
      <c r="T382" s="6" t="str">
        <f t="array" aca="1" ref="T382:Y382" ca="1">IFERROR(IF(S382&lt;fRev1,(SQRT(dLowCoeffB^2+S382*dLowCoeffA*4)-dLowCoeffB)/(dLowCoeffA*2),
(SQRT(dHighCoeffB^2-(fRev1*fPower2*fPower3/dHighInterp1
-fRev2*fPower1*fPower3/dHighInterp2+fRev3*fPower1*fPower2/dHighInterp3-S382)
*dHighCoeffA*4)+dHighCoeffB)/(dHighCoeffA*2)),"-")</f>
        <v>-</v>
      </c>
      <c r="U382" s="3" t="str">
        <f ca="1"/>
        <v>-</v>
      </c>
      <c r="V382" s="3" t="str">
        <f ca="1"/>
        <v>-</v>
      </c>
      <c r="W382" s="3" t="str">
        <f ca="1"/>
        <v>-</v>
      </c>
      <c r="X382" s="3" t="str">
        <f ca="1"/>
        <v>-</v>
      </c>
      <c r="Y382" s="3" t="str">
        <f ca="1"/>
        <v>-</v>
      </c>
    </row>
    <row r="383" spans="1:25" x14ac:dyDescent="0.25">
      <c r="A383">
        <v>381</v>
      </c>
      <c r="B383" s="9">
        <f t="shared" si="47"/>
        <v>10.583333333333334</v>
      </c>
      <c r="C383" s="3">
        <f t="shared" ca="1" si="49"/>
        <v>6</v>
      </c>
      <c r="D383">
        <f t="shared" ca="1" si="50"/>
        <v>436.19551094833537</v>
      </c>
      <c r="E383" s="8">
        <f t="shared" ca="1" si="51"/>
        <v>0.76345023006268986</v>
      </c>
      <c r="F383" s="8">
        <f t="shared" ca="1" si="52"/>
        <v>436.69353159585859</v>
      </c>
      <c r="G383" s="8">
        <f t="shared" ca="1" si="53"/>
        <v>0.66854704722749203</v>
      </c>
      <c r="H383" s="8" t="str">
        <f t="shared" ca="1" si="54"/>
        <v>-</v>
      </c>
      <c r="I383" s="8" t="str">
        <f t="shared" ca="1" si="55"/>
        <v>-</v>
      </c>
      <c r="K383" s="7">
        <f t="shared" ca="1" si="48"/>
        <v>436.19551094833537</v>
      </c>
      <c r="L383" s="7">
        <f t="array" aca="1" ref="L383:Q383" ca="1">IF(K383&lt;fPower1,(fPower1-K383)*K383*fRev0/dLowInterp1+(K383-fPower0)*K383*fRev1/dLowInterp2,
IF(K383&lt;fPower3,(K383-fPower2)*(K383-fPower3)*fRev1/dHighInterp1-(K383-fPower1)*(K383-fPower3)*fRev2/dHighInterp2+(K383-fPower1)*(K383-fPower2)*fRev3/dHighInterp3,1))</f>
        <v>1</v>
      </c>
      <c r="M383" s="8">
        <f ca="1"/>
        <v>1</v>
      </c>
      <c r="N383" s="8">
        <f ca="1"/>
        <v>1</v>
      </c>
      <c r="O383" s="8">
        <f ca="1"/>
        <v>1</v>
      </c>
      <c r="P383" s="8">
        <f ca="1"/>
        <v>0.98861328711515972</v>
      </c>
      <c r="Q383" s="8">
        <f ca="1"/>
        <v>0.76345023006268986</v>
      </c>
      <c r="S383" s="10" t="str">
        <f t="shared" ca="1" si="56"/>
        <v>-</v>
      </c>
      <c r="T383" s="6" t="str">
        <f t="array" aca="1" ref="T383:Y383" ca="1">IFERROR(IF(S383&lt;fRev1,(SQRT(dLowCoeffB^2+S383*dLowCoeffA*4)-dLowCoeffB)/(dLowCoeffA*2),
(SQRT(dHighCoeffB^2-(fRev1*fPower2*fPower3/dHighInterp1
-fRev2*fPower1*fPower3/dHighInterp2+fRev3*fPower1*fPower2/dHighInterp3-S383)
*dHighCoeffA*4)+dHighCoeffB)/(dHighCoeffA*2)),"-")</f>
        <v>-</v>
      </c>
      <c r="U383" s="3" t="str">
        <f ca="1"/>
        <v>-</v>
      </c>
      <c r="V383" s="3" t="str">
        <f ca="1"/>
        <v>-</v>
      </c>
      <c r="W383" s="3" t="str">
        <f ca="1"/>
        <v>-</v>
      </c>
      <c r="X383" s="3" t="str">
        <f ca="1"/>
        <v>-</v>
      </c>
      <c r="Y383" s="3" t="str">
        <f ca="1"/>
        <v>-</v>
      </c>
    </row>
    <row r="384" spans="1:25" x14ac:dyDescent="0.25">
      <c r="A384">
        <v>382</v>
      </c>
      <c r="B384" s="9">
        <f t="shared" si="47"/>
        <v>10.611111111111111</v>
      </c>
      <c r="C384" s="3">
        <f t="shared" ca="1" si="49"/>
        <v>6</v>
      </c>
      <c r="D384">
        <f t="shared" ca="1" si="50"/>
        <v>437.19551094833537</v>
      </c>
      <c r="E384" s="8">
        <f t="shared" ca="1" si="51"/>
        <v>0.76532376557511583</v>
      </c>
      <c r="F384" s="8">
        <f t="shared" ca="1" si="52"/>
        <v>437.76519390896624</v>
      </c>
      <c r="G384" s="8">
        <f t="shared" ca="1" si="53"/>
        <v>0.67192486508172788</v>
      </c>
      <c r="H384" s="8" t="str">
        <f t="shared" ca="1" si="54"/>
        <v>-</v>
      </c>
      <c r="I384" s="8" t="str">
        <f t="shared" ca="1" si="55"/>
        <v>-</v>
      </c>
      <c r="K384" s="7">
        <f t="shared" ca="1" si="48"/>
        <v>437.19551094833537</v>
      </c>
      <c r="L384" s="7">
        <f t="array" aca="1" ref="L384:Q384" ca="1">IF(K384&lt;fPower1,(fPower1-K384)*K384*fRev0/dLowInterp1+(K384-fPower0)*K384*fRev1/dLowInterp2,
IF(K384&lt;fPower3,(K384-fPower2)*(K384-fPower3)*fRev1/dHighInterp1-(K384-fPower1)*(K384-fPower3)*fRev2/dHighInterp2+(K384-fPower1)*(K384-fPower2)*fRev3/dHighInterp3,1))</f>
        <v>1</v>
      </c>
      <c r="M384" s="8">
        <f ca="1"/>
        <v>1</v>
      </c>
      <c r="N384" s="8">
        <f ca="1"/>
        <v>1</v>
      </c>
      <c r="O384" s="8">
        <f ca="1"/>
        <v>1</v>
      </c>
      <c r="P384" s="8">
        <f ca="1"/>
        <v>0.98936536919692064</v>
      </c>
      <c r="Q384" s="8">
        <f ca="1"/>
        <v>0.76532376557511583</v>
      </c>
      <c r="S384" s="10" t="str">
        <f t="shared" ca="1" si="56"/>
        <v>-</v>
      </c>
      <c r="T384" s="6" t="str">
        <f t="array" aca="1" ref="T384:Y384" ca="1">IFERROR(IF(S384&lt;fRev1,(SQRT(dLowCoeffB^2+S384*dLowCoeffA*4)-dLowCoeffB)/(dLowCoeffA*2),
(SQRT(dHighCoeffB^2-(fRev1*fPower2*fPower3/dHighInterp1
-fRev2*fPower1*fPower3/dHighInterp2+fRev3*fPower1*fPower2/dHighInterp3-S384)
*dHighCoeffA*4)+dHighCoeffB)/(dHighCoeffA*2)),"-")</f>
        <v>-</v>
      </c>
      <c r="U384" s="3" t="str">
        <f ca="1"/>
        <v>-</v>
      </c>
      <c r="V384" s="3" t="str">
        <f ca="1"/>
        <v>-</v>
      </c>
      <c r="W384" s="3" t="str">
        <f ca="1"/>
        <v>-</v>
      </c>
      <c r="X384" s="3" t="str">
        <f ca="1"/>
        <v>-</v>
      </c>
      <c r="Y384" s="3" t="str">
        <f ca="1"/>
        <v>-</v>
      </c>
    </row>
    <row r="385" spans="1:25" x14ac:dyDescent="0.25">
      <c r="A385">
        <v>383</v>
      </c>
      <c r="B385" s="9">
        <f t="shared" si="47"/>
        <v>10.638888888888889</v>
      </c>
      <c r="C385" s="3">
        <f t="shared" ca="1" si="49"/>
        <v>6</v>
      </c>
      <c r="D385">
        <f t="shared" ca="1" si="50"/>
        <v>438.19551094833537</v>
      </c>
      <c r="E385" s="8">
        <f t="shared" ca="1" si="51"/>
        <v>0.76719073643286628</v>
      </c>
      <c r="F385" s="8">
        <f t="shared" ca="1" si="52"/>
        <v>438.8331012395995</v>
      </c>
      <c r="G385" s="8">
        <f t="shared" ca="1" si="53"/>
        <v>0.67531092296166306</v>
      </c>
      <c r="H385" s="8" t="str">
        <f t="shared" ca="1" si="54"/>
        <v>-</v>
      </c>
      <c r="I385" s="8" t="str">
        <f t="shared" ca="1" si="55"/>
        <v>-</v>
      </c>
      <c r="K385" s="7">
        <f t="shared" ca="1" si="48"/>
        <v>438.19551094833537</v>
      </c>
      <c r="L385" s="7">
        <f t="array" aca="1" ref="L385:Q385" ca="1">IF(K385&lt;fPower1,(fPower1-K385)*K385*fRev0/dLowInterp1+(K385-fPower0)*K385*fRev1/dLowInterp2,
IF(K385&lt;fPower3,(K385-fPower2)*(K385-fPower3)*fRev1/dHighInterp1-(K385-fPower1)*(K385-fPower3)*fRev2/dHighInterp2+(K385-fPower1)*(K385-fPower2)*fRev3/dHighInterp3,1))</f>
        <v>1</v>
      </c>
      <c r="M385" s="8">
        <f ca="1"/>
        <v>1</v>
      </c>
      <c r="N385" s="8">
        <f ca="1"/>
        <v>1</v>
      </c>
      <c r="O385" s="8">
        <f ca="1"/>
        <v>1</v>
      </c>
      <c r="P385" s="8">
        <f ca="1"/>
        <v>0.99010192576867984</v>
      </c>
      <c r="Q385" s="8">
        <f ca="1"/>
        <v>0.76719073643286628</v>
      </c>
      <c r="S385" s="10" t="str">
        <f t="shared" ca="1" si="56"/>
        <v>-</v>
      </c>
      <c r="T385" s="6" t="str">
        <f t="array" aca="1" ref="T385:Y385" ca="1">IFERROR(IF(S385&lt;fRev1,(SQRT(dLowCoeffB^2+S385*dLowCoeffA*4)-dLowCoeffB)/(dLowCoeffA*2),
(SQRT(dHighCoeffB^2-(fRev1*fPower2*fPower3/dHighInterp1
-fRev2*fPower1*fPower3/dHighInterp2+fRev3*fPower1*fPower2/dHighInterp3-S385)
*dHighCoeffA*4)+dHighCoeffB)/(dHighCoeffA*2)),"-")</f>
        <v>-</v>
      </c>
      <c r="U385" s="3" t="str">
        <f ca="1"/>
        <v>-</v>
      </c>
      <c r="V385" s="3" t="str">
        <f ca="1"/>
        <v>-</v>
      </c>
      <c r="W385" s="3" t="str">
        <f ca="1"/>
        <v>-</v>
      </c>
      <c r="X385" s="3" t="str">
        <f ca="1"/>
        <v>-</v>
      </c>
      <c r="Y385" s="3" t="str">
        <f ca="1"/>
        <v>-</v>
      </c>
    </row>
    <row r="386" spans="1:25" x14ac:dyDescent="0.25">
      <c r="A386">
        <v>384</v>
      </c>
      <c r="B386" s="9">
        <f t="shared" ref="B386:B449" si="57">A386/36</f>
        <v>10.666666666666666</v>
      </c>
      <c r="C386" s="3">
        <f t="shared" ca="1" si="49"/>
        <v>6</v>
      </c>
      <c r="D386">
        <f t="shared" ca="1" si="50"/>
        <v>439.19551094833537</v>
      </c>
      <c r="E386" s="8">
        <f t="shared" ca="1" si="51"/>
        <v>0.76905114263594077</v>
      </c>
      <c r="F386" s="8">
        <f t="shared" ca="1" si="52"/>
        <v>439.89725358775814</v>
      </c>
      <c r="G386" s="8">
        <f t="shared" ca="1" si="53"/>
        <v>0.6787051918936674</v>
      </c>
      <c r="H386" s="8" t="str">
        <f t="shared" ca="1" si="54"/>
        <v>-</v>
      </c>
      <c r="I386" s="8" t="str">
        <f t="shared" ca="1" si="55"/>
        <v>-</v>
      </c>
      <c r="K386" s="7">
        <f t="shared" ref="K386:K449" ca="1" si="58">D386</f>
        <v>439.19551094833537</v>
      </c>
      <c r="L386" s="7">
        <f t="array" aca="1" ref="L386:Q386" ca="1">IF(K386&lt;fPower1,(fPower1-K386)*K386*fRev0/dLowInterp1+(K386-fPower0)*K386*fRev1/dLowInterp2,
IF(K386&lt;fPower3,(K386-fPower2)*(K386-fPower3)*fRev1/dHighInterp1-(K386-fPower1)*(K386-fPower3)*fRev2/dHighInterp2+(K386-fPower1)*(K386-fPower2)*fRev3/dHighInterp3,1))</f>
        <v>1</v>
      </c>
      <c r="M386" s="8">
        <f ca="1"/>
        <v>1</v>
      </c>
      <c r="N386" s="8">
        <f ca="1"/>
        <v>1</v>
      </c>
      <c r="O386" s="8">
        <f ca="1"/>
        <v>1</v>
      </c>
      <c r="P386" s="8">
        <f ca="1"/>
        <v>0.99082295683043753</v>
      </c>
      <c r="Q386" s="8">
        <f ca="1"/>
        <v>0.76905114263594077</v>
      </c>
      <c r="S386" s="10" t="str">
        <f t="shared" ca="1" si="56"/>
        <v>-</v>
      </c>
      <c r="T386" s="6" t="str">
        <f t="array" aca="1" ref="T386:Y386" ca="1">IFERROR(IF(S386&lt;fRev1,(SQRT(dLowCoeffB^2+S386*dLowCoeffA*4)-dLowCoeffB)/(dLowCoeffA*2),
(SQRT(dHighCoeffB^2-(fRev1*fPower2*fPower3/dHighInterp1
-fRev2*fPower1*fPower3/dHighInterp2+fRev3*fPower1*fPower2/dHighInterp3-S386)
*dHighCoeffA*4)+dHighCoeffB)/(dHighCoeffA*2)),"-")</f>
        <v>-</v>
      </c>
      <c r="U386" s="3" t="str">
        <f ca="1"/>
        <v>-</v>
      </c>
      <c r="V386" s="3" t="str">
        <f ca="1"/>
        <v>-</v>
      </c>
      <c r="W386" s="3" t="str">
        <f ca="1"/>
        <v>-</v>
      </c>
      <c r="X386" s="3" t="str">
        <f ca="1"/>
        <v>-</v>
      </c>
      <c r="Y386" s="3" t="str">
        <f ca="1"/>
        <v>-</v>
      </c>
    </row>
    <row r="387" spans="1:25" x14ac:dyDescent="0.25">
      <c r="A387">
        <v>385</v>
      </c>
      <c r="B387" s="9">
        <f t="shared" si="57"/>
        <v>10.694444444444445</v>
      </c>
      <c r="C387" s="3">
        <f t="shared" ref="C387:C450" ca="1" si="59">MAX(COUNTIFS(ShiftGears,"&lt;="&amp;MaxGear,ShiftPointsUse,"&lt;="&amp;D386+CarSetPower)+1,C386)</f>
        <v>6</v>
      </c>
      <c r="D387">
        <f t="shared" ref="D387:D450" ca="1" si="60">MIN(IF(C387&gt;C386,I386,D386+CarSetPower),INDEX(fPower3,C387))</f>
        <v>440.19551094833537</v>
      </c>
      <c r="E387" s="8">
        <f t="shared" ref="E387:E450" ca="1" si="61">INDEX(L387:Q387,C387)</f>
        <v>0.77090498418433961</v>
      </c>
      <c r="F387" s="8">
        <f t="shared" ref="F387:F450" ca="1" si="62">MIN(E387*INDEX(MaxSpeed,C387)*CarSetMult,F386+AccelCap)</f>
        <v>440.95765095344228</v>
      </c>
      <c r="G387" s="8">
        <f t="shared" ref="G387:G450" ca="1" si="63">G386+F387/36/3600</f>
        <v>0.68210764290411063</v>
      </c>
      <c r="H387" s="8" t="str">
        <f t="shared" ref="H387:H450" ca="1" si="64">IF(C387&lt;MaxGear,F387/INDEX(MaxSpeed,C387+1)/CarSetMult,"-")</f>
        <v>-</v>
      </c>
      <c r="I387" s="8" t="str">
        <f t="shared" ref="I387:I450" ca="1" si="65">IF(C387&lt;MaxGear,INDEX(T387:Y387,C387+1),"-")</f>
        <v>-</v>
      </c>
      <c r="K387" s="7">
        <f t="shared" ca="1" si="58"/>
        <v>440.19551094833537</v>
      </c>
      <c r="L387" s="7">
        <f t="array" aca="1" ref="L387:Q387" ca="1">IF(K387&lt;fPower1,(fPower1-K387)*K387*fRev0/dLowInterp1+(K387-fPower0)*K387*fRev1/dLowInterp2,
IF(K387&lt;fPower3,(K387-fPower2)*(K387-fPower3)*fRev1/dHighInterp1-(K387-fPower1)*(K387-fPower3)*fRev2/dHighInterp2+(K387-fPower1)*(K387-fPower2)*fRev3/dHighInterp3,1))</f>
        <v>1</v>
      </c>
      <c r="M387" s="8">
        <f ca="1"/>
        <v>1</v>
      </c>
      <c r="N387" s="8">
        <f ca="1"/>
        <v>1</v>
      </c>
      <c r="O387" s="8">
        <f ca="1"/>
        <v>1</v>
      </c>
      <c r="P387" s="8">
        <f ca="1"/>
        <v>0.99152846238219383</v>
      </c>
      <c r="Q387" s="8">
        <f ca="1"/>
        <v>0.77090498418433961</v>
      </c>
      <c r="S387" s="10" t="str">
        <f t="shared" ref="S387:S450" ca="1" si="66">H387</f>
        <v>-</v>
      </c>
      <c r="T387" s="6" t="str">
        <f t="array" aca="1" ref="T387:Y387" ca="1">IFERROR(IF(S387&lt;fRev1,(SQRT(dLowCoeffB^2+S387*dLowCoeffA*4)-dLowCoeffB)/(dLowCoeffA*2),
(SQRT(dHighCoeffB^2-(fRev1*fPower2*fPower3/dHighInterp1
-fRev2*fPower1*fPower3/dHighInterp2+fRev3*fPower1*fPower2/dHighInterp3-S387)
*dHighCoeffA*4)+dHighCoeffB)/(dHighCoeffA*2)),"-")</f>
        <v>-</v>
      </c>
      <c r="U387" s="3" t="str">
        <f ca="1"/>
        <v>-</v>
      </c>
      <c r="V387" s="3" t="str">
        <f ca="1"/>
        <v>-</v>
      </c>
      <c r="W387" s="3" t="str">
        <f ca="1"/>
        <v>-</v>
      </c>
      <c r="X387" s="3" t="str">
        <f ca="1"/>
        <v>-</v>
      </c>
      <c r="Y387" s="3" t="str">
        <f ca="1"/>
        <v>-</v>
      </c>
    </row>
    <row r="388" spans="1:25" x14ac:dyDescent="0.25">
      <c r="A388">
        <v>386</v>
      </c>
      <c r="B388" s="9">
        <f t="shared" si="57"/>
        <v>10.722222222222221</v>
      </c>
      <c r="C388" s="3">
        <f t="shared" ca="1" si="59"/>
        <v>6</v>
      </c>
      <c r="D388">
        <f t="shared" ca="1" si="60"/>
        <v>441.19551094833537</v>
      </c>
      <c r="E388" s="8">
        <f t="shared" ca="1" si="61"/>
        <v>0.77275226107806272</v>
      </c>
      <c r="F388" s="8">
        <f t="shared" ca="1" si="62"/>
        <v>442.01429333665186</v>
      </c>
      <c r="G388" s="8">
        <f t="shared" ca="1" si="63"/>
        <v>0.68551824701936259</v>
      </c>
      <c r="H388" s="8" t="str">
        <f t="shared" ca="1" si="64"/>
        <v>-</v>
      </c>
      <c r="I388" s="8" t="str">
        <f t="shared" ca="1" si="65"/>
        <v>-</v>
      </c>
      <c r="K388" s="7">
        <f t="shared" ca="1" si="58"/>
        <v>441.19551094833537</v>
      </c>
      <c r="L388" s="7">
        <f t="array" aca="1" ref="L388:Q388" ca="1">IF(K388&lt;fPower1,(fPower1-K388)*K388*fRev0/dLowInterp1+(K388-fPower0)*K388*fRev1/dLowInterp2,
IF(K388&lt;fPower3,(K388-fPower2)*(K388-fPower3)*fRev1/dHighInterp1-(K388-fPower1)*(K388-fPower3)*fRev2/dHighInterp2+(K388-fPower1)*(K388-fPower2)*fRev3/dHighInterp3,1))</f>
        <v>1</v>
      </c>
      <c r="M388" s="8">
        <f ca="1"/>
        <v>1</v>
      </c>
      <c r="N388" s="8">
        <f ca="1"/>
        <v>1</v>
      </c>
      <c r="O388" s="8">
        <f ca="1"/>
        <v>1</v>
      </c>
      <c r="P388" s="8">
        <f ca="1"/>
        <v>0.99221844242394852</v>
      </c>
      <c r="Q388" s="8">
        <f ca="1"/>
        <v>0.77275226107806272</v>
      </c>
      <c r="S388" s="10" t="str">
        <f t="shared" ca="1" si="66"/>
        <v>-</v>
      </c>
      <c r="T388" s="6" t="str">
        <f t="array" aca="1" ref="T388:Y388" ca="1">IFERROR(IF(S388&lt;fRev1,(SQRT(dLowCoeffB^2+S388*dLowCoeffA*4)-dLowCoeffB)/(dLowCoeffA*2),
(SQRT(dHighCoeffB^2-(fRev1*fPower2*fPower3/dHighInterp1
-fRev2*fPower1*fPower3/dHighInterp2+fRev3*fPower1*fPower2/dHighInterp3-S388)
*dHighCoeffA*4)+dHighCoeffB)/(dHighCoeffA*2)),"-")</f>
        <v>-</v>
      </c>
      <c r="U388" s="3" t="str">
        <f ca="1"/>
        <v>-</v>
      </c>
      <c r="V388" s="3" t="str">
        <f ca="1"/>
        <v>-</v>
      </c>
      <c r="W388" s="3" t="str">
        <f ca="1"/>
        <v>-</v>
      </c>
      <c r="X388" s="3" t="str">
        <f ca="1"/>
        <v>-</v>
      </c>
      <c r="Y388" s="3" t="str">
        <f ca="1"/>
        <v>-</v>
      </c>
    </row>
    <row r="389" spans="1:25" x14ac:dyDescent="0.25">
      <c r="A389">
        <v>387</v>
      </c>
      <c r="B389" s="9">
        <f t="shared" si="57"/>
        <v>10.75</v>
      </c>
      <c r="C389" s="3">
        <f t="shared" ca="1" si="59"/>
        <v>6</v>
      </c>
      <c r="D389">
        <f t="shared" ca="1" si="60"/>
        <v>442.19551094833537</v>
      </c>
      <c r="E389" s="8">
        <f t="shared" ca="1" si="61"/>
        <v>0.77459297331710986</v>
      </c>
      <c r="F389" s="8">
        <f t="shared" ca="1" si="62"/>
        <v>443.06718073738682</v>
      </c>
      <c r="G389" s="8">
        <f t="shared" ca="1" si="63"/>
        <v>0.68893697526579301</v>
      </c>
      <c r="H389" s="8" t="str">
        <f t="shared" ca="1" si="64"/>
        <v>-</v>
      </c>
      <c r="I389" s="8" t="str">
        <f t="shared" ca="1" si="65"/>
        <v>-</v>
      </c>
      <c r="K389" s="7">
        <f t="shared" ca="1" si="58"/>
        <v>442.19551094833537</v>
      </c>
      <c r="L389" s="7">
        <f t="array" aca="1" ref="L389:Q389" ca="1">IF(K389&lt;fPower1,(fPower1-K389)*K389*fRev0/dLowInterp1+(K389-fPower0)*K389*fRev1/dLowInterp2,
IF(K389&lt;fPower3,(K389-fPower2)*(K389-fPower3)*fRev1/dHighInterp1-(K389-fPower1)*(K389-fPower3)*fRev2/dHighInterp2+(K389-fPower1)*(K389-fPower2)*fRev3/dHighInterp3,1))</f>
        <v>1</v>
      </c>
      <c r="M389" s="8">
        <f ca="1"/>
        <v>1</v>
      </c>
      <c r="N389" s="8">
        <f ca="1"/>
        <v>1</v>
      </c>
      <c r="O389" s="8">
        <f ca="1"/>
        <v>1</v>
      </c>
      <c r="P389" s="8">
        <f ca="1"/>
        <v>0.9928928969557016</v>
      </c>
      <c r="Q389" s="8">
        <f ca="1"/>
        <v>0.77459297331710986</v>
      </c>
      <c r="S389" s="10" t="str">
        <f t="shared" ca="1" si="66"/>
        <v>-</v>
      </c>
      <c r="T389" s="6" t="str">
        <f t="array" aca="1" ref="T389:Y389" ca="1">IFERROR(IF(S389&lt;fRev1,(SQRT(dLowCoeffB^2+S389*dLowCoeffA*4)-dLowCoeffB)/(dLowCoeffA*2),
(SQRT(dHighCoeffB^2-(fRev1*fPower2*fPower3/dHighInterp1
-fRev2*fPower1*fPower3/dHighInterp2+fRev3*fPower1*fPower2/dHighInterp3-S389)
*dHighCoeffA*4)+dHighCoeffB)/(dHighCoeffA*2)),"-")</f>
        <v>-</v>
      </c>
      <c r="U389" s="3" t="str">
        <f ca="1"/>
        <v>-</v>
      </c>
      <c r="V389" s="3" t="str">
        <f ca="1"/>
        <v>-</v>
      </c>
      <c r="W389" s="3" t="str">
        <f ca="1"/>
        <v>-</v>
      </c>
      <c r="X389" s="3" t="str">
        <f ca="1"/>
        <v>-</v>
      </c>
      <c r="Y389" s="3" t="str">
        <f ca="1"/>
        <v>-</v>
      </c>
    </row>
    <row r="390" spans="1:25" x14ac:dyDescent="0.25">
      <c r="A390">
        <v>388</v>
      </c>
      <c r="B390" s="9">
        <f t="shared" si="57"/>
        <v>10.777777777777779</v>
      </c>
      <c r="C390" s="3">
        <f t="shared" ca="1" si="59"/>
        <v>6</v>
      </c>
      <c r="D390">
        <f t="shared" ca="1" si="60"/>
        <v>443.19551094833537</v>
      </c>
      <c r="E390" s="8">
        <f t="shared" ca="1" si="61"/>
        <v>0.77642712090148147</v>
      </c>
      <c r="F390" s="8">
        <f t="shared" ca="1" si="62"/>
        <v>444.11631315564739</v>
      </c>
      <c r="G390" s="8">
        <f t="shared" ca="1" si="63"/>
        <v>0.69236379866977171</v>
      </c>
      <c r="H390" s="8" t="str">
        <f t="shared" ca="1" si="64"/>
        <v>-</v>
      </c>
      <c r="I390" s="8" t="str">
        <f t="shared" ca="1" si="65"/>
        <v>-</v>
      </c>
      <c r="K390" s="7">
        <f t="shared" ca="1" si="58"/>
        <v>443.19551094833537</v>
      </c>
      <c r="L390" s="7">
        <f t="array" aca="1" ref="L390:Q390" ca="1">IF(K390&lt;fPower1,(fPower1-K390)*K390*fRev0/dLowInterp1+(K390-fPower0)*K390*fRev1/dLowInterp2,
IF(K390&lt;fPower3,(K390-fPower2)*(K390-fPower3)*fRev1/dHighInterp1-(K390-fPower1)*(K390-fPower3)*fRev2/dHighInterp2+(K390-fPower1)*(K390-fPower2)*fRev3/dHighInterp3,1))</f>
        <v>1</v>
      </c>
      <c r="M390" s="8">
        <f ca="1"/>
        <v>1</v>
      </c>
      <c r="N390" s="8">
        <f ca="1"/>
        <v>1</v>
      </c>
      <c r="O390" s="8">
        <f ca="1"/>
        <v>1</v>
      </c>
      <c r="P390" s="8">
        <f ca="1"/>
        <v>0.9935518259774534</v>
      </c>
      <c r="Q390" s="8">
        <f ca="1"/>
        <v>0.77642712090148147</v>
      </c>
      <c r="S390" s="10" t="str">
        <f t="shared" ca="1" si="66"/>
        <v>-</v>
      </c>
      <c r="T390" s="6" t="str">
        <f t="array" aca="1" ref="T390:Y390" ca="1">IFERROR(IF(S390&lt;fRev1,(SQRT(dLowCoeffB^2+S390*dLowCoeffA*4)-dLowCoeffB)/(dLowCoeffA*2),
(SQRT(dHighCoeffB^2-(fRev1*fPower2*fPower3/dHighInterp1
-fRev2*fPower1*fPower3/dHighInterp2+fRev3*fPower1*fPower2/dHighInterp3-S390)
*dHighCoeffA*4)+dHighCoeffB)/(dHighCoeffA*2)),"-")</f>
        <v>-</v>
      </c>
      <c r="U390" s="3" t="str">
        <f ca="1"/>
        <v>-</v>
      </c>
      <c r="V390" s="3" t="str">
        <f ca="1"/>
        <v>-</v>
      </c>
      <c r="W390" s="3" t="str">
        <f ca="1"/>
        <v>-</v>
      </c>
      <c r="X390" s="3" t="str">
        <f ca="1"/>
        <v>-</v>
      </c>
      <c r="Y390" s="3" t="str">
        <f ca="1"/>
        <v>-</v>
      </c>
    </row>
    <row r="391" spans="1:25" x14ac:dyDescent="0.25">
      <c r="A391">
        <v>389</v>
      </c>
      <c r="B391" s="9">
        <f t="shared" si="57"/>
        <v>10.805555555555555</v>
      </c>
      <c r="C391" s="3">
        <f t="shared" ca="1" si="59"/>
        <v>6</v>
      </c>
      <c r="D391">
        <f t="shared" ca="1" si="60"/>
        <v>444.19551094833537</v>
      </c>
      <c r="E391" s="8">
        <f t="shared" ca="1" si="61"/>
        <v>0.77825470383117723</v>
      </c>
      <c r="F391" s="8">
        <f t="shared" ca="1" si="62"/>
        <v>445.1616905914334</v>
      </c>
      <c r="G391" s="8">
        <f t="shared" ca="1" si="63"/>
        <v>0.69579868825766855</v>
      </c>
      <c r="H391" s="8" t="str">
        <f t="shared" ca="1" si="64"/>
        <v>-</v>
      </c>
      <c r="I391" s="8" t="str">
        <f t="shared" ca="1" si="65"/>
        <v>-</v>
      </c>
      <c r="K391" s="7">
        <f t="shared" ca="1" si="58"/>
        <v>444.19551094833537</v>
      </c>
      <c r="L391" s="7">
        <f t="array" aca="1" ref="L391:Q391" ca="1">IF(K391&lt;fPower1,(fPower1-K391)*K391*fRev0/dLowInterp1+(K391-fPower0)*K391*fRev1/dLowInterp2,
IF(K391&lt;fPower3,(K391-fPower2)*(K391-fPower3)*fRev1/dHighInterp1-(K391-fPower1)*(K391-fPower3)*fRev2/dHighInterp2+(K391-fPower1)*(K391-fPower2)*fRev3/dHighInterp3,1))</f>
        <v>1</v>
      </c>
      <c r="M391" s="8">
        <f ca="1"/>
        <v>1</v>
      </c>
      <c r="N391" s="8">
        <f ca="1"/>
        <v>1</v>
      </c>
      <c r="O391" s="8">
        <f ca="1"/>
        <v>1</v>
      </c>
      <c r="P391" s="8">
        <f ca="1"/>
        <v>0.99419522948920347</v>
      </c>
      <c r="Q391" s="8">
        <f ca="1"/>
        <v>0.77825470383117723</v>
      </c>
      <c r="S391" s="10" t="str">
        <f t="shared" ca="1" si="66"/>
        <v>-</v>
      </c>
      <c r="T391" s="6" t="str">
        <f t="array" aca="1" ref="T391:Y391" ca="1">IFERROR(IF(S391&lt;fRev1,(SQRT(dLowCoeffB^2+S391*dLowCoeffA*4)-dLowCoeffB)/(dLowCoeffA*2),
(SQRT(dHighCoeffB^2-(fRev1*fPower2*fPower3/dHighInterp1
-fRev2*fPower1*fPower3/dHighInterp2+fRev3*fPower1*fPower2/dHighInterp3-S391)
*dHighCoeffA*4)+dHighCoeffB)/(dHighCoeffA*2)),"-")</f>
        <v>-</v>
      </c>
      <c r="U391" s="3" t="str">
        <f ca="1"/>
        <v>-</v>
      </c>
      <c r="V391" s="3" t="str">
        <f ca="1"/>
        <v>-</v>
      </c>
      <c r="W391" s="3" t="str">
        <f ca="1"/>
        <v>-</v>
      </c>
      <c r="X391" s="3" t="str">
        <f ca="1"/>
        <v>-</v>
      </c>
      <c r="Y391" s="3" t="str">
        <f ca="1"/>
        <v>-</v>
      </c>
    </row>
    <row r="392" spans="1:25" x14ac:dyDescent="0.25">
      <c r="A392">
        <v>390</v>
      </c>
      <c r="B392" s="9">
        <f t="shared" si="57"/>
        <v>10.833333333333334</v>
      </c>
      <c r="C392" s="3">
        <f t="shared" ca="1" si="59"/>
        <v>6</v>
      </c>
      <c r="D392">
        <f t="shared" ca="1" si="60"/>
        <v>445.19551094833537</v>
      </c>
      <c r="E392" s="8">
        <f t="shared" ca="1" si="61"/>
        <v>0.78007572210619747</v>
      </c>
      <c r="F392" s="8">
        <f t="shared" ca="1" si="62"/>
        <v>446.20331304474496</v>
      </c>
      <c r="G392" s="8">
        <f t="shared" ca="1" si="63"/>
        <v>0.69924161505585336</v>
      </c>
      <c r="H392" s="8" t="str">
        <f t="shared" ca="1" si="64"/>
        <v>-</v>
      </c>
      <c r="I392" s="8" t="str">
        <f t="shared" ca="1" si="65"/>
        <v>-</v>
      </c>
      <c r="K392" s="7">
        <f t="shared" ca="1" si="58"/>
        <v>445.19551094833537</v>
      </c>
      <c r="L392" s="7">
        <f t="array" aca="1" ref="L392:Q392" ca="1">IF(K392&lt;fPower1,(fPower1-K392)*K392*fRev0/dLowInterp1+(K392-fPower0)*K392*fRev1/dLowInterp2,
IF(K392&lt;fPower3,(K392-fPower2)*(K392-fPower3)*fRev1/dHighInterp1-(K392-fPower1)*(K392-fPower3)*fRev2/dHighInterp2+(K392-fPower1)*(K392-fPower2)*fRev3/dHighInterp3,1))</f>
        <v>1</v>
      </c>
      <c r="M392" s="8">
        <f ca="1"/>
        <v>1</v>
      </c>
      <c r="N392" s="8">
        <f ca="1"/>
        <v>1</v>
      </c>
      <c r="O392" s="8">
        <f ca="1"/>
        <v>1</v>
      </c>
      <c r="P392" s="8">
        <f ca="1"/>
        <v>0.99482310749095226</v>
      </c>
      <c r="Q392" s="8">
        <f ca="1"/>
        <v>0.78007572210619747</v>
      </c>
      <c r="S392" s="10" t="str">
        <f t="shared" ca="1" si="66"/>
        <v>-</v>
      </c>
      <c r="T392" s="6" t="str">
        <f t="array" aca="1" ref="T392:Y392" ca="1">IFERROR(IF(S392&lt;fRev1,(SQRT(dLowCoeffB^2+S392*dLowCoeffA*4)-dLowCoeffB)/(dLowCoeffA*2),
(SQRT(dHighCoeffB^2-(fRev1*fPower2*fPower3/dHighInterp1
-fRev2*fPower1*fPower3/dHighInterp2+fRev3*fPower1*fPower2/dHighInterp3-S392)
*dHighCoeffA*4)+dHighCoeffB)/(dHighCoeffA*2)),"-")</f>
        <v>-</v>
      </c>
      <c r="U392" s="3" t="str">
        <f ca="1"/>
        <v>-</v>
      </c>
      <c r="V392" s="3" t="str">
        <f ca="1"/>
        <v>-</v>
      </c>
      <c r="W392" s="3" t="str">
        <f ca="1"/>
        <v>-</v>
      </c>
      <c r="X392" s="3" t="str">
        <f ca="1"/>
        <v>-</v>
      </c>
      <c r="Y392" s="3" t="str">
        <f ca="1"/>
        <v>-</v>
      </c>
    </row>
    <row r="393" spans="1:25" x14ac:dyDescent="0.25">
      <c r="A393">
        <v>391</v>
      </c>
      <c r="B393" s="9">
        <f t="shared" si="57"/>
        <v>10.861111111111111</v>
      </c>
      <c r="C393" s="3">
        <f t="shared" ca="1" si="59"/>
        <v>6</v>
      </c>
      <c r="D393">
        <f t="shared" ca="1" si="60"/>
        <v>446.19551094833537</v>
      </c>
      <c r="E393" s="8">
        <f t="shared" ca="1" si="61"/>
        <v>0.78189017572654174</v>
      </c>
      <c r="F393" s="8">
        <f t="shared" ca="1" si="62"/>
        <v>447.24118051558185</v>
      </c>
      <c r="G393" s="8">
        <f t="shared" ca="1" si="63"/>
        <v>0.70269255009069587</v>
      </c>
      <c r="H393" s="8" t="str">
        <f t="shared" ca="1" si="64"/>
        <v>-</v>
      </c>
      <c r="I393" s="8" t="str">
        <f t="shared" ca="1" si="65"/>
        <v>-</v>
      </c>
      <c r="K393" s="7">
        <f t="shared" ca="1" si="58"/>
        <v>446.19551094833537</v>
      </c>
      <c r="L393" s="7">
        <f t="array" aca="1" ref="L393:Q393" ca="1">IF(K393&lt;fPower1,(fPower1-K393)*K393*fRev0/dLowInterp1+(K393-fPower0)*K393*fRev1/dLowInterp2,
IF(K393&lt;fPower3,(K393-fPower2)*(K393-fPower3)*fRev1/dHighInterp1-(K393-fPower1)*(K393-fPower3)*fRev2/dHighInterp2+(K393-fPower1)*(K393-fPower2)*fRev3/dHighInterp3,1))</f>
        <v>1</v>
      </c>
      <c r="M393" s="8">
        <f ca="1"/>
        <v>1</v>
      </c>
      <c r="N393" s="8">
        <f ca="1"/>
        <v>1</v>
      </c>
      <c r="O393" s="8">
        <f ca="1"/>
        <v>1</v>
      </c>
      <c r="P393" s="8">
        <f ca="1"/>
        <v>0.99543545998269933</v>
      </c>
      <c r="Q393" s="8">
        <f ca="1"/>
        <v>0.78189017572654174</v>
      </c>
      <c r="S393" s="10" t="str">
        <f t="shared" ca="1" si="66"/>
        <v>-</v>
      </c>
      <c r="T393" s="6" t="str">
        <f t="array" aca="1" ref="T393:Y393" ca="1">IFERROR(IF(S393&lt;fRev1,(SQRT(dLowCoeffB^2+S393*dLowCoeffA*4)-dLowCoeffB)/(dLowCoeffA*2),
(SQRT(dHighCoeffB^2-(fRev1*fPower2*fPower3/dHighInterp1
-fRev2*fPower1*fPower3/dHighInterp2+fRev3*fPower1*fPower2/dHighInterp3-S393)
*dHighCoeffA*4)+dHighCoeffB)/(dHighCoeffA*2)),"-")</f>
        <v>-</v>
      </c>
      <c r="U393" s="3" t="str">
        <f ca="1"/>
        <v>-</v>
      </c>
      <c r="V393" s="3" t="str">
        <f ca="1"/>
        <v>-</v>
      </c>
      <c r="W393" s="3" t="str">
        <f ca="1"/>
        <v>-</v>
      </c>
      <c r="X393" s="3" t="str">
        <f ca="1"/>
        <v>-</v>
      </c>
      <c r="Y393" s="3" t="str">
        <f ca="1"/>
        <v>-</v>
      </c>
    </row>
    <row r="394" spans="1:25" x14ac:dyDescent="0.25">
      <c r="A394">
        <v>392</v>
      </c>
      <c r="B394" s="9">
        <f t="shared" si="57"/>
        <v>10.888888888888889</v>
      </c>
      <c r="C394" s="3">
        <f t="shared" ca="1" si="59"/>
        <v>6</v>
      </c>
      <c r="D394">
        <f t="shared" ca="1" si="60"/>
        <v>447.19551094833537</v>
      </c>
      <c r="E394" s="8">
        <f t="shared" ca="1" si="61"/>
        <v>0.78369806469221004</v>
      </c>
      <c r="F394" s="8">
        <f t="shared" ca="1" si="62"/>
        <v>448.27529300394417</v>
      </c>
      <c r="G394" s="8">
        <f t="shared" ca="1" si="63"/>
        <v>0.7061514643885658</v>
      </c>
      <c r="H394" s="8" t="str">
        <f t="shared" ca="1" si="64"/>
        <v>-</v>
      </c>
      <c r="I394" s="8" t="str">
        <f t="shared" ca="1" si="65"/>
        <v>-</v>
      </c>
      <c r="K394" s="7">
        <f t="shared" ca="1" si="58"/>
        <v>447.19551094833537</v>
      </c>
      <c r="L394" s="7">
        <f t="array" aca="1" ref="L394:Q394" ca="1">IF(K394&lt;fPower1,(fPower1-K394)*K394*fRev0/dLowInterp1+(K394-fPower0)*K394*fRev1/dLowInterp2,
IF(K394&lt;fPower3,(K394-fPower2)*(K394-fPower3)*fRev1/dHighInterp1-(K394-fPower1)*(K394-fPower3)*fRev2/dHighInterp2+(K394-fPower1)*(K394-fPower2)*fRev3/dHighInterp3,1))</f>
        <v>1</v>
      </c>
      <c r="M394" s="8">
        <f ca="1"/>
        <v>1</v>
      </c>
      <c r="N394" s="8">
        <f ca="1"/>
        <v>1</v>
      </c>
      <c r="O394" s="8">
        <f ca="1"/>
        <v>1</v>
      </c>
      <c r="P394" s="8">
        <f ca="1"/>
        <v>0.9960322869644449</v>
      </c>
      <c r="Q394" s="8">
        <f ca="1"/>
        <v>0.78369806469221004</v>
      </c>
      <c r="S394" s="10" t="str">
        <f t="shared" ca="1" si="66"/>
        <v>-</v>
      </c>
      <c r="T394" s="6" t="str">
        <f t="array" aca="1" ref="T394:Y394" ca="1">IFERROR(IF(S394&lt;fRev1,(SQRT(dLowCoeffB^2+S394*dLowCoeffA*4)-dLowCoeffB)/(dLowCoeffA*2),
(SQRT(dHighCoeffB^2-(fRev1*fPower2*fPower3/dHighInterp1
-fRev2*fPower1*fPower3/dHighInterp2+fRev3*fPower1*fPower2/dHighInterp3-S394)
*dHighCoeffA*4)+dHighCoeffB)/(dHighCoeffA*2)),"-")</f>
        <v>-</v>
      </c>
      <c r="U394" s="3" t="str">
        <f ca="1"/>
        <v>-</v>
      </c>
      <c r="V394" s="3" t="str">
        <f ca="1"/>
        <v>-</v>
      </c>
      <c r="W394" s="3" t="str">
        <f ca="1"/>
        <v>-</v>
      </c>
      <c r="X394" s="3" t="str">
        <f ca="1"/>
        <v>-</v>
      </c>
      <c r="Y394" s="3" t="str">
        <f ca="1"/>
        <v>-</v>
      </c>
    </row>
    <row r="395" spans="1:25" x14ac:dyDescent="0.25">
      <c r="A395">
        <v>393</v>
      </c>
      <c r="B395" s="9">
        <f t="shared" si="57"/>
        <v>10.916666666666666</v>
      </c>
      <c r="C395" s="3">
        <f t="shared" ca="1" si="59"/>
        <v>6</v>
      </c>
      <c r="D395">
        <f t="shared" ca="1" si="60"/>
        <v>448.19551094833537</v>
      </c>
      <c r="E395" s="8">
        <f t="shared" ca="1" si="61"/>
        <v>0.78549938900320293</v>
      </c>
      <c r="F395" s="8">
        <f t="shared" ca="1" si="62"/>
        <v>449.30565050983205</v>
      </c>
      <c r="G395" s="8">
        <f t="shared" ca="1" si="63"/>
        <v>0.70961832897583299</v>
      </c>
      <c r="H395" s="8" t="str">
        <f t="shared" ca="1" si="64"/>
        <v>-</v>
      </c>
      <c r="I395" s="8" t="str">
        <f t="shared" ca="1" si="65"/>
        <v>-</v>
      </c>
      <c r="K395" s="7">
        <f t="shared" ca="1" si="58"/>
        <v>448.19551094833537</v>
      </c>
      <c r="L395" s="7">
        <f t="array" aca="1" ref="L395:Q395" ca="1">IF(K395&lt;fPower1,(fPower1-K395)*K395*fRev0/dLowInterp1+(K395-fPower0)*K395*fRev1/dLowInterp2,
IF(K395&lt;fPower3,(K395-fPower2)*(K395-fPower3)*fRev1/dHighInterp1-(K395-fPower1)*(K395-fPower3)*fRev2/dHighInterp2+(K395-fPower1)*(K395-fPower2)*fRev3/dHighInterp3,1))</f>
        <v>1</v>
      </c>
      <c r="M395" s="8">
        <f ca="1"/>
        <v>1</v>
      </c>
      <c r="N395" s="8">
        <f ca="1"/>
        <v>1</v>
      </c>
      <c r="O395" s="8">
        <f ca="1"/>
        <v>1</v>
      </c>
      <c r="P395" s="8">
        <f ca="1"/>
        <v>0.99661358843618908</v>
      </c>
      <c r="Q395" s="8">
        <f ca="1"/>
        <v>0.78549938900320293</v>
      </c>
      <c r="S395" s="10" t="str">
        <f t="shared" ca="1" si="66"/>
        <v>-</v>
      </c>
      <c r="T395" s="6" t="str">
        <f t="array" aca="1" ref="T395:Y395" ca="1">IFERROR(IF(S395&lt;fRev1,(SQRT(dLowCoeffB^2+S395*dLowCoeffA*4)-dLowCoeffB)/(dLowCoeffA*2),
(SQRT(dHighCoeffB^2-(fRev1*fPower2*fPower3/dHighInterp1
-fRev2*fPower1*fPower3/dHighInterp2+fRev3*fPower1*fPower2/dHighInterp3-S395)
*dHighCoeffA*4)+dHighCoeffB)/(dHighCoeffA*2)),"-")</f>
        <v>-</v>
      </c>
      <c r="U395" s="3" t="str">
        <f ca="1"/>
        <v>-</v>
      </c>
      <c r="V395" s="3" t="str">
        <f ca="1"/>
        <v>-</v>
      </c>
      <c r="W395" s="3" t="str">
        <f ca="1"/>
        <v>-</v>
      </c>
      <c r="X395" s="3" t="str">
        <f ca="1"/>
        <v>-</v>
      </c>
      <c r="Y395" s="3" t="str">
        <f ca="1"/>
        <v>-</v>
      </c>
    </row>
    <row r="396" spans="1:25" x14ac:dyDescent="0.25">
      <c r="A396">
        <v>394</v>
      </c>
      <c r="B396" s="9">
        <f t="shared" si="57"/>
        <v>10.944444444444445</v>
      </c>
      <c r="C396" s="3">
        <f t="shared" ca="1" si="59"/>
        <v>6</v>
      </c>
      <c r="D396">
        <f t="shared" ca="1" si="60"/>
        <v>449.19551094833537</v>
      </c>
      <c r="E396" s="8">
        <f t="shared" ca="1" si="61"/>
        <v>0.78729414865951997</v>
      </c>
      <c r="F396" s="8">
        <f t="shared" ca="1" si="62"/>
        <v>450.33225303324542</v>
      </c>
      <c r="G396" s="8">
        <f t="shared" ca="1" si="63"/>
        <v>0.71309311487886728</v>
      </c>
      <c r="H396" s="8" t="str">
        <f t="shared" ca="1" si="64"/>
        <v>-</v>
      </c>
      <c r="I396" s="8" t="str">
        <f t="shared" ca="1" si="65"/>
        <v>-</v>
      </c>
      <c r="K396" s="7">
        <f t="shared" ca="1" si="58"/>
        <v>449.19551094833537</v>
      </c>
      <c r="L396" s="7">
        <f t="array" aca="1" ref="L396:Q396" ca="1">IF(K396&lt;fPower1,(fPower1-K396)*K396*fRev0/dLowInterp1+(K396-fPower0)*K396*fRev1/dLowInterp2,
IF(K396&lt;fPower3,(K396-fPower2)*(K396-fPower3)*fRev1/dHighInterp1-(K396-fPower1)*(K396-fPower3)*fRev2/dHighInterp2+(K396-fPower1)*(K396-fPower2)*fRev3/dHighInterp3,1))</f>
        <v>1</v>
      </c>
      <c r="M396" s="8">
        <f ca="1"/>
        <v>1</v>
      </c>
      <c r="N396" s="8">
        <f ca="1"/>
        <v>1</v>
      </c>
      <c r="O396" s="8">
        <f ca="1"/>
        <v>1</v>
      </c>
      <c r="P396" s="8">
        <f ca="1"/>
        <v>0.99717936439793164</v>
      </c>
      <c r="Q396" s="8">
        <f ca="1"/>
        <v>0.78729414865951997</v>
      </c>
      <c r="S396" s="10" t="str">
        <f t="shared" ca="1" si="66"/>
        <v>-</v>
      </c>
      <c r="T396" s="6" t="str">
        <f t="array" aca="1" ref="T396:Y396" ca="1">IFERROR(IF(S396&lt;fRev1,(SQRT(dLowCoeffB^2+S396*dLowCoeffA*4)-dLowCoeffB)/(dLowCoeffA*2),
(SQRT(dHighCoeffB^2-(fRev1*fPower2*fPower3/dHighInterp1
-fRev2*fPower1*fPower3/dHighInterp2+fRev3*fPower1*fPower2/dHighInterp3-S396)
*dHighCoeffA*4)+dHighCoeffB)/(dHighCoeffA*2)),"-")</f>
        <v>-</v>
      </c>
      <c r="U396" s="3" t="str">
        <f ca="1"/>
        <v>-</v>
      </c>
      <c r="V396" s="3" t="str">
        <f ca="1"/>
        <v>-</v>
      </c>
      <c r="W396" s="3" t="str">
        <f ca="1"/>
        <v>-</v>
      </c>
      <c r="X396" s="3" t="str">
        <f ca="1"/>
        <v>-</v>
      </c>
      <c r="Y396" s="3" t="str">
        <f ca="1"/>
        <v>-</v>
      </c>
    </row>
    <row r="397" spans="1:25" x14ac:dyDescent="0.25">
      <c r="A397">
        <v>395</v>
      </c>
      <c r="B397" s="9">
        <f t="shared" si="57"/>
        <v>10.972222222222221</v>
      </c>
      <c r="C397" s="3">
        <f t="shared" ca="1" si="59"/>
        <v>6</v>
      </c>
      <c r="D397">
        <f t="shared" ca="1" si="60"/>
        <v>450.19551094833537</v>
      </c>
      <c r="E397" s="8">
        <f t="shared" ca="1" si="61"/>
        <v>0.78908234366116092</v>
      </c>
      <c r="F397" s="8">
        <f t="shared" ca="1" si="62"/>
        <v>451.35510057418406</v>
      </c>
      <c r="G397" s="8">
        <f t="shared" ca="1" si="63"/>
        <v>0.71657579312403841</v>
      </c>
      <c r="H397" s="8" t="str">
        <f t="shared" ca="1" si="64"/>
        <v>-</v>
      </c>
      <c r="I397" s="8" t="str">
        <f t="shared" ca="1" si="65"/>
        <v>-</v>
      </c>
      <c r="K397" s="7">
        <f t="shared" ca="1" si="58"/>
        <v>450.19551094833537</v>
      </c>
      <c r="L397" s="7">
        <f t="array" aca="1" ref="L397:Q397" ca="1">IF(K397&lt;fPower1,(fPower1-K397)*K397*fRev0/dLowInterp1+(K397-fPower0)*K397*fRev1/dLowInterp2,
IF(K397&lt;fPower3,(K397-fPower2)*(K397-fPower3)*fRev1/dHighInterp1-(K397-fPower1)*(K397-fPower3)*fRev2/dHighInterp2+(K397-fPower1)*(K397-fPower2)*fRev3/dHighInterp3,1))</f>
        <v>1</v>
      </c>
      <c r="M397" s="8">
        <f ca="1"/>
        <v>1</v>
      </c>
      <c r="N397" s="8">
        <f ca="1"/>
        <v>1</v>
      </c>
      <c r="O397" s="8">
        <f ca="1"/>
        <v>1</v>
      </c>
      <c r="P397" s="8">
        <f ca="1"/>
        <v>0.99772961484967271</v>
      </c>
      <c r="Q397" s="8">
        <f ca="1"/>
        <v>0.78908234366116092</v>
      </c>
      <c r="S397" s="10" t="str">
        <f t="shared" ca="1" si="66"/>
        <v>-</v>
      </c>
      <c r="T397" s="6" t="str">
        <f t="array" aca="1" ref="T397:Y397" ca="1">IFERROR(IF(S397&lt;fRev1,(SQRT(dLowCoeffB^2+S397*dLowCoeffA*4)-dLowCoeffB)/(dLowCoeffA*2),
(SQRT(dHighCoeffB^2-(fRev1*fPower2*fPower3/dHighInterp1
-fRev2*fPower1*fPower3/dHighInterp2+fRev3*fPower1*fPower2/dHighInterp3-S397)
*dHighCoeffA*4)+dHighCoeffB)/(dHighCoeffA*2)),"-")</f>
        <v>-</v>
      </c>
      <c r="U397" s="3" t="str">
        <f ca="1"/>
        <v>-</v>
      </c>
      <c r="V397" s="3" t="str">
        <f ca="1"/>
        <v>-</v>
      </c>
      <c r="W397" s="3" t="str">
        <f ca="1"/>
        <v>-</v>
      </c>
      <c r="X397" s="3" t="str">
        <f ca="1"/>
        <v>-</v>
      </c>
      <c r="Y397" s="3" t="str">
        <f ca="1"/>
        <v>-</v>
      </c>
    </row>
    <row r="398" spans="1:25" x14ac:dyDescent="0.25">
      <c r="A398">
        <v>396</v>
      </c>
      <c r="B398" s="9">
        <f t="shared" si="57"/>
        <v>11</v>
      </c>
      <c r="C398" s="3">
        <f t="shared" ca="1" si="59"/>
        <v>6</v>
      </c>
      <c r="D398">
        <f t="shared" ca="1" si="60"/>
        <v>451.19551094833537</v>
      </c>
      <c r="E398" s="8">
        <f t="shared" ca="1" si="61"/>
        <v>0.79086397400812647</v>
      </c>
      <c r="F398" s="8">
        <f t="shared" ca="1" si="62"/>
        <v>452.37419313264832</v>
      </c>
      <c r="G398" s="8">
        <f t="shared" ca="1" si="63"/>
        <v>0.7200663347377162</v>
      </c>
      <c r="H398" s="8" t="str">
        <f t="shared" ca="1" si="64"/>
        <v>-</v>
      </c>
      <c r="I398" s="8" t="str">
        <f t="shared" ca="1" si="65"/>
        <v>-</v>
      </c>
      <c r="K398" s="7">
        <f t="shared" ca="1" si="58"/>
        <v>451.19551094833537</v>
      </c>
      <c r="L398" s="7">
        <f t="array" aca="1" ref="L398:Q398" ca="1">IF(K398&lt;fPower1,(fPower1-K398)*K398*fRev0/dLowInterp1+(K398-fPower0)*K398*fRev1/dLowInterp2,
IF(K398&lt;fPower3,(K398-fPower2)*(K398-fPower3)*fRev1/dHighInterp1-(K398-fPower1)*(K398-fPower3)*fRev2/dHighInterp2+(K398-fPower1)*(K398-fPower2)*fRev3/dHighInterp3,1))</f>
        <v>1</v>
      </c>
      <c r="M398" s="8">
        <f ca="1"/>
        <v>1</v>
      </c>
      <c r="N398" s="8">
        <f ca="1"/>
        <v>1</v>
      </c>
      <c r="O398" s="8">
        <f ca="1"/>
        <v>1</v>
      </c>
      <c r="P398" s="8">
        <f ca="1"/>
        <v>0.99826433979141216</v>
      </c>
      <c r="Q398" s="8">
        <f ca="1"/>
        <v>0.79086397400812647</v>
      </c>
      <c r="S398" s="10" t="str">
        <f t="shared" ca="1" si="66"/>
        <v>-</v>
      </c>
      <c r="T398" s="6" t="str">
        <f t="array" aca="1" ref="T398:Y398" ca="1">IFERROR(IF(S398&lt;fRev1,(SQRT(dLowCoeffB^2+S398*dLowCoeffA*4)-dLowCoeffB)/(dLowCoeffA*2),
(SQRT(dHighCoeffB^2-(fRev1*fPower2*fPower3/dHighInterp1
-fRev2*fPower1*fPower3/dHighInterp2+fRev3*fPower1*fPower2/dHighInterp3-S398)
*dHighCoeffA*4)+dHighCoeffB)/(dHighCoeffA*2)),"-")</f>
        <v>-</v>
      </c>
      <c r="U398" s="3" t="str">
        <f ca="1"/>
        <v>-</v>
      </c>
      <c r="V398" s="3" t="str">
        <f ca="1"/>
        <v>-</v>
      </c>
      <c r="W398" s="3" t="str">
        <f ca="1"/>
        <v>-</v>
      </c>
      <c r="X398" s="3" t="str">
        <f ca="1"/>
        <v>-</v>
      </c>
      <c r="Y398" s="3" t="str">
        <f ca="1"/>
        <v>-</v>
      </c>
    </row>
    <row r="399" spans="1:25" x14ac:dyDescent="0.25">
      <c r="A399">
        <v>397</v>
      </c>
      <c r="B399" s="9">
        <f t="shared" si="57"/>
        <v>11.027777777777779</v>
      </c>
      <c r="C399" s="3">
        <f t="shared" ca="1" si="59"/>
        <v>6</v>
      </c>
      <c r="D399">
        <f t="shared" ca="1" si="60"/>
        <v>452.19551094833537</v>
      </c>
      <c r="E399" s="8">
        <f t="shared" ca="1" si="61"/>
        <v>0.79263903970041616</v>
      </c>
      <c r="F399" s="8">
        <f t="shared" ca="1" si="62"/>
        <v>453.38953070863806</v>
      </c>
      <c r="G399" s="8">
        <f t="shared" ca="1" si="63"/>
        <v>0.72356471074627049</v>
      </c>
      <c r="H399" s="8" t="str">
        <f t="shared" ca="1" si="64"/>
        <v>-</v>
      </c>
      <c r="I399" s="8" t="str">
        <f t="shared" ca="1" si="65"/>
        <v>-</v>
      </c>
      <c r="K399" s="7">
        <f t="shared" ca="1" si="58"/>
        <v>452.19551094833537</v>
      </c>
      <c r="L399" s="7">
        <f t="array" aca="1" ref="L399:Q399" ca="1">IF(K399&lt;fPower1,(fPower1-K399)*K399*fRev0/dLowInterp1+(K399-fPower0)*K399*fRev1/dLowInterp2,
IF(K399&lt;fPower3,(K399-fPower2)*(K399-fPower3)*fRev1/dHighInterp1-(K399-fPower1)*(K399-fPower3)*fRev2/dHighInterp2+(K399-fPower1)*(K399-fPower2)*fRev3/dHighInterp3,1))</f>
        <v>1</v>
      </c>
      <c r="M399" s="8">
        <f ca="1"/>
        <v>1</v>
      </c>
      <c r="N399" s="8">
        <f ca="1"/>
        <v>1</v>
      </c>
      <c r="O399" s="8">
        <f ca="1"/>
        <v>1</v>
      </c>
      <c r="P399" s="8">
        <f ca="1"/>
        <v>0.99878353922315033</v>
      </c>
      <c r="Q399" s="8">
        <f ca="1"/>
        <v>0.79263903970041616</v>
      </c>
      <c r="S399" s="10" t="str">
        <f t="shared" ca="1" si="66"/>
        <v>-</v>
      </c>
      <c r="T399" s="6" t="str">
        <f t="array" aca="1" ref="T399:Y399" ca="1">IFERROR(IF(S399&lt;fRev1,(SQRT(dLowCoeffB^2+S399*dLowCoeffA*4)-dLowCoeffB)/(dLowCoeffA*2),
(SQRT(dHighCoeffB^2-(fRev1*fPower2*fPower3/dHighInterp1
-fRev2*fPower1*fPower3/dHighInterp2+fRev3*fPower1*fPower2/dHighInterp3-S399)
*dHighCoeffA*4)+dHighCoeffB)/(dHighCoeffA*2)),"-")</f>
        <v>-</v>
      </c>
      <c r="U399" s="3" t="str">
        <f ca="1"/>
        <v>-</v>
      </c>
      <c r="V399" s="3" t="str">
        <f ca="1"/>
        <v>-</v>
      </c>
      <c r="W399" s="3" t="str">
        <f ca="1"/>
        <v>-</v>
      </c>
      <c r="X399" s="3" t="str">
        <f ca="1"/>
        <v>-</v>
      </c>
      <c r="Y399" s="3" t="str">
        <f ca="1"/>
        <v>-</v>
      </c>
    </row>
    <row r="400" spans="1:25" x14ac:dyDescent="0.25">
      <c r="A400">
        <v>398</v>
      </c>
      <c r="B400" s="9">
        <f t="shared" si="57"/>
        <v>11.055555555555555</v>
      </c>
      <c r="C400" s="3">
        <f t="shared" ca="1" si="59"/>
        <v>6</v>
      </c>
      <c r="D400">
        <f t="shared" ca="1" si="60"/>
        <v>453.19551094833537</v>
      </c>
      <c r="E400" s="8">
        <f t="shared" ca="1" si="61"/>
        <v>0.79440754073802999</v>
      </c>
      <c r="F400" s="8">
        <f t="shared" ca="1" si="62"/>
        <v>454.40111330215314</v>
      </c>
      <c r="G400" s="8">
        <f t="shared" ca="1" si="63"/>
        <v>0.72707089217607102</v>
      </c>
      <c r="H400" s="8" t="str">
        <f t="shared" ca="1" si="64"/>
        <v>-</v>
      </c>
      <c r="I400" s="8" t="str">
        <f t="shared" ca="1" si="65"/>
        <v>-</v>
      </c>
      <c r="K400" s="7">
        <f t="shared" ca="1" si="58"/>
        <v>453.19551094833537</v>
      </c>
      <c r="L400" s="7">
        <f t="array" aca="1" ref="L400:Q400" ca="1">IF(K400&lt;fPower1,(fPower1-K400)*K400*fRev0/dLowInterp1+(K400-fPower0)*K400*fRev1/dLowInterp2,
IF(K400&lt;fPower3,(K400-fPower2)*(K400-fPower3)*fRev1/dHighInterp1-(K400-fPower1)*(K400-fPower3)*fRev2/dHighInterp2+(K400-fPower1)*(K400-fPower2)*fRev3/dHighInterp3,1))</f>
        <v>1</v>
      </c>
      <c r="M400" s="8">
        <f ca="1"/>
        <v>1</v>
      </c>
      <c r="N400" s="8">
        <f ca="1"/>
        <v>1</v>
      </c>
      <c r="O400" s="8">
        <f ca="1"/>
        <v>1</v>
      </c>
      <c r="P400" s="8">
        <f ca="1"/>
        <v>0.99928721314488689</v>
      </c>
      <c r="Q400" s="8">
        <f ca="1"/>
        <v>0.79440754073802999</v>
      </c>
      <c r="S400" s="10" t="str">
        <f t="shared" ca="1" si="66"/>
        <v>-</v>
      </c>
      <c r="T400" s="6" t="str">
        <f t="array" aca="1" ref="T400:Y400" ca="1">IFERROR(IF(S400&lt;fRev1,(SQRT(dLowCoeffB^2+S400*dLowCoeffA*4)-dLowCoeffB)/(dLowCoeffA*2),
(SQRT(dHighCoeffB^2-(fRev1*fPower2*fPower3/dHighInterp1
-fRev2*fPower1*fPower3/dHighInterp2+fRev3*fPower1*fPower2/dHighInterp3-S400)
*dHighCoeffA*4)+dHighCoeffB)/(dHighCoeffA*2)),"-")</f>
        <v>-</v>
      </c>
      <c r="U400" s="3" t="str">
        <f ca="1"/>
        <v>-</v>
      </c>
      <c r="V400" s="3" t="str">
        <f ca="1"/>
        <v>-</v>
      </c>
      <c r="W400" s="3" t="str">
        <f ca="1"/>
        <v>-</v>
      </c>
      <c r="X400" s="3" t="str">
        <f ca="1"/>
        <v>-</v>
      </c>
      <c r="Y400" s="3" t="str">
        <f ca="1"/>
        <v>-</v>
      </c>
    </row>
    <row r="401" spans="1:25" x14ac:dyDescent="0.25">
      <c r="A401">
        <v>399</v>
      </c>
      <c r="B401" s="9">
        <f t="shared" si="57"/>
        <v>11.083333333333334</v>
      </c>
      <c r="C401" s="3">
        <f t="shared" ca="1" si="59"/>
        <v>6</v>
      </c>
      <c r="D401">
        <f t="shared" ca="1" si="60"/>
        <v>454.19551094833537</v>
      </c>
      <c r="E401" s="8">
        <f t="shared" ca="1" si="61"/>
        <v>0.79616947712096831</v>
      </c>
      <c r="F401" s="8">
        <f t="shared" ca="1" si="62"/>
        <v>455.40894091319387</v>
      </c>
      <c r="G401" s="8">
        <f t="shared" ca="1" si="63"/>
        <v>0.73058485005348761</v>
      </c>
      <c r="H401" s="8" t="str">
        <f t="shared" ca="1" si="64"/>
        <v>-</v>
      </c>
      <c r="I401" s="8" t="str">
        <f t="shared" ca="1" si="65"/>
        <v>-</v>
      </c>
      <c r="K401" s="7">
        <f t="shared" ca="1" si="58"/>
        <v>454.19551094833537</v>
      </c>
      <c r="L401" s="7">
        <f t="array" aca="1" ref="L401:Q401" ca="1">IF(K401&lt;fPower1,(fPower1-K401)*K401*fRev0/dLowInterp1+(K401-fPower0)*K401*fRev1/dLowInterp2,
IF(K401&lt;fPower3,(K401-fPower2)*(K401-fPower3)*fRev1/dHighInterp1-(K401-fPower1)*(K401-fPower3)*fRev2/dHighInterp2+(K401-fPower1)*(K401-fPower2)*fRev3/dHighInterp3,1))</f>
        <v>1</v>
      </c>
      <c r="M401" s="8">
        <f ca="1"/>
        <v>1</v>
      </c>
      <c r="N401" s="8">
        <f ca="1"/>
        <v>1</v>
      </c>
      <c r="O401" s="8">
        <f ca="1"/>
        <v>1</v>
      </c>
      <c r="P401" s="8">
        <f ca="1"/>
        <v>0.99977536155662194</v>
      </c>
      <c r="Q401" s="8">
        <f ca="1"/>
        <v>0.79616947712096831</v>
      </c>
      <c r="S401" s="10" t="str">
        <f t="shared" ca="1" si="66"/>
        <v>-</v>
      </c>
      <c r="T401" s="6" t="str">
        <f t="array" aca="1" ref="T401:Y401" ca="1">IFERROR(IF(S401&lt;fRev1,(SQRT(dLowCoeffB^2+S401*dLowCoeffA*4)-dLowCoeffB)/(dLowCoeffA*2),
(SQRT(dHighCoeffB^2-(fRev1*fPower2*fPower3/dHighInterp1
-fRev2*fPower1*fPower3/dHighInterp2+fRev3*fPower1*fPower2/dHighInterp3-S401)
*dHighCoeffA*4)+dHighCoeffB)/(dHighCoeffA*2)),"-")</f>
        <v>-</v>
      </c>
      <c r="U401" s="3" t="str">
        <f ca="1"/>
        <v>-</v>
      </c>
      <c r="V401" s="3" t="str">
        <f ca="1"/>
        <v>-</v>
      </c>
      <c r="W401" s="3" t="str">
        <f ca="1"/>
        <v>-</v>
      </c>
      <c r="X401" s="3" t="str">
        <f ca="1"/>
        <v>-</v>
      </c>
      <c r="Y401" s="3" t="str">
        <f ca="1"/>
        <v>-</v>
      </c>
    </row>
    <row r="402" spans="1:25" x14ac:dyDescent="0.25">
      <c r="A402">
        <v>400</v>
      </c>
      <c r="B402" s="9">
        <f t="shared" si="57"/>
        <v>11.111111111111111</v>
      </c>
      <c r="C402" s="3">
        <f t="shared" ca="1" si="59"/>
        <v>6</v>
      </c>
      <c r="D402">
        <f t="shared" ca="1" si="60"/>
        <v>455.19551094833537</v>
      </c>
      <c r="E402" s="8">
        <f t="shared" ca="1" si="61"/>
        <v>0.79792484884923054</v>
      </c>
      <c r="F402" s="8">
        <f t="shared" ca="1" si="62"/>
        <v>456.41301354175988</v>
      </c>
      <c r="G402" s="8">
        <f t="shared" ca="1" si="63"/>
        <v>0.73410655540489012</v>
      </c>
      <c r="H402" s="8" t="str">
        <f t="shared" ca="1" si="64"/>
        <v>-</v>
      </c>
      <c r="I402" s="8" t="str">
        <f t="shared" ca="1" si="65"/>
        <v>-</v>
      </c>
      <c r="K402" s="7">
        <f t="shared" ca="1" si="58"/>
        <v>455.19551094833537</v>
      </c>
      <c r="L402" s="7">
        <f t="array" aca="1" ref="L402:Q402" ca="1">IF(K402&lt;fPower1,(fPower1-K402)*K402*fRev0/dLowInterp1+(K402-fPower0)*K402*fRev1/dLowInterp2,
IF(K402&lt;fPower3,(K402-fPower2)*(K402-fPower3)*fRev1/dHighInterp1-(K402-fPower1)*(K402-fPower3)*fRev2/dHighInterp2+(K402-fPower1)*(K402-fPower2)*fRev3/dHighInterp3,1))</f>
        <v>1</v>
      </c>
      <c r="M402" s="8">
        <f ca="1"/>
        <v>1</v>
      </c>
      <c r="N402" s="8">
        <f ca="1"/>
        <v>1</v>
      </c>
      <c r="O402" s="8">
        <f ca="1"/>
        <v>1</v>
      </c>
      <c r="P402" s="8">
        <f ca="1"/>
        <v>1</v>
      </c>
      <c r="Q402" s="8">
        <f ca="1"/>
        <v>0.79792484884923054</v>
      </c>
      <c r="S402" s="10" t="str">
        <f t="shared" ca="1" si="66"/>
        <v>-</v>
      </c>
      <c r="T402" s="6" t="str">
        <f t="array" aca="1" ref="T402:Y402" ca="1">IFERROR(IF(S402&lt;fRev1,(SQRT(dLowCoeffB^2+S402*dLowCoeffA*4)-dLowCoeffB)/(dLowCoeffA*2),
(SQRT(dHighCoeffB^2-(fRev1*fPower2*fPower3/dHighInterp1
-fRev2*fPower1*fPower3/dHighInterp2+fRev3*fPower1*fPower2/dHighInterp3-S402)
*dHighCoeffA*4)+dHighCoeffB)/(dHighCoeffA*2)),"-")</f>
        <v>-</v>
      </c>
      <c r="U402" s="3" t="str">
        <f ca="1"/>
        <v>-</v>
      </c>
      <c r="V402" s="3" t="str">
        <f ca="1"/>
        <v>-</v>
      </c>
      <c r="W402" s="3" t="str">
        <f ca="1"/>
        <v>-</v>
      </c>
      <c r="X402" s="3" t="str">
        <f ca="1"/>
        <v>-</v>
      </c>
      <c r="Y402" s="3" t="str">
        <f ca="1"/>
        <v>-</v>
      </c>
    </row>
    <row r="403" spans="1:25" x14ac:dyDescent="0.25">
      <c r="A403">
        <v>401</v>
      </c>
      <c r="B403" s="9">
        <f t="shared" si="57"/>
        <v>11.138888888888889</v>
      </c>
      <c r="C403" s="3">
        <f t="shared" ca="1" si="59"/>
        <v>6</v>
      </c>
      <c r="D403">
        <f t="shared" ca="1" si="60"/>
        <v>456.19551094833537</v>
      </c>
      <c r="E403" s="8">
        <f t="shared" ca="1" si="61"/>
        <v>0.79967365592281725</v>
      </c>
      <c r="F403" s="8">
        <f t="shared" ca="1" si="62"/>
        <v>457.41333118785144</v>
      </c>
      <c r="G403" s="8">
        <f t="shared" ca="1" si="63"/>
        <v>0.73763597925664826</v>
      </c>
      <c r="H403" s="8" t="str">
        <f t="shared" ca="1" si="64"/>
        <v>-</v>
      </c>
      <c r="I403" s="8" t="str">
        <f t="shared" ca="1" si="65"/>
        <v>-</v>
      </c>
      <c r="K403" s="7">
        <f t="shared" ca="1" si="58"/>
        <v>456.19551094833537</v>
      </c>
      <c r="L403" s="7">
        <f t="array" aca="1" ref="L403:Q403" ca="1">IF(K403&lt;fPower1,(fPower1-K403)*K403*fRev0/dLowInterp1+(K403-fPower0)*K403*fRev1/dLowInterp2,
IF(K403&lt;fPower3,(K403-fPower2)*(K403-fPower3)*fRev1/dHighInterp1-(K403-fPower1)*(K403-fPower3)*fRev2/dHighInterp2+(K403-fPower1)*(K403-fPower2)*fRev3/dHighInterp3,1))</f>
        <v>1</v>
      </c>
      <c r="M403" s="8">
        <f ca="1"/>
        <v>1</v>
      </c>
      <c r="N403" s="8">
        <f ca="1"/>
        <v>1</v>
      </c>
      <c r="O403" s="8">
        <f ca="1"/>
        <v>1</v>
      </c>
      <c r="P403" s="8">
        <f ca="1"/>
        <v>1</v>
      </c>
      <c r="Q403" s="8">
        <f ca="1"/>
        <v>0.79967365592281725</v>
      </c>
      <c r="S403" s="10" t="str">
        <f t="shared" ca="1" si="66"/>
        <v>-</v>
      </c>
      <c r="T403" s="6" t="str">
        <f t="array" aca="1" ref="T403:Y403" ca="1">IFERROR(IF(S403&lt;fRev1,(SQRT(dLowCoeffB^2+S403*dLowCoeffA*4)-dLowCoeffB)/(dLowCoeffA*2),
(SQRT(dHighCoeffB^2-(fRev1*fPower2*fPower3/dHighInterp1
-fRev2*fPower1*fPower3/dHighInterp2+fRev3*fPower1*fPower2/dHighInterp3-S403)
*dHighCoeffA*4)+dHighCoeffB)/(dHighCoeffA*2)),"-")</f>
        <v>-</v>
      </c>
      <c r="U403" s="3" t="str">
        <f ca="1"/>
        <v>-</v>
      </c>
      <c r="V403" s="3" t="str">
        <f ca="1"/>
        <v>-</v>
      </c>
      <c r="W403" s="3" t="str">
        <f ca="1"/>
        <v>-</v>
      </c>
      <c r="X403" s="3" t="str">
        <f ca="1"/>
        <v>-</v>
      </c>
      <c r="Y403" s="3" t="str">
        <f ca="1"/>
        <v>-</v>
      </c>
    </row>
    <row r="404" spans="1:25" x14ac:dyDescent="0.25">
      <c r="A404">
        <v>402</v>
      </c>
      <c r="B404" s="9">
        <f t="shared" si="57"/>
        <v>11.166666666666666</v>
      </c>
      <c r="C404" s="3">
        <f t="shared" ca="1" si="59"/>
        <v>6</v>
      </c>
      <c r="D404">
        <f t="shared" ca="1" si="60"/>
        <v>457.19551094833537</v>
      </c>
      <c r="E404" s="8">
        <f t="shared" ca="1" si="61"/>
        <v>0.80141589834172811</v>
      </c>
      <c r="F404" s="8">
        <f t="shared" ca="1" si="62"/>
        <v>458.4098938514685</v>
      </c>
      <c r="G404" s="8">
        <f t="shared" ca="1" si="63"/>
        <v>0.74117309263513176</v>
      </c>
      <c r="H404" s="8" t="str">
        <f t="shared" ca="1" si="64"/>
        <v>-</v>
      </c>
      <c r="I404" s="8" t="str">
        <f t="shared" ca="1" si="65"/>
        <v>-</v>
      </c>
      <c r="K404" s="7">
        <f t="shared" ca="1" si="58"/>
        <v>457.19551094833537</v>
      </c>
      <c r="L404" s="7">
        <f t="array" aca="1" ref="L404:Q404" ca="1">IF(K404&lt;fPower1,(fPower1-K404)*K404*fRev0/dLowInterp1+(K404-fPower0)*K404*fRev1/dLowInterp2,
IF(K404&lt;fPower3,(K404-fPower2)*(K404-fPower3)*fRev1/dHighInterp1-(K404-fPower1)*(K404-fPower3)*fRev2/dHighInterp2+(K404-fPower1)*(K404-fPower2)*fRev3/dHighInterp3,1))</f>
        <v>1</v>
      </c>
      <c r="M404" s="8">
        <f ca="1"/>
        <v>1</v>
      </c>
      <c r="N404" s="8">
        <f ca="1"/>
        <v>1</v>
      </c>
      <c r="O404" s="8">
        <f ca="1"/>
        <v>1</v>
      </c>
      <c r="P404" s="8">
        <f ca="1"/>
        <v>1</v>
      </c>
      <c r="Q404" s="8">
        <f ca="1"/>
        <v>0.80141589834172811</v>
      </c>
      <c r="S404" s="10" t="str">
        <f t="shared" ca="1" si="66"/>
        <v>-</v>
      </c>
      <c r="T404" s="6" t="str">
        <f t="array" aca="1" ref="T404:Y404" ca="1">IFERROR(IF(S404&lt;fRev1,(SQRT(dLowCoeffB^2+S404*dLowCoeffA*4)-dLowCoeffB)/(dLowCoeffA*2),
(SQRT(dHighCoeffB^2-(fRev1*fPower2*fPower3/dHighInterp1
-fRev2*fPower1*fPower3/dHighInterp2+fRev3*fPower1*fPower2/dHighInterp3-S404)
*dHighCoeffA*4)+dHighCoeffB)/(dHighCoeffA*2)),"-")</f>
        <v>-</v>
      </c>
      <c r="U404" s="3" t="str">
        <f ca="1"/>
        <v>-</v>
      </c>
      <c r="V404" s="3" t="str">
        <f ca="1"/>
        <v>-</v>
      </c>
      <c r="W404" s="3" t="str">
        <f ca="1"/>
        <v>-</v>
      </c>
      <c r="X404" s="3" t="str">
        <f ca="1"/>
        <v>-</v>
      </c>
      <c r="Y404" s="3" t="str">
        <f ca="1"/>
        <v>-</v>
      </c>
    </row>
    <row r="405" spans="1:25" x14ac:dyDescent="0.25">
      <c r="A405">
        <v>403</v>
      </c>
      <c r="B405" s="9">
        <f t="shared" si="57"/>
        <v>11.194444444444445</v>
      </c>
      <c r="C405" s="3">
        <f t="shared" ca="1" si="59"/>
        <v>6</v>
      </c>
      <c r="D405">
        <f t="shared" ca="1" si="60"/>
        <v>458.19551094833537</v>
      </c>
      <c r="E405" s="8">
        <f t="shared" ca="1" si="61"/>
        <v>0.80315157610596344</v>
      </c>
      <c r="F405" s="8">
        <f t="shared" ca="1" si="62"/>
        <v>459.4027015326111</v>
      </c>
      <c r="G405" s="8">
        <f t="shared" ca="1" si="63"/>
        <v>0.74471786656671057</v>
      </c>
      <c r="H405" s="8" t="str">
        <f t="shared" ca="1" si="64"/>
        <v>-</v>
      </c>
      <c r="I405" s="8" t="str">
        <f t="shared" ca="1" si="65"/>
        <v>-</v>
      </c>
      <c r="K405" s="7">
        <f t="shared" ca="1" si="58"/>
        <v>458.19551094833537</v>
      </c>
      <c r="L405" s="7">
        <f t="array" aca="1" ref="L405:Q405" ca="1">IF(K405&lt;fPower1,(fPower1-K405)*K405*fRev0/dLowInterp1+(K405-fPower0)*K405*fRev1/dLowInterp2,
IF(K405&lt;fPower3,(K405-fPower2)*(K405-fPower3)*fRev1/dHighInterp1-(K405-fPower1)*(K405-fPower3)*fRev2/dHighInterp2+(K405-fPower1)*(K405-fPower2)*fRev3/dHighInterp3,1))</f>
        <v>1</v>
      </c>
      <c r="M405" s="8">
        <f ca="1"/>
        <v>1</v>
      </c>
      <c r="N405" s="8">
        <f ca="1"/>
        <v>1</v>
      </c>
      <c r="O405" s="8">
        <f ca="1"/>
        <v>1</v>
      </c>
      <c r="P405" s="8">
        <f ca="1"/>
        <v>1</v>
      </c>
      <c r="Q405" s="8">
        <f ca="1"/>
        <v>0.80315157610596344</v>
      </c>
      <c r="S405" s="10" t="str">
        <f t="shared" ca="1" si="66"/>
        <v>-</v>
      </c>
      <c r="T405" s="6" t="str">
        <f t="array" aca="1" ref="T405:Y405" ca="1">IFERROR(IF(S405&lt;fRev1,(SQRT(dLowCoeffB^2+S405*dLowCoeffA*4)-dLowCoeffB)/(dLowCoeffA*2),
(SQRT(dHighCoeffB^2-(fRev1*fPower2*fPower3/dHighInterp1
-fRev2*fPower1*fPower3/dHighInterp2+fRev3*fPower1*fPower2/dHighInterp3-S405)
*dHighCoeffA*4)+dHighCoeffB)/(dHighCoeffA*2)),"-")</f>
        <v>-</v>
      </c>
      <c r="U405" s="3" t="str">
        <f ca="1"/>
        <v>-</v>
      </c>
      <c r="V405" s="3" t="str">
        <f ca="1"/>
        <v>-</v>
      </c>
      <c r="W405" s="3" t="str">
        <f ca="1"/>
        <v>-</v>
      </c>
      <c r="X405" s="3" t="str">
        <f ca="1"/>
        <v>-</v>
      </c>
      <c r="Y405" s="3" t="str">
        <f ca="1"/>
        <v>-</v>
      </c>
    </row>
    <row r="406" spans="1:25" x14ac:dyDescent="0.25">
      <c r="A406">
        <v>404</v>
      </c>
      <c r="B406" s="9">
        <f t="shared" si="57"/>
        <v>11.222222222222221</v>
      </c>
      <c r="C406" s="3">
        <f t="shared" ca="1" si="59"/>
        <v>6</v>
      </c>
      <c r="D406">
        <f t="shared" ca="1" si="60"/>
        <v>459.19551094833537</v>
      </c>
      <c r="E406" s="8">
        <f t="shared" ca="1" si="61"/>
        <v>0.8048806892155228</v>
      </c>
      <c r="F406" s="8">
        <f t="shared" ca="1" si="62"/>
        <v>460.39175423127904</v>
      </c>
      <c r="G406" s="8">
        <f t="shared" ca="1" si="63"/>
        <v>0.74827027207775443</v>
      </c>
      <c r="H406" s="8" t="str">
        <f t="shared" ca="1" si="64"/>
        <v>-</v>
      </c>
      <c r="I406" s="8" t="str">
        <f t="shared" ca="1" si="65"/>
        <v>-</v>
      </c>
      <c r="K406" s="7">
        <f t="shared" ca="1" si="58"/>
        <v>459.19551094833537</v>
      </c>
      <c r="L406" s="7">
        <f t="array" aca="1" ref="L406:Q406" ca="1">IF(K406&lt;fPower1,(fPower1-K406)*K406*fRev0/dLowInterp1+(K406-fPower0)*K406*fRev1/dLowInterp2,
IF(K406&lt;fPower3,(K406-fPower2)*(K406-fPower3)*fRev1/dHighInterp1-(K406-fPower1)*(K406-fPower3)*fRev2/dHighInterp2+(K406-fPower1)*(K406-fPower2)*fRev3/dHighInterp3,1))</f>
        <v>1</v>
      </c>
      <c r="M406" s="8">
        <f ca="1"/>
        <v>1</v>
      </c>
      <c r="N406" s="8">
        <f ca="1"/>
        <v>1</v>
      </c>
      <c r="O406" s="8">
        <f ca="1"/>
        <v>1</v>
      </c>
      <c r="P406" s="8">
        <f ca="1"/>
        <v>1</v>
      </c>
      <c r="Q406" s="8">
        <f ca="1"/>
        <v>0.8048806892155228</v>
      </c>
      <c r="S406" s="10" t="str">
        <f t="shared" ca="1" si="66"/>
        <v>-</v>
      </c>
      <c r="T406" s="6" t="str">
        <f t="array" aca="1" ref="T406:Y406" ca="1">IFERROR(IF(S406&lt;fRev1,(SQRT(dLowCoeffB^2+S406*dLowCoeffA*4)-dLowCoeffB)/(dLowCoeffA*2),
(SQRT(dHighCoeffB^2-(fRev1*fPower2*fPower3/dHighInterp1
-fRev2*fPower1*fPower3/dHighInterp2+fRev3*fPower1*fPower2/dHighInterp3-S406)
*dHighCoeffA*4)+dHighCoeffB)/(dHighCoeffA*2)),"-")</f>
        <v>-</v>
      </c>
      <c r="U406" s="3" t="str">
        <f ca="1"/>
        <v>-</v>
      </c>
      <c r="V406" s="3" t="str">
        <f ca="1"/>
        <v>-</v>
      </c>
      <c r="W406" s="3" t="str">
        <f ca="1"/>
        <v>-</v>
      </c>
      <c r="X406" s="3" t="str">
        <f ca="1"/>
        <v>-</v>
      </c>
      <c r="Y406" s="3" t="str">
        <f ca="1"/>
        <v>-</v>
      </c>
    </row>
    <row r="407" spans="1:25" x14ac:dyDescent="0.25">
      <c r="A407">
        <v>405</v>
      </c>
      <c r="B407" s="9">
        <f t="shared" si="57"/>
        <v>11.25</v>
      </c>
      <c r="C407" s="3">
        <f t="shared" ca="1" si="59"/>
        <v>6</v>
      </c>
      <c r="D407">
        <f t="shared" ca="1" si="60"/>
        <v>460.19551094833537</v>
      </c>
      <c r="E407" s="8">
        <f t="shared" ca="1" si="61"/>
        <v>0.8066032376704062</v>
      </c>
      <c r="F407" s="8">
        <f t="shared" ca="1" si="62"/>
        <v>461.37705194747235</v>
      </c>
      <c r="G407" s="8">
        <f t="shared" ca="1" si="63"/>
        <v>0.75183028019463305</v>
      </c>
      <c r="H407" s="8" t="str">
        <f t="shared" ca="1" si="64"/>
        <v>-</v>
      </c>
      <c r="I407" s="8" t="str">
        <f t="shared" ca="1" si="65"/>
        <v>-</v>
      </c>
      <c r="K407" s="7">
        <f t="shared" ca="1" si="58"/>
        <v>460.19551094833537</v>
      </c>
      <c r="L407" s="7">
        <f t="array" aca="1" ref="L407:Q407" ca="1">IF(K407&lt;fPower1,(fPower1-K407)*K407*fRev0/dLowInterp1+(K407-fPower0)*K407*fRev1/dLowInterp2,
IF(K407&lt;fPower3,(K407-fPower2)*(K407-fPower3)*fRev1/dHighInterp1-(K407-fPower1)*(K407-fPower3)*fRev2/dHighInterp2+(K407-fPower1)*(K407-fPower2)*fRev3/dHighInterp3,1))</f>
        <v>1</v>
      </c>
      <c r="M407" s="8">
        <f ca="1"/>
        <v>1</v>
      </c>
      <c r="N407" s="8">
        <f ca="1"/>
        <v>1</v>
      </c>
      <c r="O407" s="8">
        <f ca="1"/>
        <v>1</v>
      </c>
      <c r="P407" s="8">
        <f ca="1"/>
        <v>1</v>
      </c>
      <c r="Q407" s="8">
        <f ca="1"/>
        <v>0.8066032376704062</v>
      </c>
      <c r="S407" s="10" t="str">
        <f t="shared" ca="1" si="66"/>
        <v>-</v>
      </c>
      <c r="T407" s="6" t="str">
        <f t="array" aca="1" ref="T407:Y407" ca="1">IFERROR(IF(S407&lt;fRev1,(SQRT(dLowCoeffB^2+S407*dLowCoeffA*4)-dLowCoeffB)/(dLowCoeffA*2),
(SQRT(dHighCoeffB^2-(fRev1*fPower2*fPower3/dHighInterp1
-fRev2*fPower1*fPower3/dHighInterp2+fRev3*fPower1*fPower2/dHighInterp3-S407)
*dHighCoeffA*4)+dHighCoeffB)/(dHighCoeffA*2)),"-")</f>
        <v>-</v>
      </c>
      <c r="U407" s="3" t="str">
        <f ca="1"/>
        <v>-</v>
      </c>
      <c r="V407" s="3" t="str">
        <f ca="1"/>
        <v>-</v>
      </c>
      <c r="W407" s="3" t="str">
        <f ca="1"/>
        <v>-</v>
      </c>
      <c r="X407" s="3" t="str">
        <f ca="1"/>
        <v>-</v>
      </c>
      <c r="Y407" s="3" t="str">
        <f ca="1"/>
        <v>-</v>
      </c>
    </row>
    <row r="408" spans="1:25" x14ac:dyDescent="0.25">
      <c r="A408">
        <v>406</v>
      </c>
      <c r="B408" s="9">
        <f t="shared" si="57"/>
        <v>11.277777777777779</v>
      </c>
      <c r="C408" s="3">
        <f t="shared" ca="1" si="59"/>
        <v>6</v>
      </c>
      <c r="D408">
        <f t="shared" ca="1" si="60"/>
        <v>461.19551094833537</v>
      </c>
      <c r="E408" s="8">
        <f t="shared" ca="1" si="61"/>
        <v>0.80831922147061419</v>
      </c>
      <c r="F408" s="8">
        <f t="shared" ca="1" si="62"/>
        <v>462.35859468119133</v>
      </c>
      <c r="G408" s="8">
        <f t="shared" ca="1" si="63"/>
        <v>0.75539786194371628</v>
      </c>
      <c r="H408" s="8" t="str">
        <f t="shared" ca="1" si="64"/>
        <v>-</v>
      </c>
      <c r="I408" s="8" t="str">
        <f t="shared" ca="1" si="65"/>
        <v>-</v>
      </c>
      <c r="K408" s="7">
        <f t="shared" ca="1" si="58"/>
        <v>461.19551094833537</v>
      </c>
      <c r="L408" s="7">
        <f t="array" aca="1" ref="L408:Q408" ca="1">IF(K408&lt;fPower1,(fPower1-K408)*K408*fRev0/dLowInterp1+(K408-fPower0)*K408*fRev1/dLowInterp2,
IF(K408&lt;fPower3,(K408-fPower2)*(K408-fPower3)*fRev1/dHighInterp1-(K408-fPower1)*(K408-fPower3)*fRev2/dHighInterp2+(K408-fPower1)*(K408-fPower2)*fRev3/dHighInterp3,1))</f>
        <v>1</v>
      </c>
      <c r="M408" s="8">
        <f ca="1"/>
        <v>1</v>
      </c>
      <c r="N408" s="8">
        <f ca="1"/>
        <v>1</v>
      </c>
      <c r="O408" s="8">
        <f ca="1"/>
        <v>1</v>
      </c>
      <c r="P408" s="8">
        <f ca="1"/>
        <v>1</v>
      </c>
      <c r="Q408" s="8">
        <f ca="1"/>
        <v>0.80831922147061419</v>
      </c>
      <c r="S408" s="10" t="str">
        <f t="shared" ca="1" si="66"/>
        <v>-</v>
      </c>
      <c r="T408" s="6" t="str">
        <f t="array" aca="1" ref="T408:Y408" ca="1">IFERROR(IF(S408&lt;fRev1,(SQRT(dLowCoeffB^2+S408*dLowCoeffA*4)-dLowCoeffB)/(dLowCoeffA*2),
(SQRT(dHighCoeffB^2-(fRev1*fPower2*fPower3/dHighInterp1
-fRev2*fPower1*fPower3/dHighInterp2+fRev3*fPower1*fPower2/dHighInterp3-S408)
*dHighCoeffA*4)+dHighCoeffB)/(dHighCoeffA*2)),"-")</f>
        <v>-</v>
      </c>
      <c r="U408" s="3" t="str">
        <f ca="1"/>
        <v>-</v>
      </c>
      <c r="V408" s="3" t="str">
        <f ca="1"/>
        <v>-</v>
      </c>
      <c r="W408" s="3" t="str">
        <f ca="1"/>
        <v>-</v>
      </c>
      <c r="X408" s="3" t="str">
        <f ca="1"/>
        <v>-</v>
      </c>
      <c r="Y408" s="3" t="str">
        <f ca="1"/>
        <v>-</v>
      </c>
    </row>
    <row r="409" spans="1:25" x14ac:dyDescent="0.25">
      <c r="A409">
        <v>407</v>
      </c>
      <c r="B409" s="9">
        <f t="shared" si="57"/>
        <v>11.305555555555555</v>
      </c>
      <c r="C409" s="3">
        <f t="shared" ca="1" si="59"/>
        <v>6</v>
      </c>
      <c r="D409">
        <f t="shared" ca="1" si="60"/>
        <v>462.19551094833537</v>
      </c>
      <c r="E409" s="8">
        <f t="shared" ca="1" si="61"/>
        <v>0.81002864061614632</v>
      </c>
      <c r="F409" s="8">
        <f t="shared" ca="1" si="62"/>
        <v>463.3363824324357</v>
      </c>
      <c r="G409" s="8">
        <f t="shared" ca="1" si="63"/>
        <v>0.75897298835137395</v>
      </c>
      <c r="H409" s="8" t="str">
        <f t="shared" ca="1" si="64"/>
        <v>-</v>
      </c>
      <c r="I409" s="8" t="str">
        <f t="shared" ca="1" si="65"/>
        <v>-</v>
      </c>
      <c r="K409" s="7">
        <f t="shared" ca="1" si="58"/>
        <v>462.19551094833537</v>
      </c>
      <c r="L409" s="7">
        <f t="array" aca="1" ref="L409:Q409" ca="1">IF(K409&lt;fPower1,(fPower1-K409)*K409*fRev0/dLowInterp1+(K409-fPower0)*K409*fRev1/dLowInterp2,
IF(K409&lt;fPower3,(K409-fPower2)*(K409-fPower3)*fRev1/dHighInterp1-(K409-fPower1)*(K409-fPower3)*fRev2/dHighInterp2+(K409-fPower1)*(K409-fPower2)*fRev3/dHighInterp3,1))</f>
        <v>1</v>
      </c>
      <c r="M409" s="8">
        <f ca="1"/>
        <v>1</v>
      </c>
      <c r="N409" s="8">
        <f ca="1"/>
        <v>1</v>
      </c>
      <c r="O409" s="8">
        <f ca="1"/>
        <v>1</v>
      </c>
      <c r="P409" s="8">
        <f ca="1"/>
        <v>1</v>
      </c>
      <c r="Q409" s="8">
        <f ca="1"/>
        <v>0.81002864061614632</v>
      </c>
      <c r="S409" s="10" t="str">
        <f t="shared" ca="1" si="66"/>
        <v>-</v>
      </c>
      <c r="T409" s="6" t="str">
        <f t="array" aca="1" ref="T409:Y409" ca="1">IFERROR(IF(S409&lt;fRev1,(SQRT(dLowCoeffB^2+S409*dLowCoeffA*4)-dLowCoeffB)/(dLowCoeffA*2),
(SQRT(dHighCoeffB^2-(fRev1*fPower2*fPower3/dHighInterp1
-fRev2*fPower1*fPower3/dHighInterp2+fRev3*fPower1*fPower2/dHighInterp3-S409)
*dHighCoeffA*4)+dHighCoeffB)/(dHighCoeffA*2)),"-")</f>
        <v>-</v>
      </c>
      <c r="U409" s="3" t="str">
        <f ca="1"/>
        <v>-</v>
      </c>
      <c r="V409" s="3" t="str">
        <f ca="1"/>
        <v>-</v>
      </c>
      <c r="W409" s="3" t="str">
        <f ca="1"/>
        <v>-</v>
      </c>
      <c r="X409" s="3" t="str">
        <f ca="1"/>
        <v>-</v>
      </c>
      <c r="Y409" s="3" t="str">
        <f ca="1"/>
        <v>-</v>
      </c>
    </row>
    <row r="410" spans="1:25" x14ac:dyDescent="0.25">
      <c r="A410">
        <v>408</v>
      </c>
      <c r="B410" s="9">
        <f t="shared" si="57"/>
        <v>11.333333333333334</v>
      </c>
      <c r="C410" s="3">
        <f t="shared" ca="1" si="59"/>
        <v>6</v>
      </c>
      <c r="D410">
        <f t="shared" ca="1" si="60"/>
        <v>463.19551094833537</v>
      </c>
      <c r="E410" s="8">
        <f t="shared" ca="1" si="61"/>
        <v>0.81173149510700249</v>
      </c>
      <c r="F410" s="8">
        <f t="shared" ca="1" si="62"/>
        <v>464.31041520120544</v>
      </c>
      <c r="G410" s="8">
        <f t="shared" ca="1" si="63"/>
        <v>0.76255563044397578</v>
      </c>
      <c r="H410" s="8" t="str">
        <f t="shared" ca="1" si="64"/>
        <v>-</v>
      </c>
      <c r="I410" s="8" t="str">
        <f t="shared" ca="1" si="65"/>
        <v>-</v>
      </c>
      <c r="K410" s="7">
        <f t="shared" ca="1" si="58"/>
        <v>463.19551094833537</v>
      </c>
      <c r="L410" s="7">
        <f t="array" aca="1" ref="L410:Q410" ca="1">IF(K410&lt;fPower1,(fPower1-K410)*K410*fRev0/dLowInterp1+(K410-fPower0)*K410*fRev1/dLowInterp2,
IF(K410&lt;fPower3,(K410-fPower2)*(K410-fPower3)*fRev1/dHighInterp1-(K410-fPower1)*(K410-fPower3)*fRev2/dHighInterp2+(K410-fPower1)*(K410-fPower2)*fRev3/dHighInterp3,1))</f>
        <v>1</v>
      </c>
      <c r="M410" s="8">
        <f ca="1"/>
        <v>1</v>
      </c>
      <c r="N410" s="8">
        <f ca="1"/>
        <v>1</v>
      </c>
      <c r="O410" s="8">
        <f ca="1"/>
        <v>1</v>
      </c>
      <c r="P410" s="8">
        <f ca="1"/>
        <v>1</v>
      </c>
      <c r="Q410" s="8">
        <f ca="1"/>
        <v>0.81173149510700249</v>
      </c>
      <c r="S410" s="10" t="str">
        <f t="shared" ca="1" si="66"/>
        <v>-</v>
      </c>
      <c r="T410" s="6" t="str">
        <f t="array" aca="1" ref="T410:Y410" ca="1">IFERROR(IF(S410&lt;fRev1,(SQRT(dLowCoeffB^2+S410*dLowCoeffA*4)-dLowCoeffB)/(dLowCoeffA*2),
(SQRT(dHighCoeffB^2-(fRev1*fPower2*fPower3/dHighInterp1
-fRev2*fPower1*fPower3/dHighInterp2+fRev3*fPower1*fPower2/dHighInterp3-S410)
*dHighCoeffA*4)+dHighCoeffB)/(dHighCoeffA*2)),"-")</f>
        <v>-</v>
      </c>
      <c r="U410" s="3" t="str">
        <f ca="1"/>
        <v>-</v>
      </c>
      <c r="V410" s="3" t="str">
        <f ca="1"/>
        <v>-</v>
      </c>
      <c r="W410" s="3" t="str">
        <f ca="1"/>
        <v>-</v>
      </c>
      <c r="X410" s="3" t="str">
        <f ca="1"/>
        <v>-</v>
      </c>
      <c r="Y410" s="3" t="str">
        <f ca="1"/>
        <v>-</v>
      </c>
    </row>
    <row r="411" spans="1:25" x14ac:dyDescent="0.25">
      <c r="A411">
        <v>409</v>
      </c>
      <c r="B411" s="9">
        <f t="shared" si="57"/>
        <v>11.361111111111111</v>
      </c>
      <c r="C411" s="3">
        <f t="shared" ca="1" si="59"/>
        <v>6</v>
      </c>
      <c r="D411">
        <f t="shared" ca="1" si="60"/>
        <v>464.19551094833537</v>
      </c>
      <c r="E411" s="8">
        <f t="shared" ca="1" si="61"/>
        <v>0.81342778494318302</v>
      </c>
      <c r="F411" s="8">
        <f t="shared" ca="1" si="62"/>
        <v>465.28069298750069</v>
      </c>
      <c r="G411" s="8">
        <f t="shared" ca="1" si="63"/>
        <v>0.76614575924789163</v>
      </c>
      <c r="H411" s="8" t="str">
        <f t="shared" ca="1" si="64"/>
        <v>-</v>
      </c>
      <c r="I411" s="8" t="str">
        <f t="shared" ca="1" si="65"/>
        <v>-</v>
      </c>
      <c r="K411" s="7">
        <f t="shared" ca="1" si="58"/>
        <v>464.19551094833537</v>
      </c>
      <c r="L411" s="7">
        <f t="array" aca="1" ref="L411:Q411" ca="1">IF(K411&lt;fPower1,(fPower1-K411)*K411*fRev0/dLowInterp1+(K411-fPower0)*K411*fRev1/dLowInterp2,
IF(K411&lt;fPower3,(K411-fPower2)*(K411-fPower3)*fRev1/dHighInterp1-(K411-fPower1)*(K411-fPower3)*fRev2/dHighInterp2+(K411-fPower1)*(K411-fPower2)*fRev3/dHighInterp3,1))</f>
        <v>1</v>
      </c>
      <c r="M411" s="8">
        <f ca="1"/>
        <v>1</v>
      </c>
      <c r="N411" s="8">
        <f ca="1"/>
        <v>1</v>
      </c>
      <c r="O411" s="8">
        <f ca="1"/>
        <v>1</v>
      </c>
      <c r="P411" s="8">
        <f ca="1"/>
        <v>1</v>
      </c>
      <c r="Q411" s="8">
        <f ca="1"/>
        <v>0.81342778494318302</v>
      </c>
      <c r="S411" s="10" t="str">
        <f t="shared" ca="1" si="66"/>
        <v>-</v>
      </c>
      <c r="T411" s="6" t="str">
        <f t="array" aca="1" ref="T411:Y411" ca="1">IFERROR(IF(S411&lt;fRev1,(SQRT(dLowCoeffB^2+S411*dLowCoeffA*4)-dLowCoeffB)/(dLowCoeffA*2),
(SQRT(dHighCoeffB^2-(fRev1*fPower2*fPower3/dHighInterp1
-fRev2*fPower1*fPower3/dHighInterp2+fRev3*fPower1*fPower2/dHighInterp3-S411)
*dHighCoeffA*4)+dHighCoeffB)/(dHighCoeffA*2)),"-")</f>
        <v>-</v>
      </c>
      <c r="U411" s="3" t="str">
        <f ca="1"/>
        <v>-</v>
      </c>
      <c r="V411" s="3" t="str">
        <f ca="1"/>
        <v>-</v>
      </c>
      <c r="W411" s="3" t="str">
        <f ca="1"/>
        <v>-</v>
      </c>
      <c r="X411" s="3" t="str">
        <f ca="1"/>
        <v>-</v>
      </c>
      <c r="Y411" s="3" t="str">
        <f ca="1"/>
        <v>-</v>
      </c>
    </row>
    <row r="412" spans="1:25" x14ac:dyDescent="0.25">
      <c r="A412">
        <v>410</v>
      </c>
      <c r="B412" s="9">
        <f t="shared" si="57"/>
        <v>11.388888888888889</v>
      </c>
      <c r="C412" s="3">
        <f t="shared" ca="1" si="59"/>
        <v>6</v>
      </c>
      <c r="D412">
        <f t="shared" ca="1" si="60"/>
        <v>465.19551094833537</v>
      </c>
      <c r="E412" s="8">
        <f t="shared" ca="1" si="61"/>
        <v>0.81511751012468769</v>
      </c>
      <c r="F412" s="8">
        <f t="shared" ca="1" si="62"/>
        <v>466.24721579132137</v>
      </c>
      <c r="G412" s="8">
        <f t="shared" ca="1" si="63"/>
        <v>0.76974334578949133</v>
      </c>
      <c r="H412" s="8" t="str">
        <f t="shared" ca="1" si="64"/>
        <v>-</v>
      </c>
      <c r="I412" s="8" t="str">
        <f t="shared" ca="1" si="65"/>
        <v>-</v>
      </c>
      <c r="K412" s="7">
        <f t="shared" ca="1" si="58"/>
        <v>465.19551094833537</v>
      </c>
      <c r="L412" s="7">
        <f t="array" aca="1" ref="L412:Q412" ca="1">IF(K412&lt;fPower1,(fPower1-K412)*K412*fRev0/dLowInterp1+(K412-fPower0)*K412*fRev1/dLowInterp2,
IF(K412&lt;fPower3,(K412-fPower2)*(K412-fPower3)*fRev1/dHighInterp1-(K412-fPower1)*(K412-fPower3)*fRev2/dHighInterp2+(K412-fPower1)*(K412-fPower2)*fRev3/dHighInterp3,1))</f>
        <v>1</v>
      </c>
      <c r="M412" s="8">
        <f ca="1"/>
        <v>1</v>
      </c>
      <c r="N412" s="8">
        <f ca="1"/>
        <v>1</v>
      </c>
      <c r="O412" s="8">
        <f ca="1"/>
        <v>1</v>
      </c>
      <c r="P412" s="8">
        <f ca="1"/>
        <v>1</v>
      </c>
      <c r="Q412" s="8">
        <f ca="1"/>
        <v>0.81511751012468769</v>
      </c>
      <c r="S412" s="10" t="str">
        <f t="shared" ca="1" si="66"/>
        <v>-</v>
      </c>
      <c r="T412" s="6" t="str">
        <f t="array" aca="1" ref="T412:Y412" ca="1">IFERROR(IF(S412&lt;fRev1,(SQRT(dLowCoeffB^2+S412*dLowCoeffA*4)-dLowCoeffB)/(dLowCoeffA*2),
(SQRT(dHighCoeffB^2-(fRev1*fPower2*fPower3/dHighInterp1
-fRev2*fPower1*fPower3/dHighInterp2+fRev3*fPower1*fPower2/dHighInterp3-S412)
*dHighCoeffA*4)+dHighCoeffB)/(dHighCoeffA*2)),"-")</f>
        <v>-</v>
      </c>
      <c r="U412" s="3" t="str">
        <f ca="1"/>
        <v>-</v>
      </c>
      <c r="V412" s="3" t="str">
        <f ca="1"/>
        <v>-</v>
      </c>
      <c r="W412" s="3" t="str">
        <f ca="1"/>
        <v>-</v>
      </c>
      <c r="X412" s="3" t="str">
        <f ca="1"/>
        <v>-</v>
      </c>
      <c r="Y412" s="3" t="str">
        <f ca="1"/>
        <v>-</v>
      </c>
    </row>
    <row r="413" spans="1:25" x14ac:dyDescent="0.25">
      <c r="A413">
        <v>411</v>
      </c>
      <c r="B413" s="9">
        <f t="shared" si="57"/>
        <v>11.416666666666666</v>
      </c>
      <c r="C413" s="3">
        <f t="shared" ca="1" si="59"/>
        <v>6</v>
      </c>
      <c r="D413">
        <f t="shared" ca="1" si="60"/>
        <v>466.19551094833537</v>
      </c>
      <c r="E413" s="8">
        <f t="shared" ca="1" si="61"/>
        <v>0.81680067065151685</v>
      </c>
      <c r="F413" s="8">
        <f t="shared" ca="1" si="62"/>
        <v>467.20998361266766</v>
      </c>
      <c r="G413" s="8">
        <f t="shared" ca="1" si="63"/>
        <v>0.7733483610951446</v>
      </c>
      <c r="H413" s="8" t="str">
        <f t="shared" ca="1" si="64"/>
        <v>-</v>
      </c>
      <c r="I413" s="8" t="str">
        <f t="shared" ca="1" si="65"/>
        <v>-</v>
      </c>
      <c r="K413" s="7">
        <f t="shared" ca="1" si="58"/>
        <v>466.19551094833537</v>
      </c>
      <c r="L413" s="7">
        <f t="array" aca="1" ref="L413:Q413" ca="1">IF(K413&lt;fPower1,(fPower1-K413)*K413*fRev0/dLowInterp1+(K413-fPower0)*K413*fRev1/dLowInterp2,
IF(K413&lt;fPower3,(K413-fPower2)*(K413-fPower3)*fRev1/dHighInterp1-(K413-fPower1)*(K413-fPower3)*fRev2/dHighInterp2+(K413-fPower1)*(K413-fPower2)*fRev3/dHighInterp3,1))</f>
        <v>1</v>
      </c>
      <c r="M413" s="8">
        <f ca="1"/>
        <v>1</v>
      </c>
      <c r="N413" s="8">
        <f ca="1"/>
        <v>1</v>
      </c>
      <c r="O413" s="8">
        <f ca="1"/>
        <v>1</v>
      </c>
      <c r="P413" s="8">
        <f ca="1"/>
        <v>1</v>
      </c>
      <c r="Q413" s="8">
        <f ca="1"/>
        <v>0.81680067065151685</v>
      </c>
      <c r="S413" s="10" t="str">
        <f t="shared" ca="1" si="66"/>
        <v>-</v>
      </c>
      <c r="T413" s="6" t="str">
        <f t="array" aca="1" ref="T413:Y413" ca="1">IFERROR(IF(S413&lt;fRev1,(SQRT(dLowCoeffB^2+S413*dLowCoeffA*4)-dLowCoeffB)/(dLowCoeffA*2),
(SQRT(dHighCoeffB^2-(fRev1*fPower2*fPower3/dHighInterp1
-fRev2*fPower1*fPower3/dHighInterp2+fRev3*fPower1*fPower2/dHighInterp3-S413)
*dHighCoeffA*4)+dHighCoeffB)/(dHighCoeffA*2)),"-")</f>
        <v>-</v>
      </c>
      <c r="U413" s="3" t="str">
        <f ca="1"/>
        <v>-</v>
      </c>
      <c r="V413" s="3" t="str">
        <f ca="1"/>
        <v>-</v>
      </c>
      <c r="W413" s="3" t="str">
        <f ca="1"/>
        <v>-</v>
      </c>
      <c r="X413" s="3" t="str">
        <f ca="1"/>
        <v>-</v>
      </c>
      <c r="Y413" s="3" t="str">
        <f ca="1"/>
        <v>-</v>
      </c>
    </row>
    <row r="414" spans="1:25" x14ac:dyDescent="0.25">
      <c r="A414">
        <v>412</v>
      </c>
      <c r="B414" s="9">
        <f t="shared" si="57"/>
        <v>11.444444444444445</v>
      </c>
      <c r="C414" s="3">
        <f t="shared" ca="1" si="59"/>
        <v>6</v>
      </c>
      <c r="D414">
        <f t="shared" ca="1" si="60"/>
        <v>467.19551094833537</v>
      </c>
      <c r="E414" s="8">
        <f t="shared" ca="1" si="61"/>
        <v>0.81847726652367014</v>
      </c>
      <c r="F414" s="8">
        <f t="shared" ca="1" si="62"/>
        <v>468.16899645153933</v>
      </c>
      <c r="G414" s="8">
        <f t="shared" ca="1" si="63"/>
        <v>0.77696077619122128</v>
      </c>
      <c r="H414" s="8" t="str">
        <f t="shared" ca="1" si="64"/>
        <v>-</v>
      </c>
      <c r="I414" s="8" t="str">
        <f t="shared" ca="1" si="65"/>
        <v>-</v>
      </c>
      <c r="K414" s="7">
        <f t="shared" ca="1" si="58"/>
        <v>467.19551094833537</v>
      </c>
      <c r="L414" s="7">
        <f t="array" aca="1" ref="L414:Q414" ca="1">IF(K414&lt;fPower1,(fPower1-K414)*K414*fRev0/dLowInterp1+(K414-fPower0)*K414*fRev1/dLowInterp2,
IF(K414&lt;fPower3,(K414-fPower2)*(K414-fPower3)*fRev1/dHighInterp1-(K414-fPower1)*(K414-fPower3)*fRev2/dHighInterp2+(K414-fPower1)*(K414-fPower2)*fRev3/dHighInterp3,1))</f>
        <v>1</v>
      </c>
      <c r="M414" s="8">
        <f ca="1"/>
        <v>1</v>
      </c>
      <c r="N414" s="8">
        <f ca="1"/>
        <v>1</v>
      </c>
      <c r="O414" s="8">
        <f ca="1"/>
        <v>1</v>
      </c>
      <c r="P414" s="8">
        <f ca="1"/>
        <v>1</v>
      </c>
      <c r="Q414" s="8">
        <f ca="1"/>
        <v>0.81847726652367014</v>
      </c>
      <c r="S414" s="10" t="str">
        <f t="shared" ca="1" si="66"/>
        <v>-</v>
      </c>
      <c r="T414" s="6" t="str">
        <f t="array" aca="1" ref="T414:Y414" ca="1">IFERROR(IF(S414&lt;fRev1,(SQRT(dLowCoeffB^2+S414*dLowCoeffA*4)-dLowCoeffB)/(dLowCoeffA*2),
(SQRT(dHighCoeffB^2-(fRev1*fPower2*fPower3/dHighInterp1
-fRev2*fPower1*fPower3/dHighInterp2+fRev3*fPower1*fPower2/dHighInterp3-S414)
*dHighCoeffA*4)+dHighCoeffB)/(dHighCoeffA*2)),"-")</f>
        <v>-</v>
      </c>
      <c r="U414" s="3" t="str">
        <f ca="1"/>
        <v>-</v>
      </c>
      <c r="V414" s="3" t="str">
        <f ca="1"/>
        <v>-</v>
      </c>
      <c r="W414" s="3" t="str">
        <f ca="1"/>
        <v>-</v>
      </c>
      <c r="X414" s="3" t="str">
        <f ca="1"/>
        <v>-</v>
      </c>
      <c r="Y414" s="3" t="str">
        <f ca="1"/>
        <v>-</v>
      </c>
    </row>
    <row r="415" spans="1:25" x14ac:dyDescent="0.25">
      <c r="A415">
        <v>413</v>
      </c>
      <c r="B415" s="9">
        <f t="shared" si="57"/>
        <v>11.472222222222221</v>
      </c>
      <c r="C415" s="3">
        <f t="shared" ca="1" si="59"/>
        <v>6</v>
      </c>
      <c r="D415">
        <f t="shared" ca="1" si="60"/>
        <v>468.19551094833537</v>
      </c>
      <c r="E415" s="8">
        <f t="shared" ca="1" si="61"/>
        <v>0.82014729774114747</v>
      </c>
      <c r="F415" s="8">
        <f t="shared" ca="1" si="62"/>
        <v>469.12425430793638</v>
      </c>
      <c r="G415" s="8">
        <f t="shared" ca="1" si="63"/>
        <v>0.78058056210409121</v>
      </c>
      <c r="H415" s="8" t="str">
        <f t="shared" ca="1" si="64"/>
        <v>-</v>
      </c>
      <c r="I415" s="8" t="str">
        <f t="shared" ca="1" si="65"/>
        <v>-</v>
      </c>
      <c r="K415" s="7">
        <f t="shared" ca="1" si="58"/>
        <v>468.19551094833537</v>
      </c>
      <c r="L415" s="7">
        <f t="array" aca="1" ref="L415:Q415" ca="1">IF(K415&lt;fPower1,(fPower1-K415)*K415*fRev0/dLowInterp1+(K415-fPower0)*K415*fRev1/dLowInterp2,
IF(K415&lt;fPower3,(K415-fPower2)*(K415-fPower3)*fRev1/dHighInterp1-(K415-fPower1)*(K415-fPower3)*fRev2/dHighInterp2+(K415-fPower1)*(K415-fPower2)*fRev3/dHighInterp3,1))</f>
        <v>1</v>
      </c>
      <c r="M415" s="8">
        <f ca="1"/>
        <v>1</v>
      </c>
      <c r="N415" s="8">
        <f ca="1"/>
        <v>1</v>
      </c>
      <c r="O415" s="8">
        <f ca="1"/>
        <v>1</v>
      </c>
      <c r="P415" s="8">
        <f ca="1"/>
        <v>1</v>
      </c>
      <c r="Q415" s="8">
        <f ca="1"/>
        <v>0.82014729774114747</v>
      </c>
      <c r="S415" s="10" t="str">
        <f t="shared" ca="1" si="66"/>
        <v>-</v>
      </c>
      <c r="T415" s="6" t="str">
        <f t="array" aca="1" ref="T415:Y415" ca="1">IFERROR(IF(S415&lt;fRev1,(SQRT(dLowCoeffB^2+S415*dLowCoeffA*4)-dLowCoeffB)/(dLowCoeffA*2),
(SQRT(dHighCoeffB^2-(fRev1*fPower2*fPower3/dHighInterp1
-fRev2*fPower1*fPower3/dHighInterp2+fRev3*fPower1*fPower2/dHighInterp3-S415)
*dHighCoeffA*4)+dHighCoeffB)/(dHighCoeffA*2)),"-")</f>
        <v>-</v>
      </c>
      <c r="U415" s="3" t="str">
        <f ca="1"/>
        <v>-</v>
      </c>
      <c r="V415" s="3" t="str">
        <f ca="1"/>
        <v>-</v>
      </c>
      <c r="W415" s="3" t="str">
        <f ca="1"/>
        <v>-</v>
      </c>
      <c r="X415" s="3" t="str">
        <f ca="1"/>
        <v>-</v>
      </c>
      <c r="Y415" s="3" t="str">
        <f ca="1"/>
        <v>-</v>
      </c>
    </row>
    <row r="416" spans="1:25" x14ac:dyDescent="0.25">
      <c r="A416">
        <v>414</v>
      </c>
      <c r="B416" s="9">
        <f t="shared" si="57"/>
        <v>11.5</v>
      </c>
      <c r="C416" s="3">
        <f t="shared" ca="1" si="59"/>
        <v>6</v>
      </c>
      <c r="D416">
        <f t="shared" ca="1" si="60"/>
        <v>469.19551094833537</v>
      </c>
      <c r="E416" s="8">
        <f t="shared" ca="1" si="61"/>
        <v>0.82181076430394928</v>
      </c>
      <c r="F416" s="8">
        <f t="shared" ca="1" si="62"/>
        <v>470.07575718185899</v>
      </c>
      <c r="G416" s="8">
        <f t="shared" ca="1" si="63"/>
        <v>0.78420768986012412</v>
      </c>
      <c r="H416" s="8" t="str">
        <f t="shared" ca="1" si="64"/>
        <v>-</v>
      </c>
      <c r="I416" s="8" t="str">
        <f t="shared" ca="1" si="65"/>
        <v>-</v>
      </c>
      <c r="K416" s="7">
        <f t="shared" ca="1" si="58"/>
        <v>469.19551094833537</v>
      </c>
      <c r="L416" s="7">
        <f t="array" aca="1" ref="L416:Q416" ca="1">IF(K416&lt;fPower1,(fPower1-K416)*K416*fRev0/dLowInterp1+(K416-fPower0)*K416*fRev1/dLowInterp2,
IF(K416&lt;fPower3,(K416-fPower2)*(K416-fPower3)*fRev1/dHighInterp1-(K416-fPower1)*(K416-fPower3)*fRev2/dHighInterp2+(K416-fPower1)*(K416-fPower2)*fRev3/dHighInterp3,1))</f>
        <v>1</v>
      </c>
      <c r="M416" s="8">
        <f ca="1"/>
        <v>1</v>
      </c>
      <c r="N416" s="8">
        <f ca="1"/>
        <v>1</v>
      </c>
      <c r="O416" s="8">
        <f ca="1"/>
        <v>1</v>
      </c>
      <c r="P416" s="8">
        <f ca="1"/>
        <v>1</v>
      </c>
      <c r="Q416" s="8">
        <f ca="1"/>
        <v>0.82181076430394928</v>
      </c>
      <c r="S416" s="10" t="str">
        <f t="shared" ca="1" si="66"/>
        <v>-</v>
      </c>
      <c r="T416" s="6" t="str">
        <f t="array" aca="1" ref="T416:Y416" ca="1">IFERROR(IF(S416&lt;fRev1,(SQRT(dLowCoeffB^2+S416*dLowCoeffA*4)-dLowCoeffB)/(dLowCoeffA*2),
(SQRT(dHighCoeffB^2-(fRev1*fPower2*fPower3/dHighInterp1
-fRev2*fPower1*fPower3/dHighInterp2+fRev3*fPower1*fPower2/dHighInterp3-S416)
*dHighCoeffA*4)+dHighCoeffB)/(dHighCoeffA*2)),"-")</f>
        <v>-</v>
      </c>
      <c r="U416" s="3" t="str">
        <f ca="1"/>
        <v>-</v>
      </c>
      <c r="V416" s="3" t="str">
        <f ca="1"/>
        <v>-</v>
      </c>
      <c r="W416" s="3" t="str">
        <f ca="1"/>
        <v>-</v>
      </c>
      <c r="X416" s="3" t="str">
        <f ca="1"/>
        <v>-</v>
      </c>
      <c r="Y416" s="3" t="str">
        <f ca="1"/>
        <v>-</v>
      </c>
    </row>
    <row r="417" spans="1:25" x14ac:dyDescent="0.25">
      <c r="A417">
        <v>415</v>
      </c>
      <c r="B417" s="9">
        <f t="shared" si="57"/>
        <v>11.527777777777779</v>
      </c>
      <c r="C417" s="3">
        <f t="shared" ca="1" si="59"/>
        <v>6</v>
      </c>
      <c r="D417">
        <f t="shared" ca="1" si="60"/>
        <v>470.19551094833537</v>
      </c>
      <c r="E417" s="8">
        <f t="shared" ca="1" si="61"/>
        <v>0.82346766621207534</v>
      </c>
      <c r="F417" s="8">
        <f t="shared" ca="1" si="62"/>
        <v>471.02350507330709</v>
      </c>
      <c r="G417" s="8">
        <f t="shared" ca="1" si="63"/>
        <v>0.78784213048568974</v>
      </c>
      <c r="H417" s="8" t="str">
        <f t="shared" ca="1" si="64"/>
        <v>-</v>
      </c>
      <c r="I417" s="8" t="str">
        <f t="shared" ca="1" si="65"/>
        <v>-</v>
      </c>
      <c r="K417" s="7">
        <f t="shared" ca="1" si="58"/>
        <v>470.19551094833537</v>
      </c>
      <c r="L417" s="7">
        <f t="array" aca="1" ref="L417:Q417" ca="1">IF(K417&lt;fPower1,(fPower1-K417)*K417*fRev0/dLowInterp1+(K417-fPower0)*K417*fRev1/dLowInterp2,
IF(K417&lt;fPower3,(K417-fPower2)*(K417-fPower3)*fRev1/dHighInterp1-(K417-fPower1)*(K417-fPower3)*fRev2/dHighInterp2+(K417-fPower1)*(K417-fPower2)*fRev3/dHighInterp3,1))</f>
        <v>1</v>
      </c>
      <c r="M417" s="8">
        <f ca="1"/>
        <v>1</v>
      </c>
      <c r="N417" s="8">
        <f ca="1"/>
        <v>1</v>
      </c>
      <c r="O417" s="8">
        <f ca="1"/>
        <v>1</v>
      </c>
      <c r="P417" s="8">
        <f ca="1"/>
        <v>1</v>
      </c>
      <c r="Q417" s="8">
        <f ca="1"/>
        <v>0.82346766621207534</v>
      </c>
      <c r="S417" s="10" t="str">
        <f t="shared" ca="1" si="66"/>
        <v>-</v>
      </c>
      <c r="T417" s="6" t="str">
        <f t="array" aca="1" ref="T417:Y417" ca="1">IFERROR(IF(S417&lt;fRev1,(SQRT(dLowCoeffB^2+S417*dLowCoeffA*4)-dLowCoeffB)/(dLowCoeffA*2),
(SQRT(dHighCoeffB^2-(fRev1*fPower2*fPower3/dHighInterp1
-fRev2*fPower1*fPower3/dHighInterp2+fRev3*fPower1*fPower2/dHighInterp3-S417)
*dHighCoeffA*4)+dHighCoeffB)/(dHighCoeffA*2)),"-")</f>
        <v>-</v>
      </c>
      <c r="U417" s="3" t="str">
        <f ca="1"/>
        <v>-</v>
      </c>
      <c r="V417" s="3" t="str">
        <f ca="1"/>
        <v>-</v>
      </c>
      <c r="W417" s="3" t="str">
        <f ca="1"/>
        <v>-</v>
      </c>
      <c r="X417" s="3" t="str">
        <f ca="1"/>
        <v>-</v>
      </c>
      <c r="Y417" s="3" t="str">
        <f ca="1"/>
        <v>-</v>
      </c>
    </row>
    <row r="418" spans="1:25" x14ac:dyDescent="0.25">
      <c r="A418">
        <v>416</v>
      </c>
      <c r="B418" s="9">
        <f t="shared" si="57"/>
        <v>11.555555555555555</v>
      </c>
      <c r="C418" s="3">
        <f t="shared" ca="1" si="59"/>
        <v>6</v>
      </c>
      <c r="D418">
        <f t="shared" ca="1" si="60"/>
        <v>471.19551094833537</v>
      </c>
      <c r="E418" s="8">
        <f t="shared" ca="1" si="61"/>
        <v>0.82511800346552566</v>
      </c>
      <c r="F418" s="8">
        <f t="shared" ca="1" si="62"/>
        <v>471.96749798228069</v>
      </c>
      <c r="G418" s="8">
        <f t="shared" ca="1" si="63"/>
        <v>0.79148385500715801</v>
      </c>
      <c r="H418" s="8" t="str">
        <f t="shared" ca="1" si="64"/>
        <v>-</v>
      </c>
      <c r="I418" s="8" t="str">
        <f t="shared" ca="1" si="65"/>
        <v>-</v>
      </c>
      <c r="K418" s="7">
        <f t="shared" ca="1" si="58"/>
        <v>471.19551094833537</v>
      </c>
      <c r="L418" s="7">
        <f t="array" aca="1" ref="L418:Q418" ca="1">IF(K418&lt;fPower1,(fPower1-K418)*K418*fRev0/dLowInterp1+(K418-fPower0)*K418*fRev1/dLowInterp2,
IF(K418&lt;fPower3,(K418-fPower2)*(K418-fPower3)*fRev1/dHighInterp1-(K418-fPower1)*(K418-fPower3)*fRev2/dHighInterp2+(K418-fPower1)*(K418-fPower2)*fRev3/dHighInterp3,1))</f>
        <v>1</v>
      </c>
      <c r="M418" s="8">
        <f ca="1"/>
        <v>1</v>
      </c>
      <c r="N418" s="8">
        <f ca="1"/>
        <v>1</v>
      </c>
      <c r="O418" s="8">
        <f ca="1"/>
        <v>1</v>
      </c>
      <c r="P418" s="8">
        <f ca="1"/>
        <v>1</v>
      </c>
      <c r="Q418" s="8">
        <f ca="1"/>
        <v>0.82511800346552566</v>
      </c>
      <c r="S418" s="10" t="str">
        <f t="shared" ca="1" si="66"/>
        <v>-</v>
      </c>
      <c r="T418" s="6" t="str">
        <f t="array" aca="1" ref="T418:Y418" ca="1">IFERROR(IF(S418&lt;fRev1,(SQRT(dLowCoeffB^2+S418*dLowCoeffA*4)-dLowCoeffB)/(dLowCoeffA*2),
(SQRT(dHighCoeffB^2-(fRev1*fPower2*fPower3/dHighInterp1
-fRev2*fPower1*fPower3/dHighInterp2+fRev3*fPower1*fPower2/dHighInterp3-S418)
*dHighCoeffA*4)+dHighCoeffB)/(dHighCoeffA*2)),"-")</f>
        <v>-</v>
      </c>
      <c r="U418" s="3" t="str">
        <f ca="1"/>
        <v>-</v>
      </c>
      <c r="V418" s="3" t="str">
        <f ca="1"/>
        <v>-</v>
      </c>
      <c r="W418" s="3" t="str">
        <f ca="1"/>
        <v>-</v>
      </c>
      <c r="X418" s="3" t="str">
        <f ca="1"/>
        <v>-</v>
      </c>
      <c r="Y418" s="3" t="str">
        <f ca="1"/>
        <v>-</v>
      </c>
    </row>
    <row r="419" spans="1:25" x14ac:dyDescent="0.25">
      <c r="A419">
        <v>417</v>
      </c>
      <c r="B419" s="9">
        <f t="shared" si="57"/>
        <v>11.583333333333334</v>
      </c>
      <c r="C419" s="3">
        <f t="shared" ca="1" si="59"/>
        <v>6</v>
      </c>
      <c r="D419">
        <f t="shared" ca="1" si="60"/>
        <v>472.19551094833537</v>
      </c>
      <c r="E419" s="8">
        <f t="shared" ca="1" si="61"/>
        <v>0.82676177606430024</v>
      </c>
      <c r="F419" s="8">
        <f t="shared" ca="1" si="62"/>
        <v>472.90773590877973</v>
      </c>
      <c r="G419" s="8">
        <f t="shared" ca="1" si="63"/>
        <v>0.79513283445089855</v>
      </c>
      <c r="H419" s="8" t="str">
        <f t="shared" ca="1" si="64"/>
        <v>-</v>
      </c>
      <c r="I419" s="8" t="str">
        <f t="shared" ca="1" si="65"/>
        <v>-</v>
      </c>
      <c r="K419" s="7">
        <f t="shared" ca="1" si="58"/>
        <v>472.19551094833537</v>
      </c>
      <c r="L419" s="7">
        <f t="array" aca="1" ref="L419:Q419" ca="1">IF(K419&lt;fPower1,(fPower1-K419)*K419*fRev0/dLowInterp1+(K419-fPower0)*K419*fRev1/dLowInterp2,
IF(K419&lt;fPower3,(K419-fPower2)*(K419-fPower3)*fRev1/dHighInterp1-(K419-fPower1)*(K419-fPower3)*fRev2/dHighInterp2+(K419-fPower1)*(K419-fPower2)*fRev3/dHighInterp3,1))</f>
        <v>1</v>
      </c>
      <c r="M419" s="8">
        <f ca="1"/>
        <v>1</v>
      </c>
      <c r="N419" s="8">
        <f ca="1"/>
        <v>1</v>
      </c>
      <c r="O419" s="8">
        <f ca="1"/>
        <v>1</v>
      </c>
      <c r="P419" s="8">
        <f ca="1"/>
        <v>1</v>
      </c>
      <c r="Q419" s="8">
        <f ca="1"/>
        <v>0.82676177606430024</v>
      </c>
      <c r="S419" s="10" t="str">
        <f t="shared" ca="1" si="66"/>
        <v>-</v>
      </c>
      <c r="T419" s="6" t="str">
        <f t="array" aca="1" ref="T419:Y419" ca="1">IFERROR(IF(S419&lt;fRev1,(SQRT(dLowCoeffB^2+S419*dLowCoeffA*4)-dLowCoeffB)/(dLowCoeffA*2),
(SQRT(dHighCoeffB^2-(fRev1*fPower2*fPower3/dHighInterp1
-fRev2*fPower1*fPower3/dHighInterp2+fRev3*fPower1*fPower2/dHighInterp3-S419)
*dHighCoeffA*4)+dHighCoeffB)/(dHighCoeffA*2)),"-")</f>
        <v>-</v>
      </c>
      <c r="U419" s="3" t="str">
        <f ca="1"/>
        <v>-</v>
      </c>
      <c r="V419" s="3" t="str">
        <f ca="1"/>
        <v>-</v>
      </c>
      <c r="W419" s="3" t="str">
        <f ca="1"/>
        <v>-</v>
      </c>
      <c r="X419" s="3" t="str">
        <f ca="1"/>
        <v>-</v>
      </c>
      <c r="Y419" s="3" t="str">
        <f ca="1"/>
        <v>-</v>
      </c>
    </row>
    <row r="420" spans="1:25" x14ac:dyDescent="0.25">
      <c r="A420">
        <v>418</v>
      </c>
      <c r="B420" s="9">
        <f t="shared" si="57"/>
        <v>11.611111111111111</v>
      </c>
      <c r="C420" s="3">
        <f t="shared" ca="1" si="59"/>
        <v>6</v>
      </c>
      <c r="D420">
        <f t="shared" ca="1" si="60"/>
        <v>473.19551094833537</v>
      </c>
      <c r="E420" s="8">
        <f t="shared" ca="1" si="61"/>
        <v>0.82839898400839873</v>
      </c>
      <c r="F420" s="8">
        <f t="shared" ca="1" si="62"/>
        <v>473.84421885280409</v>
      </c>
      <c r="G420" s="8">
        <f t="shared" ca="1" si="63"/>
        <v>0.79878903984328131</v>
      </c>
      <c r="H420" s="8" t="str">
        <f t="shared" ca="1" si="64"/>
        <v>-</v>
      </c>
      <c r="I420" s="8" t="str">
        <f t="shared" ca="1" si="65"/>
        <v>-</v>
      </c>
      <c r="K420" s="7">
        <f t="shared" ca="1" si="58"/>
        <v>473.19551094833537</v>
      </c>
      <c r="L420" s="7">
        <f t="array" aca="1" ref="L420:Q420" ca="1">IF(K420&lt;fPower1,(fPower1-K420)*K420*fRev0/dLowInterp1+(K420-fPower0)*K420*fRev1/dLowInterp2,
IF(K420&lt;fPower3,(K420-fPower2)*(K420-fPower3)*fRev1/dHighInterp1-(K420-fPower1)*(K420-fPower3)*fRev2/dHighInterp2+(K420-fPower1)*(K420-fPower2)*fRev3/dHighInterp3,1))</f>
        <v>1</v>
      </c>
      <c r="M420" s="8">
        <f ca="1"/>
        <v>1</v>
      </c>
      <c r="N420" s="8">
        <f ca="1"/>
        <v>1</v>
      </c>
      <c r="O420" s="8">
        <f ca="1"/>
        <v>1</v>
      </c>
      <c r="P420" s="8">
        <f ca="1"/>
        <v>1</v>
      </c>
      <c r="Q420" s="8">
        <f ca="1"/>
        <v>0.82839898400839873</v>
      </c>
      <c r="S420" s="10" t="str">
        <f t="shared" ca="1" si="66"/>
        <v>-</v>
      </c>
      <c r="T420" s="6" t="str">
        <f t="array" aca="1" ref="T420:Y420" ca="1">IFERROR(IF(S420&lt;fRev1,(SQRT(dLowCoeffB^2+S420*dLowCoeffA*4)-dLowCoeffB)/(dLowCoeffA*2),
(SQRT(dHighCoeffB^2-(fRev1*fPower2*fPower3/dHighInterp1
-fRev2*fPower1*fPower3/dHighInterp2+fRev3*fPower1*fPower2/dHighInterp3-S420)
*dHighCoeffA*4)+dHighCoeffB)/(dHighCoeffA*2)),"-")</f>
        <v>-</v>
      </c>
      <c r="U420" s="3" t="str">
        <f ca="1"/>
        <v>-</v>
      </c>
      <c r="V420" s="3" t="str">
        <f ca="1"/>
        <v>-</v>
      </c>
      <c r="W420" s="3" t="str">
        <f ca="1"/>
        <v>-</v>
      </c>
      <c r="X420" s="3" t="str">
        <f ca="1"/>
        <v>-</v>
      </c>
      <c r="Y420" s="3" t="str">
        <f ca="1"/>
        <v>-</v>
      </c>
    </row>
    <row r="421" spans="1:25" x14ac:dyDescent="0.25">
      <c r="A421">
        <v>419</v>
      </c>
      <c r="B421" s="9">
        <f t="shared" si="57"/>
        <v>11.638888888888889</v>
      </c>
      <c r="C421" s="3">
        <f t="shared" ca="1" si="59"/>
        <v>6</v>
      </c>
      <c r="D421">
        <f t="shared" ca="1" si="60"/>
        <v>474.19551094833537</v>
      </c>
      <c r="E421" s="8">
        <f t="shared" ca="1" si="61"/>
        <v>0.83002962729782181</v>
      </c>
      <c r="F421" s="8">
        <f t="shared" ca="1" si="62"/>
        <v>474.77694681435406</v>
      </c>
      <c r="G421" s="8">
        <f t="shared" ca="1" si="63"/>
        <v>0.80245244221067602</v>
      </c>
      <c r="H421" s="8" t="str">
        <f t="shared" ca="1" si="64"/>
        <v>-</v>
      </c>
      <c r="I421" s="8" t="str">
        <f t="shared" ca="1" si="65"/>
        <v>-</v>
      </c>
      <c r="K421" s="7">
        <f t="shared" ca="1" si="58"/>
        <v>474.19551094833537</v>
      </c>
      <c r="L421" s="7">
        <f t="array" aca="1" ref="L421:Q421" ca="1">IF(K421&lt;fPower1,(fPower1-K421)*K421*fRev0/dLowInterp1+(K421-fPower0)*K421*fRev1/dLowInterp2,
IF(K421&lt;fPower3,(K421-fPower2)*(K421-fPower3)*fRev1/dHighInterp1-(K421-fPower1)*(K421-fPower3)*fRev2/dHighInterp2+(K421-fPower1)*(K421-fPower2)*fRev3/dHighInterp3,1))</f>
        <v>1</v>
      </c>
      <c r="M421" s="8">
        <f ca="1"/>
        <v>1</v>
      </c>
      <c r="N421" s="8">
        <f ca="1"/>
        <v>1</v>
      </c>
      <c r="O421" s="8">
        <f ca="1"/>
        <v>1</v>
      </c>
      <c r="P421" s="8">
        <f ca="1"/>
        <v>1</v>
      </c>
      <c r="Q421" s="8">
        <f ca="1"/>
        <v>0.83002962729782181</v>
      </c>
      <c r="S421" s="10" t="str">
        <f t="shared" ca="1" si="66"/>
        <v>-</v>
      </c>
      <c r="T421" s="6" t="str">
        <f t="array" aca="1" ref="T421:Y421" ca="1">IFERROR(IF(S421&lt;fRev1,(SQRT(dLowCoeffB^2+S421*dLowCoeffA*4)-dLowCoeffB)/(dLowCoeffA*2),
(SQRT(dHighCoeffB^2-(fRev1*fPower2*fPower3/dHighInterp1
-fRev2*fPower1*fPower3/dHighInterp2+fRev3*fPower1*fPower2/dHighInterp3-S421)
*dHighCoeffA*4)+dHighCoeffB)/(dHighCoeffA*2)),"-")</f>
        <v>-</v>
      </c>
      <c r="U421" s="3" t="str">
        <f ca="1"/>
        <v>-</v>
      </c>
      <c r="V421" s="3" t="str">
        <f ca="1"/>
        <v>-</v>
      </c>
      <c r="W421" s="3" t="str">
        <f ca="1"/>
        <v>-</v>
      </c>
      <c r="X421" s="3" t="str">
        <f ca="1"/>
        <v>-</v>
      </c>
      <c r="Y421" s="3" t="str">
        <f ca="1"/>
        <v>-</v>
      </c>
    </row>
    <row r="422" spans="1:25" x14ac:dyDescent="0.25">
      <c r="A422">
        <v>420</v>
      </c>
      <c r="B422" s="9">
        <f t="shared" si="57"/>
        <v>11.666666666666666</v>
      </c>
      <c r="C422" s="3">
        <f t="shared" ca="1" si="59"/>
        <v>6</v>
      </c>
      <c r="D422">
        <f t="shared" ca="1" si="60"/>
        <v>475.19551094833537</v>
      </c>
      <c r="E422" s="8">
        <f t="shared" ca="1" si="61"/>
        <v>0.83165370593256904</v>
      </c>
      <c r="F422" s="8">
        <f t="shared" ca="1" si="62"/>
        <v>475.70591979342947</v>
      </c>
      <c r="G422" s="8">
        <f t="shared" ca="1" si="63"/>
        <v>0.80612301257945251</v>
      </c>
      <c r="H422" s="8" t="str">
        <f t="shared" ca="1" si="64"/>
        <v>-</v>
      </c>
      <c r="I422" s="8" t="str">
        <f t="shared" ca="1" si="65"/>
        <v>-</v>
      </c>
      <c r="K422" s="7">
        <f t="shared" ca="1" si="58"/>
        <v>475.19551094833537</v>
      </c>
      <c r="L422" s="7">
        <f t="array" aca="1" ref="L422:Q422" ca="1">IF(K422&lt;fPower1,(fPower1-K422)*K422*fRev0/dLowInterp1+(K422-fPower0)*K422*fRev1/dLowInterp2,
IF(K422&lt;fPower3,(K422-fPower2)*(K422-fPower3)*fRev1/dHighInterp1-(K422-fPower1)*(K422-fPower3)*fRev2/dHighInterp2+(K422-fPower1)*(K422-fPower2)*fRev3/dHighInterp3,1))</f>
        <v>1</v>
      </c>
      <c r="M422" s="8">
        <f ca="1"/>
        <v>1</v>
      </c>
      <c r="N422" s="8">
        <f ca="1"/>
        <v>1</v>
      </c>
      <c r="O422" s="8">
        <f ca="1"/>
        <v>1</v>
      </c>
      <c r="P422" s="8">
        <f ca="1"/>
        <v>1</v>
      </c>
      <c r="Q422" s="8">
        <f ca="1"/>
        <v>0.83165370593256904</v>
      </c>
      <c r="S422" s="10" t="str">
        <f t="shared" ca="1" si="66"/>
        <v>-</v>
      </c>
      <c r="T422" s="6" t="str">
        <f t="array" aca="1" ref="T422:Y422" ca="1">IFERROR(IF(S422&lt;fRev1,(SQRT(dLowCoeffB^2+S422*dLowCoeffA*4)-dLowCoeffB)/(dLowCoeffA*2),
(SQRT(dHighCoeffB^2-(fRev1*fPower2*fPower3/dHighInterp1
-fRev2*fPower1*fPower3/dHighInterp2+fRev3*fPower1*fPower2/dHighInterp3-S422)
*dHighCoeffA*4)+dHighCoeffB)/(dHighCoeffA*2)),"-")</f>
        <v>-</v>
      </c>
      <c r="U422" s="3" t="str">
        <f ca="1"/>
        <v>-</v>
      </c>
      <c r="V422" s="3" t="str">
        <f ca="1"/>
        <v>-</v>
      </c>
      <c r="W422" s="3" t="str">
        <f ca="1"/>
        <v>-</v>
      </c>
      <c r="X422" s="3" t="str">
        <f ca="1"/>
        <v>-</v>
      </c>
      <c r="Y422" s="3" t="str">
        <f ca="1"/>
        <v>-</v>
      </c>
    </row>
    <row r="423" spans="1:25" x14ac:dyDescent="0.25">
      <c r="A423">
        <v>421</v>
      </c>
      <c r="B423" s="9">
        <f t="shared" si="57"/>
        <v>11.694444444444445</v>
      </c>
      <c r="C423" s="3">
        <f t="shared" ca="1" si="59"/>
        <v>6</v>
      </c>
      <c r="D423">
        <f t="shared" ca="1" si="60"/>
        <v>476.19551094833537</v>
      </c>
      <c r="E423" s="8">
        <f t="shared" ca="1" si="61"/>
        <v>0.8332712199126403</v>
      </c>
      <c r="F423" s="8">
        <f t="shared" ca="1" si="62"/>
        <v>476.63113779003027</v>
      </c>
      <c r="G423" s="8">
        <f t="shared" ca="1" si="63"/>
        <v>0.80980072197598052</v>
      </c>
      <c r="H423" s="8" t="str">
        <f t="shared" ca="1" si="64"/>
        <v>-</v>
      </c>
      <c r="I423" s="8" t="str">
        <f t="shared" ca="1" si="65"/>
        <v>-</v>
      </c>
      <c r="K423" s="7">
        <f t="shared" ca="1" si="58"/>
        <v>476.19551094833537</v>
      </c>
      <c r="L423" s="7">
        <f t="array" aca="1" ref="L423:Q423" ca="1">IF(K423&lt;fPower1,(fPower1-K423)*K423*fRev0/dLowInterp1+(K423-fPower0)*K423*fRev1/dLowInterp2,
IF(K423&lt;fPower3,(K423-fPower2)*(K423-fPower3)*fRev1/dHighInterp1-(K423-fPower1)*(K423-fPower3)*fRev2/dHighInterp2+(K423-fPower1)*(K423-fPower2)*fRev3/dHighInterp3,1))</f>
        <v>1</v>
      </c>
      <c r="M423" s="8">
        <f ca="1"/>
        <v>1</v>
      </c>
      <c r="N423" s="8">
        <f ca="1"/>
        <v>1</v>
      </c>
      <c r="O423" s="8">
        <f ca="1"/>
        <v>1</v>
      </c>
      <c r="P423" s="8">
        <f ca="1"/>
        <v>1</v>
      </c>
      <c r="Q423" s="8">
        <f ca="1"/>
        <v>0.8332712199126403</v>
      </c>
      <c r="S423" s="10" t="str">
        <f t="shared" ca="1" si="66"/>
        <v>-</v>
      </c>
      <c r="T423" s="6" t="str">
        <f t="array" aca="1" ref="T423:Y423" ca="1">IFERROR(IF(S423&lt;fRev1,(SQRT(dLowCoeffB^2+S423*dLowCoeffA*4)-dLowCoeffB)/(dLowCoeffA*2),
(SQRT(dHighCoeffB^2-(fRev1*fPower2*fPower3/dHighInterp1
-fRev2*fPower1*fPower3/dHighInterp2+fRev3*fPower1*fPower2/dHighInterp3-S423)
*dHighCoeffA*4)+dHighCoeffB)/(dHighCoeffA*2)),"-")</f>
        <v>-</v>
      </c>
      <c r="U423" s="3" t="str">
        <f ca="1"/>
        <v>-</v>
      </c>
      <c r="V423" s="3" t="str">
        <f ca="1"/>
        <v>-</v>
      </c>
      <c r="W423" s="3" t="str">
        <f ca="1"/>
        <v>-</v>
      </c>
      <c r="X423" s="3" t="str">
        <f ca="1"/>
        <v>-</v>
      </c>
      <c r="Y423" s="3" t="str">
        <f ca="1"/>
        <v>-</v>
      </c>
    </row>
    <row r="424" spans="1:25" x14ac:dyDescent="0.25">
      <c r="A424">
        <v>422</v>
      </c>
      <c r="B424" s="9">
        <f t="shared" si="57"/>
        <v>11.722222222222221</v>
      </c>
      <c r="C424" s="3">
        <f t="shared" ca="1" si="59"/>
        <v>6</v>
      </c>
      <c r="D424">
        <f t="shared" ca="1" si="60"/>
        <v>477.19551094833537</v>
      </c>
      <c r="E424" s="8">
        <f t="shared" ca="1" si="61"/>
        <v>0.83488216923803593</v>
      </c>
      <c r="F424" s="8">
        <f t="shared" ca="1" si="62"/>
        <v>477.55260080415655</v>
      </c>
      <c r="G424" s="8">
        <f t="shared" ca="1" si="63"/>
        <v>0.81348554142662988</v>
      </c>
      <c r="H424" s="8" t="str">
        <f t="shared" ca="1" si="64"/>
        <v>-</v>
      </c>
      <c r="I424" s="8" t="str">
        <f t="shared" ca="1" si="65"/>
        <v>-</v>
      </c>
      <c r="K424" s="7">
        <f t="shared" ca="1" si="58"/>
        <v>477.19551094833537</v>
      </c>
      <c r="L424" s="7">
        <f t="array" aca="1" ref="L424:Q424" ca="1">IF(K424&lt;fPower1,(fPower1-K424)*K424*fRev0/dLowInterp1+(K424-fPower0)*K424*fRev1/dLowInterp2,
IF(K424&lt;fPower3,(K424-fPower2)*(K424-fPower3)*fRev1/dHighInterp1-(K424-fPower1)*(K424-fPower3)*fRev2/dHighInterp2+(K424-fPower1)*(K424-fPower2)*fRev3/dHighInterp3,1))</f>
        <v>1</v>
      </c>
      <c r="M424" s="8">
        <f ca="1"/>
        <v>1</v>
      </c>
      <c r="N424" s="8">
        <f ca="1"/>
        <v>1</v>
      </c>
      <c r="O424" s="8">
        <f ca="1"/>
        <v>1</v>
      </c>
      <c r="P424" s="8">
        <f ca="1"/>
        <v>1</v>
      </c>
      <c r="Q424" s="8">
        <f ca="1"/>
        <v>0.83488216923803593</v>
      </c>
      <c r="S424" s="10" t="str">
        <f t="shared" ca="1" si="66"/>
        <v>-</v>
      </c>
      <c r="T424" s="6" t="str">
        <f t="array" aca="1" ref="T424:Y424" ca="1">IFERROR(IF(S424&lt;fRev1,(SQRT(dLowCoeffB^2+S424*dLowCoeffA*4)-dLowCoeffB)/(dLowCoeffA*2),
(SQRT(dHighCoeffB^2-(fRev1*fPower2*fPower3/dHighInterp1
-fRev2*fPower1*fPower3/dHighInterp2+fRev3*fPower1*fPower2/dHighInterp3-S424)
*dHighCoeffA*4)+dHighCoeffB)/(dHighCoeffA*2)),"-")</f>
        <v>-</v>
      </c>
      <c r="U424" s="3" t="str">
        <f ca="1"/>
        <v>-</v>
      </c>
      <c r="V424" s="3" t="str">
        <f ca="1"/>
        <v>-</v>
      </c>
      <c r="W424" s="3" t="str">
        <f ca="1"/>
        <v>-</v>
      </c>
      <c r="X424" s="3" t="str">
        <f ca="1"/>
        <v>-</v>
      </c>
      <c r="Y424" s="3" t="str">
        <f ca="1"/>
        <v>-</v>
      </c>
    </row>
    <row r="425" spans="1:25" x14ac:dyDescent="0.25">
      <c r="A425">
        <v>423</v>
      </c>
      <c r="B425" s="9">
        <f t="shared" si="57"/>
        <v>11.75</v>
      </c>
      <c r="C425" s="3">
        <f t="shared" ca="1" si="59"/>
        <v>6</v>
      </c>
      <c r="D425">
        <f t="shared" ca="1" si="60"/>
        <v>478.19551094833537</v>
      </c>
      <c r="E425" s="8">
        <f t="shared" ca="1" si="61"/>
        <v>0.83648655390875581</v>
      </c>
      <c r="F425" s="8">
        <f t="shared" ca="1" si="62"/>
        <v>478.47030883580834</v>
      </c>
      <c r="G425" s="8">
        <f t="shared" ca="1" si="63"/>
        <v>0.81717744195777042</v>
      </c>
      <c r="H425" s="8" t="str">
        <f t="shared" ca="1" si="64"/>
        <v>-</v>
      </c>
      <c r="I425" s="8" t="str">
        <f t="shared" ca="1" si="65"/>
        <v>-</v>
      </c>
      <c r="K425" s="7">
        <f t="shared" ca="1" si="58"/>
        <v>478.19551094833537</v>
      </c>
      <c r="L425" s="7">
        <f t="array" aca="1" ref="L425:Q425" ca="1">IF(K425&lt;fPower1,(fPower1-K425)*K425*fRev0/dLowInterp1+(K425-fPower0)*K425*fRev1/dLowInterp2,
IF(K425&lt;fPower3,(K425-fPower2)*(K425-fPower3)*fRev1/dHighInterp1-(K425-fPower1)*(K425-fPower3)*fRev2/dHighInterp2+(K425-fPower1)*(K425-fPower2)*fRev3/dHighInterp3,1))</f>
        <v>1</v>
      </c>
      <c r="M425" s="8">
        <f ca="1"/>
        <v>1</v>
      </c>
      <c r="N425" s="8">
        <f ca="1"/>
        <v>1</v>
      </c>
      <c r="O425" s="8">
        <f ca="1"/>
        <v>1</v>
      </c>
      <c r="P425" s="8">
        <f ca="1"/>
        <v>1</v>
      </c>
      <c r="Q425" s="8">
        <f ca="1"/>
        <v>0.83648655390875581</v>
      </c>
      <c r="S425" s="10" t="str">
        <f t="shared" ca="1" si="66"/>
        <v>-</v>
      </c>
      <c r="T425" s="6" t="str">
        <f t="array" aca="1" ref="T425:Y425" ca="1">IFERROR(IF(S425&lt;fRev1,(SQRT(dLowCoeffB^2+S425*dLowCoeffA*4)-dLowCoeffB)/(dLowCoeffA*2),
(SQRT(dHighCoeffB^2-(fRev1*fPower2*fPower3/dHighInterp1
-fRev2*fPower1*fPower3/dHighInterp2+fRev3*fPower1*fPower2/dHighInterp3-S425)
*dHighCoeffA*4)+dHighCoeffB)/(dHighCoeffA*2)),"-")</f>
        <v>-</v>
      </c>
      <c r="U425" s="3" t="str">
        <f ca="1"/>
        <v>-</v>
      </c>
      <c r="V425" s="3" t="str">
        <f ca="1"/>
        <v>-</v>
      </c>
      <c r="W425" s="3" t="str">
        <f ca="1"/>
        <v>-</v>
      </c>
      <c r="X425" s="3" t="str">
        <f ca="1"/>
        <v>-</v>
      </c>
      <c r="Y425" s="3" t="str">
        <f ca="1"/>
        <v>-</v>
      </c>
    </row>
    <row r="426" spans="1:25" x14ac:dyDescent="0.25">
      <c r="A426">
        <v>424</v>
      </c>
      <c r="B426" s="9">
        <f t="shared" si="57"/>
        <v>11.777777777777779</v>
      </c>
      <c r="C426" s="3">
        <f t="shared" ca="1" si="59"/>
        <v>6</v>
      </c>
      <c r="D426">
        <f t="shared" ca="1" si="60"/>
        <v>479.19551094833537</v>
      </c>
      <c r="E426" s="8">
        <f t="shared" ca="1" si="61"/>
        <v>0.83808437392479995</v>
      </c>
      <c r="F426" s="8">
        <f t="shared" ca="1" si="62"/>
        <v>479.38426188498556</v>
      </c>
      <c r="G426" s="8">
        <f t="shared" ca="1" si="63"/>
        <v>0.82087639459577189</v>
      </c>
      <c r="H426" s="8" t="str">
        <f t="shared" ca="1" si="64"/>
        <v>-</v>
      </c>
      <c r="I426" s="8" t="str">
        <f t="shared" ca="1" si="65"/>
        <v>-</v>
      </c>
      <c r="K426" s="7">
        <f t="shared" ca="1" si="58"/>
        <v>479.19551094833537</v>
      </c>
      <c r="L426" s="7">
        <f t="array" aca="1" ref="L426:Q426" ca="1">IF(K426&lt;fPower1,(fPower1-K426)*K426*fRev0/dLowInterp1+(K426-fPower0)*K426*fRev1/dLowInterp2,
IF(K426&lt;fPower3,(K426-fPower2)*(K426-fPower3)*fRev1/dHighInterp1-(K426-fPower1)*(K426-fPower3)*fRev2/dHighInterp2+(K426-fPower1)*(K426-fPower2)*fRev3/dHighInterp3,1))</f>
        <v>1</v>
      </c>
      <c r="M426" s="8">
        <f ca="1"/>
        <v>1</v>
      </c>
      <c r="N426" s="8">
        <f ca="1"/>
        <v>1</v>
      </c>
      <c r="O426" s="8">
        <f ca="1"/>
        <v>1</v>
      </c>
      <c r="P426" s="8">
        <f ca="1"/>
        <v>1</v>
      </c>
      <c r="Q426" s="8">
        <f ca="1"/>
        <v>0.83808437392479995</v>
      </c>
      <c r="S426" s="10" t="str">
        <f t="shared" ca="1" si="66"/>
        <v>-</v>
      </c>
      <c r="T426" s="6" t="str">
        <f t="array" aca="1" ref="T426:Y426" ca="1">IFERROR(IF(S426&lt;fRev1,(SQRT(dLowCoeffB^2+S426*dLowCoeffA*4)-dLowCoeffB)/(dLowCoeffA*2),
(SQRT(dHighCoeffB^2-(fRev1*fPower2*fPower3/dHighInterp1
-fRev2*fPower1*fPower3/dHighInterp2+fRev3*fPower1*fPower2/dHighInterp3-S426)
*dHighCoeffA*4)+dHighCoeffB)/(dHighCoeffA*2)),"-")</f>
        <v>-</v>
      </c>
      <c r="U426" s="3" t="str">
        <f ca="1"/>
        <v>-</v>
      </c>
      <c r="V426" s="3" t="str">
        <f ca="1"/>
        <v>-</v>
      </c>
      <c r="W426" s="3" t="str">
        <f ca="1"/>
        <v>-</v>
      </c>
      <c r="X426" s="3" t="str">
        <f ca="1"/>
        <v>-</v>
      </c>
      <c r="Y426" s="3" t="str">
        <f ca="1"/>
        <v>-</v>
      </c>
    </row>
    <row r="427" spans="1:25" x14ac:dyDescent="0.25">
      <c r="A427">
        <v>425</v>
      </c>
      <c r="B427" s="9">
        <f t="shared" si="57"/>
        <v>11.805555555555555</v>
      </c>
      <c r="C427" s="3">
        <f t="shared" ca="1" si="59"/>
        <v>6</v>
      </c>
      <c r="D427">
        <f t="shared" ca="1" si="60"/>
        <v>480.19551094833537</v>
      </c>
      <c r="E427" s="8">
        <f t="shared" ca="1" si="61"/>
        <v>0.83967562928616846</v>
      </c>
      <c r="F427" s="8">
        <f t="shared" ca="1" si="62"/>
        <v>480.29445995168834</v>
      </c>
      <c r="G427" s="8">
        <f t="shared" ca="1" si="63"/>
        <v>0.8245823703670041</v>
      </c>
      <c r="H427" s="8" t="str">
        <f t="shared" ca="1" si="64"/>
        <v>-</v>
      </c>
      <c r="I427" s="8" t="str">
        <f t="shared" ca="1" si="65"/>
        <v>-</v>
      </c>
      <c r="K427" s="7">
        <f t="shared" ca="1" si="58"/>
        <v>480.19551094833537</v>
      </c>
      <c r="L427" s="7">
        <f t="array" aca="1" ref="L427:Q427" ca="1">IF(K427&lt;fPower1,(fPower1-K427)*K427*fRev0/dLowInterp1+(K427-fPower0)*K427*fRev1/dLowInterp2,
IF(K427&lt;fPower3,(K427-fPower2)*(K427-fPower3)*fRev1/dHighInterp1-(K427-fPower1)*(K427-fPower3)*fRev2/dHighInterp2+(K427-fPower1)*(K427-fPower2)*fRev3/dHighInterp3,1))</f>
        <v>1</v>
      </c>
      <c r="M427" s="8">
        <f ca="1"/>
        <v>1</v>
      </c>
      <c r="N427" s="8">
        <f ca="1"/>
        <v>1</v>
      </c>
      <c r="O427" s="8">
        <f ca="1"/>
        <v>1</v>
      </c>
      <c r="P427" s="8">
        <f ca="1"/>
        <v>1</v>
      </c>
      <c r="Q427" s="8">
        <f ca="1"/>
        <v>0.83967562928616846</v>
      </c>
      <c r="S427" s="10" t="str">
        <f t="shared" ca="1" si="66"/>
        <v>-</v>
      </c>
      <c r="T427" s="6" t="str">
        <f t="array" aca="1" ref="T427:Y427" ca="1">IFERROR(IF(S427&lt;fRev1,(SQRT(dLowCoeffB^2+S427*dLowCoeffA*4)-dLowCoeffB)/(dLowCoeffA*2),
(SQRT(dHighCoeffB^2-(fRev1*fPower2*fPower3/dHighInterp1
-fRev2*fPower1*fPower3/dHighInterp2+fRev3*fPower1*fPower2/dHighInterp3-S427)
*dHighCoeffA*4)+dHighCoeffB)/(dHighCoeffA*2)),"-")</f>
        <v>-</v>
      </c>
      <c r="U427" s="3" t="str">
        <f ca="1"/>
        <v>-</v>
      </c>
      <c r="V427" s="3" t="str">
        <f ca="1"/>
        <v>-</v>
      </c>
      <c r="W427" s="3" t="str">
        <f ca="1"/>
        <v>-</v>
      </c>
      <c r="X427" s="3" t="str">
        <f ca="1"/>
        <v>-</v>
      </c>
      <c r="Y427" s="3" t="str">
        <f ca="1"/>
        <v>-</v>
      </c>
    </row>
    <row r="428" spans="1:25" x14ac:dyDescent="0.25">
      <c r="A428">
        <v>426</v>
      </c>
      <c r="B428" s="9">
        <f t="shared" si="57"/>
        <v>11.833333333333334</v>
      </c>
      <c r="C428" s="3">
        <f t="shared" ca="1" si="59"/>
        <v>6</v>
      </c>
      <c r="D428">
        <f t="shared" ca="1" si="60"/>
        <v>481.19551094833537</v>
      </c>
      <c r="E428" s="8">
        <f t="shared" ca="1" si="61"/>
        <v>0.84126031999286088</v>
      </c>
      <c r="F428" s="8">
        <f t="shared" ca="1" si="62"/>
        <v>481.20090303591644</v>
      </c>
      <c r="G428" s="8">
        <f t="shared" ca="1" si="63"/>
        <v>0.8282953402978368</v>
      </c>
      <c r="H428" s="8" t="str">
        <f t="shared" ca="1" si="64"/>
        <v>-</v>
      </c>
      <c r="I428" s="8" t="str">
        <f t="shared" ca="1" si="65"/>
        <v>-</v>
      </c>
      <c r="K428" s="7">
        <f t="shared" ca="1" si="58"/>
        <v>481.19551094833537</v>
      </c>
      <c r="L428" s="7">
        <f t="array" aca="1" ref="L428:Q428" ca="1">IF(K428&lt;fPower1,(fPower1-K428)*K428*fRev0/dLowInterp1+(K428-fPower0)*K428*fRev1/dLowInterp2,
IF(K428&lt;fPower3,(K428-fPower2)*(K428-fPower3)*fRev1/dHighInterp1-(K428-fPower1)*(K428-fPower3)*fRev2/dHighInterp2+(K428-fPower1)*(K428-fPower2)*fRev3/dHighInterp3,1))</f>
        <v>1</v>
      </c>
      <c r="M428" s="8">
        <f ca="1"/>
        <v>1</v>
      </c>
      <c r="N428" s="8">
        <f ca="1"/>
        <v>1</v>
      </c>
      <c r="O428" s="8">
        <f ca="1"/>
        <v>1</v>
      </c>
      <c r="P428" s="8">
        <f ca="1"/>
        <v>1</v>
      </c>
      <c r="Q428" s="8">
        <f ca="1"/>
        <v>0.84126031999286088</v>
      </c>
      <c r="S428" s="10" t="str">
        <f t="shared" ca="1" si="66"/>
        <v>-</v>
      </c>
      <c r="T428" s="6" t="str">
        <f t="array" aca="1" ref="T428:Y428" ca="1">IFERROR(IF(S428&lt;fRev1,(SQRT(dLowCoeffB^2+S428*dLowCoeffA*4)-dLowCoeffB)/(dLowCoeffA*2),
(SQRT(dHighCoeffB^2-(fRev1*fPower2*fPower3/dHighInterp1
-fRev2*fPower1*fPower3/dHighInterp2+fRev3*fPower1*fPower2/dHighInterp3-S428)
*dHighCoeffA*4)+dHighCoeffB)/(dHighCoeffA*2)),"-")</f>
        <v>-</v>
      </c>
      <c r="U428" s="3" t="str">
        <f ca="1"/>
        <v>-</v>
      </c>
      <c r="V428" s="3" t="str">
        <f ca="1"/>
        <v>-</v>
      </c>
      <c r="W428" s="3" t="str">
        <f ca="1"/>
        <v>-</v>
      </c>
      <c r="X428" s="3" t="str">
        <f ca="1"/>
        <v>-</v>
      </c>
      <c r="Y428" s="3" t="str">
        <f ca="1"/>
        <v>-</v>
      </c>
    </row>
    <row r="429" spans="1:25" x14ac:dyDescent="0.25">
      <c r="A429">
        <v>427</v>
      </c>
      <c r="B429" s="9">
        <f t="shared" si="57"/>
        <v>11.861111111111111</v>
      </c>
      <c r="C429" s="3">
        <f t="shared" ca="1" si="59"/>
        <v>6</v>
      </c>
      <c r="D429">
        <f t="shared" ca="1" si="60"/>
        <v>482.19551094833537</v>
      </c>
      <c r="E429" s="8">
        <f t="shared" ca="1" si="61"/>
        <v>0.84283844604487779</v>
      </c>
      <c r="F429" s="8">
        <f t="shared" ca="1" si="62"/>
        <v>482.10359113767009</v>
      </c>
      <c r="G429" s="8">
        <f t="shared" ca="1" si="63"/>
        <v>0.83201527541463982</v>
      </c>
      <c r="H429" s="8" t="str">
        <f t="shared" ca="1" si="64"/>
        <v>-</v>
      </c>
      <c r="I429" s="8" t="str">
        <f t="shared" ca="1" si="65"/>
        <v>-</v>
      </c>
      <c r="K429" s="7">
        <f t="shared" ca="1" si="58"/>
        <v>482.19551094833537</v>
      </c>
      <c r="L429" s="7">
        <f t="array" aca="1" ref="L429:Q429" ca="1">IF(K429&lt;fPower1,(fPower1-K429)*K429*fRev0/dLowInterp1+(K429-fPower0)*K429*fRev1/dLowInterp2,
IF(K429&lt;fPower3,(K429-fPower2)*(K429-fPower3)*fRev1/dHighInterp1-(K429-fPower1)*(K429-fPower3)*fRev2/dHighInterp2+(K429-fPower1)*(K429-fPower2)*fRev3/dHighInterp3,1))</f>
        <v>1</v>
      </c>
      <c r="M429" s="8">
        <f ca="1"/>
        <v>1</v>
      </c>
      <c r="N429" s="8">
        <f ca="1"/>
        <v>1</v>
      </c>
      <c r="O429" s="8">
        <f ca="1"/>
        <v>1</v>
      </c>
      <c r="P429" s="8">
        <f ca="1"/>
        <v>1</v>
      </c>
      <c r="Q429" s="8">
        <f ca="1"/>
        <v>0.84283844604487779</v>
      </c>
      <c r="S429" s="10" t="str">
        <f t="shared" ca="1" si="66"/>
        <v>-</v>
      </c>
      <c r="T429" s="6" t="str">
        <f t="array" aca="1" ref="T429:Y429" ca="1">IFERROR(IF(S429&lt;fRev1,(SQRT(dLowCoeffB^2+S429*dLowCoeffA*4)-dLowCoeffB)/(dLowCoeffA*2),
(SQRT(dHighCoeffB^2-(fRev1*fPower2*fPower3/dHighInterp1
-fRev2*fPower1*fPower3/dHighInterp2+fRev3*fPower1*fPower2/dHighInterp3-S429)
*dHighCoeffA*4)+dHighCoeffB)/(dHighCoeffA*2)),"-")</f>
        <v>-</v>
      </c>
      <c r="U429" s="3" t="str">
        <f ca="1"/>
        <v>-</v>
      </c>
      <c r="V429" s="3" t="str">
        <f ca="1"/>
        <v>-</v>
      </c>
      <c r="W429" s="3" t="str">
        <f ca="1"/>
        <v>-</v>
      </c>
      <c r="X429" s="3" t="str">
        <f ca="1"/>
        <v>-</v>
      </c>
      <c r="Y429" s="3" t="str">
        <f ca="1"/>
        <v>-</v>
      </c>
    </row>
    <row r="430" spans="1:25" x14ac:dyDescent="0.25">
      <c r="A430">
        <v>428</v>
      </c>
      <c r="B430" s="9">
        <f t="shared" si="57"/>
        <v>11.888888888888889</v>
      </c>
      <c r="C430" s="3">
        <f t="shared" ca="1" si="59"/>
        <v>6</v>
      </c>
      <c r="D430">
        <f t="shared" ca="1" si="60"/>
        <v>483.19551094833537</v>
      </c>
      <c r="E430" s="8">
        <f t="shared" ca="1" si="61"/>
        <v>0.84441000744221895</v>
      </c>
      <c r="F430" s="8">
        <f t="shared" ca="1" si="62"/>
        <v>483.00252425694924</v>
      </c>
      <c r="G430" s="8">
        <f t="shared" ca="1" si="63"/>
        <v>0.835742146743783</v>
      </c>
      <c r="H430" s="8" t="str">
        <f t="shared" ca="1" si="64"/>
        <v>-</v>
      </c>
      <c r="I430" s="8" t="str">
        <f t="shared" ca="1" si="65"/>
        <v>-</v>
      </c>
      <c r="K430" s="7">
        <f t="shared" ca="1" si="58"/>
        <v>483.19551094833537</v>
      </c>
      <c r="L430" s="7">
        <f t="array" aca="1" ref="L430:Q430" ca="1">IF(K430&lt;fPower1,(fPower1-K430)*K430*fRev0/dLowInterp1+(K430-fPower0)*K430*fRev1/dLowInterp2,
IF(K430&lt;fPower3,(K430-fPower2)*(K430-fPower3)*fRev1/dHighInterp1-(K430-fPower1)*(K430-fPower3)*fRev2/dHighInterp2+(K430-fPower1)*(K430-fPower2)*fRev3/dHighInterp3,1))</f>
        <v>1</v>
      </c>
      <c r="M430" s="8">
        <f ca="1"/>
        <v>1</v>
      </c>
      <c r="N430" s="8">
        <f ca="1"/>
        <v>1</v>
      </c>
      <c r="O430" s="8">
        <f ca="1"/>
        <v>1</v>
      </c>
      <c r="P430" s="8">
        <f ca="1"/>
        <v>1</v>
      </c>
      <c r="Q430" s="8">
        <f ca="1"/>
        <v>0.84441000744221895</v>
      </c>
      <c r="S430" s="10" t="str">
        <f t="shared" ca="1" si="66"/>
        <v>-</v>
      </c>
      <c r="T430" s="6" t="str">
        <f t="array" aca="1" ref="T430:Y430" ca="1">IFERROR(IF(S430&lt;fRev1,(SQRT(dLowCoeffB^2+S430*dLowCoeffA*4)-dLowCoeffB)/(dLowCoeffA*2),
(SQRT(dHighCoeffB^2-(fRev1*fPower2*fPower3/dHighInterp1
-fRev2*fPower1*fPower3/dHighInterp2+fRev3*fPower1*fPower2/dHighInterp3-S430)
*dHighCoeffA*4)+dHighCoeffB)/(dHighCoeffA*2)),"-")</f>
        <v>-</v>
      </c>
      <c r="U430" s="3" t="str">
        <f ca="1"/>
        <v>-</v>
      </c>
      <c r="V430" s="3" t="str">
        <f ca="1"/>
        <v>-</v>
      </c>
      <c r="W430" s="3" t="str">
        <f ca="1"/>
        <v>-</v>
      </c>
      <c r="X430" s="3" t="str">
        <f ca="1"/>
        <v>-</v>
      </c>
      <c r="Y430" s="3" t="str">
        <f ca="1"/>
        <v>-</v>
      </c>
    </row>
    <row r="431" spans="1:25" x14ac:dyDescent="0.25">
      <c r="A431">
        <v>429</v>
      </c>
      <c r="B431" s="9">
        <f t="shared" si="57"/>
        <v>11.916666666666666</v>
      </c>
      <c r="C431" s="3">
        <f t="shared" ca="1" si="59"/>
        <v>6</v>
      </c>
      <c r="D431">
        <f t="shared" ca="1" si="60"/>
        <v>484.19551094833537</v>
      </c>
      <c r="E431" s="8">
        <f t="shared" ca="1" si="61"/>
        <v>0.84597500418488436</v>
      </c>
      <c r="F431" s="8">
        <f t="shared" ca="1" si="62"/>
        <v>483.89770239375383</v>
      </c>
      <c r="G431" s="8">
        <f t="shared" ca="1" si="63"/>
        <v>0.83947592531163606</v>
      </c>
      <c r="H431" s="8" t="str">
        <f t="shared" ca="1" si="64"/>
        <v>-</v>
      </c>
      <c r="I431" s="8" t="str">
        <f t="shared" ca="1" si="65"/>
        <v>-</v>
      </c>
      <c r="K431" s="7">
        <f t="shared" ca="1" si="58"/>
        <v>484.19551094833537</v>
      </c>
      <c r="L431" s="7">
        <f t="array" aca="1" ref="L431:Q431" ca="1">IF(K431&lt;fPower1,(fPower1-K431)*K431*fRev0/dLowInterp1+(K431-fPower0)*K431*fRev1/dLowInterp2,
IF(K431&lt;fPower3,(K431-fPower2)*(K431-fPower3)*fRev1/dHighInterp1-(K431-fPower1)*(K431-fPower3)*fRev2/dHighInterp2+(K431-fPower1)*(K431-fPower2)*fRev3/dHighInterp3,1))</f>
        <v>1</v>
      </c>
      <c r="M431" s="8">
        <f ca="1"/>
        <v>1</v>
      </c>
      <c r="N431" s="8">
        <f ca="1"/>
        <v>1</v>
      </c>
      <c r="O431" s="8">
        <f ca="1"/>
        <v>1</v>
      </c>
      <c r="P431" s="8">
        <f ca="1"/>
        <v>1</v>
      </c>
      <c r="Q431" s="8">
        <f ca="1"/>
        <v>0.84597500418488436</v>
      </c>
      <c r="S431" s="10" t="str">
        <f t="shared" ca="1" si="66"/>
        <v>-</v>
      </c>
      <c r="T431" s="6" t="str">
        <f t="array" aca="1" ref="T431:Y431" ca="1">IFERROR(IF(S431&lt;fRev1,(SQRT(dLowCoeffB^2+S431*dLowCoeffA*4)-dLowCoeffB)/(dLowCoeffA*2),
(SQRT(dHighCoeffB^2-(fRev1*fPower2*fPower3/dHighInterp1
-fRev2*fPower1*fPower3/dHighInterp2+fRev3*fPower1*fPower2/dHighInterp3-S431)
*dHighCoeffA*4)+dHighCoeffB)/(dHighCoeffA*2)),"-")</f>
        <v>-</v>
      </c>
      <c r="U431" s="3" t="str">
        <f ca="1"/>
        <v>-</v>
      </c>
      <c r="V431" s="3" t="str">
        <f ca="1"/>
        <v>-</v>
      </c>
      <c r="W431" s="3" t="str">
        <f ca="1"/>
        <v>-</v>
      </c>
      <c r="X431" s="3" t="str">
        <f ca="1"/>
        <v>-</v>
      </c>
      <c r="Y431" s="3" t="str">
        <f ca="1"/>
        <v>-</v>
      </c>
    </row>
    <row r="432" spans="1:25" x14ac:dyDescent="0.25">
      <c r="A432">
        <v>430</v>
      </c>
      <c r="B432" s="9">
        <f t="shared" si="57"/>
        <v>11.944444444444445</v>
      </c>
      <c r="C432" s="3">
        <f t="shared" ca="1" si="59"/>
        <v>6</v>
      </c>
      <c r="D432">
        <f t="shared" ca="1" si="60"/>
        <v>485.19551094833537</v>
      </c>
      <c r="E432" s="8">
        <f t="shared" ca="1" si="61"/>
        <v>0.84753343627287403</v>
      </c>
      <c r="F432" s="8">
        <f t="shared" ca="1" si="62"/>
        <v>484.78912554808397</v>
      </c>
      <c r="G432" s="8">
        <f t="shared" ca="1" si="63"/>
        <v>0.84321658214456885</v>
      </c>
      <c r="H432" s="8" t="str">
        <f t="shared" ca="1" si="64"/>
        <v>-</v>
      </c>
      <c r="I432" s="8" t="str">
        <f t="shared" ca="1" si="65"/>
        <v>-</v>
      </c>
      <c r="K432" s="7">
        <f t="shared" ca="1" si="58"/>
        <v>485.19551094833537</v>
      </c>
      <c r="L432" s="7">
        <f t="array" aca="1" ref="L432:Q432" ca="1">IF(K432&lt;fPower1,(fPower1-K432)*K432*fRev0/dLowInterp1+(K432-fPower0)*K432*fRev1/dLowInterp2,
IF(K432&lt;fPower3,(K432-fPower2)*(K432-fPower3)*fRev1/dHighInterp1-(K432-fPower1)*(K432-fPower3)*fRev2/dHighInterp2+(K432-fPower1)*(K432-fPower2)*fRev3/dHighInterp3,1))</f>
        <v>1</v>
      </c>
      <c r="M432" s="8">
        <f ca="1"/>
        <v>1</v>
      </c>
      <c r="N432" s="8">
        <f ca="1"/>
        <v>1</v>
      </c>
      <c r="O432" s="8">
        <f ca="1"/>
        <v>1</v>
      </c>
      <c r="P432" s="8">
        <f ca="1"/>
        <v>1</v>
      </c>
      <c r="Q432" s="8">
        <f ca="1"/>
        <v>0.84753343627287403</v>
      </c>
      <c r="S432" s="10" t="str">
        <f t="shared" ca="1" si="66"/>
        <v>-</v>
      </c>
      <c r="T432" s="6" t="str">
        <f t="array" aca="1" ref="T432:Y432" ca="1">IFERROR(IF(S432&lt;fRev1,(SQRT(dLowCoeffB^2+S432*dLowCoeffA*4)-dLowCoeffB)/(dLowCoeffA*2),
(SQRT(dHighCoeffB^2-(fRev1*fPower2*fPower3/dHighInterp1
-fRev2*fPower1*fPower3/dHighInterp2+fRev3*fPower1*fPower2/dHighInterp3-S432)
*dHighCoeffA*4)+dHighCoeffB)/(dHighCoeffA*2)),"-")</f>
        <v>-</v>
      </c>
      <c r="U432" s="3" t="str">
        <f ca="1"/>
        <v>-</v>
      </c>
      <c r="V432" s="3" t="str">
        <f ca="1"/>
        <v>-</v>
      </c>
      <c r="W432" s="3" t="str">
        <f ca="1"/>
        <v>-</v>
      </c>
      <c r="X432" s="3" t="str">
        <f ca="1"/>
        <v>-</v>
      </c>
      <c r="Y432" s="3" t="str">
        <f ca="1"/>
        <v>-</v>
      </c>
    </row>
    <row r="433" spans="1:25" x14ac:dyDescent="0.25">
      <c r="A433">
        <v>431</v>
      </c>
      <c r="B433" s="9">
        <f t="shared" si="57"/>
        <v>11.972222222222221</v>
      </c>
      <c r="C433" s="3">
        <f t="shared" ca="1" si="59"/>
        <v>6</v>
      </c>
      <c r="D433">
        <f t="shared" ca="1" si="60"/>
        <v>486.19551094833537</v>
      </c>
      <c r="E433" s="8">
        <f t="shared" ca="1" si="61"/>
        <v>0.84908530370618762</v>
      </c>
      <c r="F433" s="8">
        <f t="shared" ca="1" si="62"/>
        <v>485.67679371993933</v>
      </c>
      <c r="G433" s="8">
        <f t="shared" ca="1" si="63"/>
        <v>0.84696408826895109</v>
      </c>
      <c r="H433" s="8" t="str">
        <f t="shared" ca="1" si="64"/>
        <v>-</v>
      </c>
      <c r="I433" s="8" t="str">
        <f t="shared" ca="1" si="65"/>
        <v>-</v>
      </c>
      <c r="K433" s="7">
        <f t="shared" ca="1" si="58"/>
        <v>486.19551094833537</v>
      </c>
      <c r="L433" s="7">
        <f t="array" aca="1" ref="L433:Q433" ca="1">IF(K433&lt;fPower1,(fPower1-K433)*K433*fRev0/dLowInterp1+(K433-fPower0)*K433*fRev1/dLowInterp2,
IF(K433&lt;fPower3,(K433-fPower2)*(K433-fPower3)*fRev1/dHighInterp1-(K433-fPower1)*(K433-fPower3)*fRev2/dHighInterp2+(K433-fPower1)*(K433-fPower2)*fRev3/dHighInterp3,1))</f>
        <v>1</v>
      </c>
      <c r="M433" s="8">
        <f ca="1"/>
        <v>1</v>
      </c>
      <c r="N433" s="8">
        <f ca="1"/>
        <v>1</v>
      </c>
      <c r="O433" s="8">
        <f ca="1"/>
        <v>1</v>
      </c>
      <c r="P433" s="8">
        <f ca="1"/>
        <v>1</v>
      </c>
      <c r="Q433" s="8">
        <f ca="1"/>
        <v>0.84908530370618762</v>
      </c>
      <c r="S433" s="10" t="str">
        <f t="shared" ca="1" si="66"/>
        <v>-</v>
      </c>
      <c r="T433" s="6" t="str">
        <f t="array" aca="1" ref="T433:Y433" ca="1">IFERROR(IF(S433&lt;fRev1,(SQRT(dLowCoeffB^2+S433*dLowCoeffA*4)-dLowCoeffB)/(dLowCoeffA*2),
(SQRT(dHighCoeffB^2-(fRev1*fPower2*fPower3/dHighInterp1
-fRev2*fPower1*fPower3/dHighInterp2+fRev3*fPower1*fPower2/dHighInterp3-S433)
*dHighCoeffA*4)+dHighCoeffB)/(dHighCoeffA*2)),"-")</f>
        <v>-</v>
      </c>
      <c r="U433" s="3" t="str">
        <f ca="1"/>
        <v>-</v>
      </c>
      <c r="V433" s="3" t="str">
        <f ca="1"/>
        <v>-</v>
      </c>
      <c r="W433" s="3" t="str">
        <f ca="1"/>
        <v>-</v>
      </c>
      <c r="X433" s="3" t="str">
        <f ca="1"/>
        <v>-</v>
      </c>
      <c r="Y433" s="3" t="str">
        <f ca="1"/>
        <v>-</v>
      </c>
    </row>
    <row r="434" spans="1:25" x14ac:dyDescent="0.25">
      <c r="A434">
        <v>432</v>
      </c>
      <c r="B434" s="9">
        <f t="shared" si="57"/>
        <v>12</v>
      </c>
      <c r="C434" s="3">
        <f t="shared" ca="1" si="59"/>
        <v>6</v>
      </c>
      <c r="D434">
        <f t="shared" ca="1" si="60"/>
        <v>487.19551094833537</v>
      </c>
      <c r="E434" s="8">
        <f t="shared" ca="1" si="61"/>
        <v>0.85063060648482569</v>
      </c>
      <c r="F434" s="8">
        <f t="shared" ca="1" si="62"/>
        <v>486.56070690932029</v>
      </c>
      <c r="G434" s="8">
        <f t="shared" ca="1" si="63"/>
        <v>0.85071841471115262</v>
      </c>
      <c r="H434" s="8" t="str">
        <f t="shared" ca="1" si="64"/>
        <v>-</v>
      </c>
      <c r="I434" s="8" t="str">
        <f t="shared" ca="1" si="65"/>
        <v>-</v>
      </c>
      <c r="K434" s="7">
        <f t="shared" ca="1" si="58"/>
        <v>487.19551094833537</v>
      </c>
      <c r="L434" s="7">
        <f t="array" aca="1" ref="L434:Q434" ca="1">IF(K434&lt;fPower1,(fPower1-K434)*K434*fRev0/dLowInterp1+(K434-fPower0)*K434*fRev1/dLowInterp2,
IF(K434&lt;fPower3,(K434-fPower2)*(K434-fPower3)*fRev1/dHighInterp1-(K434-fPower1)*(K434-fPower3)*fRev2/dHighInterp2+(K434-fPower1)*(K434-fPower2)*fRev3/dHighInterp3,1))</f>
        <v>1</v>
      </c>
      <c r="M434" s="8">
        <f ca="1"/>
        <v>1</v>
      </c>
      <c r="N434" s="8">
        <f ca="1"/>
        <v>1</v>
      </c>
      <c r="O434" s="8">
        <f ca="1"/>
        <v>1</v>
      </c>
      <c r="P434" s="8">
        <f ca="1"/>
        <v>1</v>
      </c>
      <c r="Q434" s="8">
        <f ca="1"/>
        <v>0.85063060648482569</v>
      </c>
      <c r="S434" s="10" t="str">
        <f t="shared" ca="1" si="66"/>
        <v>-</v>
      </c>
      <c r="T434" s="6" t="str">
        <f t="array" aca="1" ref="T434:Y434" ca="1">IFERROR(IF(S434&lt;fRev1,(SQRT(dLowCoeffB^2+S434*dLowCoeffA*4)-dLowCoeffB)/(dLowCoeffA*2),
(SQRT(dHighCoeffB^2-(fRev1*fPower2*fPower3/dHighInterp1
-fRev2*fPower1*fPower3/dHighInterp2+fRev3*fPower1*fPower2/dHighInterp3-S434)
*dHighCoeffA*4)+dHighCoeffB)/(dHighCoeffA*2)),"-")</f>
        <v>-</v>
      </c>
      <c r="U434" s="3" t="str">
        <f ca="1"/>
        <v>-</v>
      </c>
      <c r="V434" s="3" t="str">
        <f ca="1"/>
        <v>-</v>
      </c>
      <c r="W434" s="3" t="str">
        <f ca="1"/>
        <v>-</v>
      </c>
      <c r="X434" s="3" t="str">
        <f ca="1"/>
        <v>-</v>
      </c>
      <c r="Y434" s="3" t="str">
        <f ca="1"/>
        <v>-</v>
      </c>
    </row>
    <row r="435" spans="1:25" x14ac:dyDescent="0.25">
      <c r="A435">
        <v>433</v>
      </c>
      <c r="B435" s="9">
        <f t="shared" si="57"/>
        <v>12.027777777777779</v>
      </c>
      <c r="C435" s="3">
        <f t="shared" ca="1" si="59"/>
        <v>6</v>
      </c>
      <c r="D435">
        <f t="shared" ca="1" si="60"/>
        <v>488.19551094833537</v>
      </c>
      <c r="E435" s="8">
        <f t="shared" ca="1" si="61"/>
        <v>0.85216934460878802</v>
      </c>
      <c r="F435" s="8">
        <f t="shared" ca="1" si="62"/>
        <v>487.44086511622675</v>
      </c>
      <c r="G435" s="8">
        <f t="shared" ca="1" si="63"/>
        <v>0.85447953249754327</v>
      </c>
      <c r="H435" s="8" t="str">
        <f t="shared" ca="1" si="64"/>
        <v>-</v>
      </c>
      <c r="I435" s="8" t="str">
        <f t="shared" ca="1" si="65"/>
        <v>-</v>
      </c>
      <c r="K435" s="7">
        <f t="shared" ca="1" si="58"/>
        <v>488.19551094833537</v>
      </c>
      <c r="L435" s="7">
        <f t="array" aca="1" ref="L435:Q435" ca="1">IF(K435&lt;fPower1,(fPower1-K435)*K435*fRev0/dLowInterp1+(K435-fPower0)*K435*fRev1/dLowInterp2,
IF(K435&lt;fPower3,(K435-fPower2)*(K435-fPower3)*fRev1/dHighInterp1-(K435-fPower1)*(K435-fPower3)*fRev2/dHighInterp2+(K435-fPower1)*(K435-fPower2)*fRev3/dHighInterp3,1))</f>
        <v>1</v>
      </c>
      <c r="M435" s="8">
        <f ca="1"/>
        <v>1</v>
      </c>
      <c r="N435" s="8">
        <f ca="1"/>
        <v>1</v>
      </c>
      <c r="O435" s="8">
        <f ca="1"/>
        <v>1</v>
      </c>
      <c r="P435" s="8">
        <f ca="1"/>
        <v>1</v>
      </c>
      <c r="Q435" s="8">
        <f ca="1"/>
        <v>0.85216934460878802</v>
      </c>
      <c r="S435" s="10" t="str">
        <f t="shared" ca="1" si="66"/>
        <v>-</v>
      </c>
      <c r="T435" s="6" t="str">
        <f t="array" aca="1" ref="T435:Y435" ca="1">IFERROR(IF(S435&lt;fRev1,(SQRT(dLowCoeffB^2+S435*dLowCoeffA*4)-dLowCoeffB)/(dLowCoeffA*2),
(SQRT(dHighCoeffB^2-(fRev1*fPower2*fPower3/dHighInterp1
-fRev2*fPower1*fPower3/dHighInterp2+fRev3*fPower1*fPower2/dHighInterp3-S435)
*dHighCoeffA*4)+dHighCoeffB)/(dHighCoeffA*2)),"-")</f>
        <v>-</v>
      </c>
      <c r="U435" s="3" t="str">
        <f ca="1"/>
        <v>-</v>
      </c>
      <c r="V435" s="3" t="str">
        <f ca="1"/>
        <v>-</v>
      </c>
      <c r="W435" s="3" t="str">
        <f ca="1"/>
        <v>-</v>
      </c>
      <c r="X435" s="3" t="str">
        <f ca="1"/>
        <v>-</v>
      </c>
      <c r="Y435" s="3" t="str">
        <f ca="1"/>
        <v>-</v>
      </c>
    </row>
    <row r="436" spans="1:25" x14ac:dyDescent="0.25">
      <c r="A436">
        <v>434</v>
      </c>
      <c r="B436" s="9">
        <f t="shared" si="57"/>
        <v>12.055555555555555</v>
      </c>
      <c r="C436" s="3">
        <f t="shared" ca="1" si="59"/>
        <v>6</v>
      </c>
      <c r="D436">
        <f t="shared" ca="1" si="60"/>
        <v>489.19551094833537</v>
      </c>
      <c r="E436" s="8">
        <f t="shared" ca="1" si="61"/>
        <v>0.85370151807807448</v>
      </c>
      <c r="F436" s="8">
        <f t="shared" ca="1" si="62"/>
        <v>488.31726834065859</v>
      </c>
      <c r="G436" s="8">
        <f t="shared" ca="1" si="63"/>
        <v>0.85824741265449278</v>
      </c>
      <c r="H436" s="8" t="str">
        <f t="shared" ca="1" si="64"/>
        <v>-</v>
      </c>
      <c r="I436" s="8" t="str">
        <f t="shared" ca="1" si="65"/>
        <v>-</v>
      </c>
      <c r="K436" s="7">
        <f t="shared" ca="1" si="58"/>
        <v>489.19551094833537</v>
      </c>
      <c r="L436" s="7">
        <f t="array" aca="1" ref="L436:Q436" ca="1">IF(K436&lt;fPower1,(fPower1-K436)*K436*fRev0/dLowInterp1+(K436-fPower0)*K436*fRev1/dLowInterp2,
IF(K436&lt;fPower3,(K436-fPower2)*(K436-fPower3)*fRev1/dHighInterp1-(K436-fPower1)*(K436-fPower3)*fRev2/dHighInterp2+(K436-fPower1)*(K436-fPower2)*fRev3/dHighInterp3,1))</f>
        <v>1</v>
      </c>
      <c r="M436" s="8">
        <f ca="1"/>
        <v>1</v>
      </c>
      <c r="N436" s="8">
        <f ca="1"/>
        <v>1</v>
      </c>
      <c r="O436" s="8">
        <f ca="1"/>
        <v>1</v>
      </c>
      <c r="P436" s="8">
        <f ca="1"/>
        <v>1</v>
      </c>
      <c r="Q436" s="8">
        <f ca="1"/>
        <v>0.85370151807807448</v>
      </c>
      <c r="S436" s="10" t="str">
        <f t="shared" ca="1" si="66"/>
        <v>-</v>
      </c>
      <c r="T436" s="6" t="str">
        <f t="array" aca="1" ref="T436:Y436" ca="1">IFERROR(IF(S436&lt;fRev1,(SQRT(dLowCoeffB^2+S436*dLowCoeffA*4)-dLowCoeffB)/(dLowCoeffA*2),
(SQRT(dHighCoeffB^2-(fRev1*fPower2*fPower3/dHighInterp1
-fRev2*fPower1*fPower3/dHighInterp2+fRev3*fPower1*fPower2/dHighInterp3-S436)
*dHighCoeffA*4)+dHighCoeffB)/(dHighCoeffA*2)),"-")</f>
        <v>-</v>
      </c>
      <c r="U436" s="3" t="str">
        <f ca="1"/>
        <v>-</v>
      </c>
      <c r="V436" s="3" t="str">
        <f ca="1"/>
        <v>-</v>
      </c>
      <c r="W436" s="3" t="str">
        <f ca="1"/>
        <v>-</v>
      </c>
      <c r="X436" s="3" t="str">
        <f ca="1"/>
        <v>-</v>
      </c>
      <c r="Y436" s="3" t="str">
        <f ca="1"/>
        <v>-</v>
      </c>
    </row>
    <row r="437" spans="1:25" x14ac:dyDescent="0.25">
      <c r="A437">
        <v>435</v>
      </c>
      <c r="B437" s="9">
        <f t="shared" si="57"/>
        <v>12.083333333333334</v>
      </c>
      <c r="C437" s="3">
        <f t="shared" ca="1" si="59"/>
        <v>6</v>
      </c>
      <c r="D437">
        <f t="shared" ca="1" si="60"/>
        <v>490.19551094833537</v>
      </c>
      <c r="E437" s="8">
        <f t="shared" ca="1" si="61"/>
        <v>0.85522712689268532</v>
      </c>
      <c r="F437" s="8">
        <f t="shared" ca="1" si="62"/>
        <v>489.18991658261598</v>
      </c>
      <c r="G437" s="8">
        <f t="shared" ca="1" si="63"/>
        <v>0.86202202620837098</v>
      </c>
      <c r="H437" s="8" t="str">
        <f t="shared" ca="1" si="64"/>
        <v>-</v>
      </c>
      <c r="I437" s="8" t="str">
        <f t="shared" ca="1" si="65"/>
        <v>-</v>
      </c>
      <c r="K437" s="7">
        <f t="shared" ca="1" si="58"/>
        <v>490.19551094833537</v>
      </c>
      <c r="L437" s="7">
        <f t="array" aca="1" ref="L437:Q437" ca="1">IF(K437&lt;fPower1,(fPower1-K437)*K437*fRev0/dLowInterp1+(K437-fPower0)*K437*fRev1/dLowInterp2,
IF(K437&lt;fPower3,(K437-fPower2)*(K437-fPower3)*fRev1/dHighInterp1-(K437-fPower1)*(K437-fPower3)*fRev2/dHighInterp2+(K437-fPower1)*(K437-fPower2)*fRev3/dHighInterp3,1))</f>
        <v>1</v>
      </c>
      <c r="M437" s="8">
        <f ca="1"/>
        <v>1</v>
      </c>
      <c r="N437" s="8">
        <f ca="1"/>
        <v>1</v>
      </c>
      <c r="O437" s="8">
        <f ca="1"/>
        <v>1</v>
      </c>
      <c r="P437" s="8">
        <f ca="1"/>
        <v>1</v>
      </c>
      <c r="Q437" s="8">
        <f ca="1"/>
        <v>0.85522712689268532</v>
      </c>
      <c r="S437" s="10" t="str">
        <f t="shared" ca="1" si="66"/>
        <v>-</v>
      </c>
      <c r="T437" s="6" t="str">
        <f t="array" aca="1" ref="T437:Y437" ca="1">IFERROR(IF(S437&lt;fRev1,(SQRT(dLowCoeffB^2+S437*dLowCoeffA*4)-dLowCoeffB)/(dLowCoeffA*2),
(SQRT(dHighCoeffB^2-(fRev1*fPower2*fPower3/dHighInterp1
-fRev2*fPower1*fPower3/dHighInterp2+fRev3*fPower1*fPower2/dHighInterp3-S437)
*dHighCoeffA*4)+dHighCoeffB)/(dHighCoeffA*2)),"-")</f>
        <v>-</v>
      </c>
      <c r="U437" s="3" t="str">
        <f ca="1"/>
        <v>-</v>
      </c>
      <c r="V437" s="3" t="str">
        <f ca="1"/>
        <v>-</v>
      </c>
      <c r="W437" s="3" t="str">
        <f ca="1"/>
        <v>-</v>
      </c>
      <c r="X437" s="3" t="str">
        <f ca="1"/>
        <v>-</v>
      </c>
      <c r="Y437" s="3" t="str">
        <f ca="1"/>
        <v>-</v>
      </c>
    </row>
    <row r="438" spans="1:25" x14ac:dyDescent="0.25">
      <c r="A438">
        <v>436</v>
      </c>
      <c r="B438" s="9">
        <f t="shared" si="57"/>
        <v>12.111111111111111</v>
      </c>
      <c r="C438" s="3">
        <f t="shared" ca="1" si="59"/>
        <v>6</v>
      </c>
      <c r="D438">
        <f t="shared" ca="1" si="60"/>
        <v>491.19551094833537</v>
      </c>
      <c r="E438" s="8">
        <f t="shared" ca="1" si="61"/>
        <v>0.85674617105262008</v>
      </c>
      <c r="F438" s="8">
        <f t="shared" ca="1" si="62"/>
        <v>490.0588098420987</v>
      </c>
      <c r="G438" s="8">
        <f t="shared" ca="1" si="63"/>
        <v>0.86580334418554772</v>
      </c>
      <c r="H438" s="8" t="str">
        <f t="shared" ca="1" si="64"/>
        <v>-</v>
      </c>
      <c r="I438" s="8" t="str">
        <f t="shared" ca="1" si="65"/>
        <v>-</v>
      </c>
      <c r="K438" s="7">
        <f t="shared" ca="1" si="58"/>
        <v>491.19551094833537</v>
      </c>
      <c r="L438" s="7">
        <f t="array" aca="1" ref="L438:Q438" ca="1">IF(K438&lt;fPower1,(fPower1-K438)*K438*fRev0/dLowInterp1+(K438-fPower0)*K438*fRev1/dLowInterp2,
IF(K438&lt;fPower3,(K438-fPower2)*(K438-fPower3)*fRev1/dHighInterp1-(K438-fPower1)*(K438-fPower3)*fRev2/dHighInterp2+(K438-fPower1)*(K438-fPower2)*fRev3/dHighInterp3,1))</f>
        <v>1</v>
      </c>
      <c r="M438" s="8">
        <f ca="1"/>
        <v>1</v>
      </c>
      <c r="N438" s="8">
        <f ca="1"/>
        <v>1</v>
      </c>
      <c r="O438" s="8">
        <f ca="1"/>
        <v>1</v>
      </c>
      <c r="P438" s="8">
        <f ca="1"/>
        <v>1</v>
      </c>
      <c r="Q438" s="8">
        <f ca="1"/>
        <v>0.85674617105262008</v>
      </c>
      <c r="S438" s="10" t="str">
        <f t="shared" ca="1" si="66"/>
        <v>-</v>
      </c>
      <c r="T438" s="6" t="str">
        <f t="array" aca="1" ref="T438:Y438" ca="1">IFERROR(IF(S438&lt;fRev1,(SQRT(dLowCoeffB^2+S438*dLowCoeffA*4)-dLowCoeffB)/(dLowCoeffA*2),
(SQRT(dHighCoeffB^2-(fRev1*fPower2*fPower3/dHighInterp1
-fRev2*fPower1*fPower3/dHighInterp2+fRev3*fPower1*fPower2/dHighInterp3-S438)
*dHighCoeffA*4)+dHighCoeffB)/(dHighCoeffA*2)),"-")</f>
        <v>-</v>
      </c>
      <c r="U438" s="3" t="str">
        <f ca="1"/>
        <v>-</v>
      </c>
      <c r="V438" s="3" t="str">
        <f ca="1"/>
        <v>-</v>
      </c>
      <c r="W438" s="3" t="str">
        <f ca="1"/>
        <v>-</v>
      </c>
      <c r="X438" s="3" t="str">
        <f ca="1"/>
        <v>-</v>
      </c>
      <c r="Y438" s="3" t="str">
        <f ca="1"/>
        <v>-</v>
      </c>
    </row>
    <row r="439" spans="1:25" x14ac:dyDescent="0.25">
      <c r="A439">
        <v>437</v>
      </c>
      <c r="B439" s="9">
        <f t="shared" si="57"/>
        <v>12.138888888888889</v>
      </c>
      <c r="C439" s="3">
        <f t="shared" ca="1" si="59"/>
        <v>6</v>
      </c>
      <c r="D439">
        <f t="shared" ca="1" si="60"/>
        <v>492.19551094833537</v>
      </c>
      <c r="E439" s="8">
        <f t="shared" ca="1" si="61"/>
        <v>0.85825865055787942</v>
      </c>
      <c r="F439" s="8">
        <f t="shared" ca="1" si="62"/>
        <v>490.92394811910702</v>
      </c>
      <c r="G439" s="8">
        <f t="shared" ca="1" si="63"/>
        <v>0.86959133761239271</v>
      </c>
      <c r="H439" s="8" t="str">
        <f t="shared" ca="1" si="64"/>
        <v>-</v>
      </c>
      <c r="I439" s="8" t="str">
        <f t="shared" ca="1" si="65"/>
        <v>-</v>
      </c>
      <c r="K439" s="7">
        <f t="shared" ca="1" si="58"/>
        <v>492.19551094833537</v>
      </c>
      <c r="L439" s="7">
        <f t="array" aca="1" ref="L439:Q439" ca="1">IF(K439&lt;fPower1,(fPower1-K439)*K439*fRev0/dLowInterp1+(K439-fPower0)*K439*fRev1/dLowInterp2,
IF(K439&lt;fPower3,(K439-fPower2)*(K439-fPower3)*fRev1/dHighInterp1-(K439-fPower1)*(K439-fPower3)*fRev2/dHighInterp2+(K439-fPower1)*(K439-fPower2)*fRev3/dHighInterp3,1))</f>
        <v>1</v>
      </c>
      <c r="M439" s="8">
        <f ca="1"/>
        <v>1</v>
      </c>
      <c r="N439" s="8">
        <f ca="1"/>
        <v>1</v>
      </c>
      <c r="O439" s="8">
        <f ca="1"/>
        <v>1</v>
      </c>
      <c r="P439" s="8">
        <f ca="1"/>
        <v>1</v>
      </c>
      <c r="Q439" s="8">
        <f ca="1"/>
        <v>0.85825865055787942</v>
      </c>
      <c r="S439" s="10" t="str">
        <f t="shared" ca="1" si="66"/>
        <v>-</v>
      </c>
      <c r="T439" s="6" t="str">
        <f t="array" aca="1" ref="T439:Y439" ca="1">IFERROR(IF(S439&lt;fRev1,(SQRT(dLowCoeffB^2+S439*dLowCoeffA*4)-dLowCoeffB)/(dLowCoeffA*2),
(SQRT(dHighCoeffB^2-(fRev1*fPower2*fPower3/dHighInterp1
-fRev2*fPower1*fPower3/dHighInterp2+fRev3*fPower1*fPower2/dHighInterp3-S439)
*dHighCoeffA*4)+dHighCoeffB)/(dHighCoeffA*2)),"-")</f>
        <v>-</v>
      </c>
      <c r="U439" s="3" t="str">
        <f ca="1"/>
        <v>-</v>
      </c>
      <c r="V439" s="3" t="str">
        <f ca="1"/>
        <v>-</v>
      </c>
      <c r="W439" s="3" t="str">
        <f ca="1"/>
        <v>-</v>
      </c>
      <c r="X439" s="3" t="str">
        <f ca="1"/>
        <v>-</v>
      </c>
      <c r="Y439" s="3" t="str">
        <f ca="1"/>
        <v>-</v>
      </c>
    </row>
    <row r="440" spans="1:25" x14ac:dyDescent="0.25">
      <c r="A440">
        <v>438</v>
      </c>
      <c r="B440" s="9">
        <f t="shared" si="57"/>
        <v>12.166666666666666</v>
      </c>
      <c r="C440" s="3">
        <f t="shared" ca="1" si="59"/>
        <v>6</v>
      </c>
      <c r="D440">
        <f t="shared" ca="1" si="60"/>
        <v>493.19551094833537</v>
      </c>
      <c r="E440" s="8">
        <f t="shared" ca="1" si="61"/>
        <v>0.85976456540846302</v>
      </c>
      <c r="F440" s="8">
        <f t="shared" ca="1" si="62"/>
        <v>491.78533141364085</v>
      </c>
      <c r="G440" s="8">
        <f t="shared" ca="1" si="63"/>
        <v>0.87338597751527569</v>
      </c>
      <c r="H440" s="8" t="str">
        <f t="shared" ca="1" si="64"/>
        <v>-</v>
      </c>
      <c r="I440" s="8" t="str">
        <f t="shared" ca="1" si="65"/>
        <v>-</v>
      </c>
      <c r="K440" s="7">
        <f t="shared" ca="1" si="58"/>
        <v>493.19551094833537</v>
      </c>
      <c r="L440" s="7">
        <f t="array" aca="1" ref="L440:Q440" ca="1">IF(K440&lt;fPower1,(fPower1-K440)*K440*fRev0/dLowInterp1+(K440-fPower0)*K440*fRev1/dLowInterp2,
IF(K440&lt;fPower3,(K440-fPower2)*(K440-fPower3)*fRev1/dHighInterp1-(K440-fPower1)*(K440-fPower3)*fRev2/dHighInterp2+(K440-fPower1)*(K440-fPower2)*fRev3/dHighInterp3,1))</f>
        <v>1</v>
      </c>
      <c r="M440" s="8">
        <f ca="1"/>
        <v>1</v>
      </c>
      <c r="N440" s="8">
        <f ca="1"/>
        <v>1</v>
      </c>
      <c r="O440" s="8">
        <f ca="1"/>
        <v>1</v>
      </c>
      <c r="P440" s="8">
        <f ca="1"/>
        <v>1</v>
      </c>
      <c r="Q440" s="8">
        <f ca="1"/>
        <v>0.85976456540846302</v>
      </c>
      <c r="S440" s="10" t="str">
        <f t="shared" ca="1" si="66"/>
        <v>-</v>
      </c>
      <c r="T440" s="6" t="str">
        <f t="array" aca="1" ref="T440:Y440" ca="1">IFERROR(IF(S440&lt;fRev1,(SQRT(dLowCoeffB^2+S440*dLowCoeffA*4)-dLowCoeffB)/(dLowCoeffA*2),
(SQRT(dHighCoeffB^2-(fRev1*fPower2*fPower3/dHighInterp1
-fRev2*fPower1*fPower3/dHighInterp2+fRev3*fPower1*fPower2/dHighInterp3-S440)
*dHighCoeffA*4)+dHighCoeffB)/(dHighCoeffA*2)),"-")</f>
        <v>-</v>
      </c>
      <c r="U440" s="3" t="str">
        <f ca="1"/>
        <v>-</v>
      </c>
      <c r="V440" s="3" t="str">
        <f ca="1"/>
        <v>-</v>
      </c>
      <c r="W440" s="3" t="str">
        <f ca="1"/>
        <v>-</v>
      </c>
      <c r="X440" s="3" t="str">
        <f ca="1"/>
        <v>-</v>
      </c>
      <c r="Y440" s="3" t="str">
        <f ca="1"/>
        <v>-</v>
      </c>
    </row>
    <row r="441" spans="1:25" x14ac:dyDescent="0.25">
      <c r="A441">
        <v>439</v>
      </c>
      <c r="B441" s="9">
        <f t="shared" si="57"/>
        <v>12.194444444444445</v>
      </c>
      <c r="C441" s="3">
        <f t="shared" ca="1" si="59"/>
        <v>6</v>
      </c>
      <c r="D441">
        <f t="shared" ca="1" si="60"/>
        <v>494.19551094833537</v>
      </c>
      <c r="E441" s="8">
        <f t="shared" ca="1" si="61"/>
        <v>0.86126391560437066</v>
      </c>
      <c r="F441" s="8">
        <f t="shared" ca="1" si="62"/>
        <v>492.6429597257</v>
      </c>
      <c r="G441" s="8">
        <f t="shared" ca="1" si="63"/>
        <v>0.87718723492056661</v>
      </c>
      <c r="H441" s="8" t="str">
        <f t="shared" ca="1" si="64"/>
        <v>-</v>
      </c>
      <c r="I441" s="8" t="str">
        <f t="shared" ca="1" si="65"/>
        <v>-</v>
      </c>
      <c r="K441" s="7">
        <f t="shared" ca="1" si="58"/>
        <v>494.19551094833537</v>
      </c>
      <c r="L441" s="7">
        <f t="array" aca="1" ref="L441:Q441" ca="1">IF(K441&lt;fPower1,(fPower1-K441)*K441*fRev0/dLowInterp1+(K441-fPower0)*K441*fRev1/dLowInterp2,
IF(K441&lt;fPower3,(K441-fPower2)*(K441-fPower3)*fRev1/dHighInterp1-(K441-fPower1)*(K441-fPower3)*fRev2/dHighInterp2+(K441-fPower1)*(K441-fPower2)*fRev3/dHighInterp3,1))</f>
        <v>1</v>
      </c>
      <c r="M441" s="8">
        <f ca="1"/>
        <v>1</v>
      </c>
      <c r="N441" s="8">
        <f ca="1"/>
        <v>1</v>
      </c>
      <c r="O441" s="8">
        <f ca="1"/>
        <v>1</v>
      </c>
      <c r="P441" s="8">
        <f ca="1"/>
        <v>1</v>
      </c>
      <c r="Q441" s="8">
        <f ca="1"/>
        <v>0.86126391560437066</v>
      </c>
      <c r="S441" s="10" t="str">
        <f t="shared" ca="1" si="66"/>
        <v>-</v>
      </c>
      <c r="T441" s="6" t="str">
        <f t="array" aca="1" ref="T441:Y441" ca="1">IFERROR(IF(S441&lt;fRev1,(SQRT(dLowCoeffB^2+S441*dLowCoeffA*4)-dLowCoeffB)/(dLowCoeffA*2),
(SQRT(dHighCoeffB^2-(fRev1*fPower2*fPower3/dHighInterp1
-fRev2*fPower1*fPower3/dHighInterp2+fRev3*fPower1*fPower2/dHighInterp3-S441)
*dHighCoeffA*4)+dHighCoeffB)/(dHighCoeffA*2)),"-")</f>
        <v>-</v>
      </c>
      <c r="U441" s="3" t="str">
        <f ca="1"/>
        <v>-</v>
      </c>
      <c r="V441" s="3" t="str">
        <f ca="1"/>
        <v>-</v>
      </c>
      <c r="W441" s="3" t="str">
        <f ca="1"/>
        <v>-</v>
      </c>
      <c r="X441" s="3" t="str">
        <f ca="1"/>
        <v>-</v>
      </c>
      <c r="Y441" s="3" t="str">
        <f ca="1"/>
        <v>-</v>
      </c>
    </row>
    <row r="442" spans="1:25" x14ac:dyDescent="0.25">
      <c r="A442">
        <v>440</v>
      </c>
      <c r="B442" s="9">
        <f t="shared" si="57"/>
        <v>12.222222222222221</v>
      </c>
      <c r="C442" s="3">
        <f t="shared" ca="1" si="59"/>
        <v>6</v>
      </c>
      <c r="D442">
        <f t="shared" ca="1" si="60"/>
        <v>495.19551094833537</v>
      </c>
      <c r="E442" s="8">
        <f t="shared" ca="1" si="61"/>
        <v>0.86275670114560266</v>
      </c>
      <c r="F442" s="8">
        <f t="shared" ca="1" si="62"/>
        <v>493.4968330552847</v>
      </c>
      <c r="G442" s="8">
        <f t="shared" ca="1" si="63"/>
        <v>0.88099508085463518</v>
      </c>
      <c r="H442" s="8" t="str">
        <f t="shared" ca="1" si="64"/>
        <v>-</v>
      </c>
      <c r="I442" s="8" t="str">
        <f t="shared" ca="1" si="65"/>
        <v>-</v>
      </c>
      <c r="K442" s="7">
        <f t="shared" ca="1" si="58"/>
        <v>495.19551094833537</v>
      </c>
      <c r="L442" s="7">
        <f t="array" aca="1" ref="L442:Q442" ca="1">IF(K442&lt;fPower1,(fPower1-K442)*K442*fRev0/dLowInterp1+(K442-fPower0)*K442*fRev1/dLowInterp2,
IF(K442&lt;fPower3,(K442-fPower2)*(K442-fPower3)*fRev1/dHighInterp1-(K442-fPower1)*(K442-fPower3)*fRev2/dHighInterp2+(K442-fPower1)*(K442-fPower2)*fRev3/dHighInterp3,1))</f>
        <v>1</v>
      </c>
      <c r="M442" s="8">
        <f ca="1"/>
        <v>1</v>
      </c>
      <c r="N442" s="8">
        <f ca="1"/>
        <v>1</v>
      </c>
      <c r="O442" s="8">
        <f ca="1"/>
        <v>1</v>
      </c>
      <c r="P442" s="8">
        <f ca="1"/>
        <v>1</v>
      </c>
      <c r="Q442" s="8">
        <f ca="1"/>
        <v>0.86275670114560266</v>
      </c>
      <c r="S442" s="10" t="str">
        <f t="shared" ca="1" si="66"/>
        <v>-</v>
      </c>
      <c r="T442" s="6" t="str">
        <f t="array" aca="1" ref="T442:Y442" ca="1">IFERROR(IF(S442&lt;fRev1,(SQRT(dLowCoeffB^2+S442*dLowCoeffA*4)-dLowCoeffB)/(dLowCoeffA*2),
(SQRT(dHighCoeffB^2-(fRev1*fPower2*fPower3/dHighInterp1
-fRev2*fPower1*fPower3/dHighInterp2+fRev3*fPower1*fPower2/dHighInterp3-S442)
*dHighCoeffA*4)+dHighCoeffB)/(dHighCoeffA*2)),"-")</f>
        <v>-</v>
      </c>
      <c r="U442" s="3" t="str">
        <f ca="1"/>
        <v>-</v>
      </c>
      <c r="V442" s="3" t="str">
        <f ca="1"/>
        <v>-</v>
      </c>
      <c r="W442" s="3" t="str">
        <f ca="1"/>
        <v>-</v>
      </c>
      <c r="X442" s="3" t="str">
        <f ca="1"/>
        <v>-</v>
      </c>
      <c r="Y442" s="3" t="str">
        <f ca="1"/>
        <v>-</v>
      </c>
    </row>
    <row r="443" spans="1:25" x14ac:dyDescent="0.25">
      <c r="A443">
        <v>441</v>
      </c>
      <c r="B443" s="9">
        <f t="shared" si="57"/>
        <v>12.25</v>
      </c>
      <c r="C443" s="3">
        <f t="shared" ca="1" si="59"/>
        <v>6</v>
      </c>
      <c r="D443">
        <f t="shared" ca="1" si="60"/>
        <v>496.19551094833537</v>
      </c>
      <c r="E443" s="8">
        <f t="shared" ca="1" si="61"/>
        <v>0.8642429220321588</v>
      </c>
      <c r="F443" s="8">
        <f t="shared" ca="1" si="62"/>
        <v>494.34695140239484</v>
      </c>
      <c r="G443" s="8">
        <f t="shared" ca="1" si="63"/>
        <v>0.88480948634385115</v>
      </c>
      <c r="H443" s="8" t="str">
        <f t="shared" ca="1" si="64"/>
        <v>-</v>
      </c>
      <c r="I443" s="8" t="str">
        <f t="shared" ca="1" si="65"/>
        <v>-</v>
      </c>
      <c r="K443" s="7">
        <f t="shared" ca="1" si="58"/>
        <v>496.19551094833537</v>
      </c>
      <c r="L443" s="7">
        <f t="array" aca="1" ref="L443:Q443" ca="1">IF(K443&lt;fPower1,(fPower1-K443)*K443*fRev0/dLowInterp1+(K443-fPower0)*K443*fRev1/dLowInterp2,
IF(K443&lt;fPower3,(K443-fPower2)*(K443-fPower3)*fRev1/dHighInterp1-(K443-fPower1)*(K443-fPower3)*fRev2/dHighInterp2+(K443-fPower1)*(K443-fPower2)*fRev3/dHighInterp3,1))</f>
        <v>1</v>
      </c>
      <c r="M443" s="8">
        <f ca="1"/>
        <v>1</v>
      </c>
      <c r="N443" s="8">
        <f ca="1"/>
        <v>1</v>
      </c>
      <c r="O443" s="8">
        <f ca="1"/>
        <v>1</v>
      </c>
      <c r="P443" s="8">
        <f ca="1"/>
        <v>1</v>
      </c>
      <c r="Q443" s="8">
        <f ca="1"/>
        <v>0.8642429220321588</v>
      </c>
      <c r="S443" s="10" t="str">
        <f t="shared" ca="1" si="66"/>
        <v>-</v>
      </c>
      <c r="T443" s="6" t="str">
        <f t="array" aca="1" ref="T443:Y443" ca="1">IFERROR(IF(S443&lt;fRev1,(SQRT(dLowCoeffB^2+S443*dLowCoeffA*4)-dLowCoeffB)/(dLowCoeffA*2),
(SQRT(dHighCoeffB^2-(fRev1*fPower2*fPower3/dHighInterp1
-fRev2*fPower1*fPower3/dHighInterp2+fRev3*fPower1*fPower2/dHighInterp3-S443)
*dHighCoeffA*4)+dHighCoeffB)/(dHighCoeffA*2)),"-")</f>
        <v>-</v>
      </c>
      <c r="U443" s="3" t="str">
        <f ca="1"/>
        <v>-</v>
      </c>
      <c r="V443" s="3" t="str">
        <f ca="1"/>
        <v>-</v>
      </c>
      <c r="W443" s="3" t="str">
        <f ca="1"/>
        <v>-</v>
      </c>
      <c r="X443" s="3" t="str">
        <f ca="1"/>
        <v>-</v>
      </c>
      <c r="Y443" s="3" t="str">
        <f ca="1"/>
        <v>-</v>
      </c>
    </row>
    <row r="444" spans="1:25" x14ac:dyDescent="0.25">
      <c r="A444">
        <v>442</v>
      </c>
      <c r="B444" s="9">
        <f t="shared" si="57"/>
        <v>12.277777777777779</v>
      </c>
      <c r="C444" s="3">
        <f t="shared" ca="1" si="59"/>
        <v>6</v>
      </c>
      <c r="D444">
        <f t="shared" ca="1" si="60"/>
        <v>497.19551094833537</v>
      </c>
      <c r="E444" s="8">
        <f t="shared" ca="1" si="61"/>
        <v>0.8657225782640392</v>
      </c>
      <c r="F444" s="8">
        <f t="shared" ca="1" si="62"/>
        <v>495.19331476703042</v>
      </c>
      <c r="G444" s="8">
        <f t="shared" ca="1" si="63"/>
        <v>0.88863042241458445</v>
      </c>
      <c r="H444" s="8" t="str">
        <f t="shared" ca="1" si="64"/>
        <v>-</v>
      </c>
      <c r="I444" s="8" t="str">
        <f t="shared" ca="1" si="65"/>
        <v>-</v>
      </c>
      <c r="K444" s="7">
        <f t="shared" ca="1" si="58"/>
        <v>497.19551094833537</v>
      </c>
      <c r="L444" s="7">
        <f t="array" aca="1" ref="L444:Q444" ca="1">IF(K444&lt;fPower1,(fPower1-K444)*K444*fRev0/dLowInterp1+(K444-fPower0)*K444*fRev1/dLowInterp2,
IF(K444&lt;fPower3,(K444-fPower2)*(K444-fPower3)*fRev1/dHighInterp1-(K444-fPower1)*(K444-fPower3)*fRev2/dHighInterp2+(K444-fPower1)*(K444-fPower2)*fRev3/dHighInterp3,1))</f>
        <v>1</v>
      </c>
      <c r="M444" s="8">
        <f ca="1"/>
        <v>1</v>
      </c>
      <c r="N444" s="8">
        <f ca="1"/>
        <v>1</v>
      </c>
      <c r="O444" s="8">
        <f ca="1"/>
        <v>1</v>
      </c>
      <c r="P444" s="8">
        <f ca="1"/>
        <v>1</v>
      </c>
      <c r="Q444" s="8">
        <f ca="1"/>
        <v>0.8657225782640392</v>
      </c>
      <c r="S444" s="10" t="str">
        <f t="shared" ca="1" si="66"/>
        <v>-</v>
      </c>
      <c r="T444" s="6" t="str">
        <f t="array" aca="1" ref="T444:Y444" ca="1">IFERROR(IF(S444&lt;fRev1,(SQRT(dLowCoeffB^2+S444*dLowCoeffA*4)-dLowCoeffB)/(dLowCoeffA*2),
(SQRT(dHighCoeffB^2-(fRev1*fPower2*fPower3/dHighInterp1
-fRev2*fPower1*fPower3/dHighInterp2+fRev3*fPower1*fPower2/dHighInterp3-S444)
*dHighCoeffA*4)+dHighCoeffB)/(dHighCoeffA*2)),"-")</f>
        <v>-</v>
      </c>
      <c r="U444" s="3" t="str">
        <f ca="1"/>
        <v>-</v>
      </c>
      <c r="V444" s="3" t="str">
        <f ca="1"/>
        <v>-</v>
      </c>
      <c r="W444" s="3" t="str">
        <f ca="1"/>
        <v>-</v>
      </c>
      <c r="X444" s="3" t="str">
        <f ca="1"/>
        <v>-</v>
      </c>
      <c r="Y444" s="3" t="str">
        <f ca="1"/>
        <v>-</v>
      </c>
    </row>
    <row r="445" spans="1:25" x14ac:dyDescent="0.25">
      <c r="A445">
        <v>443</v>
      </c>
      <c r="B445" s="9">
        <f t="shared" si="57"/>
        <v>12.305555555555555</v>
      </c>
      <c r="C445" s="3">
        <f t="shared" ca="1" si="59"/>
        <v>6</v>
      </c>
      <c r="D445">
        <f t="shared" ca="1" si="60"/>
        <v>498.19551094833537</v>
      </c>
      <c r="E445" s="8">
        <f t="shared" ca="1" si="61"/>
        <v>0.86719566984124397</v>
      </c>
      <c r="F445" s="8">
        <f t="shared" ca="1" si="62"/>
        <v>496.03592314919155</v>
      </c>
      <c r="G445" s="8">
        <f t="shared" ca="1" si="63"/>
        <v>0.89245786009320471</v>
      </c>
      <c r="H445" s="8" t="str">
        <f t="shared" ca="1" si="64"/>
        <v>-</v>
      </c>
      <c r="I445" s="8" t="str">
        <f t="shared" ca="1" si="65"/>
        <v>-</v>
      </c>
      <c r="K445" s="7">
        <f t="shared" ca="1" si="58"/>
        <v>498.19551094833537</v>
      </c>
      <c r="L445" s="7">
        <f t="array" aca="1" ref="L445:Q445" ca="1">IF(K445&lt;fPower1,(fPower1-K445)*K445*fRev0/dLowInterp1+(K445-fPower0)*K445*fRev1/dLowInterp2,
IF(K445&lt;fPower3,(K445-fPower2)*(K445-fPower3)*fRev1/dHighInterp1-(K445-fPower1)*(K445-fPower3)*fRev2/dHighInterp2+(K445-fPower1)*(K445-fPower2)*fRev3/dHighInterp3,1))</f>
        <v>1</v>
      </c>
      <c r="M445" s="8">
        <f ca="1"/>
        <v>1</v>
      </c>
      <c r="N445" s="8">
        <f ca="1"/>
        <v>1</v>
      </c>
      <c r="O445" s="8">
        <f ca="1"/>
        <v>1</v>
      </c>
      <c r="P445" s="8">
        <f ca="1"/>
        <v>1</v>
      </c>
      <c r="Q445" s="8">
        <f ca="1"/>
        <v>0.86719566984124397</v>
      </c>
      <c r="S445" s="10" t="str">
        <f t="shared" ca="1" si="66"/>
        <v>-</v>
      </c>
      <c r="T445" s="6" t="str">
        <f t="array" aca="1" ref="T445:Y445" ca="1">IFERROR(IF(S445&lt;fRev1,(SQRT(dLowCoeffB^2+S445*dLowCoeffA*4)-dLowCoeffB)/(dLowCoeffA*2),
(SQRT(dHighCoeffB^2-(fRev1*fPower2*fPower3/dHighInterp1
-fRev2*fPower1*fPower3/dHighInterp2+fRev3*fPower1*fPower2/dHighInterp3-S445)
*dHighCoeffA*4)+dHighCoeffB)/(dHighCoeffA*2)),"-")</f>
        <v>-</v>
      </c>
      <c r="U445" s="3" t="str">
        <f ca="1"/>
        <v>-</v>
      </c>
      <c r="V445" s="3" t="str">
        <f ca="1"/>
        <v>-</v>
      </c>
      <c r="W445" s="3" t="str">
        <f ca="1"/>
        <v>-</v>
      </c>
      <c r="X445" s="3" t="str">
        <f ca="1"/>
        <v>-</v>
      </c>
      <c r="Y445" s="3" t="str">
        <f ca="1"/>
        <v>-</v>
      </c>
    </row>
    <row r="446" spans="1:25" x14ac:dyDescent="0.25">
      <c r="A446">
        <v>444</v>
      </c>
      <c r="B446" s="9">
        <f t="shared" si="57"/>
        <v>12.333333333333334</v>
      </c>
      <c r="C446" s="3">
        <f t="shared" ca="1" si="59"/>
        <v>6</v>
      </c>
      <c r="D446">
        <f t="shared" ca="1" si="60"/>
        <v>499.19551094833537</v>
      </c>
      <c r="E446" s="8">
        <f t="shared" ca="1" si="61"/>
        <v>0.86866219676377288</v>
      </c>
      <c r="F446" s="8">
        <f t="shared" ca="1" si="62"/>
        <v>496.87477654887806</v>
      </c>
      <c r="G446" s="8">
        <f t="shared" ca="1" si="63"/>
        <v>0.89629177040608188</v>
      </c>
      <c r="H446" s="8" t="str">
        <f t="shared" ca="1" si="64"/>
        <v>-</v>
      </c>
      <c r="I446" s="8" t="str">
        <f t="shared" ca="1" si="65"/>
        <v>-</v>
      </c>
      <c r="K446" s="7">
        <f t="shared" ca="1" si="58"/>
        <v>499.19551094833537</v>
      </c>
      <c r="L446" s="7">
        <f t="array" aca="1" ref="L446:Q446" ca="1">IF(K446&lt;fPower1,(fPower1-K446)*K446*fRev0/dLowInterp1+(K446-fPower0)*K446*fRev1/dLowInterp2,
IF(K446&lt;fPower3,(K446-fPower2)*(K446-fPower3)*fRev1/dHighInterp1-(K446-fPower1)*(K446-fPower3)*fRev2/dHighInterp2+(K446-fPower1)*(K446-fPower2)*fRev3/dHighInterp3,1))</f>
        <v>1</v>
      </c>
      <c r="M446" s="8">
        <f ca="1"/>
        <v>1</v>
      </c>
      <c r="N446" s="8">
        <f ca="1"/>
        <v>1</v>
      </c>
      <c r="O446" s="8">
        <f ca="1"/>
        <v>1</v>
      </c>
      <c r="P446" s="8">
        <f ca="1"/>
        <v>1</v>
      </c>
      <c r="Q446" s="8">
        <f ca="1"/>
        <v>0.86866219676377288</v>
      </c>
      <c r="S446" s="10" t="str">
        <f t="shared" ca="1" si="66"/>
        <v>-</v>
      </c>
      <c r="T446" s="6" t="str">
        <f t="array" aca="1" ref="T446:Y446" ca="1">IFERROR(IF(S446&lt;fRev1,(SQRT(dLowCoeffB^2+S446*dLowCoeffA*4)-dLowCoeffB)/(dLowCoeffA*2),
(SQRT(dHighCoeffB^2-(fRev1*fPower2*fPower3/dHighInterp1
-fRev2*fPower1*fPower3/dHighInterp2+fRev3*fPower1*fPower2/dHighInterp3-S446)
*dHighCoeffA*4)+dHighCoeffB)/(dHighCoeffA*2)),"-")</f>
        <v>-</v>
      </c>
      <c r="U446" s="3" t="str">
        <f ca="1"/>
        <v>-</v>
      </c>
      <c r="V446" s="3" t="str">
        <f ca="1"/>
        <v>-</v>
      </c>
      <c r="W446" s="3" t="str">
        <f ca="1"/>
        <v>-</v>
      </c>
      <c r="X446" s="3" t="str">
        <f ca="1"/>
        <v>-</v>
      </c>
      <c r="Y446" s="3" t="str">
        <f ca="1"/>
        <v>-</v>
      </c>
    </row>
    <row r="447" spans="1:25" x14ac:dyDescent="0.25">
      <c r="A447">
        <v>445</v>
      </c>
      <c r="B447" s="9">
        <f t="shared" si="57"/>
        <v>12.361111111111111</v>
      </c>
      <c r="C447" s="3">
        <f t="shared" ca="1" si="59"/>
        <v>6</v>
      </c>
      <c r="D447">
        <f t="shared" ca="1" si="60"/>
        <v>500.19551094833537</v>
      </c>
      <c r="E447" s="8">
        <f t="shared" ca="1" si="61"/>
        <v>0.87012215903162593</v>
      </c>
      <c r="F447" s="8">
        <f t="shared" ca="1" si="62"/>
        <v>497.70987496609001</v>
      </c>
      <c r="G447" s="8">
        <f t="shared" ca="1" si="63"/>
        <v>0.90013212437958567</v>
      </c>
      <c r="H447" s="8" t="str">
        <f t="shared" ca="1" si="64"/>
        <v>-</v>
      </c>
      <c r="I447" s="8" t="str">
        <f t="shared" ca="1" si="65"/>
        <v>-</v>
      </c>
      <c r="K447" s="7">
        <f t="shared" ca="1" si="58"/>
        <v>500.19551094833537</v>
      </c>
      <c r="L447" s="7">
        <f t="array" aca="1" ref="L447:Q447" ca="1">IF(K447&lt;fPower1,(fPower1-K447)*K447*fRev0/dLowInterp1+(K447-fPower0)*K447*fRev1/dLowInterp2,
IF(K447&lt;fPower3,(K447-fPower2)*(K447-fPower3)*fRev1/dHighInterp1-(K447-fPower1)*(K447-fPower3)*fRev2/dHighInterp2+(K447-fPower1)*(K447-fPower2)*fRev3/dHighInterp3,1))</f>
        <v>1</v>
      </c>
      <c r="M447" s="8">
        <f ca="1"/>
        <v>1</v>
      </c>
      <c r="N447" s="8">
        <f ca="1"/>
        <v>1</v>
      </c>
      <c r="O447" s="8">
        <f ca="1"/>
        <v>1</v>
      </c>
      <c r="P447" s="8">
        <f ca="1"/>
        <v>1</v>
      </c>
      <c r="Q447" s="8">
        <f ca="1"/>
        <v>0.87012215903162593</v>
      </c>
      <c r="S447" s="10" t="str">
        <f t="shared" ca="1" si="66"/>
        <v>-</v>
      </c>
      <c r="T447" s="6" t="str">
        <f t="array" aca="1" ref="T447:Y447" ca="1">IFERROR(IF(S447&lt;fRev1,(SQRT(dLowCoeffB^2+S447*dLowCoeffA*4)-dLowCoeffB)/(dLowCoeffA*2),
(SQRT(dHighCoeffB^2-(fRev1*fPower2*fPower3/dHighInterp1
-fRev2*fPower1*fPower3/dHighInterp2+fRev3*fPower1*fPower2/dHighInterp3-S447)
*dHighCoeffA*4)+dHighCoeffB)/(dHighCoeffA*2)),"-")</f>
        <v>-</v>
      </c>
      <c r="U447" s="3" t="str">
        <f ca="1"/>
        <v>-</v>
      </c>
      <c r="V447" s="3" t="str">
        <f ca="1"/>
        <v>-</v>
      </c>
      <c r="W447" s="3" t="str">
        <f ca="1"/>
        <v>-</v>
      </c>
      <c r="X447" s="3" t="str">
        <f ca="1"/>
        <v>-</v>
      </c>
      <c r="Y447" s="3" t="str">
        <f ca="1"/>
        <v>-</v>
      </c>
    </row>
    <row r="448" spans="1:25" x14ac:dyDescent="0.25">
      <c r="A448">
        <v>446</v>
      </c>
      <c r="B448" s="9">
        <f t="shared" si="57"/>
        <v>12.388888888888889</v>
      </c>
      <c r="C448" s="3">
        <f t="shared" ca="1" si="59"/>
        <v>6</v>
      </c>
      <c r="D448">
        <f t="shared" ca="1" si="60"/>
        <v>501.19551094833537</v>
      </c>
      <c r="E448" s="8">
        <f t="shared" ca="1" si="61"/>
        <v>0.87157555664480335</v>
      </c>
      <c r="F448" s="8">
        <f t="shared" ca="1" si="62"/>
        <v>498.54121840082752</v>
      </c>
      <c r="G448" s="8">
        <f t="shared" ca="1" si="63"/>
        <v>0.90397889304008594</v>
      </c>
      <c r="H448" s="8" t="str">
        <f t="shared" ca="1" si="64"/>
        <v>-</v>
      </c>
      <c r="I448" s="8" t="str">
        <f t="shared" ca="1" si="65"/>
        <v>-</v>
      </c>
      <c r="K448" s="7">
        <f t="shared" ca="1" si="58"/>
        <v>501.19551094833537</v>
      </c>
      <c r="L448" s="7">
        <f t="array" aca="1" ref="L448:Q448" ca="1">IF(K448&lt;fPower1,(fPower1-K448)*K448*fRev0/dLowInterp1+(K448-fPower0)*K448*fRev1/dLowInterp2,
IF(K448&lt;fPower3,(K448-fPower2)*(K448-fPower3)*fRev1/dHighInterp1-(K448-fPower1)*(K448-fPower3)*fRev2/dHighInterp2+(K448-fPower1)*(K448-fPower2)*fRev3/dHighInterp3,1))</f>
        <v>1</v>
      </c>
      <c r="M448" s="8">
        <f ca="1"/>
        <v>1</v>
      </c>
      <c r="N448" s="8">
        <f ca="1"/>
        <v>1</v>
      </c>
      <c r="O448" s="8">
        <f ca="1"/>
        <v>1</v>
      </c>
      <c r="P448" s="8">
        <f ca="1"/>
        <v>1</v>
      </c>
      <c r="Q448" s="8">
        <f ca="1"/>
        <v>0.87157555664480335</v>
      </c>
      <c r="S448" s="10" t="str">
        <f t="shared" ca="1" si="66"/>
        <v>-</v>
      </c>
      <c r="T448" s="6" t="str">
        <f t="array" aca="1" ref="T448:Y448" ca="1">IFERROR(IF(S448&lt;fRev1,(SQRT(dLowCoeffB^2+S448*dLowCoeffA*4)-dLowCoeffB)/(dLowCoeffA*2),
(SQRT(dHighCoeffB^2-(fRev1*fPower2*fPower3/dHighInterp1
-fRev2*fPower1*fPower3/dHighInterp2+fRev3*fPower1*fPower2/dHighInterp3-S448)
*dHighCoeffA*4)+dHighCoeffB)/(dHighCoeffA*2)),"-")</f>
        <v>-</v>
      </c>
      <c r="U448" s="3" t="str">
        <f ca="1"/>
        <v>-</v>
      </c>
      <c r="V448" s="3" t="str">
        <f ca="1"/>
        <v>-</v>
      </c>
      <c r="W448" s="3" t="str">
        <f ca="1"/>
        <v>-</v>
      </c>
      <c r="X448" s="3" t="str">
        <f ca="1"/>
        <v>-</v>
      </c>
      <c r="Y448" s="3" t="str">
        <f ca="1"/>
        <v>-</v>
      </c>
    </row>
    <row r="449" spans="1:25" x14ac:dyDescent="0.25">
      <c r="A449">
        <v>447</v>
      </c>
      <c r="B449" s="9">
        <f t="shared" si="57"/>
        <v>12.416666666666666</v>
      </c>
      <c r="C449" s="3">
        <f t="shared" ca="1" si="59"/>
        <v>6</v>
      </c>
      <c r="D449">
        <f t="shared" ca="1" si="60"/>
        <v>502.19551094833537</v>
      </c>
      <c r="E449" s="8">
        <f t="shared" ca="1" si="61"/>
        <v>0.87302238960330492</v>
      </c>
      <c r="F449" s="8">
        <f t="shared" ca="1" si="62"/>
        <v>499.3688068530904</v>
      </c>
      <c r="G449" s="8">
        <f t="shared" ca="1" si="63"/>
        <v>0.9078320474139524</v>
      </c>
      <c r="H449" s="8" t="str">
        <f t="shared" ca="1" si="64"/>
        <v>-</v>
      </c>
      <c r="I449" s="8" t="str">
        <f t="shared" ca="1" si="65"/>
        <v>-</v>
      </c>
      <c r="K449" s="7">
        <f t="shared" ca="1" si="58"/>
        <v>502.19551094833537</v>
      </c>
      <c r="L449" s="7">
        <f t="array" aca="1" ref="L449:Q449" ca="1">IF(K449&lt;fPower1,(fPower1-K449)*K449*fRev0/dLowInterp1+(K449-fPower0)*K449*fRev1/dLowInterp2,
IF(K449&lt;fPower3,(K449-fPower2)*(K449-fPower3)*fRev1/dHighInterp1-(K449-fPower1)*(K449-fPower3)*fRev2/dHighInterp2+(K449-fPower1)*(K449-fPower2)*fRev3/dHighInterp3,1))</f>
        <v>1</v>
      </c>
      <c r="M449" s="8">
        <f ca="1"/>
        <v>1</v>
      </c>
      <c r="N449" s="8">
        <f ca="1"/>
        <v>1</v>
      </c>
      <c r="O449" s="8">
        <f ca="1"/>
        <v>1</v>
      </c>
      <c r="P449" s="8">
        <f ca="1"/>
        <v>1</v>
      </c>
      <c r="Q449" s="8">
        <f ca="1"/>
        <v>0.87302238960330492</v>
      </c>
      <c r="S449" s="10" t="str">
        <f t="shared" ca="1" si="66"/>
        <v>-</v>
      </c>
      <c r="T449" s="6" t="str">
        <f t="array" aca="1" ref="T449:Y449" ca="1">IFERROR(IF(S449&lt;fRev1,(SQRT(dLowCoeffB^2+S449*dLowCoeffA*4)-dLowCoeffB)/(dLowCoeffA*2),
(SQRT(dHighCoeffB^2-(fRev1*fPower2*fPower3/dHighInterp1
-fRev2*fPower1*fPower3/dHighInterp2+fRev3*fPower1*fPower2/dHighInterp3-S449)
*dHighCoeffA*4)+dHighCoeffB)/(dHighCoeffA*2)),"-")</f>
        <v>-</v>
      </c>
      <c r="U449" s="3" t="str">
        <f ca="1"/>
        <v>-</v>
      </c>
      <c r="V449" s="3" t="str">
        <f ca="1"/>
        <v>-</v>
      </c>
      <c r="W449" s="3" t="str">
        <f ca="1"/>
        <v>-</v>
      </c>
      <c r="X449" s="3" t="str">
        <f ca="1"/>
        <v>-</v>
      </c>
      <c r="Y449" s="3" t="str">
        <f ca="1"/>
        <v>-</v>
      </c>
    </row>
    <row r="450" spans="1:25" x14ac:dyDescent="0.25">
      <c r="A450">
        <v>448</v>
      </c>
      <c r="B450" s="9">
        <f t="shared" ref="B450:B513" si="67">A450/36</f>
        <v>12.444444444444445</v>
      </c>
      <c r="C450" s="3">
        <f t="shared" ca="1" si="59"/>
        <v>6</v>
      </c>
      <c r="D450">
        <f t="shared" ca="1" si="60"/>
        <v>503.19551094833537</v>
      </c>
      <c r="E450" s="8">
        <f t="shared" ca="1" si="61"/>
        <v>0.87446265790713085</v>
      </c>
      <c r="F450" s="8">
        <f t="shared" ca="1" si="62"/>
        <v>500.19264032287884</v>
      </c>
      <c r="G450" s="8">
        <f t="shared" ca="1" si="63"/>
        <v>0.9116915585275549</v>
      </c>
      <c r="H450" s="8" t="str">
        <f t="shared" ca="1" si="64"/>
        <v>-</v>
      </c>
      <c r="I450" s="8" t="str">
        <f t="shared" ca="1" si="65"/>
        <v>-</v>
      </c>
      <c r="K450" s="7">
        <f t="shared" ref="K450:K513" ca="1" si="68">D450</f>
        <v>503.19551094833537</v>
      </c>
      <c r="L450" s="7">
        <f t="array" aca="1" ref="L450:Q450" ca="1">IF(K450&lt;fPower1,(fPower1-K450)*K450*fRev0/dLowInterp1+(K450-fPower0)*K450*fRev1/dLowInterp2,
IF(K450&lt;fPower3,(K450-fPower2)*(K450-fPower3)*fRev1/dHighInterp1-(K450-fPower1)*(K450-fPower3)*fRev2/dHighInterp2+(K450-fPower1)*(K450-fPower2)*fRev3/dHighInterp3,1))</f>
        <v>1</v>
      </c>
      <c r="M450" s="8">
        <f ca="1"/>
        <v>1</v>
      </c>
      <c r="N450" s="8">
        <f ca="1"/>
        <v>1</v>
      </c>
      <c r="O450" s="8">
        <f ca="1"/>
        <v>1</v>
      </c>
      <c r="P450" s="8">
        <f ca="1"/>
        <v>1</v>
      </c>
      <c r="Q450" s="8">
        <f ca="1"/>
        <v>0.87446265790713085</v>
      </c>
      <c r="S450" s="10" t="str">
        <f t="shared" ca="1" si="66"/>
        <v>-</v>
      </c>
      <c r="T450" s="6" t="str">
        <f t="array" aca="1" ref="T450:Y450" ca="1">IFERROR(IF(S450&lt;fRev1,(SQRT(dLowCoeffB^2+S450*dLowCoeffA*4)-dLowCoeffB)/(dLowCoeffA*2),
(SQRT(dHighCoeffB^2-(fRev1*fPower2*fPower3/dHighInterp1
-fRev2*fPower1*fPower3/dHighInterp2+fRev3*fPower1*fPower2/dHighInterp3-S450)
*dHighCoeffA*4)+dHighCoeffB)/(dHighCoeffA*2)),"-")</f>
        <v>-</v>
      </c>
      <c r="U450" s="3" t="str">
        <f ca="1"/>
        <v>-</v>
      </c>
      <c r="V450" s="3" t="str">
        <f ca="1"/>
        <v>-</v>
      </c>
      <c r="W450" s="3" t="str">
        <f ca="1"/>
        <v>-</v>
      </c>
      <c r="X450" s="3" t="str">
        <f ca="1"/>
        <v>-</v>
      </c>
      <c r="Y450" s="3" t="str">
        <f ca="1"/>
        <v>-</v>
      </c>
    </row>
    <row r="451" spans="1:25" x14ac:dyDescent="0.25">
      <c r="A451">
        <v>449</v>
      </c>
      <c r="B451" s="9">
        <f t="shared" si="67"/>
        <v>12.472222222222221</v>
      </c>
      <c r="C451" s="3">
        <f t="shared" ref="C451:C514" ca="1" si="69">MAX(COUNTIFS(ShiftGears,"&lt;="&amp;MaxGear,ShiftPointsUse,"&lt;="&amp;D450+CarSetPower)+1,C450)</f>
        <v>6</v>
      </c>
      <c r="D451">
        <f t="shared" ref="D451:D514" ca="1" si="70">MIN(IF(C451&gt;C450,I450,D450+CarSetPower),INDEX(fPower3,C451))</f>
        <v>504.19551094833537</v>
      </c>
      <c r="E451" s="8">
        <f t="shared" ref="E451:E514" ca="1" si="71">INDEX(L451:Q451,C451)</f>
        <v>0.87589636155628081</v>
      </c>
      <c r="F451" s="8">
        <f t="shared" ref="F451:F514" ca="1" si="72">MIN(E451*INDEX(MaxSpeed,C451)*CarSetMult,F450+AccelCap)</f>
        <v>501.01271881019261</v>
      </c>
      <c r="G451" s="8">
        <f t="shared" ref="G451:G514" ca="1" si="73">G450+F451/36/3600</f>
        <v>0.91555739740726316</v>
      </c>
      <c r="H451" s="8" t="str">
        <f t="shared" ref="H451:H514" ca="1" si="74">IF(C451&lt;MaxGear,F451/INDEX(MaxSpeed,C451+1)/CarSetMult,"-")</f>
        <v>-</v>
      </c>
      <c r="I451" s="8" t="str">
        <f t="shared" ref="I451:I514" ca="1" si="75">IF(C451&lt;MaxGear,INDEX(T451:Y451,C451+1),"-")</f>
        <v>-</v>
      </c>
      <c r="K451" s="7">
        <f t="shared" ca="1" si="68"/>
        <v>504.19551094833537</v>
      </c>
      <c r="L451" s="7">
        <f t="array" aca="1" ref="L451:Q451" ca="1">IF(K451&lt;fPower1,(fPower1-K451)*K451*fRev0/dLowInterp1+(K451-fPower0)*K451*fRev1/dLowInterp2,
IF(K451&lt;fPower3,(K451-fPower2)*(K451-fPower3)*fRev1/dHighInterp1-(K451-fPower1)*(K451-fPower3)*fRev2/dHighInterp2+(K451-fPower1)*(K451-fPower2)*fRev3/dHighInterp3,1))</f>
        <v>1</v>
      </c>
      <c r="M451" s="8">
        <f ca="1"/>
        <v>1</v>
      </c>
      <c r="N451" s="8">
        <f ca="1"/>
        <v>1</v>
      </c>
      <c r="O451" s="8">
        <f ca="1"/>
        <v>1</v>
      </c>
      <c r="P451" s="8">
        <f ca="1"/>
        <v>1</v>
      </c>
      <c r="Q451" s="8">
        <f ca="1"/>
        <v>0.87589636155628081</v>
      </c>
      <c r="S451" s="10" t="str">
        <f t="shared" ref="S451:S514" ca="1" si="76">H451</f>
        <v>-</v>
      </c>
      <c r="T451" s="6" t="str">
        <f t="array" aca="1" ref="T451:Y451" ca="1">IFERROR(IF(S451&lt;fRev1,(SQRT(dLowCoeffB^2+S451*dLowCoeffA*4)-dLowCoeffB)/(dLowCoeffA*2),
(SQRT(dHighCoeffB^2-(fRev1*fPower2*fPower3/dHighInterp1
-fRev2*fPower1*fPower3/dHighInterp2+fRev3*fPower1*fPower2/dHighInterp3-S451)
*dHighCoeffA*4)+dHighCoeffB)/(dHighCoeffA*2)),"-")</f>
        <v>-</v>
      </c>
      <c r="U451" s="3" t="str">
        <f ca="1"/>
        <v>-</v>
      </c>
      <c r="V451" s="3" t="str">
        <f ca="1"/>
        <v>-</v>
      </c>
      <c r="W451" s="3" t="str">
        <f ca="1"/>
        <v>-</v>
      </c>
      <c r="X451" s="3" t="str">
        <f ca="1"/>
        <v>-</v>
      </c>
      <c r="Y451" s="3" t="str">
        <f ca="1"/>
        <v>-</v>
      </c>
    </row>
    <row r="452" spans="1:25" x14ac:dyDescent="0.25">
      <c r="A452">
        <v>450</v>
      </c>
      <c r="B452" s="9">
        <f t="shared" si="67"/>
        <v>12.5</v>
      </c>
      <c r="C452" s="3">
        <f t="shared" ca="1" si="69"/>
        <v>6</v>
      </c>
      <c r="D452">
        <f t="shared" ca="1" si="70"/>
        <v>505.19551094833537</v>
      </c>
      <c r="E452" s="8">
        <f t="shared" ca="1" si="71"/>
        <v>0.87732350055075525</v>
      </c>
      <c r="F452" s="8">
        <f t="shared" ca="1" si="72"/>
        <v>501.82904231503198</v>
      </c>
      <c r="G452" s="8">
        <f t="shared" ca="1" si="73"/>
        <v>0.91942953507944702</v>
      </c>
      <c r="H452" s="8" t="str">
        <f t="shared" ca="1" si="74"/>
        <v>-</v>
      </c>
      <c r="I452" s="8" t="str">
        <f t="shared" ca="1" si="75"/>
        <v>-</v>
      </c>
      <c r="K452" s="7">
        <f t="shared" ca="1" si="68"/>
        <v>505.19551094833537</v>
      </c>
      <c r="L452" s="7">
        <f t="array" aca="1" ref="L452:Q452" ca="1">IF(K452&lt;fPower1,(fPower1-K452)*K452*fRev0/dLowInterp1+(K452-fPower0)*K452*fRev1/dLowInterp2,
IF(K452&lt;fPower3,(K452-fPower2)*(K452-fPower3)*fRev1/dHighInterp1-(K452-fPower1)*(K452-fPower3)*fRev2/dHighInterp2+(K452-fPower1)*(K452-fPower2)*fRev3/dHighInterp3,1))</f>
        <v>1</v>
      </c>
      <c r="M452" s="8">
        <f ca="1"/>
        <v>1</v>
      </c>
      <c r="N452" s="8">
        <f ca="1"/>
        <v>1</v>
      </c>
      <c r="O452" s="8">
        <f ca="1"/>
        <v>1</v>
      </c>
      <c r="P452" s="8">
        <f ca="1"/>
        <v>1</v>
      </c>
      <c r="Q452" s="8">
        <f ca="1"/>
        <v>0.87732350055075525</v>
      </c>
      <c r="S452" s="10" t="str">
        <f t="shared" ca="1" si="76"/>
        <v>-</v>
      </c>
      <c r="T452" s="6" t="str">
        <f t="array" aca="1" ref="T452:Y452" ca="1">IFERROR(IF(S452&lt;fRev1,(SQRT(dLowCoeffB^2+S452*dLowCoeffA*4)-dLowCoeffB)/(dLowCoeffA*2),
(SQRT(dHighCoeffB^2-(fRev1*fPower2*fPower3/dHighInterp1
-fRev2*fPower1*fPower3/dHighInterp2+fRev3*fPower1*fPower2/dHighInterp3-S452)
*dHighCoeffA*4)+dHighCoeffB)/(dHighCoeffA*2)),"-")</f>
        <v>-</v>
      </c>
      <c r="U452" s="3" t="str">
        <f ca="1"/>
        <v>-</v>
      </c>
      <c r="V452" s="3" t="str">
        <f ca="1"/>
        <v>-</v>
      </c>
      <c r="W452" s="3" t="str">
        <f ca="1"/>
        <v>-</v>
      </c>
      <c r="X452" s="3" t="str">
        <f ca="1"/>
        <v>-</v>
      </c>
      <c r="Y452" s="3" t="str">
        <f ca="1"/>
        <v>-</v>
      </c>
    </row>
    <row r="453" spans="1:25" x14ac:dyDescent="0.25">
      <c r="A453">
        <v>451</v>
      </c>
      <c r="B453" s="9">
        <f t="shared" si="67"/>
        <v>12.527777777777779</v>
      </c>
      <c r="C453" s="3">
        <f t="shared" ca="1" si="69"/>
        <v>6</v>
      </c>
      <c r="D453">
        <f t="shared" ca="1" si="70"/>
        <v>506.19551094833537</v>
      </c>
      <c r="E453" s="8">
        <f t="shared" ca="1" si="71"/>
        <v>0.87874407489055384</v>
      </c>
      <c r="F453" s="8">
        <f t="shared" ca="1" si="72"/>
        <v>502.6416108373968</v>
      </c>
      <c r="G453" s="8">
        <f t="shared" ca="1" si="73"/>
        <v>0.92330794257047633</v>
      </c>
      <c r="H453" s="8" t="str">
        <f t="shared" ca="1" si="74"/>
        <v>-</v>
      </c>
      <c r="I453" s="8" t="str">
        <f t="shared" ca="1" si="75"/>
        <v>-</v>
      </c>
      <c r="K453" s="7">
        <f t="shared" ca="1" si="68"/>
        <v>506.19551094833537</v>
      </c>
      <c r="L453" s="7">
        <f t="array" aca="1" ref="L453:Q453" ca="1">IF(K453&lt;fPower1,(fPower1-K453)*K453*fRev0/dLowInterp1+(K453-fPower0)*K453*fRev1/dLowInterp2,
IF(K453&lt;fPower3,(K453-fPower2)*(K453-fPower3)*fRev1/dHighInterp1-(K453-fPower1)*(K453-fPower3)*fRev2/dHighInterp2+(K453-fPower1)*(K453-fPower2)*fRev3/dHighInterp3,1))</f>
        <v>1</v>
      </c>
      <c r="M453" s="8">
        <f ca="1"/>
        <v>1</v>
      </c>
      <c r="N453" s="8">
        <f ca="1"/>
        <v>1</v>
      </c>
      <c r="O453" s="8">
        <f ca="1"/>
        <v>1</v>
      </c>
      <c r="P453" s="8">
        <f ca="1"/>
        <v>1</v>
      </c>
      <c r="Q453" s="8">
        <f ca="1"/>
        <v>0.87874407489055384</v>
      </c>
      <c r="S453" s="10" t="str">
        <f t="shared" ca="1" si="76"/>
        <v>-</v>
      </c>
      <c r="T453" s="6" t="str">
        <f t="array" aca="1" ref="T453:Y453" ca="1">IFERROR(IF(S453&lt;fRev1,(SQRT(dLowCoeffB^2+S453*dLowCoeffA*4)-dLowCoeffB)/(dLowCoeffA*2),
(SQRT(dHighCoeffB^2-(fRev1*fPower2*fPower3/dHighInterp1
-fRev2*fPower1*fPower3/dHighInterp2+fRev3*fPower1*fPower2/dHighInterp3-S453)
*dHighCoeffA*4)+dHighCoeffB)/(dHighCoeffA*2)),"-")</f>
        <v>-</v>
      </c>
      <c r="U453" s="3" t="str">
        <f ca="1"/>
        <v>-</v>
      </c>
      <c r="V453" s="3" t="str">
        <f ca="1"/>
        <v>-</v>
      </c>
      <c r="W453" s="3" t="str">
        <f ca="1"/>
        <v>-</v>
      </c>
      <c r="X453" s="3" t="str">
        <f ca="1"/>
        <v>-</v>
      </c>
      <c r="Y453" s="3" t="str">
        <f ca="1"/>
        <v>-</v>
      </c>
    </row>
    <row r="454" spans="1:25" x14ac:dyDescent="0.25">
      <c r="A454">
        <v>452</v>
      </c>
      <c r="B454" s="9">
        <f t="shared" si="67"/>
        <v>12.555555555555555</v>
      </c>
      <c r="C454" s="3">
        <f t="shared" ca="1" si="69"/>
        <v>6</v>
      </c>
      <c r="D454">
        <f t="shared" ca="1" si="70"/>
        <v>507.19551094833537</v>
      </c>
      <c r="E454" s="8">
        <f t="shared" ca="1" si="71"/>
        <v>0.88015808457567668</v>
      </c>
      <c r="F454" s="8">
        <f t="shared" ca="1" si="72"/>
        <v>503.45042437728705</v>
      </c>
      <c r="G454" s="8">
        <f t="shared" ca="1" si="73"/>
        <v>0.92719259090672079</v>
      </c>
      <c r="H454" s="8" t="str">
        <f t="shared" ca="1" si="74"/>
        <v>-</v>
      </c>
      <c r="I454" s="8" t="str">
        <f t="shared" ca="1" si="75"/>
        <v>-</v>
      </c>
      <c r="K454" s="7">
        <f t="shared" ca="1" si="68"/>
        <v>507.19551094833537</v>
      </c>
      <c r="L454" s="7">
        <f t="array" aca="1" ref="L454:Q454" ca="1">IF(K454&lt;fPower1,(fPower1-K454)*K454*fRev0/dLowInterp1+(K454-fPower0)*K454*fRev1/dLowInterp2,
IF(K454&lt;fPower3,(K454-fPower2)*(K454-fPower3)*fRev1/dHighInterp1-(K454-fPower1)*(K454-fPower3)*fRev2/dHighInterp2+(K454-fPower1)*(K454-fPower2)*fRev3/dHighInterp3,1))</f>
        <v>1</v>
      </c>
      <c r="M454" s="8">
        <f ca="1"/>
        <v>1</v>
      </c>
      <c r="N454" s="8">
        <f ca="1"/>
        <v>1</v>
      </c>
      <c r="O454" s="8">
        <f ca="1"/>
        <v>1</v>
      </c>
      <c r="P454" s="8">
        <f ca="1"/>
        <v>1</v>
      </c>
      <c r="Q454" s="8">
        <f ca="1"/>
        <v>0.88015808457567668</v>
      </c>
      <c r="S454" s="10" t="str">
        <f t="shared" ca="1" si="76"/>
        <v>-</v>
      </c>
      <c r="T454" s="6" t="str">
        <f t="array" aca="1" ref="T454:Y454" ca="1">IFERROR(IF(S454&lt;fRev1,(SQRT(dLowCoeffB^2+S454*dLowCoeffA*4)-dLowCoeffB)/(dLowCoeffA*2),
(SQRT(dHighCoeffB^2-(fRev1*fPower2*fPower3/dHighInterp1
-fRev2*fPower1*fPower3/dHighInterp2+fRev3*fPower1*fPower2/dHighInterp3-S454)
*dHighCoeffA*4)+dHighCoeffB)/(dHighCoeffA*2)),"-")</f>
        <v>-</v>
      </c>
      <c r="U454" s="3" t="str">
        <f ca="1"/>
        <v>-</v>
      </c>
      <c r="V454" s="3" t="str">
        <f ca="1"/>
        <v>-</v>
      </c>
      <c r="W454" s="3" t="str">
        <f ca="1"/>
        <v>-</v>
      </c>
      <c r="X454" s="3" t="str">
        <f ca="1"/>
        <v>-</v>
      </c>
      <c r="Y454" s="3" t="str">
        <f ca="1"/>
        <v>-</v>
      </c>
    </row>
    <row r="455" spans="1:25" x14ac:dyDescent="0.25">
      <c r="A455">
        <v>453</v>
      </c>
      <c r="B455" s="9">
        <f t="shared" si="67"/>
        <v>12.583333333333334</v>
      </c>
      <c r="C455" s="3">
        <f t="shared" ca="1" si="69"/>
        <v>6</v>
      </c>
      <c r="D455">
        <f t="shared" ca="1" si="70"/>
        <v>508.19551094833537</v>
      </c>
      <c r="E455" s="8">
        <f t="shared" ca="1" si="71"/>
        <v>0.88156552960612378</v>
      </c>
      <c r="F455" s="8">
        <f t="shared" ca="1" si="72"/>
        <v>504.2554829347028</v>
      </c>
      <c r="G455" s="8">
        <f t="shared" ca="1" si="73"/>
        <v>0.93108345111455026</v>
      </c>
      <c r="H455" s="8" t="str">
        <f t="shared" ca="1" si="74"/>
        <v>-</v>
      </c>
      <c r="I455" s="8" t="str">
        <f t="shared" ca="1" si="75"/>
        <v>-</v>
      </c>
      <c r="K455" s="7">
        <f t="shared" ca="1" si="68"/>
        <v>508.19551094833537</v>
      </c>
      <c r="L455" s="7">
        <f t="array" aca="1" ref="L455:Q455" ca="1">IF(K455&lt;fPower1,(fPower1-K455)*K455*fRev0/dLowInterp1+(K455-fPower0)*K455*fRev1/dLowInterp2,
IF(K455&lt;fPower3,(K455-fPower2)*(K455-fPower3)*fRev1/dHighInterp1-(K455-fPower1)*(K455-fPower3)*fRev2/dHighInterp2+(K455-fPower1)*(K455-fPower2)*fRev3/dHighInterp3,1))</f>
        <v>1</v>
      </c>
      <c r="M455" s="8">
        <f ca="1"/>
        <v>1</v>
      </c>
      <c r="N455" s="8">
        <f ca="1"/>
        <v>1</v>
      </c>
      <c r="O455" s="8">
        <f ca="1"/>
        <v>1</v>
      </c>
      <c r="P455" s="8">
        <f ca="1"/>
        <v>1</v>
      </c>
      <c r="Q455" s="8">
        <f ca="1"/>
        <v>0.88156552960612378</v>
      </c>
      <c r="S455" s="10" t="str">
        <f t="shared" ca="1" si="76"/>
        <v>-</v>
      </c>
      <c r="T455" s="6" t="str">
        <f t="array" aca="1" ref="T455:Y455" ca="1">IFERROR(IF(S455&lt;fRev1,(SQRT(dLowCoeffB^2+S455*dLowCoeffA*4)-dLowCoeffB)/(dLowCoeffA*2),
(SQRT(dHighCoeffB^2-(fRev1*fPower2*fPower3/dHighInterp1
-fRev2*fPower1*fPower3/dHighInterp2+fRev3*fPower1*fPower2/dHighInterp3-S455)
*dHighCoeffA*4)+dHighCoeffB)/(dHighCoeffA*2)),"-")</f>
        <v>-</v>
      </c>
      <c r="U455" s="3" t="str">
        <f ca="1"/>
        <v>-</v>
      </c>
      <c r="V455" s="3" t="str">
        <f ca="1"/>
        <v>-</v>
      </c>
      <c r="W455" s="3" t="str">
        <f ca="1"/>
        <v>-</v>
      </c>
      <c r="X455" s="3" t="str">
        <f ca="1"/>
        <v>-</v>
      </c>
      <c r="Y455" s="3" t="str">
        <f ca="1"/>
        <v>-</v>
      </c>
    </row>
    <row r="456" spans="1:25" x14ac:dyDescent="0.25">
      <c r="A456">
        <v>454</v>
      </c>
      <c r="B456" s="9">
        <f t="shared" si="67"/>
        <v>12.611111111111111</v>
      </c>
      <c r="C456" s="3">
        <f t="shared" ca="1" si="69"/>
        <v>6</v>
      </c>
      <c r="D456">
        <f t="shared" ca="1" si="70"/>
        <v>509.19551094833537</v>
      </c>
      <c r="E456" s="8">
        <f t="shared" ca="1" si="71"/>
        <v>0.88296640998189502</v>
      </c>
      <c r="F456" s="8">
        <f t="shared" ca="1" si="72"/>
        <v>505.05678650964393</v>
      </c>
      <c r="G456" s="8">
        <f t="shared" ca="1" si="73"/>
        <v>0.93498049422033458</v>
      </c>
      <c r="H456" s="8" t="str">
        <f t="shared" ca="1" si="74"/>
        <v>-</v>
      </c>
      <c r="I456" s="8" t="str">
        <f t="shared" ca="1" si="75"/>
        <v>-</v>
      </c>
      <c r="K456" s="7">
        <f t="shared" ca="1" si="68"/>
        <v>509.19551094833537</v>
      </c>
      <c r="L456" s="7">
        <f t="array" aca="1" ref="L456:Q456" ca="1">IF(K456&lt;fPower1,(fPower1-K456)*K456*fRev0/dLowInterp1+(K456-fPower0)*K456*fRev1/dLowInterp2,
IF(K456&lt;fPower3,(K456-fPower2)*(K456-fPower3)*fRev1/dHighInterp1-(K456-fPower1)*(K456-fPower3)*fRev2/dHighInterp2+(K456-fPower1)*(K456-fPower2)*fRev3/dHighInterp3,1))</f>
        <v>1</v>
      </c>
      <c r="M456" s="8">
        <f ca="1"/>
        <v>1</v>
      </c>
      <c r="N456" s="8">
        <f ca="1"/>
        <v>1</v>
      </c>
      <c r="O456" s="8">
        <f ca="1"/>
        <v>1</v>
      </c>
      <c r="P456" s="8">
        <f ca="1"/>
        <v>1</v>
      </c>
      <c r="Q456" s="8">
        <f ca="1"/>
        <v>0.88296640998189502</v>
      </c>
      <c r="S456" s="10" t="str">
        <f t="shared" ca="1" si="76"/>
        <v>-</v>
      </c>
      <c r="T456" s="6" t="str">
        <f t="array" aca="1" ref="T456:Y456" ca="1">IFERROR(IF(S456&lt;fRev1,(SQRT(dLowCoeffB^2+S456*dLowCoeffA*4)-dLowCoeffB)/(dLowCoeffA*2),
(SQRT(dHighCoeffB^2-(fRev1*fPower2*fPower3/dHighInterp1
-fRev2*fPower1*fPower3/dHighInterp2+fRev3*fPower1*fPower2/dHighInterp3-S456)
*dHighCoeffA*4)+dHighCoeffB)/(dHighCoeffA*2)),"-")</f>
        <v>-</v>
      </c>
      <c r="U456" s="3" t="str">
        <f ca="1"/>
        <v>-</v>
      </c>
      <c r="V456" s="3" t="str">
        <f ca="1"/>
        <v>-</v>
      </c>
      <c r="W456" s="3" t="str">
        <f ca="1"/>
        <v>-</v>
      </c>
      <c r="X456" s="3" t="str">
        <f ca="1"/>
        <v>-</v>
      </c>
      <c r="Y456" s="3" t="str">
        <f ca="1"/>
        <v>-</v>
      </c>
    </row>
    <row r="457" spans="1:25" x14ac:dyDescent="0.25">
      <c r="A457">
        <v>455</v>
      </c>
      <c r="B457" s="9">
        <f t="shared" si="67"/>
        <v>12.638888888888889</v>
      </c>
      <c r="C457" s="3">
        <f t="shared" ca="1" si="69"/>
        <v>6</v>
      </c>
      <c r="D457">
        <f t="shared" ca="1" si="70"/>
        <v>510.19551094833537</v>
      </c>
      <c r="E457" s="8">
        <f t="shared" ca="1" si="71"/>
        <v>0.88436072570299062</v>
      </c>
      <c r="F457" s="8">
        <f t="shared" ca="1" si="72"/>
        <v>505.85433510211061</v>
      </c>
      <c r="G457" s="8">
        <f t="shared" ca="1" si="73"/>
        <v>0.93888369125044346</v>
      </c>
      <c r="H457" s="8" t="str">
        <f t="shared" ca="1" si="74"/>
        <v>-</v>
      </c>
      <c r="I457" s="8" t="str">
        <f t="shared" ca="1" si="75"/>
        <v>-</v>
      </c>
      <c r="K457" s="7">
        <f t="shared" ca="1" si="68"/>
        <v>510.19551094833537</v>
      </c>
      <c r="L457" s="7">
        <f t="array" aca="1" ref="L457:Q457" ca="1">IF(K457&lt;fPower1,(fPower1-K457)*K457*fRev0/dLowInterp1+(K457-fPower0)*K457*fRev1/dLowInterp2,
IF(K457&lt;fPower3,(K457-fPower2)*(K457-fPower3)*fRev1/dHighInterp1-(K457-fPower1)*(K457-fPower3)*fRev2/dHighInterp2+(K457-fPower1)*(K457-fPower2)*fRev3/dHighInterp3,1))</f>
        <v>1</v>
      </c>
      <c r="M457" s="8">
        <f ca="1"/>
        <v>1</v>
      </c>
      <c r="N457" s="8">
        <f ca="1"/>
        <v>1</v>
      </c>
      <c r="O457" s="8">
        <f ca="1"/>
        <v>1</v>
      </c>
      <c r="P457" s="8">
        <f ca="1"/>
        <v>1</v>
      </c>
      <c r="Q457" s="8">
        <f ca="1"/>
        <v>0.88436072570299062</v>
      </c>
      <c r="S457" s="10" t="str">
        <f t="shared" ca="1" si="76"/>
        <v>-</v>
      </c>
      <c r="T457" s="6" t="str">
        <f t="array" aca="1" ref="T457:Y457" ca="1">IFERROR(IF(S457&lt;fRev1,(SQRT(dLowCoeffB^2+S457*dLowCoeffA*4)-dLowCoeffB)/(dLowCoeffA*2),
(SQRT(dHighCoeffB^2-(fRev1*fPower2*fPower3/dHighInterp1
-fRev2*fPower1*fPower3/dHighInterp2+fRev3*fPower1*fPower2/dHighInterp3-S457)
*dHighCoeffA*4)+dHighCoeffB)/(dHighCoeffA*2)),"-")</f>
        <v>-</v>
      </c>
      <c r="U457" s="3" t="str">
        <f ca="1"/>
        <v>-</v>
      </c>
      <c r="V457" s="3" t="str">
        <f ca="1"/>
        <v>-</v>
      </c>
      <c r="W457" s="3" t="str">
        <f ca="1"/>
        <v>-</v>
      </c>
      <c r="X457" s="3" t="str">
        <f ca="1"/>
        <v>-</v>
      </c>
      <c r="Y457" s="3" t="str">
        <f ca="1"/>
        <v>-</v>
      </c>
    </row>
    <row r="458" spans="1:25" x14ac:dyDescent="0.25">
      <c r="A458">
        <v>456</v>
      </c>
      <c r="B458" s="9">
        <f t="shared" si="67"/>
        <v>12.666666666666666</v>
      </c>
      <c r="C458" s="3">
        <f t="shared" ca="1" si="69"/>
        <v>6</v>
      </c>
      <c r="D458">
        <f t="shared" ca="1" si="70"/>
        <v>511.19551094833537</v>
      </c>
      <c r="E458" s="8">
        <f t="shared" ca="1" si="71"/>
        <v>0.88574847676941038</v>
      </c>
      <c r="F458" s="8">
        <f t="shared" ca="1" si="72"/>
        <v>506.64812871210273</v>
      </c>
      <c r="G458" s="8">
        <f t="shared" ca="1" si="73"/>
        <v>0.94279301323124676</v>
      </c>
      <c r="H458" s="8" t="str">
        <f t="shared" ca="1" si="74"/>
        <v>-</v>
      </c>
      <c r="I458" s="8" t="str">
        <f t="shared" ca="1" si="75"/>
        <v>-</v>
      </c>
      <c r="K458" s="7">
        <f t="shared" ca="1" si="68"/>
        <v>511.19551094833537</v>
      </c>
      <c r="L458" s="7">
        <f t="array" aca="1" ref="L458:Q458" ca="1">IF(K458&lt;fPower1,(fPower1-K458)*K458*fRev0/dLowInterp1+(K458-fPower0)*K458*fRev1/dLowInterp2,
IF(K458&lt;fPower3,(K458-fPower2)*(K458-fPower3)*fRev1/dHighInterp1-(K458-fPower1)*(K458-fPower3)*fRev2/dHighInterp2+(K458-fPower1)*(K458-fPower2)*fRev3/dHighInterp3,1))</f>
        <v>1</v>
      </c>
      <c r="M458" s="8">
        <f ca="1"/>
        <v>1</v>
      </c>
      <c r="N458" s="8">
        <f ca="1"/>
        <v>1</v>
      </c>
      <c r="O458" s="8">
        <f ca="1"/>
        <v>1</v>
      </c>
      <c r="P458" s="8">
        <f ca="1"/>
        <v>1</v>
      </c>
      <c r="Q458" s="8">
        <f ca="1"/>
        <v>0.88574847676941038</v>
      </c>
      <c r="S458" s="10" t="str">
        <f t="shared" ca="1" si="76"/>
        <v>-</v>
      </c>
      <c r="T458" s="6" t="str">
        <f t="array" aca="1" ref="T458:Y458" ca="1">IFERROR(IF(S458&lt;fRev1,(SQRT(dLowCoeffB^2+S458*dLowCoeffA*4)-dLowCoeffB)/(dLowCoeffA*2),
(SQRT(dHighCoeffB^2-(fRev1*fPower2*fPower3/dHighInterp1
-fRev2*fPower1*fPower3/dHighInterp2+fRev3*fPower1*fPower2/dHighInterp3-S458)
*dHighCoeffA*4)+dHighCoeffB)/(dHighCoeffA*2)),"-")</f>
        <v>-</v>
      </c>
      <c r="U458" s="3" t="str">
        <f ca="1"/>
        <v>-</v>
      </c>
      <c r="V458" s="3" t="str">
        <f ca="1"/>
        <v>-</v>
      </c>
      <c r="W458" s="3" t="str">
        <f ca="1"/>
        <v>-</v>
      </c>
      <c r="X458" s="3" t="str">
        <f ca="1"/>
        <v>-</v>
      </c>
      <c r="Y458" s="3" t="str">
        <f ca="1"/>
        <v>-</v>
      </c>
    </row>
    <row r="459" spans="1:25" x14ac:dyDescent="0.25">
      <c r="A459">
        <v>457</v>
      </c>
      <c r="B459" s="9">
        <f t="shared" si="67"/>
        <v>12.694444444444445</v>
      </c>
      <c r="C459" s="3">
        <f t="shared" ca="1" si="69"/>
        <v>6</v>
      </c>
      <c r="D459">
        <f t="shared" ca="1" si="70"/>
        <v>512.19551094833537</v>
      </c>
      <c r="E459" s="8">
        <f t="shared" ca="1" si="71"/>
        <v>0.88712966318115427</v>
      </c>
      <c r="F459" s="8">
        <f t="shared" ca="1" si="72"/>
        <v>507.43816733962024</v>
      </c>
      <c r="G459" s="8">
        <f t="shared" ca="1" si="73"/>
        <v>0.94670843118911419</v>
      </c>
      <c r="H459" s="8" t="str">
        <f t="shared" ca="1" si="74"/>
        <v>-</v>
      </c>
      <c r="I459" s="8" t="str">
        <f t="shared" ca="1" si="75"/>
        <v>-</v>
      </c>
      <c r="K459" s="7">
        <f t="shared" ca="1" si="68"/>
        <v>512.19551094833537</v>
      </c>
      <c r="L459" s="7">
        <f t="array" aca="1" ref="L459:Q459" ca="1">IF(K459&lt;fPower1,(fPower1-K459)*K459*fRev0/dLowInterp1+(K459-fPower0)*K459*fRev1/dLowInterp2,
IF(K459&lt;fPower3,(K459-fPower2)*(K459-fPower3)*fRev1/dHighInterp1-(K459-fPower1)*(K459-fPower3)*fRev2/dHighInterp2+(K459-fPower1)*(K459-fPower2)*fRev3/dHighInterp3,1))</f>
        <v>1</v>
      </c>
      <c r="M459" s="8">
        <f ca="1"/>
        <v>1</v>
      </c>
      <c r="N459" s="8">
        <f ca="1"/>
        <v>1</v>
      </c>
      <c r="O459" s="8">
        <f ca="1"/>
        <v>1</v>
      </c>
      <c r="P459" s="8">
        <f ca="1"/>
        <v>1</v>
      </c>
      <c r="Q459" s="8">
        <f ca="1"/>
        <v>0.88712966318115427</v>
      </c>
      <c r="S459" s="10" t="str">
        <f t="shared" ca="1" si="76"/>
        <v>-</v>
      </c>
      <c r="T459" s="6" t="str">
        <f t="array" aca="1" ref="T459:Y459" ca="1">IFERROR(IF(S459&lt;fRev1,(SQRT(dLowCoeffB^2+S459*dLowCoeffA*4)-dLowCoeffB)/(dLowCoeffA*2),
(SQRT(dHighCoeffB^2-(fRev1*fPower2*fPower3/dHighInterp1
-fRev2*fPower1*fPower3/dHighInterp2+fRev3*fPower1*fPower2/dHighInterp3-S459)
*dHighCoeffA*4)+dHighCoeffB)/(dHighCoeffA*2)),"-")</f>
        <v>-</v>
      </c>
      <c r="U459" s="3" t="str">
        <f ca="1"/>
        <v>-</v>
      </c>
      <c r="V459" s="3" t="str">
        <f ca="1"/>
        <v>-</v>
      </c>
      <c r="W459" s="3" t="str">
        <f ca="1"/>
        <v>-</v>
      </c>
      <c r="X459" s="3" t="str">
        <f ca="1"/>
        <v>-</v>
      </c>
      <c r="Y459" s="3" t="str">
        <f ca="1"/>
        <v>-</v>
      </c>
    </row>
    <row r="460" spans="1:25" x14ac:dyDescent="0.25">
      <c r="A460">
        <v>458</v>
      </c>
      <c r="B460" s="9">
        <f t="shared" si="67"/>
        <v>12.722222222222221</v>
      </c>
      <c r="C460" s="3">
        <f t="shared" ca="1" si="69"/>
        <v>6</v>
      </c>
      <c r="D460">
        <f t="shared" ca="1" si="70"/>
        <v>513.19551094833537</v>
      </c>
      <c r="E460" s="8">
        <f t="shared" ca="1" si="71"/>
        <v>0.88850428493822264</v>
      </c>
      <c r="F460" s="8">
        <f t="shared" ca="1" si="72"/>
        <v>508.22445098466335</v>
      </c>
      <c r="G460" s="8">
        <f t="shared" ca="1" si="73"/>
        <v>0.95062991615041559</v>
      </c>
      <c r="H460" s="8" t="str">
        <f t="shared" ca="1" si="74"/>
        <v>-</v>
      </c>
      <c r="I460" s="8" t="str">
        <f t="shared" ca="1" si="75"/>
        <v>-</v>
      </c>
      <c r="K460" s="7">
        <f t="shared" ca="1" si="68"/>
        <v>513.19551094833537</v>
      </c>
      <c r="L460" s="7">
        <f t="array" aca="1" ref="L460:Q460" ca="1">IF(K460&lt;fPower1,(fPower1-K460)*K460*fRev0/dLowInterp1+(K460-fPower0)*K460*fRev1/dLowInterp2,
IF(K460&lt;fPower3,(K460-fPower2)*(K460-fPower3)*fRev1/dHighInterp1-(K460-fPower1)*(K460-fPower3)*fRev2/dHighInterp2+(K460-fPower1)*(K460-fPower2)*fRev3/dHighInterp3,1))</f>
        <v>1</v>
      </c>
      <c r="M460" s="8">
        <f ca="1"/>
        <v>1</v>
      </c>
      <c r="N460" s="8">
        <f ca="1"/>
        <v>1</v>
      </c>
      <c r="O460" s="8">
        <f ca="1"/>
        <v>1</v>
      </c>
      <c r="P460" s="8">
        <f ca="1"/>
        <v>1</v>
      </c>
      <c r="Q460" s="8">
        <f ca="1"/>
        <v>0.88850428493822264</v>
      </c>
      <c r="S460" s="10" t="str">
        <f t="shared" ca="1" si="76"/>
        <v>-</v>
      </c>
      <c r="T460" s="6" t="str">
        <f t="array" aca="1" ref="T460:Y460" ca="1">IFERROR(IF(S460&lt;fRev1,(SQRT(dLowCoeffB^2+S460*dLowCoeffA*4)-dLowCoeffB)/(dLowCoeffA*2),
(SQRT(dHighCoeffB^2-(fRev1*fPower2*fPower3/dHighInterp1
-fRev2*fPower1*fPower3/dHighInterp2+fRev3*fPower1*fPower2/dHighInterp3-S460)
*dHighCoeffA*4)+dHighCoeffB)/(dHighCoeffA*2)),"-")</f>
        <v>-</v>
      </c>
      <c r="U460" s="3" t="str">
        <f ca="1"/>
        <v>-</v>
      </c>
      <c r="V460" s="3" t="str">
        <f ca="1"/>
        <v>-</v>
      </c>
      <c r="W460" s="3" t="str">
        <f ca="1"/>
        <v>-</v>
      </c>
      <c r="X460" s="3" t="str">
        <f ca="1"/>
        <v>-</v>
      </c>
      <c r="Y460" s="3" t="str">
        <f ca="1"/>
        <v>-</v>
      </c>
    </row>
    <row r="461" spans="1:25" x14ac:dyDescent="0.25">
      <c r="A461">
        <v>459</v>
      </c>
      <c r="B461" s="9">
        <f t="shared" si="67"/>
        <v>12.75</v>
      </c>
      <c r="C461" s="3">
        <f t="shared" ca="1" si="69"/>
        <v>6</v>
      </c>
      <c r="D461">
        <f t="shared" ca="1" si="70"/>
        <v>514.19551094833537</v>
      </c>
      <c r="E461" s="8">
        <f t="shared" ca="1" si="71"/>
        <v>0.88987234204061505</v>
      </c>
      <c r="F461" s="8">
        <f t="shared" ca="1" si="72"/>
        <v>509.00697964723179</v>
      </c>
      <c r="G461" s="8">
        <f t="shared" ca="1" si="73"/>
        <v>0.9545574391415208</v>
      </c>
      <c r="H461" s="8" t="str">
        <f t="shared" ca="1" si="74"/>
        <v>-</v>
      </c>
      <c r="I461" s="8" t="str">
        <f t="shared" ca="1" si="75"/>
        <v>-</v>
      </c>
      <c r="K461" s="7">
        <f t="shared" ca="1" si="68"/>
        <v>514.19551094833537</v>
      </c>
      <c r="L461" s="7">
        <f t="array" aca="1" ref="L461:Q461" ca="1">IF(K461&lt;fPower1,(fPower1-K461)*K461*fRev0/dLowInterp1+(K461-fPower0)*K461*fRev1/dLowInterp2,
IF(K461&lt;fPower3,(K461-fPower2)*(K461-fPower3)*fRev1/dHighInterp1-(K461-fPower1)*(K461-fPower3)*fRev2/dHighInterp2+(K461-fPower1)*(K461-fPower2)*fRev3/dHighInterp3,1))</f>
        <v>1</v>
      </c>
      <c r="M461" s="8">
        <f ca="1"/>
        <v>1</v>
      </c>
      <c r="N461" s="8">
        <f ca="1"/>
        <v>1</v>
      </c>
      <c r="O461" s="8">
        <f ca="1"/>
        <v>1</v>
      </c>
      <c r="P461" s="8">
        <f ca="1"/>
        <v>1</v>
      </c>
      <c r="Q461" s="8">
        <f ca="1"/>
        <v>0.88987234204061505</v>
      </c>
      <c r="S461" s="10" t="str">
        <f t="shared" ca="1" si="76"/>
        <v>-</v>
      </c>
      <c r="T461" s="6" t="str">
        <f t="array" aca="1" ref="T461:Y461" ca="1">IFERROR(IF(S461&lt;fRev1,(SQRT(dLowCoeffB^2+S461*dLowCoeffA*4)-dLowCoeffB)/(dLowCoeffA*2),
(SQRT(dHighCoeffB^2-(fRev1*fPower2*fPower3/dHighInterp1
-fRev2*fPower1*fPower3/dHighInterp2+fRev3*fPower1*fPower2/dHighInterp3-S461)
*dHighCoeffA*4)+dHighCoeffB)/(dHighCoeffA*2)),"-")</f>
        <v>-</v>
      </c>
      <c r="U461" s="3" t="str">
        <f ca="1"/>
        <v>-</v>
      </c>
      <c r="V461" s="3" t="str">
        <f ca="1"/>
        <v>-</v>
      </c>
      <c r="W461" s="3" t="str">
        <f ca="1"/>
        <v>-</v>
      </c>
      <c r="X461" s="3" t="str">
        <f ca="1"/>
        <v>-</v>
      </c>
      <c r="Y461" s="3" t="str">
        <f ca="1"/>
        <v>-</v>
      </c>
    </row>
    <row r="462" spans="1:25" x14ac:dyDescent="0.25">
      <c r="A462">
        <v>460</v>
      </c>
      <c r="B462" s="9">
        <f t="shared" si="67"/>
        <v>12.777777777777779</v>
      </c>
      <c r="C462" s="3">
        <f t="shared" ca="1" si="69"/>
        <v>6</v>
      </c>
      <c r="D462">
        <f t="shared" ca="1" si="70"/>
        <v>515.19551094833537</v>
      </c>
      <c r="E462" s="8">
        <f t="shared" ca="1" si="71"/>
        <v>0.89123383448833193</v>
      </c>
      <c r="F462" s="8">
        <f t="shared" ca="1" si="72"/>
        <v>509.78575332732589</v>
      </c>
      <c r="G462" s="8">
        <f t="shared" ca="1" si="73"/>
        <v>0.95849097118879956</v>
      </c>
      <c r="H462" s="8" t="str">
        <f t="shared" ca="1" si="74"/>
        <v>-</v>
      </c>
      <c r="I462" s="8" t="str">
        <f t="shared" ca="1" si="75"/>
        <v>-</v>
      </c>
      <c r="K462" s="7">
        <f t="shared" ca="1" si="68"/>
        <v>515.19551094833537</v>
      </c>
      <c r="L462" s="7">
        <f t="array" aca="1" ref="L462:Q462" ca="1">IF(K462&lt;fPower1,(fPower1-K462)*K462*fRev0/dLowInterp1+(K462-fPower0)*K462*fRev1/dLowInterp2,
IF(K462&lt;fPower3,(K462-fPower2)*(K462-fPower3)*fRev1/dHighInterp1-(K462-fPower1)*(K462-fPower3)*fRev2/dHighInterp2+(K462-fPower1)*(K462-fPower2)*fRev3/dHighInterp3,1))</f>
        <v>1</v>
      </c>
      <c r="M462" s="8">
        <f ca="1"/>
        <v>1</v>
      </c>
      <c r="N462" s="8">
        <f ca="1"/>
        <v>1</v>
      </c>
      <c r="O462" s="8">
        <f ca="1"/>
        <v>1</v>
      </c>
      <c r="P462" s="8">
        <f ca="1"/>
        <v>1</v>
      </c>
      <c r="Q462" s="8">
        <f ca="1"/>
        <v>0.89123383448833193</v>
      </c>
      <c r="S462" s="10" t="str">
        <f t="shared" ca="1" si="76"/>
        <v>-</v>
      </c>
      <c r="T462" s="6" t="str">
        <f t="array" aca="1" ref="T462:Y462" ca="1">IFERROR(IF(S462&lt;fRev1,(SQRT(dLowCoeffB^2+S462*dLowCoeffA*4)-dLowCoeffB)/(dLowCoeffA*2),
(SQRT(dHighCoeffB^2-(fRev1*fPower2*fPower3/dHighInterp1
-fRev2*fPower1*fPower3/dHighInterp2+fRev3*fPower1*fPower2/dHighInterp3-S462)
*dHighCoeffA*4)+dHighCoeffB)/(dHighCoeffA*2)),"-")</f>
        <v>-</v>
      </c>
      <c r="U462" s="3" t="str">
        <f ca="1"/>
        <v>-</v>
      </c>
      <c r="V462" s="3" t="str">
        <f ca="1"/>
        <v>-</v>
      </c>
      <c r="W462" s="3" t="str">
        <f ca="1"/>
        <v>-</v>
      </c>
      <c r="X462" s="3" t="str">
        <f ca="1"/>
        <v>-</v>
      </c>
      <c r="Y462" s="3" t="str">
        <f ca="1"/>
        <v>-</v>
      </c>
    </row>
    <row r="463" spans="1:25" x14ac:dyDescent="0.25">
      <c r="A463">
        <v>461</v>
      </c>
      <c r="B463" s="9">
        <f t="shared" si="67"/>
        <v>12.805555555555555</v>
      </c>
      <c r="C463" s="3">
        <f t="shared" ca="1" si="69"/>
        <v>6</v>
      </c>
      <c r="D463">
        <f t="shared" ca="1" si="70"/>
        <v>516.19551094833537</v>
      </c>
      <c r="E463" s="8">
        <f t="shared" ca="1" si="71"/>
        <v>0.89258876228137274</v>
      </c>
      <c r="F463" s="8">
        <f t="shared" ca="1" si="72"/>
        <v>510.56077202494521</v>
      </c>
      <c r="G463" s="8">
        <f t="shared" ca="1" si="73"/>
        <v>0.96243048331862169</v>
      </c>
      <c r="H463" s="8" t="str">
        <f t="shared" ca="1" si="74"/>
        <v>-</v>
      </c>
      <c r="I463" s="8" t="str">
        <f t="shared" ca="1" si="75"/>
        <v>-</v>
      </c>
      <c r="K463" s="7">
        <f t="shared" ca="1" si="68"/>
        <v>516.19551094833537</v>
      </c>
      <c r="L463" s="7">
        <f t="array" aca="1" ref="L463:Q463" ca="1">IF(K463&lt;fPower1,(fPower1-K463)*K463*fRev0/dLowInterp1+(K463-fPower0)*K463*fRev1/dLowInterp2,
IF(K463&lt;fPower3,(K463-fPower2)*(K463-fPower3)*fRev1/dHighInterp1-(K463-fPower1)*(K463-fPower3)*fRev2/dHighInterp2+(K463-fPower1)*(K463-fPower2)*fRev3/dHighInterp3,1))</f>
        <v>1</v>
      </c>
      <c r="M463" s="8">
        <f ca="1"/>
        <v>1</v>
      </c>
      <c r="N463" s="8">
        <f ca="1"/>
        <v>1</v>
      </c>
      <c r="O463" s="8">
        <f ca="1"/>
        <v>1</v>
      </c>
      <c r="P463" s="8">
        <f ca="1"/>
        <v>1</v>
      </c>
      <c r="Q463" s="8">
        <f ca="1"/>
        <v>0.89258876228137274</v>
      </c>
      <c r="S463" s="10" t="str">
        <f t="shared" ca="1" si="76"/>
        <v>-</v>
      </c>
      <c r="T463" s="6" t="str">
        <f t="array" aca="1" ref="T463:Y463" ca="1">IFERROR(IF(S463&lt;fRev1,(SQRT(dLowCoeffB^2+S463*dLowCoeffA*4)-dLowCoeffB)/(dLowCoeffA*2),
(SQRT(dHighCoeffB^2-(fRev1*fPower2*fPower3/dHighInterp1
-fRev2*fPower1*fPower3/dHighInterp2+fRev3*fPower1*fPower2/dHighInterp3-S463)
*dHighCoeffA*4)+dHighCoeffB)/(dHighCoeffA*2)),"-")</f>
        <v>-</v>
      </c>
      <c r="U463" s="3" t="str">
        <f ca="1"/>
        <v>-</v>
      </c>
      <c r="V463" s="3" t="str">
        <f ca="1"/>
        <v>-</v>
      </c>
      <c r="W463" s="3" t="str">
        <f ca="1"/>
        <v>-</v>
      </c>
      <c r="X463" s="3" t="str">
        <f ca="1"/>
        <v>-</v>
      </c>
      <c r="Y463" s="3" t="str">
        <f ca="1"/>
        <v>-</v>
      </c>
    </row>
    <row r="464" spans="1:25" x14ac:dyDescent="0.25">
      <c r="A464">
        <v>462</v>
      </c>
      <c r="B464" s="9">
        <f t="shared" si="67"/>
        <v>12.833333333333334</v>
      </c>
      <c r="C464" s="3">
        <f t="shared" ca="1" si="69"/>
        <v>6</v>
      </c>
      <c r="D464">
        <f t="shared" ca="1" si="70"/>
        <v>517.19551094833537</v>
      </c>
      <c r="E464" s="8">
        <f t="shared" ca="1" si="71"/>
        <v>0.89393712541973791</v>
      </c>
      <c r="F464" s="8">
        <f t="shared" ca="1" si="72"/>
        <v>511.33203574009008</v>
      </c>
      <c r="G464" s="8">
        <f t="shared" ca="1" si="73"/>
        <v>0.96637594655735692</v>
      </c>
      <c r="H464" s="8" t="str">
        <f t="shared" ca="1" si="74"/>
        <v>-</v>
      </c>
      <c r="I464" s="8" t="str">
        <f t="shared" ca="1" si="75"/>
        <v>-</v>
      </c>
      <c r="K464" s="7">
        <f t="shared" ca="1" si="68"/>
        <v>517.19551094833537</v>
      </c>
      <c r="L464" s="7">
        <f t="array" aca="1" ref="L464:Q464" ca="1">IF(K464&lt;fPower1,(fPower1-K464)*K464*fRev0/dLowInterp1+(K464-fPower0)*K464*fRev1/dLowInterp2,
IF(K464&lt;fPower3,(K464-fPower2)*(K464-fPower3)*fRev1/dHighInterp1-(K464-fPower1)*(K464-fPower3)*fRev2/dHighInterp2+(K464-fPower1)*(K464-fPower2)*fRev3/dHighInterp3,1))</f>
        <v>1</v>
      </c>
      <c r="M464" s="8">
        <f ca="1"/>
        <v>1</v>
      </c>
      <c r="N464" s="8">
        <f ca="1"/>
        <v>1</v>
      </c>
      <c r="O464" s="8">
        <f ca="1"/>
        <v>1</v>
      </c>
      <c r="P464" s="8">
        <f ca="1"/>
        <v>1</v>
      </c>
      <c r="Q464" s="8">
        <f ca="1"/>
        <v>0.89393712541973791</v>
      </c>
      <c r="S464" s="10" t="str">
        <f t="shared" ca="1" si="76"/>
        <v>-</v>
      </c>
      <c r="T464" s="6" t="str">
        <f t="array" aca="1" ref="T464:Y464" ca="1">IFERROR(IF(S464&lt;fRev1,(SQRT(dLowCoeffB^2+S464*dLowCoeffA*4)-dLowCoeffB)/(dLowCoeffA*2),
(SQRT(dHighCoeffB^2-(fRev1*fPower2*fPower3/dHighInterp1
-fRev2*fPower1*fPower3/dHighInterp2+fRev3*fPower1*fPower2/dHighInterp3-S464)
*dHighCoeffA*4)+dHighCoeffB)/(dHighCoeffA*2)),"-")</f>
        <v>-</v>
      </c>
      <c r="U464" s="3" t="str">
        <f ca="1"/>
        <v>-</v>
      </c>
      <c r="V464" s="3" t="str">
        <f ca="1"/>
        <v>-</v>
      </c>
      <c r="W464" s="3" t="str">
        <f ca="1"/>
        <v>-</v>
      </c>
      <c r="X464" s="3" t="str">
        <f ca="1"/>
        <v>-</v>
      </c>
      <c r="Y464" s="3" t="str">
        <f ca="1"/>
        <v>-</v>
      </c>
    </row>
    <row r="465" spans="1:25" x14ac:dyDescent="0.25">
      <c r="A465">
        <v>463</v>
      </c>
      <c r="B465" s="9">
        <f t="shared" si="67"/>
        <v>12.861111111111111</v>
      </c>
      <c r="C465" s="3">
        <f t="shared" ca="1" si="69"/>
        <v>6</v>
      </c>
      <c r="D465">
        <f t="shared" ca="1" si="70"/>
        <v>518.19551094833537</v>
      </c>
      <c r="E465" s="8">
        <f t="shared" ca="1" si="71"/>
        <v>0.89527892390342734</v>
      </c>
      <c r="F465" s="8">
        <f t="shared" ca="1" si="72"/>
        <v>512.09954447276039</v>
      </c>
      <c r="G465" s="8">
        <f t="shared" ca="1" si="73"/>
        <v>0.9703273319313751</v>
      </c>
      <c r="H465" s="8" t="str">
        <f t="shared" ca="1" si="74"/>
        <v>-</v>
      </c>
      <c r="I465" s="8" t="str">
        <f t="shared" ca="1" si="75"/>
        <v>-</v>
      </c>
      <c r="K465" s="7">
        <f t="shared" ca="1" si="68"/>
        <v>518.19551094833537</v>
      </c>
      <c r="L465" s="7">
        <f t="array" aca="1" ref="L465:Q465" ca="1">IF(K465&lt;fPower1,(fPower1-K465)*K465*fRev0/dLowInterp1+(K465-fPower0)*K465*fRev1/dLowInterp2,
IF(K465&lt;fPower3,(K465-fPower2)*(K465-fPower3)*fRev1/dHighInterp1-(K465-fPower1)*(K465-fPower3)*fRev2/dHighInterp2+(K465-fPower1)*(K465-fPower2)*fRev3/dHighInterp3,1))</f>
        <v>1</v>
      </c>
      <c r="M465" s="8">
        <f ca="1"/>
        <v>1</v>
      </c>
      <c r="N465" s="8">
        <f ca="1"/>
        <v>1</v>
      </c>
      <c r="O465" s="8">
        <f ca="1"/>
        <v>1</v>
      </c>
      <c r="P465" s="8">
        <f ca="1"/>
        <v>1</v>
      </c>
      <c r="Q465" s="8">
        <f ca="1"/>
        <v>0.89527892390342734</v>
      </c>
      <c r="S465" s="10" t="str">
        <f t="shared" ca="1" si="76"/>
        <v>-</v>
      </c>
      <c r="T465" s="6" t="str">
        <f t="array" aca="1" ref="T465:Y465" ca="1">IFERROR(IF(S465&lt;fRev1,(SQRT(dLowCoeffB^2+S465*dLowCoeffA*4)-dLowCoeffB)/(dLowCoeffA*2),
(SQRT(dHighCoeffB^2-(fRev1*fPower2*fPower3/dHighInterp1
-fRev2*fPower1*fPower3/dHighInterp2+fRev3*fPower1*fPower2/dHighInterp3-S465)
*dHighCoeffA*4)+dHighCoeffB)/(dHighCoeffA*2)),"-")</f>
        <v>-</v>
      </c>
      <c r="U465" s="3" t="str">
        <f ca="1"/>
        <v>-</v>
      </c>
      <c r="V465" s="3" t="str">
        <f ca="1"/>
        <v>-</v>
      </c>
      <c r="W465" s="3" t="str">
        <f ca="1"/>
        <v>-</v>
      </c>
      <c r="X465" s="3" t="str">
        <f ca="1"/>
        <v>-</v>
      </c>
      <c r="Y465" s="3" t="str">
        <f ca="1"/>
        <v>-</v>
      </c>
    </row>
    <row r="466" spans="1:25" x14ac:dyDescent="0.25">
      <c r="A466">
        <v>464</v>
      </c>
      <c r="B466" s="9">
        <f t="shared" si="67"/>
        <v>12.888888888888889</v>
      </c>
      <c r="C466" s="3">
        <f t="shared" ca="1" si="69"/>
        <v>6</v>
      </c>
      <c r="D466">
        <f t="shared" ca="1" si="70"/>
        <v>519.19551094833537</v>
      </c>
      <c r="E466" s="8">
        <f t="shared" ca="1" si="71"/>
        <v>0.89661415773244113</v>
      </c>
      <c r="F466" s="8">
        <f t="shared" ca="1" si="72"/>
        <v>512.86329822295636</v>
      </c>
      <c r="G466" s="8">
        <f t="shared" ca="1" si="73"/>
        <v>0.97428461046704606</v>
      </c>
      <c r="H466" s="8" t="str">
        <f t="shared" ca="1" si="74"/>
        <v>-</v>
      </c>
      <c r="I466" s="8" t="str">
        <f t="shared" ca="1" si="75"/>
        <v>-</v>
      </c>
      <c r="K466" s="7">
        <f t="shared" ca="1" si="68"/>
        <v>519.19551094833537</v>
      </c>
      <c r="L466" s="7">
        <f t="array" aca="1" ref="L466:Q466" ca="1">IF(K466&lt;fPower1,(fPower1-K466)*K466*fRev0/dLowInterp1+(K466-fPower0)*K466*fRev1/dLowInterp2,
IF(K466&lt;fPower3,(K466-fPower2)*(K466-fPower3)*fRev1/dHighInterp1-(K466-fPower1)*(K466-fPower3)*fRev2/dHighInterp2+(K466-fPower1)*(K466-fPower2)*fRev3/dHighInterp3,1))</f>
        <v>1</v>
      </c>
      <c r="M466" s="8">
        <f ca="1"/>
        <v>1</v>
      </c>
      <c r="N466" s="8">
        <f ca="1"/>
        <v>1</v>
      </c>
      <c r="O466" s="8">
        <f ca="1"/>
        <v>1</v>
      </c>
      <c r="P466" s="8">
        <f ca="1"/>
        <v>1</v>
      </c>
      <c r="Q466" s="8">
        <f ca="1"/>
        <v>0.89661415773244113</v>
      </c>
      <c r="S466" s="10" t="str">
        <f t="shared" ca="1" si="76"/>
        <v>-</v>
      </c>
      <c r="T466" s="6" t="str">
        <f t="array" aca="1" ref="T466:Y466" ca="1">IFERROR(IF(S466&lt;fRev1,(SQRT(dLowCoeffB^2+S466*dLowCoeffA*4)-dLowCoeffB)/(dLowCoeffA*2),
(SQRT(dHighCoeffB^2-(fRev1*fPower2*fPower3/dHighInterp1
-fRev2*fPower1*fPower3/dHighInterp2+fRev3*fPower1*fPower2/dHighInterp3-S466)
*dHighCoeffA*4)+dHighCoeffB)/(dHighCoeffA*2)),"-")</f>
        <v>-</v>
      </c>
      <c r="U466" s="3" t="str">
        <f ca="1"/>
        <v>-</v>
      </c>
      <c r="V466" s="3" t="str">
        <f ca="1"/>
        <v>-</v>
      </c>
      <c r="W466" s="3" t="str">
        <f ca="1"/>
        <v>-</v>
      </c>
      <c r="X466" s="3" t="str">
        <f ca="1"/>
        <v>-</v>
      </c>
      <c r="Y466" s="3" t="str">
        <f ca="1"/>
        <v>-</v>
      </c>
    </row>
    <row r="467" spans="1:25" x14ac:dyDescent="0.25">
      <c r="A467">
        <v>465</v>
      </c>
      <c r="B467" s="9">
        <f t="shared" si="67"/>
        <v>12.916666666666666</v>
      </c>
      <c r="C467" s="3">
        <f t="shared" ca="1" si="69"/>
        <v>6</v>
      </c>
      <c r="D467">
        <f t="shared" ca="1" si="70"/>
        <v>520.19551094833537</v>
      </c>
      <c r="E467" s="8">
        <f t="shared" ca="1" si="71"/>
        <v>0.89794282690677907</v>
      </c>
      <c r="F467" s="8">
        <f t="shared" ca="1" si="72"/>
        <v>513.62329699067766</v>
      </c>
      <c r="G467" s="8">
        <f t="shared" ca="1" si="73"/>
        <v>0.97824775319073953</v>
      </c>
      <c r="H467" s="8" t="str">
        <f t="shared" ca="1" si="74"/>
        <v>-</v>
      </c>
      <c r="I467" s="8" t="str">
        <f t="shared" ca="1" si="75"/>
        <v>-</v>
      </c>
      <c r="K467" s="7">
        <f t="shared" ca="1" si="68"/>
        <v>520.19551094833537</v>
      </c>
      <c r="L467" s="7">
        <f t="array" aca="1" ref="L467:Q467" ca="1">IF(K467&lt;fPower1,(fPower1-K467)*K467*fRev0/dLowInterp1+(K467-fPower0)*K467*fRev1/dLowInterp2,
IF(K467&lt;fPower3,(K467-fPower2)*(K467-fPower3)*fRev1/dHighInterp1-(K467-fPower1)*(K467-fPower3)*fRev2/dHighInterp2+(K467-fPower1)*(K467-fPower2)*fRev3/dHighInterp3,1))</f>
        <v>1</v>
      </c>
      <c r="M467" s="8">
        <f ca="1"/>
        <v>1</v>
      </c>
      <c r="N467" s="8">
        <f ca="1"/>
        <v>1</v>
      </c>
      <c r="O467" s="8">
        <f ca="1"/>
        <v>1</v>
      </c>
      <c r="P467" s="8">
        <f ca="1"/>
        <v>1</v>
      </c>
      <c r="Q467" s="8">
        <f ca="1"/>
        <v>0.89794282690677907</v>
      </c>
      <c r="S467" s="10" t="str">
        <f t="shared" ca="1" si="76"/>
        <v>-</v>
      </c>
      <c r="T467" s="6" t="str">
        <f t="array" aca="1" ref="T467:Y467" ca="1">IFERROR(IF(S467&lt;fRev1,(SQRT(dLowCoeffB^2+S467*dLowCoeffA*4)-dLowCoeffB)/(dLowCoeffA*2),
(SQRT(dHighCoeffB^2-(fRev1*fPower2*fPower3/dHighInterp1
-fRev2*fPower1*fPower3/dHighInterp2+fRev3*fPower1*fPower2/dHighInterp3-S467)
*dHighCoeffA*4)+dHighCoeffB)/(dHighCoeffA*2)),"-")</f>
        <v>-</v>
      </c>
      <c r="U467" s="3" t="str">
        <f ca="1"/>
        <v>-</v>
      </c>
      <c r="V467" s="3" t="str">
        <f ca="1"/>
        <v>-</v>
      </c>
      <c r="W467" s="3" t="str">
        <f ca="1"/>
        <v>-</v>
      </c>
      <c r="X467" s="3" t="str">
        <f ca="1"/>
        <v>-</v>
      </c>
      <c r="Y467" s="3" t="str">
        <f ca="1"/>
        <v>-</v>
      </c>
    </row>
    <row r="468" spans="1:25" x14ac:dyDescent="0.25">
      <c r="A468">
        <v>466</v>
      </c>
      <c r="B468" s="9">
        <f t="shared" si="67"/>
        <v>12.944444444444445</v>
      </c>
      <c r="C468" s="3">
        <f t="shared" ca="1" si="69"/>
        <v>6</v>
      </c>
      <c r="D468">
        <f t="shared" ca="1" si="70"/>
        <v>521.19551094833537</v>
      </c>
      <c r="E468" s="8">
        <f t="shared" ca="1" si="71"/>
        <v>0.89926493142644115</v>
      </c>
      <c r="F468" s="8">
        <f t="shared" ca="1" si="72"/>
        <v>514.37954077592428</v>
      </c>
      <c r="G468" s="8">
        <f t="shared" ca="1" si="73"/>
        <v>0.98221673112882535</v>
      </c>
      <c r="H468" s="8" t="str">
        <f t="shared" ca="1" si="74"/>
        <v>-</v>
      </c>
      <c r="I468" s="8" t="str">
        <f t="shared" ca="1" si="75"/>
        <v>-</v>
      </c>
      <c r="K468" s="7">
        <f t="shared" ca="1" si="68"/>
        <v>521.19551094833537</v>
      </c>
      <c r="L468" s="7">
        <f t="array" aca="1" ref="L468:Q468" ca="1">IF(K468&lt;fPower1,(fPower1-K468)*K468*fRev0/dLowInterp1+(K468-fPower0)*K468*fRev1/dLowInterp2,
IF(K468&lt;fPower3,(K468-fPower2)*(K468-fPower3)*fRev1/dHighInterp1-(K468-fPower1)*(K468-fPower3)*fRev2/dHighInterp2+(K468-fPower1)*(K468-fPower2)*fRev3/dHighInterp3,1))</f>
        <v>1</v>
      </c>
      <c r="M468" s="8">
        <f ca="1"/>
        <v>1</v>
      </c>
      <c r="N468" s="8">
        <f ca="1"/>
        <v>1</v>
      </c>
      <c r="O468" s="8">
        <f ca="1"/>
        <v>1</v>
      </c>
      <c r="P468" s="8">
        <f ca="1"/>
        <v>1</v>
      </c>
      <c r="Q468" s="8">
        <f ca="1"/>
        <v>0.89926493142644115</v>
      </c>
      <c r="S468" s="10" t="str">
        <f t="shared" ca="1" si="76"/>
        <v>-</v>
      </c>
      <c r="T468" s="6" t="str">
        <f t="array" aca="1" ref="T468:Y468" ca="1">IFERROR(IF(S468&lt;fRev1,(SQRT(dLowCoeffB^2+S468*dLowCoeffA*4)-dLowCoeffB)/(dLowCoeffA*2),
(SQRT(dHighCoeffB^2-(fRev1*fPower2*fPower3/dHighInterp1
-fRev2*fPower1*fPower3/dHighInterp2+fRev3*fPower1*fPower2/dHighInterp3-S468)
*dHighCoeffA*4)+dHighCoeffB)/(dHighCoeffA*2)),"-")</f>
        <v>-</v>
      </c>
      <c r="U468" s="3" t="str">
        <f ca="1"/>
        <v>-</v>
      </c>
      <c r="V468" s="3" t="str">
        <f ca="1"/>
        <v>-</v>
      </c>
      <c r="W468" s="3" t="str">
        <f ca="1"/>
        <v>-</v>
      </c>
      <c r="X468" s="3" t="str">
        <f ca="1"/>
        <v>-</v>
      </c>
      <c r="Y468" s="3" t="str">
        <f ca="1"/>
        <v>-</v>
      </c>
    </row>
    <row r="469" spans="1:25" x14ac:dyDescent="0.25">
      <c r="A469">
        <v>467</v>
      </c>
      <c r="B469" s="9">
        <f t="shared" si="67"/>
        <v>12.972222222222221</v>
      </c>
      <c r="C469" s="3">
        <f t="shared" ca="1" si="69"/>
        <v>6</v>
      </c>
      <c r="D469">
        <f t="shared" ca="1" si="70"/>
        <v>522.19551094833537</v>
      </c>
      <c r="E469" s="8">
        <f t="shared" ca="1" si="71"/>
        <v>0.9005804712914276</v>
      </c>
      <c r="F469" s="8">
        <f t="shared" ca="1" si="72"/>
        <v>515.13202957869657</v>
      </c>
      <c r="G469" s="8">
        <f t="shared" ca="1" si="73"/>
        <v>0.98619151530767335</v>
      </c>
      <c r="H469" s="8" t="str">
        <f t="shared" ca="1" si="74"/>
        <v>-</v>
      </c>
      <c r="I469" s="8" t="str">
        <f t="shared" ca="1" si="75"/>
        <v>-</v>
      </c>
      <c r="K469" s="7">
        <f t="shared" ca="1" si="68"/>
        <v>522.19551094833537</v>
      </c>
      <c r="L469" s="7">
        <f t="array" aca="1" ref="L469:Q469" ca="1">IF(K469&lt;fPower1,(fPower1-K469)*K469*fRev0/dLowInterp1+(K469-fPower0)*K469*fRev1/dLowInterp2,
IF(K469&lt;fPower3,(K469-fPower2)*(K469-fPower3)*fRev1/dHighInterp1-(K469-fPower1)*(K469-fPower3)*fRev2/dHighInterp2+(K469-fPower1)*(K469-fPower2)*fRev3/dHighInterp3,1))</f>
        <v>1</v>
      </c>
      <c r="M469" s="8">
        <f ca="1"/>
        <v>1</v>
      </c>
      <c r="N469" s="8">
        <f ca="1"/>
        <v>1</v>
      </c>
      <c r="O469" s="8">
        <f ca="1"/>
        <v>1</v>
      </c>
      <c r="P469" s="8">
        <f ca="1"/>
        <v>1</v>
      </c>
      <c r="Q469" s="8">
        <f ca="1"/>
        <v>0.9005804712914276</v>
      </c>
      <c r="S469" s="10" t="str">
        <f t="shared" ca="1" si="76"/>
        <v>-</v>
      </c>
      <c r="T469" s="6" t="str">
        <f t="array" aca="1" ref="T469:Y469" ca="1">IFERROR(IF(S469&lt;fRev1,(SQRT(dLowCoeffB^2+S469*dLowCoeffA*4)-dLowCoeffB)/(dLowCoeffA*2),
(SQRT(dHighCoeffB^2-(fRev1*fPower2*fPower3/dHighInterp1
-fRev2*fPower1*fPower3/dHighInterp2+fRev3*fPower1*fPower2/dHighInterp3-S469)
*dHighCoeffA*4)+dHighCoeffB)/(dHighCoeffA*2)),"-")</f>
        <v>-</v>
      </c>
      <c r="U469" s="3" t="str">
        <f ca="1"/>
        <v>-</v>
      </c>
      <c r="V469" s="3" t="str">
        <f ca="1"/>
        <v>-</v>
      </c>
      <c r="W469" s="3" t="str">
        <f ca="1"/>
        <v>-</v>
      </c>
      <c r="X469" s="3" t="str">
        <f ca="1"/>
        <v>-</v>
      </c>
      <c r="Y469" s="3" t="str">
        <f ca="1"/>
        <v>-</v>
      </c>
    </row>
    <row r="470" spans="1:25" x14ac:dyDescent="0.25">
      <c r="A470">
        <v>468</v>
      </c>
      <c r="B470" s="9">
        <f t="shared" si="67"/>
        <v>13</v>
      </c>
      <c r="C470" s="3">
        <f t="shared" ca="1" si="69"/>
        <v>6</v>
      </c>
      <c r="D470">
        <f t="shared" ca="1" si="70"/>
        <v>523.19551094833537</v>
      </c>
      <c r="E470" s="8">
        <f t="shared" ca="1" si="71"/>
        <v>0.90188944650173819</v>
      </c>
      <c r="F470" s="8">
        <f t="shared" ca="1" si="72"/>
        <v>515.88076339899419</v>
      </c>
      <c r="G470" s="8">
        <f t="shared" ca="1" si="73"/>
        <v>0.99017207675365326</v>
      </c>
      <c r="H470" s="8" t="str">
        <f t="shared" ca="1" si="74"/>
        <v>-</v>
      </c>
      <c r="I470" s="8" t="str">
        <f t="shared" ca="1" si="75"/>
        <v>-</v>
      </c>
      <c r="K470" s="7">
        <f t="shared" ca="1" si="68"/>
        <v>523.19551094833537</v>
      </c>
      <c r="L470" s="7">
        <f t="array" aca="1" ref="L470:Q470" ca="1">IF(K470&lt;fPower1,(fPower1-K470)*K470*fRev0/dLowInterp1+(K470-fPower0)*K470*fRev1/dLowInterp2,
IF(K470&lt;fPower3,(K470-fPower2)*(K470-fPower3)*fRev1/dHighInterp1-(K470-fPower1)*(K470-fPower3)*fRev2/dHighInterp2+(K470-fPower1)*(K470-fPower2)*fRev3/dHighInterp3,1))</f>
        <v>1</v>
      </c>
      <c r="M470" s="8">
        <f ca="1"/>
        <v>1</v>
      </c>
      <c r="N470" s="8">
        <f ca="1"/>
        <v>1</v>
      </c>
      <c r="O470" s="8">
        <f ca="1"/>
        <v>1</v>
      </c>
      <c r="P470" s="8">
        <f ca="1"/>
        <v>1</v>
      </c>
      <c r="Q470" s="8">
        <f ca="1"/>
        <v>0.90188944650173819</v>
      </c>
      <c r="S470" s="10" t="str">
        <f t="shared" ca="1" si="76"/>
        <v>-</v>
      </c>
      <c r="T470" s="6" t="str">
        <f t="array" aca="1" ref="T470:Y470" ca="1">IFERROR(IF(S470&lt;fRev1,(SQRT(dLowCoeffB^2+S470*dLowCoeffA*4)-dLowCoeffB)/(dLowCoeffA*2),
(SQRT(dHighCoeffB^2-(fRev1*fPower2*fPower3/dHighInterp1
-fRev2*fPower1*fPower3/dHighInterp2+fRev3*fPower1*fPower2/dHighInterp3-S470)
*dHighCoeffA*4)+dHighCoeffB)/(dHighCoeffA*2)),"-")</f>
        <v>-</v>
      </c>
      <c r="U470" s="3" t="str">
        <f ca="1"/>
        <v>-</v>
      </c>
      <c r="V470" s="3" t="str">
        <f ca="1"/>
        <v>-</v>
      </c>
      <c r="W470" s="3" t="str">
        <f ca="1"/>
        <v>-</v>
      </c>
      <c r="X470" s="3" t="str">
        <f ca="1"/>
        <v>-</v>
      </c>
      <c r="Y470" s="3" t="str">
        <f ca="1"/>
        <v>-</v>
      </c>
    </row>
    <row r="471" spans="1:25" x14ac:dyDescent="0.25">
      <c r="A471">
        <v>469</v>
      </c>
      <c r="B471" s="9">
        <f t="shared" si="67"/>
        <v>13.027777777777779</v>
      </c>
      <c r="C471" s="3">
        <f t="shared" ca="1" si="69"/>
        <v>6</v>
      </c>
      <c r="D471">
        <f t="shared" ca="1" si="70"/>
        <v>524.19551094833537</v>
      </c>
      <c r="E471" s="8">
        <f t="shared" ca="1" si="71"/>
        <v>0.90319185705737304</v>
      </c>
      <c r="F471" s="8">
        <f t="shared" ca="1" si="72"/>
        <v>516.62574223681736</v>
      </c>
      <c r="G471" s="8">
        <f t="shared" ca="1" si="73"/>
        <v>0.99415838649313493</v>
      </c>
      <c r="H471" s="8" t="str">
        <f t="shared" ca="1" si="74"/>
        <v>-</v>
      </c>
      <c r="I471" s="8" t="str">
        <f t="shared" ca="1" si="75"/>
        <v>-</v>
      </c>
      <c r="K471" s="7">
        <f t="shared" ca="1" si="68"/>
        <v>524.19551094833537</v>
      </c>
      <c r="L471" s="7">
        <f t="array" aca="1" ref="L471:Q471" ca="1">IF(K471&lt;fPower1,(fPower1-K471)*K471*fRev0/dLowInterp1+(K471-fPower0)*K471*fRev1/dLowInterp2,
IF(K471&lt;fPower3,(K471-fPower2)*(K471-fPower3)*fRev1/dHighInterp1-(K471-fPower1)*(K471-fPower3)*fRev2/dHighInterp2+(K471-fPower1)*(K471-fPower2)*fRev3/dHighInterp3,1))</f>
        <v>1</v>
      </c>
      <c r="M471" s="8">
        <f ca="1"/>
        <v>1</v>
      </c>
      <c r="N471" s="8">
        <f ca="1"/>
        <v>1</v>
      </c>
      <c r="O471" s="8">
        <f ca="1"/>
        <v>1</v>
      </c>
      <c r="P471" s="8">
        <f ca="1"/>
        <v>1</v>
      </c>
      <c r="Q471" s="8">
        <f ca="1"/>
        <v>0.90319185705737304</v>
      </c>
      <c r="S471" s="10" t="str">
        <f t="shared" ca="1" si="76"/>
        <v>-</v>
      </c>
      <c r="T471" s="6" t="str">
        <f t="array" aca="1" ref="T471:Y471" ca="1">IFERROR(IF(S471&lt;fRev1,(SQRT(dLowCoeffB^2+S471*dLowCoeffA*4)-dLowCoeffB)/(dLowCoeffA*2),
(SQRT(dHighCoeffB^2-(fRev1*fPower2*fPower3/dHighInterp1
-fRev2*fPower1*fPower3/dHighInterp2+fRev3*fPower1*fPower2/dHighInterp3-S471)
*dHighCoeffA*4)+dHighCoeffB)/(dHighCoeffA*2)),"-")</f>
        <v>-</v>
      </c>
      <c r="U471" s="3" t="str">
        <f ca="1"/>
        <v>-</v>
      </c>
      <c r="V471" s="3" t="str">
        <f ca="1"/>
        <v>-</v>
      </c>
      <c r="W471" s="3" t="str">
        <f ca="1"/>
        <v>-</v>
      </c>
      <c r="X471" s="3" t="str">
        <f ca="1"/>
        <v>-</v>
      </c>
      <c r="Y471" s="3" t="str">
        <f ca="1"/>
        <v>-</v>
      </c>
    </row>
    <row r="472" spans="1:25" x14ac:dyDescent="0.25">
      <c r="A472">
        <v>470</v>
      </c>
      <c r="B472" s="9">
        <f t="shared" si="67"/>
        <v>13.055555555555555</v>
      </c>
      <c r="C472" s="3">
        <f t="shared" ca="1" si="69"/>
        <v>6</v>
      </c>
      <c r="D472">
        <f t="shared" ca="1" si="70"/>
        <v>525.19551094833537</v>
      </c>
      <c r="E472" s="8">
        <f t="shared" ca="1" si="71"/>
        <v>0.90448770295833214</v>
      </c>
      <c r="F472" s="8">
        <f t="shared" ca="1" si="72"/>
        <v>517.36696609216597</v>
      </c>
      <c r="G472" s="8">
        <f t="shared" ca="1" si="73"/>
        <v>0.99815041555248807</v>
      </c>
      <c r="H472" s="8" t="str">
        <f t="shared" ca="1" si="74"/>
        <v>-</v>
      </c>
      <c r="I472" s="8" t="str">
        <f t="shared" ca="1" si="75"/>
        <v>-</v>
      </c>
      <c r="K472" s="7">
        <f t="shared" ca="1" si="68"/>
        <v>525.19551094833537</v>
      </c>
      <c r="L472" s="7">
        <f t="array" aca="1" ref="L472:Q472" ca="1">IF(K472&lt;fPower1,(fPower1-K472)*K472*fRev0/dLowInterp1+(K472-fPower0)*K472*fRev1/dLowInterp2,
IF(K472&lt;fPower3,(K472-fPower2)*(K472-fPower3)*fRev1/dHighInterp1-(K472-fPower1)*(K472-fPower3)*fRev2/dHighInterp2+(K472-fPower1)*(K472-fPower2)*fRev3/dHighInterp3,1))</f>
        <v>1</v>
      </c>
      <c r="M472" s="8">
        <f ca="1"/>
        <v>1</v>
      </c>
      <c r="N472" s="8">
        <f ca="1"/>
        <v>1</v>
      </c>
      <c r="O472" s="8">
        <f ca="1"/>
        <v>1</v>
      </c>
      <c r="P472" s="8">
        <f ca="1"/>
        <v>1</v>
      </c>
      <c r="Q472" s="8">
        <f ca="1"/>
        <v>0.90448770295833214</v>
      </c>
      <c r="S472" s="10" t="str">
        <f t="shared" ca="1" si="76"/>
        <v>-</v>
      </c>
      <c r="T472" s="6" t="str">
        <f t="array" aca="1" ref="T472:Y472" ca="1">IFERROR(IF(S472&lt;fRev1,(SQRT(dLowCoeffB^2+S472*dLowCoeffA*4)-dLowCoeffB)/(dLowCoeffA*2),
(SQRT(dHighCoeffB^2-(fRev1*fPower2*fPower3/dHighInterp1
-fRev2*fPower1*fPower3/dHighInterp2+fRev3*fPower1*fPower2/dHighInterp3-S472)
*dHighCoeffA*4)+dHighCoeffB)/(dHighCoeffA*2)),"-")</f>
        <v>-</v>
      </c>
      <c r="U472" s="3" t="str">
        <f ca="1"/>
        <v>-</v>
      </c>
      <c r="V472" s="3" t="str">
        <f ca="1"/>
        <v>-</v>
      </c>
      <c r="W472" s="3" t="str">
        <f ca="1"/>
        <v>-</v>
      </c>
      <c r="X472" s="3" t="str">
        <f ca="1"/>
        <v>-</v>
      </c>
      <c r="Y472" s="3" t="str">
        <f ca="1"/>
        <v>-</v>
      </c>
    </row>
    <row r="473" spans="1:25" x14ac:dyDescent="0.25">
      <c r="A473">
        <v>471</v>
      </c>
      <c r="B473" s="9">
        <f t="shared" si="67"/>
        <v>13.083333333333334</v>
      </c>
      <c r="C473" s="3">
        <f t="shared" ca="1" si="69"/>
        <v>6</v>
      </c>
      <c r="D473">
        <f t="shared" ca="1" si="70"/>
        <v>526.19551094833537</v>
      </c>
      <c r="E473" s="8">
        <f t="shared" ca="1" si="71"/>
        <v>0.9057769842046155</v>
      </c>
      <c r="F473" s="8">
        <f t="shared" ca="1" si="72"/>
        <v>518.10443496504001</v>
      </c>
      <c r="G473" s="8">
        <f t="shared" ca="1" si="73"/>
        <v>1.0021481349580825</v>
      </c>
      <c r="H473" s="8" t="str">
        <f t="shared" ca="1" si="74"/>
        <v>-</v>
      </c>
      <c r="I473" s="8" t="str">
        <f t="shared" ca="1" si="75"/>
        <v>-</v>
      </c>
      <c r="K473" s="7">
        <f t="shared" ca="1" si="68"/>
        <v>526.19551094833537</v>
      </c>
      <c r="L473" s="7">
        <f t="array" aca="1" ref="L473:Q473" ca="1">IF(K473&lt;fPower1,(fPower1-K473)*K473*fRev0/dLowInterp1+(K473-fPower0)*K473*fRev1/dLowInterp2,
IF(K473&lt;fPower3,(K473-fPower2)*(K473-fPower3)*fRev1/dHighInterp1-(K473-fPower1)*(K473-fPower3)*fRev2/dHighInterp2+(K473-fPower1)*(K473-fPower2)*fRev3/dHighInterp3,1))</f>
        <v>1</v>
      </c>
      <c r="M473" s="8">
        <f ca="1"/>
        <v>1</v>
      </c>
      <c r="N473" s="8">
        <f ca="1"/>
        <v>1</v>
      </c>
      <c r="O473" s="8">
        <f ca="1"/>
        <v>1</v>
      </c>
      <c r="P473" s="8">
        <f ca="1"/>
        <v>1</v>
      </c>
      <c r="Q473" s="8">
        <f ca="1"/>
        <v>0.9057769842046155</v>
      </c>
      <c r="S473" s="10" t="str">
        <f t="shared" ca="1" si="76"/>
        <v>-</v>
      </c>
      <c r="T473" s="6" t="str">
        <f t="array" aca="1" ref="T473:Y473" ca="1">IFERROR(IF(S473&lt;fRev1,(SQRT(dLowCoeffB^2+S473*dLowCoeffA*4)-dLowCoeffB)/(dLowCoeffA*2),
(SQRT(dHighCoeffB^2-(fRev1*fPower2*fPower3/dHighInterp1
-fRev2*fPower1*fPower3/dHighInterp2+fRev3*fPower1*fPower2/dHighInterp3-S473)
*dHighCoeffA*4)+dHighCoeffB)/(dHighCoeffA*2)),"-")</f>
        <v>-</v>
      </c>
      <c r="U473" s="3" t="str">
        <f ca="1"/>
        <v>-</v>
      </c>
      <c r="V473" s="3" t="str">
        <f ca="1"/>
        <v>-</v>
      </c>
      <c r="W473" s="3" t="str">
        <f ca="1"/>
        <v>-</v>
      </c>
      <c r="X473" s="3" t="str">
        <f ca="1"/>
        <v>-</v>
      </c>
      <c r="Y473" s="3" t="str">
        <f ca="1"/>
        <v>-</v>
      </c>
    </row>
    <row r="474" spans="1:25" x14ac:dyDescent="0.25">
      <c r="A474">
        <v>472</v>
      </c>
      <c r="B474" s="9">
        <f t="shared" si="67"/>
        <v>13.111111111111111</v>
      </c>
      <c r="C474" s="3">
        <f t="shared" ca="1" si="69"/>
        <v>6</v>
      </c>
      <c r="D474">
        <f t="shared" ca="1" si="70"/>
        <v>527.19551094833537</v>
      </c>
      <c r="E474" s="8">
        <f t="shared" ca="1" si="71"/>
        <v>0.90705970079622322</v>
      </c>
      <c r="F474" s="8">
        <f t="shared" ca="1" si="72"/>
        <v>518.83814885543973</v>
      </c>
      <c r="G474" s="8">
        <f t="shared" ca="1" si="73"/>
        <v>1.0061515157362881</v>
      </c>
      <c r="H474" s="8" t="str">
        <f t="shared" ca="1" si="74"/>
        <v>-</v>
      </c>
      <c r="I474" s="8" t="str">
        <f t="shared" ca="1" si="75"/>
        <v>-</v>
      </c>
      <c r="K474" s="7">
        <f t="shared" ca="1" si="68"/>
        <v>527.19551094833537</v>
      </c>
      <c r="L474" s="7">
        <f t="array" aca="1" ref="L474:Q474" ca="1">IF(K474&lt;fPower1,(fPower1-K474)*K474*fRev0/dLowInterp1+(K474-fPower0)*K474*fRev1/dLowInterp2,
IF(K474&lt;fPower3,(K474-fPower2)*(K474-fPower3)*fRev1/dHighInterp1-(K474-fPower1)*(K474-fPower3)*fRev2/dHighInterp2+(K474-fPower1)*(K474-fPower2)*fRev3/dHighInterp3,1))</f>
        <v>1</v>
      </c>
      <c r="M474" s="8">
        <f ca="1"/>
        <v>1</v>
      </c>
      <c r="N474" s="8">
        <f ca="1"/>
        <v>1</v>
      </c>
      <c r="O474" s="8">
        <f ca="1"/>
        <v>1</v>
      </c>
      <c r="P474" s="8">
        <f ca="1"/>
        <v>1</v>
      </c>
      <c r="Q474" s="8">
        <f ca="1"/>
        <v>0.90705970079622322</v>
      </c>
      <c r="S474" s="10" t="str">
        <f t="shared" ca="1" si="76"/>
        <v>-</v>
      </c>
      <c r="T474" s="6" t="str">
        <f t="array" aca="1" ref="T474:Y474" ca="1">IFERROR(IF(S474&lt;fRev1,(SQRT(dLowCoeffB^2+S474*dLowCoeffA*4)-dLowCoeffB)/(dLowCoeffA*2),
(SQRT(dHighCoeffB^2-(fRev1*fPower2*fPower3/dHighInterp1
-fRev2*fPower1*fPower3/dHighInterp2+fRev3*fPower1*fPower2/dHighInterp3-S474)
*dHighCoeffA*4)+dHighCoeffB)/(dHighCoeffA*2)),"-")</f>
        <v>-</v>
      </c>
      <c r="U474" s="3" t="str">
        <f ca="1"/>
        <v>-</v>
      </c>
      <c r="V474" s="3" t="str">
        <f ca="1"/>
        <v>-</v>
      </c>
      <c r="W474" s="3" t="str">
        <f ca="1"/>
        <v>-</v>
      </c>
      <c r="X474" s="3" t="str">
        <f ca="1"/>
        <v>-</v>
      </c>
      <c r="Y474" s="3" t="str">
        <f ca="1"/>
        <v>-</v>
      </c>
    </row>
    <row r="475" spans="1:25" x14ac:dyDescent="0.25">
      <c r="A475">
        <v>473</v>
      </c>
      <c r="B475" s="9">
        <f t="shared" si="67"/>
        <v>13.138888888888889</v>
      </c>
      <c r="C475" s="3">
        <f t="shared" ca="1" si="69"/>
        <v>6</v>
      </c>
      <c r="D475">
        <f t="shared" ca="1" si="70"/>
        <v>528.19551094833537</v>
      </c>
      <c r="E475" s="8">
        <f t="shared" ca="1" si="71"/>
        <v>0.90833585273315498</v>
      </c>
      <c r="F475" s="8">
        <f t="shared" ca="1" si="72"/>
        <v>519.56810776336465</v>
      </c>
      <c r="G475" s="8">
        <f t="shared" ca="1" si="73"/>
        <v>1.0101605289134745</v>
      </c>
      <c r="H475" s="8" t="str">
        <f t="shared" ca="1" si="74"/>
        <v>-</v>
      </c>
      <c r="I475" s="8" t="str">
        <f t="shared" ca="1" si="75"/>
        <v>-</v>
      </c>
      <c r="K475" s="7">
        <f t="shared" ca="1" si="68"/>
        <v>528.19551094833537</v>
      </c>
      <c r="L475" s="7">
        <f t="array" aca="1" ref="L475:Q475" ca="1">IF(K475&lt;fPower1,(fPower1-K475)*K475*fRev0/dLowInterp1+(K475-fPower0)*K475*fRev1/dLowInterp2,
IF(K475&lt;fPower3,(K475-fPower2)*(K475-fPower3)*fRev1/dHighInterp1-(K475-fPower1)*(K475-fPower3)*fRev2/dHighInterp2+(K475-fPower1)*(K475-fPower2)*fRev3/dHighInterp3,1))</f>
        <v>1</v>
      </c>
      <c r="M475" s="8">
        <f ca="1"/>
        <v>1</v>
      </c>
      <c r="N475" s="8">
        <f ca="1"/>
        <v>1</v>
      </c>
      <c r="O475" s="8">
        <f ca="1"/>
        <v>1</v>
      </c>
      <c r="P475" s="8">
        <f ca="1"/>
        <v>1</v>
      </c>
      <c r="Q475" s="8">
        <f ca="1"/>
        <v>0.90833585273315498</v>
      </c>
      <c r="S475" s="10" t="str">
        <f t="shared" ca="1" si="76"/>
        <v>-</v>
      </c>
      <c r="T475" s="6" t="str">
        <f t="array" aca="1" ref="T475:Y475" ca="1">IFERROR(IF(S475&lt;fRev1,(SQRT(dLowCoeffB^2+S475*dLowCoeffA*4)-dLowCoeffB)/(dLowCoeffA*2),
(SQRT(dHighCoeffB^2-(fRev1*fPower2*fPower3/dHighInterp1
-fRev2*fPower1*fPower3/dHighInterp2+fRev3*fPower1*fPower2/dHighInterp3-S475)
*dHighCoeffA*4)+dHighCoeffB)/(dHighCoeffA*2)),"-")</f>
        <v>-</v>
      </c>
      <c r="U475" s="3" t="str">
        <f ca="1"/>
        <v>-</v>
      </c>
      <c r="V475" s="3" t="str">
        <f ca="1"/>
        <v>-</v>
      </c>
      <c r="W475" s="3" t="str">
        <f ca="1"/>
        <v>-</v>
      </c>
      <c r="X475" s="3" t="str">
        <f ca="1"/>
        <v>-</v>
      </c>
      <c r="Y475" s="3" t="str">
        <f ca="1"/>
        <v>-</v>
      </c>
    </row>
    <row r="476" spans="1:25" x14ac:dyDescent="0.25">
      <c r="A476">
        <v>474</v>
      </c>
      <c r="B476" s="9">
        <f t="shared" si="67"/>
        <v>13.166666666666666</v>
      </c>
      <c r="C476" s="3">
        <f t="shared" ca="1" si="69"/>
        <v>6</v>
      </c>
      <c r="D476">
        <f t="shared" ca="1" si="70"/>
        <v>529.19551094833537</v>
      </c>
      <c r="E476" s="8">
        <f t="shared" ca="1" si="71"/>
        <v>0.90960544001541099</v>
      </c>
      <c r="F476" s="8">
        <f t="shared" ca="1" si="72"/>
        <v>520.29431168881513</v>
      </c>
      <c r="G476" s="8">
        <f t="shared" ca="1" si="73"/>
        <v>1.0141751455160117</v>
      </c>
      <c r="H476" s="8" t="str">
        <f t="shared" ca="1" si="74"/>
        <v>-</v>
      </c>
      <c r="I476" s="8" t="str">
        <f t="shared" ca="1" si="75"/>
        <v>-</v>
      </c>
      <c r="K476" s="7">
        <f t="shared" ca="1" si="68"/>
        <v>529.19551094833537</v>
      </c>
      <c r="L476" s="7">
        <f t="array" aca="1" ref="L476:Q476" ca="1">IF(K476&lt;fPower1,(fPower1-K476)*K476*fRev0/dLowInterp1+(K476-fPower0)*K476*fRev1/dLowInterp2,
IF(K476&lt;fPower3,(K476-fPower2)*(K476-fPower3)*fRev1/dHighInterp1-(K476-fPower1)*(K476-fPower3)*fRev2/dHighInterp2+(K476-fPower1)*(K476-fPower2)*fRev3/dHighInterp3,1))</f>
        <v>1</v>
      </c>
      <c r="M476" s="8">
        <f ca="1"/>
        <v>1</v>
      </c>
      <c r="N476" s="8">
        <f ca="1"/>
        <v>1</v>
      </c>
      <c r="O476" s="8">
        <f ca="1"/>
        <v>1</v>
      </c>
      <c r="P476" s="8">
        <f ca="1"/>
        <v>1</v>
      </c>
      <c r="Q476" s="8">
        <f ca="1"/>
        <v>0.90960544001541099</v>
      </c>
      <c r="S476" s="10" t="str">
        <f t="shared" ca="1" si="76"/>
        <v>-</v>
      </c>
      <c r="T476" s="6" t="str">
        <f t="array" aca="1" ref="T476:Y476" ca="1">IFERROR(IF(S476&lt;fRev1,(SQRT(dLowCoeffB^2+S476*dLowCoeffA*4)-dLowCoeffB)/(dLowCoeffA*2),
(SQRT(dHighCoeffB^2-(fRev1*fPower2*fPower3/dHighInterp1
-fRev2*fPower1*fPower3/dHighInterp2+fRev3*fPower1*fPower2/dHighInterp3-S476)
*dHighCoeffA*4)+dHighCoeffB)/(dHighCoeffA*2)),"-")</f>
        <v>-</v>
      </c>
      <c r="U476" s="3" t="str">
        <f ca="1"/>
        <v>-</v>
      </c>
      <c r="V476" s="3" t="str">
        <f ca="1"/>
        <v>-</v>
      </c>
      <c r="W476" s="3" t="str">
        <f ca="1"/>
        <v>-</v>
      </c>
      <c r="X476" s="3" t="str">
        <f ca="1"/>
        <v>-</v>
      </c>
      <c r="Y476" s="3" t="str">
        <f ca="1"/>
        <v>-</v>
      </c>
    </row>
    <row r="477" spans="1:25" x14ac:dyDescent="0.25">
      <c r="A477">
        <v>475</v>
      </c>
      <c r="B477" s="9">
        <f t="shared" si="67"/>
        <v>13.194444444444445</v>
      </c>
      <c r="C477" s="3">
        <f t="shared" ca="1" si="69"/>
        <v>6</v>
      </c>
      <c r="D477">
        <f t="shared" ca="1" si="70"/>
        <v>530.19551094833537</v>
      </c>
      <c r="E477" s="8">
        <f t="shared" ca="1" si="71"/>
        <v>0.91086846264299126</v>
      </c>
      <c r="F477" s="8">
        <f t="shared" ca="1" si="72"/>
        <v>521.01676063179104</v>
      </c>
      <c r="G477" s="8">
        <f t="shared" ca="1" si="73"/>
        <v>1.0181953365702694</v>
      </c>
      <c r="H477" s="8" t="str">
        <f t="shared" ca="1" si="74"/>
        <v>-</v>
      </c>
      <c r="I477" s="8" t="str">
        <f t="shared" ca="1" si="75"/>
        <v>-</v>
      </c>
      <c r="K477" s="7">
        <f t="shared" ca="1" si="68"/>
        <v>530.19551094833537</v>
      </c>
      <c r="L477" s="7">
        <f t="array" aca="1" ref="L477:Q477" ca="1">IF(K477&lt;fPower1,(fPower1-K477)*K477*fRev0/dLowInterp1+(K477-fPower0)*K477*fRev1/dLowInterp2,
IF(K477&lt;fPower3,(K477-fPower2)*(K477-fPower3)*fRev1/dHighInterp1-(K477-fPower1)*(K477-fPower3)*fRev2/dHighInterp2+(K477-fPower1)*(K477-fPower2)*fRev3/dHighInterp3,1))</f>
        <v>1</v>
      </c>
      <c r="M477" s="8">
        <f ca="1"/>
        <v>1</v>
      </c>
      <c r="N477" s="8">
        <f ca="1"/>
        <v>1</v>
      </c>
      <c r="O477" s="8">
        <f ca="1"/>
        <v>1</v>
      </c>
      <c r="P477" s="8">
        <f ca="1"/>
        <v>1</v>
      </c>
      <c r="Q477" s="8">
        <f ca="1"/>
        <v>0.91086846264299126</v>
      </c>
      <c r="S477" s="10" t="str">
        <f t="shared" ca="1" si="76"/>
        <v>-</v>
      </c>
      <c r="T477" s="6" t="str">
        <f t="array" aca="1" ref="T477:Y477" ca="1">IFERROR(IF(S477&lt;fRev1,(SQRT(dLowCoeffB^2+S477*dLowCoeffA*4)-dLowCoeffB)/(dLowCoeffA*2),
(SQRT(dHighCoeffB^2-(fRev1*fPower2*fPower3/dHighInterp1
-fRev2*fPower1*fPower3/dHighInterp2+fRev3*fPower1*fPower2/dHighInterp3-S477)
*dHighCoeffA*4)+dHighCoeffB)/(dHighCoeffA*2)),"-")</f>
        <v>-</v>
      </c>
      <c r="U477" s="3" t="str">
        <f ca="1"/>
        <v>-</v>
      </c>
      <c r="V477" s="3" t="str">
        <f ca="1"/>
        <v>-</v>
      </c>
      <c r="W477" s="3" t="str">
        <f ca="1"/>
        <v>-</v>
      </c>
      <c r="X477" s="3" t="str">
        <f ca="1"/>
        <v>-</v>
      </c>
      <c r="Y477" s="3" t="str">
        <f ca="1"/>
        <v>-</v>
      </c>
    </row>
    <row r="478" spans="1:25" x14ac:dyDescent="0.25">
      <c r="A478">
        <v>476</v>
      </c>
      <c r="B478" s="9">
        <f t="shared" si="67"/>
        <v>13.222222222222221</v>
      </c>
      <c r="C478" s="3">
        <f t="shared" ca="1" si="69"/>
        <v>6</v>
      </c>
      <c r="D478">
        <f t="shared" ca="1" si="70"/>
        <v>531.19551094833537</v>
      </c>
      <c r="E478" s="8">
        <f t="shared" ca="1" si="71"/>
        <v>0.91212492061589567</v>
      </c>
      <c r="F478" s="8">
        <f t="shared" ca="1" si="72"/>
        <v>521.73545459229229</v>
      </c>
      <c r="G478" s="8">
        <f t="shared" ca="1" si="73"/>
        <v>1.0222210731026173</v>
      </c>
      <c r="H478" s="8" t="str">
        <f t="shared" ca="1" si="74"/>
        <v>-</v>
      </c>
      <c r="I478" s="8" t="str">
        <f t="shared" ca="1" si="75"/>
        <v>-</v>
      </c>
      <c r="K478" s="7">
        <f t="shared" ca="1" si="68"/>
        <v>531.19551094833537</v>
      </c>
      <c r="L478" s="7">
        <f t="array" aca="1" ref="L478:Q478" ca="1">IF(K478&lt;fPower1,(fPower1-K478)*K478*fRev0/dLowInterp1+(K478-fPower0)*K478*fRev1/dLowInterp2,
IF(K478&lt;fPower3,(K478-fPower2)*(K478-fPower3)*fRev1/dHighInterp1-(K478-fPower1)*(K478-fPower3)*fRev2/dHighInterp2+(K478-fPower1)*(K478-fPower2)*fRev3/dHighInterp3,1))</f>
        <v>1</v>
      </c>
      <c r="M478" s="8">
        <f ca="1"/>
        <v>1</v>
      </c>
      <c r="N478" s="8">
        <f ca="1"/>
        <v>1</v>
      </c>
      <c r="O478" s="8">
        <f ca="1"/>
        <v>1</v>
      </c>
      <c r="P478" s="8">
        <f ca="1"/>
        <v>1</v>
      </c>
      <c r="Q478" s="8">
        <f ca="1"/>
        <v>0.91212492061589567</v>
      </c>
      <c r="S478" s="10" t="str">
        <f t="shared" ca="1" si="76"/>
        <v>-</v>
      </c>
      <c r="T478" s="6" t="str">
        <f t="array" aca="1" ref="T478:Y478" ca="1">IFERROR(IF(S478&lt;fRev1,(SQRT(dLowCoeffB^2+S478*dLowCoeffA*4)-dLowCoeffB)/(dLowCoeffA*2),
(SQRT(dHighCoeffB^2-(fRev1*fPower2*fPower3/dHighInterp1
-fRev2*fPower1*fPower3/dHighInterp2+fRev3*fPower1*fPower2/dHighInterp3-S478)
*dHighCoeffA*4)+dHighCoeffB)/(dHighCoeffA*2)),"-")</f>
        <v>-</v>
      </c>
      <c r="U478" s="3" t="str">
        <f ca="1"/>
        <v>-</v>
      </c>
      <c r="V478" s="3" t="str">
        <f ca="1"/>
        <v>-</v>
      </c>
      <c r="W478" s="3" t="str">
        <f ca="1"/>
        <v>-</v>
      </c>
      <c r="X478" s="3" t="str">
        <f ca="1"/>
        <v>-</v>
      </c>
      <c r="Y478" s="3" t="str">
        <f ca="1"/>
        <v>-</v>
      </c>
    </row>
    <row r="479" spans="1:25" x14ac:dyDescent="0.25">
      <c r="A479">
        <v>477</v>
      </c>
      <c r="B479" s="9">
        <f t="shared" si="67"/>
        <v>13.25</v>
      </c>
      <c r="C479" s="3">
        <f t="shared" ca="1" si="69"/>
        <v>6</v>
      </c>
      <c r="D479">
        <f t="shared" ca="1" si="70"/>
        <v>532.19551094833537</v>
      </c>
      <c r="E479" s="8">
        <f t="shared" ca="1" si="71"/>
        <v>0.91337481393412467</v>
      </c>
      <c r="F479" s="8">
        <f t="shared" ca="1" si="72"/>
        <v>522.45039357031931</v>
      </c>
      <c r="G479" s="8">
        <f t="shared" ca="1" si="73"/>
        <v>1.0262523261394254</v>
      </c>
      <c r="H479" s="8" t="str">
        <f t="shared" ca="1" si="74"/>
        <v>-</v>
      </c>
      <c r="I479" s="8" t="str">
        <f t="shared" ca="1" si="75"/>
        <v>-</v>
      </c>
      <c r="K479" s="7">
        <f t="shared" ca="1" si="68"/>
        <v>532.19551094833537</v>
      </c>
      <c r="L479" s="7">
        <f t="array" aca="1" ref="L479:Q479" ca="1">IF(K479&lt;fPower1,(fPower1-K479)*K479*fRev0/dLowInterp1+(K479-fPower0)*K479*fRev1/dLowInterp2,
IF(K479&lt;fPower3,(K479-fPower2)*(K479-fPower3)*fRev1/dHighInterp1-(K479-fPower1)*(K479-fPower3)*fRev2/dHighInterp2+(K479-fPower1)*(K479-fPower2)*fRev3/dHighInterp3,1))</f>
        <v>1</v>
      </c>
      <c r="M479" s="8">
        <f ca="1"/>
        <v>1</v>
      </c>
      <c r="N479" s="8">
        <f ca="1"/>
        <v>1</v>
      </c>
      <c r="O479" s="8">
        <f ca="1"/>
        <v>1</v>
      </c>
      <c r="P479" s="8">
        <f ca="1"/>
        <v>1</v>
      </c>
      <c r="Q479" s="8">
        <f ca="1"/>
        <v>0.91337481393412467</v>
      </c>
      <c r="S479" s="10" t="str">
        <f t="shared" ca="1" si="76"/>
        <v>-</v>
      </c>
      <c r="T479" s="6" t="str">
        <f t="array" aca="1" ref="T479:Y479" ca="1">IFERROR(IF(S479&lt;fRev1,(SQRT(dLowCoeffB^2+S479*dLowCoeffA*4)-dLowCoeffB)/(dLowCoeffA*2),
(SQRT(dHighCoeffB^2-(fRev1*fPower2*fPower3/dHighInterp1
-fRev2*fPower1*fPower3/dHighInterp2+fRev3*fPower1*fPower2/dHighInterp3-S479)
*dHighCoeffA*4)+dHighCoeffB)/(dHighCoeffA*2)),"-")</f>
        <v>-</v>
      </c>
      <c r="U479" s="3" t="str">
        <f ca="1"/>
        <v>-</v>
      </c>
      <c r="V479" s="3" t="str">
        <f ca="1"/>
        <v>-</v>
      </c>
      <c r="W479" s="3" t="str">
        <f ca="1"/>
        <v>-</v>
      </c>
      <c r="X479" s="3" t="str">
        <f ca="1"/>
        <v>-</v>
      </c>
      <c r="Y479" s="3" t="str">
        <f ca="1"/>
        <v>-</v>
      </c>
    </row>
    <row r="480" spans="1:25" x14ac:dyDescent="0.25">
      <c r="A480">
        <v>478</v>
      </c>
      <c r="B480" s="9">
        <f t="shared" si="67"/>
        <v>13.277777777777779</v>
      </c>
      <c r="C480" s="3">
        <f t="shared" ca="1" si="69"/>
        <v>6</v>
      </c>
      <c r="D480">
        <f t="shared" ca="1" si="70"/>
        <v>533.19551094833537</v>
      </c>
      <c r="E480" s="8">
        <f t="shared" ca="1" si="71"/>
        <v>0.9146181425976776</v>
      </c>
      <c r="F480" s="8">
        <f t="shared" ca="1" si="72"/>
        <v>523.16157756587154</v>
      </c>
      <c r="G480" s="8">
        <f t="shared" ca="1" si="73"/>
        <v>1.0302890667070632</v>
      </c>
      <c r="H480" s="8" t="str">
        <f t="shared" ca="1" si="74"/>
        <v>-</v>
      </c>
      <c r="I480" s="8" t="str">
        <f t="shared" ca="1" si="75"/>
        <v>-</v>
      </c>
      <c r="K480" s="7">
        <f t="shared" ca="1" si="68"/>
        <v>533.19551094833537</v>
      </c>
      <c r="L480" s="7">
        <f t="array" aca="1" ref="L480:Q480" ca="1">IF(K480&lt;fPower1,(fPower1-K480)*K480*fRev0/dLowInterp1+(K480-fPower0)*K480*fRev1/dLowInterp2,
IF(K480&lt;fPower3,(K480-fPower2)*(K480-fPower3)*fRev1/dHighInterp1-(K480-fPower1)*(K480-fPower3)*fRev2/dHighInterp2+(K480-fPower1)*(K480-fPower2)*fRev3/dHighInterp3,1))</f>
        <v>1</v>
      </c>
      <c r="M480" s="8">
        <f ca="1"/>
        <v>1</v>
      </c>
      <c r="N480" s="8">
        <f ca="1"/>
        <v>1</v>
      </c>
      <c r="O480" s="8">
        <f ca="1"/>
        <v>1</v>
      </c>
      <c r="P480" s="8">
        <f ca="1"/>
        <v>1</v>
      </c>
      <c r="Q480" s="8">
        <f ca="1"/>
        <v>0.9146181425976776</v>
      </c>
      <c r="S480" s="10" t="str">
        <f t="shared" ca="1" si="76"/>
        <v>-</v>
      </c>
      <c r="T480" s="6" t="str">
        <f t="array" aca="1" ref="T480:Y480" ca="1">IFERROR(IF(S480&lt;fRev1,(SQRT(dLowCoeffB^2+S480*dLowCoeffA*4)-dLowCoeffB)/(dLowCoeffA*2),
(SQRT(dHighCoeffB^2-(fRev1*fPower2*fPower3/dHighInterp1
-fRev2*fPower1*fPower3/dHighInterp2+fRev3*fPower1*fPower2/dHighInterp3-S480)
*dHighCoeffA*4)+dHighCoeffB)/(dHighCoeffA*2)),"-")</f>
        <v>-</v>
      </c>
      <c r="U480" s="3" t="str">
        <f ca="1"/>
        <v>-</v>
      </c>
      <c r="V480" s="3" t="str">
        <f ca="1"/>
        <v>-</v>
      </c>
      <c r="W480" s="3" t="str">
        <f ca="1"/>
        <v>-</v>
      </c>
      <c r="X480" s="3" t="str">
        <f ca="1"/>
        <v>-</v>
      </c>
      <c r="Y480" s="3" t="str">
        <f ca="1"/>
        <v>-</v>
      </c>
    </row>
    <row r="481" spans="1:25" x14ac:dyDescent="0.25">
      <c r="A481">
        <v>479</v>
      </c>
      <c r="B481" s="9">
        <f t="shared" si="67"/>
        <v>13.305555555555555</v>
      </c>
      <c r="C481" s="3">
        <f t="shared" ca="1" si="69"/>
        <v>6</v>
      </c>
      <c r="D481">
        <f t="shared" ca="1" si="70"/>
        <v>534.19551094833537</v>
      </c>
      <c r="E481" s="8">
        <f t="shared" ca="1" si="71"/>
        <v>0.91585490660655489</v>
      </c>
      <c r="F481" s="8">
        <f t="shared" ca="1" si="72"/>
        <v>523.86900657894944</v>
      </c>
      <c r="G481" s="8">
        <f t="shared" ca="1" si="73"/>
        <v>1.0343312658319008</v>
      </c>
      <c r="H481" s="8" t="str">
        <f t="shared" ca="1" si="74"/>
        <v>-</v>
      </c>
      <c r="I481" s="8" t="str">
        <f t="shared" ca="1" si="75"/>
        <v>-</v>
      </c>
      <c r="K481" s="7">
        <f t="shared" ca="1" si="68"/>
        <v>534.19551094833537</v>
      </c>
      <c r="L481" s="7">
        <f t="array" aca="1" ref="L481:Q481" ca="1">IF(K481&lt;fPower1,(fPower1-K481)*K481*fRev0/dLowInterp1+(K481-fPower0)*K481*fRev1/dLowInterp2,
IF(K481&lt;fPower3,(K481-fPower2)*(K481-fPower3)*fRev1/dHighInterp1-(K481-fPower1)*(K481-fPower3)*fRev2/dHighInterp2+(K481-fPower1)*(K481-fPower2)*fRev3/dHighInterp3,1))</f>
        <v>1</v>
      </c>
      <c r="M481" s="8">
        <f ca="1"/>
        <v>1</v>
      </c>
      <c r="N481" s="8">
        <f ca="1"/>
        <v>1</v>
      </c>
      <c r="O481" s="8">
        <f ca="1"/>
        <v>1</v>
      </c>
      <c r="P481" s="8">
        <f ca="1"/>
        <v>1</v>
      </c>
      <c r="Q481" s="8">
        <f ca="1"/>
        <v>0.91585490660655489</v>
      </c>
      <c r="S481" s="10" t="str">
        <f t="shared" ca="1" si="76"/>
        <v>-</v>
      </c>
      <c r="T481" s="6" t="str">
        <f t="array" aca="1" ref="T481:Y481" ca="1">IFERROR(IF(S481&lt;fRev1,(SQRT(dLowCoeffB^2+S481*dLowCoeffA*4)-dLowCoeffB)/(dLowCoeffA*2),
(SQRT(dHighCoeffB^2-(fRev1*fPower2*fPower3/dHighInterp1
-fRev2*fPower1*fPower3/dHighInterp2+fRev3*fPower1*fPower2/dHighInterp3-S481)
*dHighCoeffA*4)+dHighCoeffB)/(dHighCoeffA*2)),"-")</f>
        <v>-</v>
      </c>
      <c r="U481" s="3" t="str">
        <f ca="1"/>
        <v>-</v>
      </c>
      <c r="V481" s="3" t="str">
        <f ca="1"/>
        <v>-</v>
      </c>
      <c r="W481" s="3" t="str">
        <f ca="1"/>
        <v>-</v>
      </c>
      <c r="X481" s="3" t="str">
        <f ca="1"/>
        <v>-</v>
      </c>
      <c r="Y481" s="3" t="str">
        <f ca="1"/>
        <v>-</v>
      </c>
    </row>
    <row r="482" spans="1:25" x14ac:dyDescent="0.25">
      <c r="A482">
        <v>480</v>
      </c>
      <c r="B482" s="9">
        <f t="shared" si="67"/>
        <v>13.333333333333334</v>
      </c>
      <c r="C482" s="3">
        <f t="shared" ca="1" si="69"/>
        <v>6</v>
      </c>
      <c r="D482">
        <f t="shared" ca="1" si="70"/>
        <v>535.19551094833537</v>
      </c>
      <c r="E482" s="8">
        <f t="shared" ca="1" si="71"/>
        <v>0.91708510596075632</v>
      </c>
      <c r="F482" s="8">
        <f t="shared" ca="1" si="72"/>
        <v>524.57268060955266</v>
      </c>
      <c r="G482" s="8">
        <f t="shared" ca="1" si="73"/>
        <v>1.0383788945403079</v>
      </c>
      <c r="H482" s="8" t="str">
        <f t="shared" ca="1" si="74"/>
        <v>-</v>
      </c>
      <c r="I482" s="8" t="str">
        <f t="shared" ca="1" si="75"/>
        <v>-</v>
      </c>
      <c r="K482" s="7">
        <f t="shared" ca="1" si="68"/>
        <v>535.19551094833537</v>
      </c>
      <c r="L482" s="7">
        <f t="array" aca="1" ref="L482:Q482" ca="1">IF(K482&lt;fPower1,(fPower1-K482)*K482*fRev0/dLowInterp1+(K482-fPower0)*K482*fRev1/dLowInterp2,
IF(K482&lt;fPower3,(K482-fPower2)*(K482-fPower3)*fRev1/dHighInterp1-(K482-fPower1)*(K482-fPower3)*fRev2/dHighInterp2+(K482-fPower1)*(K482-fPower2)*fRev3/dHighInterp3,1))</f>
        <v>1</v>
      </c>
      <c r="M482" s="8">
        <f ca="1"/>
        <v>1</v>
      </c>
      <c r="N482" s="8">
        <f ca="1"/>
        <v>1</v>
      </c>
      <c r="O482" s="8">
        <f ca="1"/>
        <v>1</v>
      </c>
      <c r="P482" s="8">
        <f ca="1"/>
        <v>1</v>
      </c>
      <c r="Q482" s="8">
        <f ca="1"/>
        <v>0.91708510596075632</v>
      </c>
      <c r="S482" s="10" t="str">
        <f t="shared" ca="1" si="76"/>
        <v>-</v>
      </c>
      <c r="T482" s="6" t="str">
        <f t="array" aca="1" ref="T482:Y482" ca="1">IFERROR(IF(S482&lt;fRev1,(SQRT(dLowCoeffB^2+S482*dLowCoeffA*4)-dLowCoeffB)/(dLowCoeffA*2),
(SQRT(dHighCoeffB^2-(fRev1*fPower2*fPower3/dHighInterp1
-fRev2*fPower1*fPower3/dHighInterp2+fRev3*fPower1*fPower2/dHighInterp3-S482)
*dHighCoeffA*4)+dHighCoeffB)/(dHighCoeffA*2)),"-")</f>
        <v>-</v>
      </c>
      <c r="U482" s="3" t="str">
        <f ca="1"/>
        <v>-</v>
      </c>
      <c r="V482" s="3" t="str">
        <f ca="1"/>
        <v>-</v>
      </c>
      <c r="W482" s="3" t="str">
        <f ca="1"/>
        <v>-</v>
      </c>
      <c r="X482" s="3" t="str">
        <f ca="1"/>
        <v>-</v>
      </c>
      <c r="Y482" s="3" t="str">
        <f ca="1"/>
        <v>-</v>
      </c>
    </row>
    <row r="483" spans="1:25" x14ac:dyDescent="0.25">
      <c r="A483">
        <v>481</v>
      </c>
      <c r="B483" s="9">
        <f t="shared" si="67"/>
        <v>13.361111111111111</v>
      </c>
      <c r="C483" s="3">
        <f t="shared" ca="1" si="69"/>
        <v>6</v>
      </c>
      <c r="D483">
        <f t="shared" ca="1" si="70"/>
        <v>536.19551094833537</v>
      </c>
      <c r="E483" s="8">
        <f t="shared" ca="1" si="71"/>
        <v>0.91830874066028234</v>
      </c>
      <c r="F483" s="8">
        <f t="shared" ca="1" si="72"/>
        <v>525.27259965768155</v>
      </c>
      <c r="G483" s="8">
        <f t="shared" ca="1" si="73"/>
        <v>1.0424319238586541</v>
      </c>
      <c r="H483" s="8" t="str">
        <f t="shared" ca="1" si="74"/>
        <v>-</v>
      </c>
      <c r="I483" s="8" t="str">
        <f t="shared" ca="1" si="75"/>
        <v>-</v>
      </c>
      <c r="K483" s="7">
        <f t="shared" ca="1" si="68"/>
        <v>536.19551094833537</v>
      </c>
      <c r="L483" s="7">
        <f t="array" aca="1" ref="L483:Q483" ca="1">IF(K483&lt;fPower1,(fPower1-K483)*K483*fRev0/dLowInterp1+(K483-fPower0)*K483*fRev1/dLowInterp2,
IF(K483&lt;fPower3,(K483-fPower2)*(K483-fPower3)*fRev1/dHighInterp1-(K483-fPower1)*(K483-fPower3)*fRev2/dHighInterp2+(K483-fPower1)*(K483-fPower2)*fRev3/dHighInterp3,1))</f>
        <v>1</v>
      </c>
      <c r="M483" s="8">
        <f ca="1"/>
        <v>1</v>
      </c>
      <c r="N483" s="8">
        <f ca="1"/>
        <v>1</v>
      </c>
      <c r="O483" s="8">
        <f ca="1"/>
        <v>1</v>
      </c>
      <c r="P483" s="8">
        <f ca="1"/>
        <v>1</v>
      </c>
      <c r="Q483" s="8">
        <f ca="1"/>
        <v>0.91830874066028234</v>
      </c>
      <c r="S483" s="10" t="str">
        <f t="shared" ca="1" si="76"/>
        <v>-</v>
      </c>
      <c r="T483" s="6" t="str">
        <f t="array" aca="1" ref="T483:Y483" ca="1">IFERROR(IF(S483&lt;fRev1,(SQRT(dLowCoeffB^2+S483*dLowCoeffA*4)-dLowCoeffB)/(dLowCoeffA*2),
(SQRT(dHighCoeffB^2-(fRev1*fPower2*fPower3/dHighInterp1
-fRev2*fPower1*fPower3/dHighInterp2+fRev3*fPower1*fPower2/dHighInterp3-S483)
*dHighCoeffA*4)+dHighCoeffB)/(dHighCoeffA*2)),"-")</f>
        <v>-</v>
      </c>
      <c r="U483" s="3" t="str">
        <f ca="1"/>
        <v>-</v>
      </c>
      <c r="V483" s="3" t="str">
        <f ca="1"/>
        <v>-</v>
      </c>
      <c r="W483" s="3" t="str">
        <f ca="1"/>
        <v>-</v>
      </c>
      <c r="X483" s="3" t="str">
        <f ca="1"/>
        <v>-</v>
      </c>
      <c r="Y483" s="3" t="str">
        <f ca="1"/>
        <v>-</v>
      </c>
    </row>
    <row r="484" spans="1:25" x14ac:dyDescent="0.25">
      <c r="A484">
        <v>482</v>
      </c>
      <c r="B484" s="9">
        <f t="shared" si="67"/>
        <v>13.388888888888889</v>
      </c>
      <c r="C484" s="3">
        <f t="shared" ca="1" si="69"/>
        <v>6</v>
      </c>
      <c r="D484">
        <f t="shared" ca="1" si="70"/>
        <v>537.19551094833537</v>
      </c>
      <c r="E484" s="8">
        <f t="shared" ca="1" si="71"/>
        <v>0.91952581070513206</v>
      </c>
      <c r="F484" s="8">
        <f t="shared" ca="1" si="72"/>
        <v>525.96876372333554</v>
      </c>
      <c r="G484" s="8">
        <f t="shared" ca="1" si="73"/>
        <v>1.0464903248133095</v>
      </c>
      <c r="H484" s="8" t="str">
        <f t="shared" ca="1" si="74"/>
        <v>-</v>
      </c>
      <c r="I484" s="8" t="str">
        <f t="shared" ca="1" si="75"/>
        <v>-</v>
      </c>
      <c r="K484" s="7">
        <f t="shared" ca="1" si="68"/>
        <v>537.19551094833537</v>
      </c>
      <c r="L484" s="7">
        <f t="array" aca="1" ref="L484:Q484" ca="1">IF(K484&lt;fPower1,(fPower1-K484)*K484*fRev0/dLowInterp1+(K484-fPower0)*K484*fRev1/dLowInterp2,
IF(K484&lt;fPower3,(K484-fPower2)*(K484-fPower3)*fRev1/dHighInterp1-(K484-fPower1)*(K484-fPower3)*fRev2/dHighInterp2+(K484-fPower1)*(K484-fPower2)*fRev3/dHighInterp3,1))</f>
        <v>1</v>
      </c>
      <c r="M484" s="8">
        <f ca="1"/>
        <v>1</v>
      </c>
      <c r="N484" s="8">
        <f ca="1"/>
        <v>1</v>
      </c>
      <c r="O484" s="8">
        <f ca="1"/>
        <v>1</v>
      </c>
      <c r="P484" s="8">
        <f ca="1"/>
        <v>1</v>
      </c>
      <c r="Q484" s="8">
        <f ca="1"/>
        <v>0.91952581070513206</v>
      </c>
      <c r="S484" s="10" t="str">
        <f t="shared" ca="1" si="76"/>
        <v>-</v>
      </c>
      <c r="T484" s="6" t="str">
        <f t="array" aca="1" ref="T484:Y484" ca="1">IFERROR(IF(S484&lt;fRev1,(SQRT(dLowCoeffB^2+S484*dLowCoeffA*4)-dLowCoeffB)/(dLowCoeffA*2),
(SQRT(dHighCoeffB^2-(fRev1*fPower2*fPower3/dHighInterp1
-fRev2*fPower1*fPower3/dHighInterp2+fRev3*fPower1*fPower2/dHighInterp3-S484)
*dHighCoeffA*4)+dHighCoeffB)/(dHighCoeffA*2)),"-")</f>
        <v>-</v>
      </c>
      <c r="U484" s="3" t="str">
        <f ca="1"/>
        <v>-</v>
      </c>
      <c r="V484" s="3" t="str">
        <f ca="1"/>
        <v>-</v>
      </c>
      <c r="W484" s="3" t="str">
        <f ca="1"/>
        <v>-</v>
      </c>
      <c r="X484" s="3" t="str">
        <f ca="1"/>
        <v>-</v>
      </c>
      <c r="Y484" s="3" t="str">
        <f ca="1"/>
        <v>-</v>
      </c>
    </row>
    <row r="485" spans="1:25" x14ac:dyDescent="0.25">
      <c r="A485">
        <v>483</v>
      </c>
      <c r="B485" s="9">
        <f t="shared" si="67"/>
        <v>13.416666666666666</v>
      </c>
      <c r="C485" s="3">
        <f t="shared" ca="1" si="69"/>
        <v>6</v>
      </c>
      <c r="D485">
        <f t="shared" ca="1" si="70"/>
        <v>538.19551094833537</v>
      </c>
      <c r="E485" s="8">
        <f t="shared" ca="1" si="71"/>
        <v>0.92073631609530637</v>
      </c>
      <c r="F485" s="8">
        <f t="shared" ca="1" si="72"/>
        <v>526.6611728065152</v>
      </c>
      <c r="G485" s="8">
        <f t="shared" ca="1" si="73"/>
        <v>1.0505540684306438</v>
      </c>
      <c r="H485" s="8" t="str">
        <f t="shared" ca="1" si="74"/>
        <v>-</v>
      </c>
      <c r="I485" s="8" t="str">
        <f t="shared" ca="1" si="75"/>
        <v>-</v>
      </c>
      <c r="K485" s="7">
        <f t="shared" ca="1" si="68"/>
        <v>538.19551094833537</v>
      </c>
      <c r="L485" s="7">
        <f t="array" aca="1" ref="L485:Q485" ca="1">IF(K485&lt;fPower1,(fPower1-K485)*K485*fRev0/dLowInterp1+(K485-fPower0)*K485*fRev1/dLowInterp2,
IF(K485&lt;fPower3,(K485-fPower2)*(K485-fPower3)*fRev1/dHighInterp1-(K485-fPower1)*(K485-fPower3)*fRev2/dHighInterp2+(K485-fPower1)*(K485-fPower2)*fRev3/dHighInterp3,1))</f>
        <v>1</v>
      </c>
      <c r="M485" s="8">
        <f ca="1"/>
        <v>1</v>
      </c>
      <c r="N485" s="8">
        <f ca="1"/>
        <v>1</v>
      </c>
      <c r="O485" s="8">
        <f ca="1"/>
        <v>1</v>
      </c>
      <c r="P485" s="8">
        <f ca="1"/>
        <v>1</v>
      </c>
      <c r="Q485" s="8">
        <f ca="1"/>
        <v>0.92073631609530637</v>
      </c>
      <c r="S485" s="10" t="str">
        <f t="shared" ca="1" si="76"/>
        <v>-</v>
      </c>
      <c r="T485" s="6" t="str">
        <f t="array" aca="1" ref="T485:Y485" ca="1">IFERROR(IF(S485&lt;fRev1,(SQRT(dLowCoeffB^2+S485*dLowCoeffA*4)-dLowCoeffB)/(dLowCoeffA*2),
(SQRT(dHighCoeffB^2-(fRev1*fPower2*fPower3/dHighInterp1
-fRev2*fPower1*fPower3/dHighInterp2+fRev3*fPower1*fPower2/dHighInterp3-S485)
*dHighCoeffA*4)+dHighCoeffB)/(dHighCoeffA*2)),"-")</f>
        <v>-</v>
      </c>
      <c r="U485" s="3" t="str">
        <f ca="1"/>
        <v>-</v>
      </c>
      <c r="V485" s="3" t="str">
        <f ca="1"/>
        <v>-</v>
      </c>
      <c r="W485" s="3" t="str">
        <f ca="1"/>
        <v>-</v>
      </c>
      <c r="X485" s="3" t="str">
        <f ca="1"/>
        <v>-</v>
      </c>
      <c r="Y485" s="3" t="str">
        <f ca="1"/>
        <v>-</v>
      </c>
    </row>
    <row r="486" spans="1:25" x14ac:dyDescent="0.25">
      <c r="A486">
        <v>484</v>
      </c>
      <c r="B486" s="9">
        <f t="shared" si="67"/>
        <v>13.444444444444445</v>
      </c>
      <c r="C486" s="3">
        <f t="shared" ca="1" si="69"/>
        <v>6</v>
      </c>
      <c r="D486">
        <f t="shared" ca="1" si="70"/>
        <v>539.19551094833537</v>
      </c>
      <c r="E486" s="8">
        <f t="shared" ca="1" si="71"/>
        <v>0.92194025683080483</v>
      </c>
      <c r="F486" s="8">
        <f t="shared" ca="1" si="72"/>
        <v>527.3498269072204</v>
      </c>
      <c r="G486" s="8">
        <f t="shared" ca="1" si="73"/>
        <v>1.0546231257370267</v>
      </c>
      <c r="H486" s="8" t="str">
        <f t="shared" ca="1" si="74"/>
        <v>-</v>
      </c>
      <c r="I486" s="8" t="str">
        <f t="shared" ca="1" si="75"/>
        <v>-</v>
      </c>
      <c r="K486" s="7">
        <f t="shared" ca="1" si="68"/>
        <v>539.19551094833537</v>
      </c>
      <c r="L486" s="7">
        <f t="array" aca="1" ref="L486:Q486" ca="1">IF(K486&lt;fPower1,(fPower1-K486)*K486*fRev0/dLowInterp1+(K486-fPower0)*K486*fRev1/dLowInterp2,
IF(K486&lt;fPower3,(K486-fPower2)*(K486-fPower3)*fRev1/dHighInterp1-(K486-fPower1)*(K486-fPower3)*fRev2/dHighInterp2+(K486-fPower1)*(K486-fPower2)*fRev3/dHighInterp3,1))</f>
        <v>1</v>
      </c>
      <c r="M486" s="8">
        <f ca="1"/>
        <v>1</v>
      </c>
      <c r="N486" s="8">
        <f ca="1"/>
        <v>1</v>
      </c>
      <c r="O486" s="8">
        <f ca="1"/>
        <v>1</v>
      </c>
      <c r="P486" s="8">
        <f ca="1"/>
        <v>1</v>
      </c>
      <c r="Q486" s="8">
        <f ca="1"/>
        <v>0.92194025683080483</v>
      </c>
      <c r="S486" s="10" t="str">
        <f t="shared" ca="1" si="76"/>
        <v>-</v>
      </c>
      <c r="T486" s="6" t="str">
        <f t="array" aca="1" ref="T486:Y486" ca="1">IFERROR(IF(S486&lt;fRev1,(SQRT(dLowCoeffB^2+S486*dLowCoeffA*4)-dLowCoeffB)/(dLowCoeffA*2),
(SQRT(dHighCoeffB^2-(fRev1*fPower2*fPower3/dHighInterp1
-fRev2*fPower1*fPower3/dHighInterp2+fRev3*fPower1*fPower2/dHighInterp3-S486)
*dHighCoeffA*4)+dHighCoeffB)/(dHighCoeffA*2)),"-")</f>
        <v>-</v>
      </c>
      <c r="U486" s="3" t="str">
        <f ca="1"/>
        <v>-</v>
      </c>
      <c r="V486" s="3" t="str">
        <f ca="1"/>
        <v>-</v>
      </c>
      <c r="W486" s="3" t="str">
        <f ca="1"/>
        <v>-</v>
      </c>
      <c r="X486" s="3" t="str">
        <f ca="1"/>
        <v>-</v>
      </c>
      <c r="Y486" s="3" t="str">
        <f ca="1"/>
        <v>-</v>
      </c>
    </row>
    <row r="487" spans="1:25" x14ac:dyDescent="0.25">
      <c r="A487">
        <v>485</v>
      </c>
      <c r="B487" s="9">
        <f t="shared" si="67"/>
        <v>13.472222222222221</v>
      </c>
      <c r="C487" s="3">
        <f t="shared" ca="1" si="69"/>
        <v>6</v>
      </c>
      <c r="D487">
        <f t="shared" ca="1" si="70"/>
        <v>540.19551094833537</v>
      </c>
      <c r="E487" s="8">
        <f t="shared" ca="1" si="71"/>
        <v>0.92313763291162754</v>
      </c>
      <c r="F487" s="8">
        <f t="shared" ca="1" si="72"/>
        <v>528.03472602545094</v>
      </c>
      <c r="G487" s="8">
        <f t="shared" ca="1" si="73"/>
        <v>1.0586974677588279</v>
      </c>
      <c r="H487" s="8" t="str">
        <f t="shared" ca="1" si="74"/>
        <v>-</v>
      </c>
      <c r="I487" s="8" t="str">
        <f t="shared" ca="1" si="75"/>
        <v>-</v>
      </c>
      <c r="K487" s="7">
        <f t="shared" ca="1" si="68"/>
        <v>540.19551094833537</v>
      </c>
      <c r="L487" s="7">
        <f t="array" aca="1" ref="L487:Q487" ca="1">IF(K487&lt;fPower1,(fPower1-K487)*K487*fRev0/dLowInterp1+(K487-fPower0)*K487*fRev1/dLowInterp2,
IF(K487&lt;fPower3,(K487-fPower2)*(K487-fPower3)*fRev1/dHighInterp1-(K487-fPower1)*(K487-fPower3)*fRev2/dHighInterp2+(K487-fPower1)*(K487-fPower2)*fRev3/dHighInterp3,1))</f>
        <v>1</v>
      </c>
      <c r="M487" s="8">
        <f ca="1"/>
        <v>1</v>
      </c>
      <c r="N487" s="8">
        <f ca="1"/>
        <v>1</v>
      </c>
      <c r="O487" s="8">
        <f ca="1"/>
        <v>1</v>
      </c>
      <c r="P487" s="8">
        <f ca="1"/>
        <v>1</v>
      </c>
      <c r="Q487" s="8">
        <f ca="1"/>
        <v>0.92313763291162754</v>
      </c>
      <c r="S487" s="10" t="str">
        <f t="shared" ca="1" si="76"/>
        <v>-</v>
      </c>
      <c r="T487" s="6" t="str">
        <f t="array" aca="1" ref="T487:Y487" ca="1">IFERROR(IF(S487&lt;fRev1,(SQRT(dLowCoeffB^2+S487*dLowCoeffA*4)-dLowCoeffB)/(dLowCoeffA*2),
(SQRT(dHighCoeffB^2-(fRev1*fPower2*fPower3/dHighInterp1
-fRev2*fPower1*fPower3/dHighInterp2+fRev3*fPower1*fPower2/dHighInterp3-S487)
*dHighCoeffA*4)+dHighCoeffB)/(dHighCoeffA*2)),"-")</f>
        <v>-</v>
      </c>
      <c r="U487" s="3" t="str">
        <f ca="1"/>
        <v>-</v>
      </c>
      <c r="V487" s="3" t="str">
        <f ca="1"/>
        <v>-</v>
      </c>
      <c r="W487" s="3" t="str">
        <f ca="1"/>
        <v>-</v>
      </c>
      <c r="X487" s="3" t="str">
        <f ca="1"/>
        <v>-</v>
      </c>
      <c r="Y487" s="3" t="str">
        <f ca="1"/>
        <v>-</v>
      </c>
    </row>
    <row r="488" spans="1:25" x14ac:dyDescent="0.25">
      <c r="A488">
        <v>486</v>
      </c>
      <c r="B488" s="9">
        <f t="shared" si="67"/>
        <v>13.5</v>
      </c>
      <c r="C488" s="3">
        <f t="shared" ca="1" si="69"/>
        <v>6</v>
      </c>
      <c r="D488">
        <f t="shared" ca="1" si="70"/>
        <v>541.19551094833537</v>
      </c>
      <c r="E488" s="8">
        <f t="shared" ca="1" si="71"/>
        <v>0.9243284443377745</v>
      </c>
      <c r="F488" s="8">
        <f t="shared" ca="1" si="72"/>
        <v>528.71587016120702</v>
      </c>
      <c r="G488" s="8">
        <f t="shared" ca="1" si="73"/>
        <v>1.0627770655224174</v>
      </c>
      <c r="H488" s="8" t="str">
        <f t="shared" ca="1" si="74"/>
        <v>-</v>
      </c>
      <c r="I488" s="8" t="str">
        <f t="shared" ca="1" si="75"/>
        <v>-</v>
      </c>
      <c r="K488" s="7">
        <f t="shared" ca="1" si="68"/>
        <v>541.19551094833537</v>
      </c>
      <c r="L488" s="7">
        <f t="array" aca="1" ref="L488:Q488" ca="1">IF(K488&lt;fPower1,(fPower1-K488)*K488*fRev0/dLowInterp1+(K488-fPower0)*K488*fRev1/dLowInterp2,
IF(K488&lt;fPower3,(K488-fPower2)*(K488-fPower3)*fRev1/dHighInterp1-(K488-fPower1)*(K488-fPower3)*fRev2/dHighInterp2+(K488-fPower1)*(K488-fPower2)*fRev3/dHighInterp3,1))</f>
        <v>1</v>
      </c>
      <c r="M488" s="8">
        <f ca="1"/>
        <v>1</v>
      </c>
      <c r="N488" s="8">
        <f ca="1"/>
        <v>1</v>
      </c>
      <c r="O488" s="8">
        <f ca="1"/>
        <v>1</v>
      </c>
      <c r="P488" s="8">
        <f ca="1"/>
        <v>1</v>
      </c>
      <c r="Q488" s="8">
        <f ca="1"/>
        <v>0.9243284443377745</v>
      </c>
      <c r="S488" s="10" t="str">
        <f t="shared" ca="1" si="76"/>
        <v>-</v>
      </c>
      <c r="T488" s="6" t="str">
        <f t="array" aca="1" ref="T488:Y488" ca="1">IFERROR(IF(S488&lt;fRev1,(SQRT(dLowCoeffB^2+S488*dLowCoeffA*4)-dLowCoeffB)/(dLowCoeffA*2),
(SQRT(dHighCoeffB^2-(fRev1*fPower2*fPower3/dHighInterp1
-fRev2*fPower1*fPower3/dHighInterp2+fRev3*fPower1*fPower2/dHighInterp3-S488)
*dHighCoeffA*4)+dHighCoeffB)/(dHighCoeffA*2)),"-")</f>
        <v>-</v>
      </c>
      <c r="U488" s="3" t="str">
        <f ca="1"/>
        <v>-</v>
      </c>
      <c r="V488" s="3" t="str">
        <f ca="1"/>
        <v>-</v>
      </c>
      <c r="W488" s="3" t="str">
        <f ca="1"/>
        <v>-</v>
      </c>
      <c r="X488" s="3" t="str">
        <f ca="1"/>
        <v>-</v>
      </c>
      <c r="Y488" s="3" t="str">
        <f ca="1"/>
        <v>-</v>
      </c>
    </row>
    <row r="489" spans="1:25" x14ac:dyDescent="0.25">
      <c r="A489">
        <v>487</v>
      </c>
      <c r="B489" s="9">
        <f t="shared" si="67"/>
        <v>13.527777777777779</v>
      </c>
      <c r="C489" s="3">
        <f t="shared" ca="1" si="69"/>
        <v>6</v>
      </c>
      <c r="D489">
        <f t="shared" ca="1" si="70"/>
        <v>542.19551094833537</v>
      </c>
      <c r="E489" s="8">
        <f t="shared" ca="1" si="71"/>
        <v>0.9255126911092455</v>
      </c>
      <c r="F489" s="8">
        <f t="shared" ca="1" si="72"/>
        <v>529.39325931448843</v>
      </c>
      <c r="G489" s="8">
        <f t="shared" ca="1" si="73"/>
        <v>1.0668618900541649</v>
      </c>
      <c r="H489" s="8" t="str">
        <f t="shared" ca="1" si="74"/>
        <v>-</v>
      </c>
      <c r="I489" s="8" t="str">
        <f t="shared" ca="1" si="75"/>
        <v>-</v>
      </c>
      <c r="K489" s="7">
        <f t="shared" ca="1" si="68"/>
        <v>542.19551094833537</v>
      </c>
      <c r="L489" s="7">
        <f t="array" aca="1" ref="L489:Q489" ca="1">IF(K489&lt;fPower1,(fPower1-K489)*K489*fRev0/dLowInterp1+(K489-fPower0)*K489*fRev1/dLowInterp2,
IF(K489&lt;fPower3,(K489-fPower2)*(K489-fPower3)*fRev1/dHighInterp1-(K489-fPower1)*(K489-fPower3)*fRev2/dHighInterp2+(K489-fPower1)*(K489-fPower2)*fRev3/dHighInterp3,1))</f>
        <v>1</v>
      </c>
      <c r="M489" s="8">
        <f ca="1"/>
        <v>1</v>
      </c>
      <c r="N489" s="8">
        <f ca="1"/>
        <v>1</v>
      </c>
      <c r="O489" s="8">
        <f ca="1"/>
        <v>1</v>
      </c>
      <c r="P489" s="8">
        <f ca="1"/>
        <v>1</v>
      </c>
      <c r="Q489" s="8">
        <f ca="1"/>
        <v>0.9255126911092455</v>
      </c>
      <c r="S489" s="10" t="str">
        <f t="shared" ca="1" si="76"/>
        <v>-</v>
      </c>
      <c r="T489" s="6" t="str">
        <f t="array" aca="1" ref="T489:Y489" ca="1">IFERROR(IF(S489&lt;fRev1,(SQRT(dLowCoeffB^2+S489*dLowCoeffA*4)-dLowCoeffB)/(dLowCoeffA*2),
(SQRT(dHighCoeffB^2-(fRev1*fPower2*fPower3/dHighInterp1
-fRev2*fPower1*fPower3/dHighInterp2+fRev3*fPower1*fPower2/dHighInterp3-S489)
*dHighCoeffA*4)+dHighCoeffB)/(dHighCoeffA*2)),"-")</f>
        <v>-</v>
      </c>
      <c r="U489" s="3" t="str">
        <f ca="1"/>
        <v>-</v>
      </c>
      <c r="V489" s="3" t="str">
        <f ca="1"/>
        <v>-</v>
      </c>
      <c r="W489" s="3" t="str">
        <f ca="1"/>
        <v>-</v>
      </c>
      <c r="X489" s="3" t="str">
        <f ca="1"/>
        <v>-</v>
      </c>
      <c r="Y489" s="3" t="str">
        <f ca="1"/>
        <v>-</v>
      </c>
    </row>
    <row r="490" spans="1:25" x14ac:dyDescent="0.25">
      <c r="A490">
        <v>488</v>
      </c>
      <c r="B490" s="9">
        <f t="shared" si="67"/>
        <v>13.555555555555555</v>
      </c>
      <c r="C490" s="3">
        <f t="shared" ca="1" si="69"/>
        <v>6</v>
      </c>
      <c r="D490">
        <f t="shared" ca="1" si="70"/>
        <v>543.19551094833537</v>
      </c>
      <c r="E490" s="8">
        <f t="shared" ca="1" si="71"/>
        <v>0.92669037322604098</v>
      </c>
      <c r="F490" s="8">
        <f t="shared" ca="1" si="72"/>
        <v>530.0668934852954</v>
      </c>
      <c r="G490" s="8">
        <f t="shared" ca="1" si="73"/>
        <v>1.0709519123804403</v>
      </c>
      <c r="H490" s="8" t="str">
        <f t="shared" ca="1" si="74"/>
        <v>-</v>
      </c>
      <c r="I490" s="8" t="str">
        <f t="shared" ca="1" si="75"/>
        <v>-</v>
      </c>
      <c r="K490" s="7">
        <f t="shared" ca="1" si="68"/>
        <v>543.19551094833537</v>
      </c>
      <c r="L490" s="7">
        <f t="array" aca="1" ref="L490:Q490" ca="1">IF(K490&lt;fPower1,(fPower1-K490)*K490*fRev0/dLowInterp1+(K490-fPower0)*K490*fRev1/dLowInterp2,
IF(K490&lt;fPower3,(K490-fPower2)*(K490-fPower3)*fRev1/dHighInterp1-(K490-fPower1)*(K490-fPower3)*fRev2/dHighInterp2+(K490-fPower1)*(K490-fPower2)*fRev3/dHighInterp3,1))</f>
        <v>1</v>
      </c>
      <c r="M490" s="8">
        <f ca="1"/>
        <v>1</v>
      </c>
      <c r="N490" s="8">
        <f ca="1"/>
        <v>1</v>
      </c>
      <c r="O490" s="8">
        <f ca="1"/>
        <v>1</v>
      </c>
      <c r="P490" s="8">
        <f ca="1"/>
        <v>1</v>
      </c>
      <c r="Q490" s="8">
        <f ca="1"/>
        <v>0.92669037322604098</v>
      </c>
      <c r="S490" s="10" t="str">
        <f t="shared" ca="1" si="76"/>
        <v>-</v>
      </c>
      <c r="T490" s="6" t="str">
        <f t="array" aca="1" ref="T490:Y490" ca="1">IFERROR(IF(S490&lt;fRev1,(SQRT(dLowCoeffB^2+S490*dLowCoeffA*4)-dLowCoeffB)/(dLowCoeffA*2),
(SQRT(dHighCoeffB^2-(fRev1*fPower2*fPower3/dHighInterp1
-fRev2*fPower1*fPower3/dHighInterp2+fRev3*fPower1*fPower2/dHighInterp3-S490)
*dHighCoeffA*4)+dHighCoeffB)/(dHighCoeffA*2)),"-")</f>
        <v>-</v>
      </c>
      <c r="U490" s="3" t="str">
        <f ca="1"/>
        <v>-</v>
      </c>
      <c r="V490" s="3" t="str">
        <f ca="1"/>
        <v>-</v>
      </c>
      <c r="W490" s="3" t="str">
        <f ca="1"/>
        <v>-</v>
      </c>
      <c r="X490" s="3" t="str">
        <f ca="1"/>
        <v>-</v>
      </c>
      <c r="Y490" s="3" t="str">
        <f ca="1"/>
        <v>-</v>
      </c>
    </row>
    <row r="491" spans="1:25" x14ac:dyDescent="0.25">
      <c r="A491">
        <v>489</v>
      </c>
      <c r="B491" s="9">
        <f t="shared" si="67"/>
        <v>13.583333333333334</v>
      </c>
      <c r="C491" s="3">
        <f t="shared" ca="1" si="69"/>
        <v>6</v>
      </c>
      <c r="D491">
        <f t="shared" ca="1" si="70"/>
        <v>544.19551094833537</v>
      </c>
      <c r="E491" s="8">
        <f t="shared" ca="1" si="71"/>
        <v>0.9278614906881606</v>
      </c>
      <c r="F491" s="8">
        <f t="shared" ca="1" si="72"/>
        <v>530.73677267362791</v>
      </c>
      <c r="G491" s="8">
        <f t="shared" ca="1" si="73"/>
        <v>1.0750471035276135</v>
      </c>
      <c r="H491" s="8" t="str">
        <f t="shared" ca="1" si="74"/>
        <v>-</v>
      </c>
      <c r="I491" s="8" t="str">
        <f t="shared" ca="1" si="75"/>
        <v>-</v>
      </c>
      <c r="K491" s="7">
        <f t="shared" ca="1" si="68"/>
        <v>544.19551094833537</v>
      </c>
      <c r="L491" s="7">
        <f t="array" aca="1" ref="L491:Q491" ca="1">IF(K491&lt;fPower1,(fPower1-K491)*K491*fRev0/dLowInterp1+(K491-fPower0)*K491*fRev1/dLowInterp2,
IF(K491&lt;fPower3,(K491-fPower2)*(K491-fPower3)*fRev1/dHighInterp1-(K491-fPower1)*(K491-fPower3)*fRev2/dHighInterp2+(K491-fPower1)*(K491-fPower2)*fRev3/dHighInterp3,1))</f>
        <v>1</v>
      </c>
      <c r="M491" s="8">
        <f ca="1"/>
        <v>1</v>
      </c>
      <c r="N491" s="8">
        <f ca="1"/>
        <v>1</v>
      </c>
      <c r="O491" s="8">
        <f ca="1"/>
        <v>1</v>
      </c>
      <c r="P491" s="8">
        <f ca="1"/>
        <v>1</v>
      </c>
      <c r="Q491" s="8">
        <f ca="1"/>
        <v>0.9278614906881606</v>
      </c>
      <c r="S491" s="10" t="str">
        <f t="shared" ca="1" si="76"/>
        <v>-</v>
      </c>
      <c r="T491" s="6" t="str">
        <f t="array" aca="1" ref="T491:Y491" ca="1">IFERROR(IF(S491&lt;fRev1,(SQRT(dLowCoeffB^2+S491*dLowCoeffA*4)-dLowCoeffB)/(dLowCoeffA*2),
(SQRT(dHighCoeffB^2-(fRev1*fPower2*fPower3/dHighInterp1
-fRev2*fPower1*fPower3/dHighInterp2+fRev3*fPower1*fPower2/dHighInterp3-S491)
*dHighCoeffA*4)+dHighCoeffB)/(dHighCoeffA*2)),"-")</f>
        <v>-</v>
      </c>
      <c r="U491" s="3" t="str">
        <f ca="1"/>
        <v>-</v>
      </c>
      <c r="V491" s="3" t="str">
        <f ca="1"/>
        <v>-</v>
      </c>
      <c r="W491" s="3" t="str">
        <f ca="1"/>
        <v>-</v>
      </c>
      <c r="X491" s="3" t="str">
        <f ca="1"/>
        <v>-</v>
      </c>
      <c r="Y491" s="3" t="str">
        <f ca="1"/>
        <v>-</v>
      </c>
    </row>
    <row r="492" spans="1:25" x14ac:dyDescent="0.25">
      <c r="A492">
        <v>490</v>
      </c>
      <c r="B492" s="9">
        <f t="shared" si="67"/>
        <v>13.611111111111111</v>
      </c>
      <c r="C492" s="3">
        <f t="shared" ca="1" si="69"/>
        <v>6</v>
      </c>
      <c r="D492">
        <f t="shared" ca="1" si="70"/>
        <v>545.19551094833537</v>
      </c>
      <c r="E492" s="8">
        <f t="shared" ca="1" si="71"/>
        <v>0.92902604349560447</v>
      </c>
      <c r="F492" s="8">
        <f t="shared" ca="1" si="72"/>
        <v>531.40289687948575</v>
      </c>
      <c r="G492" s="8">
        <f t="shared" ca="1" si="73"/>
        <v>1.079147434522054</v>
      </c>
      <c r="H492" s="8" t="str">
        <f t="shared" ca="1" si="74"/>
        <v>-</v>
      </c>
      <c r="I492" s="8" t="str">
        <f t="shared" ca="1" si="75"/>
        <v>-</v>
      </c>
      <c r="K492" s="7">
        <f t="shared" ca="1" si="68"/>
        <v>545.19551094833537</v>
      </c>
      <c r="L492" s="7">
        <f t="array" aca="1" ref="L492:Q492" ca="1">IF(K492&lt;fPower1,(fPower1-K492)*K492*fRev0/dLowInterp1+(K492-fPower0)*K492*fRev1/dLowInterp2,
IF(K492&lt;fPower3,(K492-fPower2)*(K492-fPower3)*fRev1/dHighInterp1-(K492-fPower1)*(K492-fPower3)*fRev2/dHighInterp2+(K492-fPower1)*(K492-fPower2)*fRev3/dHighInterp3,1))</f>
        <v>1</v>
      </c>
      <c r="M492" s="8">
        <f ca="1"/>
        <v>1</v>
      </c>
      <c r="N492" s="8">
        <f ca="1"/>
        <v>1</v>
      </c>
      <c r="O492" s="8">
        <f ca="1"/>
        <v>1</v>
      </c>
      <c r="P492" s="8">
        <f ca="1"/>
        <v>1</v>
      </c>
      <c r="Q492" s="8">
        <f ca="1"/>
        <v>0.92902604349560447</v>
      </c>
      <c r="S492" s="10" t="str">
        <f t="shared" ca="1" si="76"/>
        <v>-</v>
      </c>
      <c r="T492" s="6" t="str">
        <f t="array" aca="1" ref="T492:Y492" ca="1">IFERROR(IF(S492&lt;fRev1,(SQRT(dLowCoeffB^2+S492*dLowCoeffA*4)-dLowCoeffB)/(dLowCoeffA*2),
(SQRT(dHighCoeffB^2-(fRev1*fPower2*fPower3/dHighInterp1
-fRev2*fPower1*fPower3/dHighInterp2+fRev3*fPower1*fPower2/dHighInterp3-S492)
*dHighCoeffA*4)+dHighCoeffB)/(dHighCoeffA*2)),"-")</f>
        <v>-</v>
      </c>
      <c r="U492" s="3" t="str">
        <f ca="1"/>
        <v>-</v>
      </c>
      <c r="V492" s="3" t="str">
        <f ca="1"/>
        <v>-</v>
      </c>
      <c r="W492" s="3" t="str">
        <f ca="1"/>
        <v>-</v>
      </c>
      <c r="X492" s="3" t="str">
        <f ca="1"/>
        <v>-</v>
      </c>
      <c r="Y492" s="3" t="str">
        <f ca="1"/>
        <v>-</v>
      </c>
    </row>
    <row r="493" spans="1:25" x14ac:dyDescent="0.25">
      <c r="A493">
        <v>491</v>
      </c>
      <c r="B493" s="9">
        <f t="shared" si="67"/>
        <v>13.638888888888889</v>
      </c>
      <c r="C493" s="3">
        <f t="shared" ca="1" si="69"/>
        <v>6</v>
      </c>
      <c r="D493">
        <f t="shared" ca="1" si="70"/>
        <v>546.19551094833537</v>
      </c>
      <c r="E493" s="8">
        <f t="shared" ca="1" si="71"/>
        <v>0.9301840316483726</v>
      </c>
      <c r="F493" s="8">
        <f t="shared" ca="1" si="72"/>
        <v>532.06526610286915</v>
      </c>
      <c r="G493" s="8">
        <f t="shared" ca="1" si="73"/>
        <v>1.0832528763901317</v>
      </c>
      <c r="H493" s="8" t="str">
        <f t="shared" ca="1" si="74"/>
        <v>-</v>
      </c>
      <c r="I493" s="8" t="str">
        <f t="shared" ca="1" si="75"/>
        <v>-</v>
      </c>
      <c r="K493" s="7">
        <f t="shared" ca="1" si="68"/>
        <v>546.19551094833537</v>
      </c>
      <c r="L493" s="7">
        <f t="array" aca="1" ref="L493:Q493" ca="1">IF(K493&lt;fPower1,(fPower1-K493)*K493*fRev0/dLowInterp1+(K493-fPower0)*K493*fRev1/dLowInterp2,
IF(K493&lt;fPower3,(K493-fPower2)*(K493-fPower3)*fRev1/dHighInterp1-(K493-fPower1)*(K493-fPower3)*fRev2/dHighInterp2+(K493-fPower1)*(K493-fPower2)*fRev3/dHighInterp3,1))</f>
        <v>1</v>
      </c>
      <c r="M493" s="8">
        <f ca="1"/>
        <v>1</v>
      </c>
      <c r="N493" s="8">
        <f ca="1"/>
        <v>1</v>
      </c>
      <c r="O493" s="8">
        <f ca="1"/>
        <v>1</v>
      </c>
      <c r="P493" s="8">
        <f ca="1"/>
        <v>1</v>
      </c>
      <c r="Q493" s="8">
        <f ca="1"/>
        <v>0.9301840316483726</v>
      </c>
      <c r="S493" s="10" t="str">
        <f t="shared" ca="1" si="76"/>
        <v>-</v>
      </c>
      <c r="T493" s="6" t="str">
        <f t="array" aca="1" ref="T493:Y493" ca="1">IFERROR(IF(S493&lt;fRev1,(SQRT(dLowCoeffB^2+S493*dLowCoeffA*4)-dLowCoeffB)/(dLowCoeffA*2),
(SQRT(dHighCoeffB^2-(fRev1*fPower2*fPower3/dHighInterp1
-fRev2*fPower1*fPower3/dHighInterp2+fRev3*fPower1*fPower2/dHighInterp3-S493)
*dHighCoeffA*4)+dHighCoeffB)/(dHighCoeffA*2)),"-")</f>
        <v>-</v>
      </c>
      <c r="U493" s="3" t="str">
        <f ca="1"/>
        <v>-</v>
      </c>
      <c r="V493" s="3" t="str">
        <f ca="1"/>
        <v>-</v>
      </c>
      <c r="W493" s="3" t="str">
        <f ca="1"/>
        <v>-</v>
      </c>
      <c r="X493" s="3" t="str">
        <f ca="1"/>
        <v>-</v>
      </c>
      <c r="Y493" s="3" t="str">
        <f ca="1"/>
        <v>-</v>
      </c>
    </row>
    <row r="494" spans="1:25" x14ac:dyDescent="0.25">
      <c r="A494">
        <v>492</v>
      </c>
      <c r="B494" s="9">
        <f t="shared" si="67"/>
        <v>13.666666666666666</v>
      </c>
      <c r="C494" s="3">
        <f t="shared" ca="1" si="69"/>
        <v>6</v>
      </c>
      <c r="D494">
        <f t="shared" ca="1" si="70"/>
        <v>547.19551094833537</v>
      </c>
      <c r="E494" s="8">
        <f t="shared" ca="1" si="71"/>
        <v>0.93133545514646499</v>
      </c>
      <c r="F494" s="8">
        <f t="shared" ca="1" si="72"/>
        <v>532.72388034377798</v>
      </c>
      <c r="G494" s="8">
        <f t="shared" ca="1" si="73"/>
        <v>1.0873634001582164</v>
      </c>
      <c r="H494" s="8" t="str">
        <f t="shared" ca="1" si="74"/>
        <v>-</v>
      </c>
      <c r="I494" s="8" t="str">
        <f t="shared" ca="1" si="75"/>
        <v>-</v>
      </c>
      <c r="K494" s="7">
        <f t="shared" ca="1" si="68"/>
        <v>547.19551094833537</v>
      </c>
      <c r="L494" s="7">
        <f t="array" aca="1" ref="L494:Q494" ca="1">IF(K494&lt;fPower1,(fPower1-K494)*K494*fRev0/dLowInterp1+(K494-fPower0)*K494*fRev1/dLowInterp2,
IF(K494&lt;fPower3,(K494-fPower2)*(K494-fPower3)*fRev1/dHighInterp1-(K494-fPower1)*(K494-fPower3)*fRev2/dHighInterp2+(K494-fPower1)*(K494-fPower2)*fRev3/dHighInterp3,1))</f>
        <v>1</v>
      </c>
      <c r="M494" s="8">
        <f ca="1"/>
        <v>1</v>
      </c>
      <c r="N494" s="8">
        <f ca="1"/>
        <v>1</v>
      </c>
      <c r="O494" s="8">
        <f ca="1"/>
        <v>1</v>
      </c>
      <c r="P494" s="8">
        <f ca="1"/>
        <v>1</v>
      </c>
      <c r="Q494" s="8">
        <f ca="1"/>
        <v>0.93133545514646499</v>
      </c>
      <c r="S494" s="10" t="str">
        <f t="shared" ca="1" si="76"/>
        <v>-</v>
      </c>
      <c r="T494" s="6" t="str">
        <f t="array" aca="1" ref="T494:Y494" ca="1">IFERROR(IF(S494&lt;fRev1,(SQRT(dLowCoeffB^2+S494*dLowCoeffA*4)-dLowCoeffB)/(dLowCoeffA*2),
(SQRT(dHighCoeffB^2-(fRev1*fPower2*fPower3/dHighInterp1
-fRev2*fPower1*fPower3/dHighInterp2+fRev3*fPower1*fPower2/dHighInterp3-S494)
*dHighCoeffA*4)+dHighCoeffB)/(dHighCoeffA*2)),"-")</f>
        <v>-</v>
      </c>
      <c r="U494" s="3" t="str">
        <f ca="1"/>
        <v>-</v>
      </c>
      <c r="V494" s="3" t="str">
        <f ca="1"/>
        <v>-</v>
      </c>
      <c r="W494" s="3" t="str">
        <f ca="1"/>
        <v>-</v>
      </c>
      <c r="X494" s="3" t="str">
        <f ca="1"/>
        <v>-</v>
      </c>
      <c r="Y494" s="3" t="str">
        <f ca="1"/>
        <v>-</v>
      </c>
    </row>
    <row r="495" spans="1:25" x14ac:dyDescent="0.25">
      <c r="A495">
        <v>493</v>
      </c>
      <c r="B495" s="9">
        <f t="shared" si="67"/>
        <v>13.694444444444445</v>
      </c>
      <c r="C495" s="3">
        <f t="shared" ca="1" si="69"/>
        <v>6</v>
      </c>
      <c r="D495">
        <f t="shared" ca="1" si="70"/>
        <v>548.19551094833537</v>
      </c>
      <c r="E495" s="8">
        <f t="shared" ca="1" si="71"/>
        <v>0.93248031398988163</v>
      </c>
      <c r="F495" s="8">
        <f t="shared" ca="1" si="72"/>
        <v>533.37873960221225</v>
      </c>
      <c r="G495" s="8">
        <f t="shared" ca="1" si="73"/>
        <v>1.091478976852678</v>
      </c>
      <c r="H495" s="8" t="str">
        <f t="shared" ca="1" si="74"/>
        <v>-</v>
      </c>
      <c r="I495" s="8" t="str">
        <f t="shared" ca="1" si="75"/>
        <v>-</v>
      </c>
      <c r="K495" s="7">
        <f t="shared" ca="1" si="68"/>
        <v>548.19551094833537</v>
      </c>
      <c r="L495" s="7">
        <f t="array" aca="1" ref="L495:Q495" ca="1">IF(K495&lt;fPower1,(fPower1-K495)*K495*fRev0/dLowInterp1+(K495-fPower0)*K495*fRev1/dLowInterp2,
IF(K495&lt;fPower3,(K495-fPower2)*(K495-fPower3)*fRev1/dHighInterp1-(K495-fPower1)*(K495-fPower3)*fRev2/dHighInterp2+(K495-fPower1)*(K495-fPower2)*fRev3/dHighInterp3,1))</f>
        <v>1</v>
      </c>
      <c r="M495" s="8">
        <f ca="1"/>
        <v>1</v>
      </c>
      <c r="N495" s="8">
        <f ca="1"/>
        <v>1</v>
      </c>
      <c r="O495" s="8">
        <f ca="1"/>
        <v>1</v>
      </c>
      <c r="P495" s="8">
        <f ca="1"/>
        <v>1</v>
      </c>
      <c r="Q495" s="8">
        <f ca="1"/>
        <v>0.93248031398988163</v>
      </c>
      <c r="S495" s="10" t="str">
        <f t="shared" ca="1" si="76"/>
        <v>-</v>
      </c>
      <c r="T495" s="6" t="str">
        <f t="array" aca="1" ref="T495:Y495" ca="1">IFERROR(IF(S495&lt;fRev1,(SQRT(dLowCoeffB^2+S495*dLowCoeffA*4)-dLowCoeffB)/(dLowCoeffA*2),
(SQRT(dHighCoeffB^2-(fRev1*fPower2*fPower3/dHighInterp1
-fRev2*fPower1*fPower3/dHighInterp2+fRev3*fPower1*fPower2/dHighInterp3-S495)
*dHighCoeffA*4)+dHighCoeffB)/(dHighCoeffA*2)),"-")</f>
        <v>-</v>
      </c>
      <c r="U495" s="3" t="str">
        <f ca="1"/>
        <v>-</v>
      </c>
      <c r="V495" s="3" t="str">
        <f ca="1"/>
        <v>-</v>
      </c>
      <c r="W495" s="3" t="str">
        <f ca="1"/>
        <v>-</v>
      </c>
      <c r="X495" s="3" t="str">
        <f ca="1"/>
        <v>-</v>
      </c>
      <c r="Y495" s="3" t="str">
        <f ca="1"/>
        <v>-</v>
      </c>
    </row>
    <row r="496" spans="1:25" x14ac:dyDescent="0.25">
      <c r="A496">
        <v>494</v>
      </c>
      <c r="B496" s="9">
        <f t="shared" si="67"/>
        <v>13.722222222222221</v>
      </c>
      <c r="C496" s="3">
        <f t="shared" ca="1" si="69"/>
        <v>6</v>
      </c>
      <c r="D496">
        <f t="shared" ca="1" si="70"/>
        <v>549.19551094833537</v>
      </c>
      <c r="E496" s="8">
        <f t="shared" ca="1" si="71"/>
        <v>0.93361860817862241</v>
      </c>
      <c r="F496" s="8">
        <f t="shared" ca="1" si="72"/>
        <v>534.02984387817207</v>
      </c>
      <c r="G496" s="8">
        <f t="shared" ca="1" si="73"/>
        <v>1.0955995774998861</v>
      </c>
      <c r="H496" s="8" t="str">
        <f t="shared" ca="1" si="74"/>
        <v>-</v>
      </c>
      <c r="I496" s="8" t="str">
        <f t="shared" ca="1" si="75"/>
        <v>-</v>
      </c>
      <c r="K496" s="7">
        <f t="shared" ca="1" si="68"/>
        <v>549.19551094833537</v>
      </c>
      <c r="L496" s="7">
        <f t="array" aca="1" ref="L496:Q496" ca="1">IF(K496&lt;fPower1,(fPower1-K496)*K496*fRev0/dLowInterp1+(K496-fPower0)*K496*fRev1/dLowInterp2,
IF(K496&lt;fPower3,(K496-fPower2)*(K496-fPower3)*fRev1/dHighInterp1-(K496-fPower1)*(K496-fPower3)*fRev2/dHighInterp2+(K496-fPower1)*(K496-fPower2)*fRev3/dHighInterp3,1))</f>
        <v>1</v>
      </c>
      <c r="M496" s="8">
        <f ca="1"/>
        <v>1</v>
      </c>
      <c r="N496" s="8">
        <f ca="1"/>
        <v>1</v>
      </c>
      <c r="O496" s="8">
        <f ca="1"/>
        <v>1</v>
      </c>
      <c r="P496" s="8">
        <f ca="1"/>
        <v>1</v>
      </c>
      <c r="Q496" s="8">
        <f ca="1"/>
        <v>0.93361860817862241</v>
      </c>
      <c r="S496" s="10" t="str">
        <f t="shared" ca="1" si="76"/>
        <v>-</v>
      </c>
      <c r="T496" s="6" t="str">
        <f t="array" aca="1" ref="T496:Y496" ca="1">IFERROR(IF(S496&lt;fRev1,(SQRT(dLowCoeffB^2+S496*dLowCoeffA*4)-dLowCoeffB)/(dLowCoeffA*2),
(SQRT(dHighCoeffB^2-(fRev1*fPower2*fPower3/dHighInterp1
-fRev2*fPower1*fPower3/dHighInterp2+fRev3*fPower1*fPower2/dHighInterp3-S496)
*dHighCoeffA*4)+dHighCoeffB)/(dHighCoeffA*2)),"-")</f>
        <v>-</v>
      </c>
      <c r="U496" s="3" t="str">
        <f ca="1"/>
        <v>-</v>
      </c>
      <c r="V496" s="3" t="str">
        <f ca="1"/>
        <v>-</v>
      </c>
      <c r="W496" s="3" t="str">
        <f ca="1"/>
        <v>-</v>
      </c>
      <c r="X496" s="3" t="str">
        <f ca="1"/>
        <v>-</v>
      </c>
      <c r="Y496" s="3" t="str">
        <f ca="1"/>
        <v>-</v>
      </c>
    </row>
    <row r="497" spans="1:25" x14ac:dyDescent="0.25">
      <c r="A497">
        <v>495</v>
      </c>
      <c r="B497" s="9">
        <f t="shared" si="67"/>
        <v>13.75</v>
      </c>
      <c r="C497" s="3">
        <f t="shared" ca="1" si="69"/>
        <v>6</v>
      </c>
      <c r="D497">
        <f t="shared" ca="1" si="70"/>
        <v>550.19551094833537</v>
      </c>
      <c r="E497" s="8">
        <f t="shared" ca="1" si="71"/>
        <v>0.93475033771268756</v>
      </c>
      <c r="F497" s="8">
        <f t="shared" ca="1" si="72"/>
        <v>534.67719317165734</v>
      </c>
      <c r="G497" s="8">
        <f t="shared" ca="1" si="73"/>
        <v>1.0997251731262105</v>
      </c>
      <c r="H497" s="8" t="str">
        <f t="shared" ca="1" si="74"/>
        <v>-</v>
      </c>
      <c r="I497" s="8" t="str">
        <f t="shared" ca="1" si="75"/>
        <v>-</v>
      </c>
      <c r="K497" s="7">
        <f t="shared" ca="1" si="68"/>
        <v>550.19551094833537</v>
      </c>
      <c r="L497" s="7">
        <f t="array" aca="1" ref="L497:Q497" ca="1">IF(K497&lt;fPower1,(fPower1-K497)*K497*fRev0/dLowInterp1+(K497-fPower0)*K497*fRev1/dLowInterp2,
IF(K497&lt;fPower3,(K497-fPower2)*(K497-fPower3)*fRev1/dHighInterp1-(K497-fPower1)*(K497-fPower3)*fRev2/dHighInterp2+(K497-fPower1)*(K497-fPower2)*fRev3/dHighInterp3,1))</f>
        <v>1</v>
      </c>
      <c r="M497" s="8">
        <f ca="1"/>
        <v>1</v>
      </c>
      <c r="N497" s="8">
        <f ca="1"/>
        <v>1</v>
      </c>
      <c r="O497" s="8">
        <f ca="1"/>
        <v>1</v>
      </c>
      <c r="P497" s="8">
        <f ca="1"/>
        <v>1</v>
      </c>
      <c r="Q497" s="8">
        <f ca="1"/>
        <v>0.93475033771268756</v>
      </c>
      <c r="S497" s="10" t="str">
        <f t="shared" ca="1" si="76"/>
        <v>-</v>
      </c>
      <c r="T497" s="6" t="str">
        <f t="array" aca="1" ref="T497:Y497" ca="1">IFERROR(IF(S497&lt;fRev1,(SQRT(dLowCoeffB^2+S497*dLowCoeffA*4)-dLowCoeffB)/(dLowCoeffA*2),
(SQRT(dHighCoeffB^2-(fRev1*fPower2*fPower3/dHighInterp1
-fRev2*fPower1*fPower3/dHighInterp2+fRev3*fPower1*fPower2/dHighInterp3-S497)
*dHighCoeffA*4)+dHighCoeffB)/(dHighCoeffA*2)),"-")</f>
        <v>-</v>
      </c>
      <c r="U497" s="3" t="str">
        <f ca="1"/>
        <v>-</v>
      </c>
      <c r="V497" s="3" t="str">
        <f ca="1"/>
        <v>-</v>
      </c>
      <c r="W497" s="3" t="str">
        <f ca="1"/>
        <v>-</v>
      </c>
      <c r="X497" s="3" t="str">
        <f ca="1"/>
        <v>-</v>
      </c>
      <c r="Y497" s="3" t="str">
        <f ca="1"/>
        <v>-</v>
      </c>
    </row>
    <row r="498" spans="1:25" x14ac:dyDescent="0.25">
      <c r="A498">
        <v>496</v>
      </c>
      <c r="B498" s="9">
        <f t="shared" si="67"/>
        <v>13.777777777777779</v>
      </c>
      <c r="C498" s="3">
        <f t="shared" ca="1" si="69"/>
        <v>6</v>
      </c>
      <c r="D498">
        <f t="shared" ca="1" si="70"/>
        <v>551.19551094833537</v>
      </c>
      <c r="E498" s="8">
        <f t="shared" ca="1" si="71"/>
        <v>0.93587550259207686</v>
      </c>
      <c r="F498" s="8">
        <f t="shared" ca="1" si="72"/>
        <v>535.32078748266792</v>
      </c>
      <c r="G498" s="8">
        <f t="shared" ca="1" si="73"/>
        <v>1.1038557347580213</v>
      </c>
      <c r="H498" s="8" t="str">
        <f t="shared" ca="1" si="74"/>
        <v>-</v>
      </c>
      <c r="I498" s="8" t="str">
        <f t="shared" ca="1" si="75"/>
        <v>-</v>
      </c>
      <c r="K498" s="7">
        <f t="shared" ca="1" si="68"/>
        <v>551.19551094833537</v>
      </c>
      <c r="L498" s="7">
        <f t="array" aca="1" ref="L498:Q498" ca="1">IF(K498&lt;fPower1,(fPower1-K498)*K498*fRev0/dLowInterp1+(K498-fPower0)*K498*fRev1/dLowInterp2,
IF(K498&lt;fPower3,(K498-fPower2)*(K498-fPower3)*fRev1/dHighInterp1-(K498-fPower1)*(K498-fPower3)*fRev2/dHighInterp2+(K498-fPower1)*(K498-fPower2)*fRev3/dHighInterp3,1))</f>
        <v>1</v>
      </c>
      <c r="M498" s="8">
        <f ca="1"/>
        <v>1</v>
      </c>
      <c r="N498" s="8">
        <f ca="1"/>
        <v>1</v>
      </c>
      <c r="O498" s="8">
        <f ca="1"/>
        <v>1</v>
      </c>
      <c r="P498" s="8">
        <f ca="1"/>
        <v>1</v>
      </c>
      <c r="Q498" s="8">
        <f ca="1"/>
        <v>0.93587550259207686</v>
      </c>
      <c r="S498" s="10" t="str">
        <f t="shared" ca="1" si="76"/>
        <v>-</v>
      </c>
      <c r="T498" s="6" t="str">
        <f t="array" aca="1" ref="T498:Y498" ca="1">IFERROR(IF(S498&lt;fRev1,(SQRT(dLowCoeffB^2+S498*dLowCoeffA*4)-dLowCoeffB)/(dLowCoeffA*2),
(SQRT(dHighCoeffB^2-(fRev1*fPower2*fPower3/dHighInterp1
-fRev2*fPower1*fPower3/dHighInterp2+fRev3*fPower1*fPower2/dHighInterp3-S498)
*dHighCoeffA*4)+dHighCoeffB)/(dHighCoeffA*2)),"-")</f>
        <v>-</v>
      </c>
      <c r="U498" s="3" t="str">
        <f ca="1"/>
        <v>-</v>
      </c>
      <c r="V498" s="3" t="str">
        <f ca="1"/>
        <v>-</v>
      </c>
      <c r="W498" s="3" t="str">
        <f ca="1"/>
        <v>-</v>
      </c>
      <c r="X498" s="3" t="str">
        <f ca="1"/>
        <v>-</v>
      </c>
      <c r="Y498" s="3" t="str">
        <f ca="1"/>
        <v>-</v>
      </c>
    </row>
    <row r="499" spans="1:25" x14ac:dyDescent="0.25">
      <c r="A499">
        <v>497</v>
      </c>
      <c r="B499" s="9">
        <f t="shared" si="67"/>
        <v>13.805555555555555</v>
      </c>
      <c r="C499" s="3">
        <f t="shared" ca="1" si="69"/>
        <v>6</v>
      </c>
      <c r="D499">
        <f t="shared" ca="1" si="70"/>
        <v>552.19551094833537</v>
      </c>
      <c r="E499" s="8">
        <f t="shared" ca="1" si="71"/>
        <v>0.93699410281679052</v>
      </c>
      <c r="F499" s="8">
        <f t="shared" ca="1" si="72"/>
        <v>535.96062681120418</v>
      </c>
      <c r="G499" s="8">
        <f t="shared" ca="1" si="73"/>
        <v>1.1079912334216881</v>
      </c>
      <c r="H499" s="8" t="str">
        <f t="shared" ca="1" si="74"/>
        <v>-</v>
      </c>
      <c r="I499" s="8" t="str">
        <f t="shared" ca="1" si="75"/>
        <v>-</v>
      </c>
      <c r="K499" s="7">
        <f t="shared" ca="1" si="68"/>
        <v>552.19551094833537</v>
      </c>
      <c r="L499" s="7">
        <f t="array" aca="1" ref="L499:Q499" ca="1">IF(K499&lt;fPower1,(fPower1-K499)*K499*fRev0/dLowInterp1+(K499-fPower0)*K499*fRev1/dLowInterp2,
IF(K499&lt;fPower3,(K499-fPower2)*(K499-fPower3)*fRev1/dHighInterp1-(K499-fPower1)*(K499-fPower3)*fRev2/dHighInterp2+(K499-fPower1)*(K499-fPower2)*fRev3/dHighInterp3,1))</f>
        <v>1</v>
      </c>
      <c r="M499" s="8">
        <f ca="1"/>
        <v>1</v>
      </c>
      <c r="N499" s="8">
        <f ca="1"/>
        <v>1</v>
      </c>
      <c r="O499" s="8">
        <f ca="1"/>
        <v>1</v>
      </c>
      <c r="P499" s="8">
        <f ca="1"/>
        <v>1</v>
      </c>
      <c r="Q499" s="8">
        <f ca="1"/>
        <v>0.93699410281679052</v>
      </c>
      <c r="S499" s="10" t="str">
        <f t="shared" ca="1" si="76"/>
        <v>-</v>
      </c>
      <c r="T499" s="6" t="str">
        <f t="array" aca="1" ref="T499:Y499" ca="1">IFERROR(IF(S499&lt;fRev1,(SQRT(dLowCoeffB^2+S499*dLowCoeffA*4)-dLowCoeffB)/(dLowCoeffA*2),
(SQRT(dHighCoeffB^2-(fRev1*fPower2*fPower3/dHighInterp1
-fRev2*fPower1*fPower3/dHighInterp2+fRev3*fPower1*fPower2/dHighInterp3-S499)
*dHighCoeffA*4)+dHighCoeffB)/(dHighCoeffA*2)),"-")</f>
        <v>-</v>
      </c>
      <c r="U499" s="3" t="str">
        <f ca="1"/>
        <v>-</v>
      </c>
      <c r="V499" s="3" t="str">
        <f ca="1"/>
        <v>-</v>
      </c>
      <c r="W499" s="3" t="str">
        <f ca="1"/>
        <v>-</v>
      </c>
      <c r="X499" s="3" t="str">
        <f ca="1"/>
        <v>-</v>
      </c>
      <c r="Y499" s="3" t="str">
        <f ca="1"/>
        <v>-</v>
      </c>
    </row>
    <row r="500" spans="1:25" x14ac:dyDescent="0.25">
      <c r="A500">
        <v>498</v>
      </c>
      <c r="B500" s="9">
        <f t="shared" si="67"/>
        <v>13.833333333333334</v>
      </c>
      <c r="C500" s="3">
        <f t="shared" ca="1" si="69"/>
        <v>6</v>
      </c>
      <c r="D500">
        <f t="shared" ca="1" si="70"/>
        <v>553.19551094833537</v>
      </c>
      <c r="E500" s="8">
        <f t="shared" ca="1" si="71"/>
        <v>0.93810613838682821</v>
      </c>
      <c r="F500" s="8">
        <f t="shared" ca="1" si="72"/>
        <v>536.59671115726576</v>
      </c>
      <c r="G500" s="8">
        <f t="shared" ca="1" si="73"/>
        <v>1.1121316401435806</v>
      </c>
      <c r="H500" s="8" t="str">
        <f t="shared" ca="1" si="74"/>
        <v>-</v>
      </c>
      <c r="I500" s="8" t="str">
        <f t="shared" ca="1" si="75"/>
        <v>-</v>
      </c>
      <c r="K500" s="7">
        <f t="shared" ca="1" si="68"/>
        <v>553.19551094833537</v>
      </c>
      <c r="L500" s="7">
        <f t="array" aca="1" ref="L500:Q500" ca="1">IF(K500&lt;fPower1,(fPower1-K500)*K500*fRev0/dLowInterp1+(K500-fPower0)*K500*fRev1/dLowInterp2,
IF(K500&lt;fPower3,(K500-fPower2)*(K500-fPower3)*fRev1/dHighInterp1-(K500-fPower1)*(K500-fPower3)*fRev2/dHighInterp2+(K500-fPower1)*(K500-fPower2)*fRev3/dHighInterp3,1))</f>
        <v>1</v>
      </c>
      <c r="M500" s="8">
        <f ca="1"/>
        <v>1</v>
      </c>
      <c r="N500" s="8">
        <f ca="1"/>
        <v>1</v>
      </c>
      <c r="O500" s="8">
        <f ca="1"/>
        <v>1</v>
      </c>
      <c r="P500" s="8">
        <f ca="1"/>
        <v>1</v>
      </c>
      <c r="Q500" s="8">
        <f ca="1"/>
        <v>0.93810613838682821</v>
      </c>
      <c r="S500" s="10" t="str">
        <f t="shared" ca="1" si="76"/>
        <v>-</v>
      </c>
      <c r="T500" s="6" t="str">
        <f t="array" aca="1" ref="T500:Y500" ca="1">IFERROR(IF(S500&lt;fRev1,(SQRT(dLowCoeffB^2+S500*dLowCoeffA*4)-dLowCoeffB)/(dLowCoeffA*2),
(SQRT(dHighCoeffB^2-(fRev1*fPower2*fPower3/dHighInterp1
-fRev2*fPower1*fPower3/dHighInterp2+fRev3*fPower1*fPower2/dHighInterp3-S500)
*dHighCoeffA*4)+dHighCoeffB)/(dHighCoeffA*2)),"-")</f>
        <v>-</v>
      </c>
      <c r="U500" s="3" t="str">
        <f ca="1"/>
        <v>-</v>
      </c>
      <c r="V500" s="3" t="str">
        <f ca="1"/>
        <v>-</v>
      </c>
      <c r="W500" s="3" t="str">
        <f ca="1"/>
        <v>-</v>
      </c>
      <c r="X500" s="3" t="str">
        <f ca="1"/>
        <v>-</v>
      </c>
      <c r="Y500" s="3" t="str">
        <f ca="1"/>
        <v>-</v>
      </c>
    </row>
    <row r="501" spans="1:25" x14ac:dyDescent="0.25">
      <c r="A501">
        <v>499</v>
      </c>
      <c r="B501" s="9">
        <f t="shared" si="67"/>
        <v>13.861111111111111</v>
      </c>
      <c r="C501" s="3">
        <f t="shared" ca="1" si="69"/>
        <v>6</v>
      </c>
      <c r="D501">
        <f t="shared" ca="1" si="70"/>
        <v>554.19551094833537</v>
      </c>
      <c r="E501" s="8">
        <f t="shared" ca="1" si="71"/>
        <v>0.93921160930219028</v>
      </c>
      <c r="F501" s="8">
        <f t="shared" ca="1" si="72"/>
        <v>537.22904052085289</v>
      </c>
      <c r="G501" s="8">
        <f t="shared" ca="1" si="73"/>
        <v>1.1162769259500687</v>
      </c>
      <c r="H501" s="8" t="str">
        <f t="shared" ca="1" si="74"/>
        <v>-</v>
      </c>
      <c r="I501" s="8" t="str">
        <f t="shared" ca="1" si="75"/>
        <v>-</v>
      </c>
      <c r="K501" s="7">
        <f t="shared" ca="1" si="68"/>
        <v>554.19551094833537</v>
      </c>
      <c r="L501" s="7">
        <f t="array" aca="1" ref="L501:Q501" ca="1">IF(K501&lt;fPower1,(fPower1-K501)*K501*fRev0/dLowInterp1+(K501-fPower0)*K501*fRev1/dLowInterp2,
IF(K501&lt;fPower3,(K501-fPower2)*(K501-fPower3)*fRev1/dHighInterp1-(K501-fPower1)*(K501-fPower3)*fRev2/dHighInterp2+(K501-fPower1)*(K501-fPower2)*fRev3/dHighInterp3,1))</f>
        <v>1</v>
      </c>
      <c r="M501" s="8">
        <f ca="1"/>
        <v>1</v>
      </c>
      <c r="N501" s="8">
        <f ca="1"/>
        <v>1</v>
      </c>
      <c r="O501" s="8">
        <f ca="1"/>
        <v>1</v>
      </c>
      <c r="P501" s="8">
        <f ca="1"/>
        <v>1</v>
      </c>
      <c r="Q501" s="8">
        <f ca="1"/>
        <v>0.93921160930219028</v>
      </c>
      <c r="S501" s="10" t="str">
        <f t="shared" ca="1" si="76"/>
        <v>-</v>
      </c>
      <c r="T501" s="6" t="str">
        <f t="array" aca="1" ref="T501:Y501" ca="1">IFERROR(IF(S501&lt;fRev1,(SQRT(dLowCoeffB^2+S501*dLowCoeffA*4)-dLowCoeffB)/(dLowCoeffA*2),
(SQRT(dHighCoeffB^2-(fRev1*fPower2*fPower3/dHighInterp1
-fRev2*fPower1*fPower3/dHighInterp2+fRev3*fPower1*fPower2/dHighInterp3-S501)
*dHighCoeffA*4)+dHighCoeffB)/(dHighCoeffA*2)),"-")</f>
        <v>-</v>
      </c>
      <c r="U501" s="3" t="str">
        <f ca="1"/>
        <v>-</v>
      </c>
      <c r="V501" s="3" t="str">
        <f ca="1"/>
        <v>-</v>
      </c>
      <c r="W501" s="3" t="str">
        <f ca="1"/>
        <v>-</v>
      </c>
      <c r="X501" s="3" t="str">
        <f ca="1"/>
        <v>-</v>
      </c>
      <c r="Y501" s="3" t="str">
        <f ca="1"/>
        <v>-</v>
      </c>
    </row>
    <row r="502" spans="1:25" x14ac:dyDescent="0.25">
      <c r="A502">
        <v>500</v>
      </c>
      <c r="B502" s="9">
        <f t="shared" si="67"/>
        <v>13.888888888888889</v>
      </c>
      <c r="C502" s="3">
        <f t="shared" ca="1" si="69"/>
        <v>6</v>
      </c>
      <c r="D502">
        <f t="shared" ca="1" si="70"/>
        <v>555.19551094833537</v>
      </c>
      <c r="E502" s="8">
        <f t="shared" ca="1" si="71"/>
        <v>0.94031051556287648</v>
      </c>
      <c r="F502" s="8">
        <f t="shared" ca="1" si="72"/>
        <v>537.85761490196535</v>
      </c>
      <c r="G502" s="8">
        <f t="shared" ca="1" si="73"/>
        <v>1.1204270618675221</v>
      </c>
      <c r="H502" s="8" t="str">
        <f t="shared" ca="1" si="74"/>
        <v>-</v>
      </c>
      <c r="I502" s="8" t="str">
        <f t="shared" ca="1" si="75"/>
        <v>-</v>
      </c>
      <c r="K502" s="7">
        <f t="shared" ca="1" si="68"/>
        <v>555.19551094833537</v>
      </c>
      <c r="L502" s="7">
        <f t="array" aca="1" ref="L502:Q502" ca="1">IF(K502&lt;fPower1,(fPower1-K502)*K502*fRev0/dLowInterp1+(K502-fPower0)*K502*fRev1/dLowInterp2,
IF(K502&lt;fPower3,(K502-fPower2)*(K502-fPower3)*fRev1/dHighInterp1-(K502-fPower1)*(K502-fPower3)*fRev2/dHighInterp2+(K502-fPower1)*(K502-fPower2)*fRev3/dHighInterp3,1))</f>
        <v>1</v>
      </c>
      <c r="M502" s="8">
        <f ca="1"/>
        <v>1</v>
      </c>
      <c r="N502" s="8">
        <f ca="1"/>
        <v>1</v>
      </c>
      <c r="O502" s="8">
        <f ca="1"/>
        <v>1</v>
      </c>
      <c r="P502" s="8">
        <f ca="1"/>
        <v>1</v>
      </c>
      <c r="Q502" s="8">
        <f ca="1"/>
        <v>0.94031051556287648</v>
      </c>
      <c r="S502" s="10" t="str">
        <f t="shared" ca="1" si="76"/>
        <v>-</v>
      </c>
      <c r="T502" s="6" t="str">
        <f t="array" aca="1" ref="T502:Y502" ca="1">IFERROR(IF(S502&lt;fRev1,(SQRT(dLowCoeffB^2+S502*dLowCoeffA*4)-dLowCoeffB)/(dLowCoeffA*2),
(SQRT(dHighCoeffB^2-(fRev1*fPower2*fPower3/dHighInterp1
-fRev2*fPower1*fPower3/dHighInterp2+fRev3*fPower1*fPower2/dHighInterp3-S502)
*dHighCoeffA*4)+dHighCoeffB)/(dHighCoeffA*2)),"-")</f>
        <v>-</v>
      </c>
      <c r="U502" s="3" t="str">
        <f ca="1"/>
        <v>-</v>
      </c>
      <c r="V502" s="3" t="str">
        <f ca="1"/>
        <v>-</v>
      </c>
      <c r="W502" s="3" t="str">
        <f ca="1"/>
        <v>-</v>
      </c>
      <c r="X502" s="3" t="str">
        <f ca="1"/>
        <v>-</v>
      </c>
      <c r="Y502" s="3" t="str">
        <f ca="1"/>
        <v>-</v>
      </c>
    </row>
    <row r="503" spans="1:25" x14ac:dyDescent="0.25">
      <c r="A503">
        <v>501</v>
      </c>
      <c r="B503" s="9">
        <f t="shared" si="67"/>
        <v>13.916666666666666</v>
      </c>
      <c r="C503" s="3">
        <f t="shared" ca="1" si="69"/>
        <v>6</v>
      </c>
      <c r="D503">
        <f t="shared" ca="1" si="70"/>
        <v>556.19551094833537</v>
      </c>
      <c r="E503" s="8">
        <f t="shared" ca="1" si="71"/>
        <v>0.94140285716888694</v>
      </c>
      <c r="F503" s="8">
        <f t="shared" ca="1" si="72"/>
        <v>538.48243430060336</v>
      </c>
      <c r="G503" s="8">
        <f t="shared" ca="1" si="73"/>
        <v>1.1245820189223106</v>
      </c>
      <c r="H503" s="8" t="str">
        <f t="shared" ca="1" si="74"/>
        <v>-</v>
      </c>
      <c r="I503" s="8" t="str">
        <f t="shared" ca="1" si="75"/>
        <v>-</v>
      </c>
      <c r="K503" s="7">
        <f t="shared" ca="1" si="68"/>
        <v>556.19551094833537</v>
      </c>
      <c r="L503" s="7">
        <f t="array" aca="1" ref="L503:Q503" ca="1">IF(K503&lt;fPower1,(fPower1-K503)*K503*fRev0/dLowInterp1+(K503-fPower0)*K503*fRev1/dLowInterp2,
IF(K503&lt;fPower3,(K503-fPower2)*(K503-fPower3)*fRev1/dHighInterp1-(K503-fPower1)*(K503-fPower3)*fRev2/dHighInterp2+(K503-fPower1)*(K503-fPower2)*fRev3/dHighInterp3,1))</f>
        <v>1</v>
      </c>
      <c r="M503" s="8">
        <f ca="1"/>
        <v>1</v>
      </c>
      <c r="N503" s="8">
        <f ca="1"/>
        <v>1</v>
      </c>
      <c r="O503" s="8">
        <f ca="1"/>
        <v>1</v>
      </c>
      <c r="P503" s="8">
        <f ca="1"/>
        <v>1</v>
      </c>
      <c r="Q503" s="8">
        <f ca="1"/>
        <v>0.94140285716888694</v>
      </c>
      <c r="S503" s="10" t="str">
        <f t="shared" ca="1" si="76"/>
        <v>-</v>
      </c>
      <c r="T503" s="6" t="str">
        <f t="array" aca="1" ref="T503:Y503" ca="1">IFERROR(IF(S503&lt;fRev1,(SQRT(dLowCoeffB^2+S503*dLowCoeffA*4)-dLowCoeffB)/(dLowCoeffA*2),
(SQRT(dHighCoeffB^2-(fRev1*fPower2*fPower3/dHighInterp1
-fRev2*fPower1*fPower3/dHighInterp2+fRev3*fPower1*fPower2/dHighInterp3-S503)
*dHighCoeffA*4)+dHighCoeffB)/(dHighCoeffA*2)),"-")</f>
        <v>-</v>
      </c>
      <c r="U503" s="3" t="str">
        <f ca="1"/>
        <v>-</v>
      </c>
      <c r="V503" s="3" t="str">
        <f ca="1"/>
        <v>-</v>
      </c>
      <c r="W503" s="3" t="str">
        <f ca="1"/>
        <v>-</v>
      </c>
      <c r="X503" s="3" t="str">
        <f ca="1"/>
        <v>-</v>
      </c>
      <c r="Y503" s="3" t="str">
        <f ca="1"/>
        <v>-</v>
      </c>
    </row>
    <row r="504" spans="1:25" x14ac:dyDescent="0.25">
      <c r="A504">
        <v>502</v>
      </c>
      <c r="B504" s="9">
        <f t="shared" si="67"/>
        <v>13.944444444444445</v>
      </c>
      <c r="C504" s="3">
        <f t="shared" ca="1" si="69"/>
        <v>6</v>
      </c>
      <c r="D504">
        <f t="shared" ca="1" si="70"/>
        <v>557.19551094833537</v>
      </c>
      <c r="E504" s="8">
        <f t="shared" ca="1" si="71"/>
        <v>0.94248863412022166</v>
      </c>
      <c r="F504" s="8">
        <f t="shared" ca="1" si="72"/>
        <v>539.10349871676681</v>
      </c>
      <c r="G504" s="8">
        <f t="shared" ca="1" si="73"/>
        <v>1.1287417681408041</v>
      </c>
      <c r="H504" s="8" t="str">
        <f t="shared" ca="1" si="74"/>
        <v>-</v>
      </c>
      <c r="I504" s="8" t="str">
        <f t="shared" ca="1" si="75"/>
        <v>-</v>
      </c>
      <c r="K504" s="7">
        <f t="shared" ca="1" si="68"/>
        <v>557.19551094833537</v>
      </c>
      <c r="L504" s="7">
        <f t="array" aca="1" ref="L504:Q504" ca="1">IF(K504&lt;fPower1,(fPower1-K504)*K504*fRev0/dLowInterp1+(K504-fPower0)*K504*fRev1/dLowInterp2,
IF(K504&lt;fPower3,(K504-fPower2)*(K504-fPower3)*fRev1/dHighInterp1-(K504-fPower1)*(K504-fPower3)*fRev2/dHighInterp2+(K504-fPower1)*(K504-fPower2)*fRev3/dHighInterp3,1))</f>
        <v>1</v>
      </c>
      <c r="M504" s="8">
        <f ca="1"/>
        <v>1</v>
      </c>
      <c r="N504" s="8">
        <f ca="1"/>
        <v>1</v>
      </c>
      <c r="O504" s="8">
        <f ca="1"/>
        <v>1</v>
      </c>
      <c r="P504" s="8">
        <f ca="1"/>
        <v>1</v>
      </c>
      <c r="Q504" s="8">
        <f ca="1"/>
        <v>0.94248863412022166</v>
      </c>
      <c r="S504" s="10" t="str">
        <f t="shared" ca="1" si="76"/>
        <v>-</v>
      </c>
      <c r="T504" s="6" t="str">
        <f t="array" aca="1" ref="T504:Y504" ca="1">IFERROR(IF(S504&lt;fRev1,(SQRT(dLowCoeffB^2+S504*dLowCoeffA*4)-dLowCoeffB)/(dLowCoeffA*2),
(SQRT(dHighCoeffB^2-(fRev1*fPower2*fPower3/dHighInterp1
-fRev2*fPower1*fPower3/dHighInterp2+fRev3*fPower1*fPower2/dHighInterp3-S504)
*dHighCoeffA*4)+dHighCoeffB)/(dHighCoeffA*2)),"-")</f>
        <v>-</v>
      </c>
      <c r="U504" s="3" t="str">
        <f ca="1"/>
        <v>-</v>
      </c>
      <c r="V504" s="3" t="str">
        <f ca="1"/>
        <v>-</v>
      </c>
      <c r="W504" s="3" t="str">
        <f ca="1"/>
        <v>-</v>
      </c>
      <c r="X504" s="3" t="str">
        <f ca="1"/>
        <v>-</v>
      </c>
      <c r="Y504" s="3" t="str">
        <f ca="1"/>
        <v>-</v>
      </c>
    </row>
    <row r="505" spans="1:25" x14ac:dyDescent="0.25">
      <c r="A505">
        <v>503</v>
      </c>
      <c r="B505" s="9">
        <f t="shared" si="67"/>
        <v>13.972222222222221</v>
      </c>
      <c r="C505" s="3">
        <f t="shared" ca="1" si="69"/>
        <v>6</v>
      </c>
      <c r="D505">
        <f t="shared" ca="1" si="70"/>
        <v>558.19551094833537</v>
      </c>
      <c r="E505" s="8">
        <f t="shared" ca="1" si="71"/>
        <v>0.94356784641688085</v>
      </c>
      <c r="F505" s="8">
        <f t="shared" ca="1" si="72"/>
        <v>539.72080815045581</v>
      </c>
      <c r="G505" s="8">
        <f t="shared" ca="1" si="73"/>
        <v>1.1329062805493724</v>
      </c>
      <c r="H505" s="8" t="str">
        <f t="shared" ca="1" si="74"/>
        <v>-</v>
      </c>
      <c r="I505" s="8" t="str">
        <f t="shared" ca="1" si="75"/>
        <v>-</v>
      </c>
      <c r="K505" s="7">
        <f t="shared" ca="1" si="68"/>
        <v>558.19551094833537</v>
      </c>
      <c r="L505" s="7">
        <f t="array" aca="1" ref="L505:Q505" ca="1">IF(K505&lt;fPower1,(fPower1-K505)*K505*fRev0/dLowInterp1+(K505-fPower0)*K505*fRev1/dLowInterp2,
IF(K505&lt;fPower3,(K505-fPower2)*(K505-fPower3)*fRev1/dHighInterp1-(K505-fPower1)*(K505-fPower3)*fRev2/dHighInterp2+(K505-fPower1)*(K505-fPower2)*fRev3/dHighInterp3,1))</f>
        <v>1</v>
      </c>
      <c r="M505" s="8">
        <f ca="1"/>
        <v>1</v>
      </c>
      <c r="N505" s="8">
        <f ca="1"/>
        <v>1</v>
      </c>
      <c r="O505" s="8">
        <f ca="1"/>
        <v>1</v>
      </c>
      <c r="P505" s="8">
        <f ca="1"/>
        <v>1</v>
      </c>
      <c r="Q505" s="8">
        <f ca="1"/>
        <v>0.94356784641688085</v>
      </c>
      <c r="S505" s="10" t="str">
        <f t="shared" ca="1" si="76"/>
        <v>-</v>
      </c>
      <c r="T505" s="6" t="str">
        <f t="array" aca="1" ref="T505:Y505" ca="1">IFERROR(IF(S505&lt;fRev1,(SQRT(dLowCoeffB^2+S505*dLowCoeffA*4)-dLowCoeffB)/(dLowCoeffA*2),
(SQRT(dHighCoeffB^2-(fRev1*fPower2*fPower3/dHighInterp1
-fRev2*fPower1*fPower3/dHighInterp2+fRev3*fPower1*fPower2/dHighInterp3-S505)
*dHighCoeffA*4)+dHighCoeffB)/(dHighCoeffA*2)),"-")</f>
        <v>-</v>
      </c>
      <c r="U505" s="3" t="str">
        <f ca="1"/>
        <v>-</v>
      </c>
      <c r="V505" s="3" t="str">
        <f ca="1"/>
        <v>-</v>
      </c>
      <c r="W505" s="3" t="str">
        <f ca="1"/>
        <v>-</v>
      </c>
      <c r="X505" s="3" t="str">
        <f ca="1"/>
        <v>-</v>
      </c>
      <c r="Y505" s="3" t="str">
        <f ca="1"/>
        <v>-</v>
      </c>
    </row>
    <row r="506" spans="1:25" x14ac:dyDescent="0.25">
      <c r="A506">
        <v>504</v>
      </c>
      <c r="B506" s="9">
        <f t="shared" si="67"/>
        <v>14</v>
      </c>
      <c r="C506" s="3">
        <f t="shared" ca="1" si="69"/>
        <v>6</v>
      </c>
      <c r="D506">
        <f t="shared" ca="1" si="70"/>
        <v>559.19551094833537</v>
      </c>
      <c r="E506" s="8">
        <f t="shared" ca="1" si="71"/>
        <v>0.94464049405886397</v>
      </c>
      <c r="F506" s="8">
        <f t="shared" ca="1" si="72"/>
        <v>540.33436260167014</v>
      </c>
      <c r="G506" s="8">
        <f t="shared" ca="1" si="73"/>
        <v>1.1370755271743853</v>
      </c>
      <c r="H506" s="8" t="str">
        <f t="shared" ca="1" si="74"/>
        <v>-</v>
      </c>
      <c r="I506" s="8" t="str">
        <f t="shared" ca="1" si="75"/>
        <v>-</v>
      </c>
      <c r="K506" s="7">
        <f t="shared" ca="1" si="68"/>
        <v>559.19551094833537</v>
      </c>
      <c r="L506" s="7">
        <f t="array" aca="1" ref="L506:Q506" ca="1">IF(K506&lt;fPower1,(fPower1-K506)*K506*fRev0/dLowInterp1+(K506-fPower0)*K506*fRev1/dLowInterp2,
IF(K506&lt;fPower3,(K506-fPower2)*(K506-fPower3)*fRev1/dHighInterp1-(K506-fPower1)*(K506-fPower3)*fRev2/dHighInterp2+(K506-fPower1)*(K506-fPower2)*fRev3/dHighInterp3,1))</f>
        <v>1</v>
      </c>
      <c r="M506" s="8">
        <f ca="1"/>
        <v>1</v>
      </c>
      <c r="N506" s="8">
        <f ca="1"/>
        <v>1</v>
      </c>
      <c r="O506" s="8">
        <f ca="1"/>
        <v>1</v>
      </c>
      <c r="P506" s="8">
        <f ca="1"/>
        <v>1</v>
      </c>
      <c r="Q506" s="8">
        <f ca="1"/>
        <v>0.94464049405886397</v>
      </c>
      <c r="S506" s="10" t="str">
        <f t="shared" ca="1" si="76"/>
        <v>-</v>
      </c>
      <c r="T506" s="6" t="str">
        <f t="array" aca="1" ref="T506:Y506" ca="1">IFERROR(IF(S506&lt;fRev1,(SQRT(dLowCoeffB^2+S506*dLowCoeffA*4)-dLowCoeffB)/(dLowCoeffA*2),
(SQRT(dHighCoeffB^2-(fRev1*fPower2*fPower3/dHighInterp1
-fRev2*fPower1*fPower3/dHighInterp2+fRev3*fPower1*fPower2/dHighInterp3-S506)
*dHighCoeffA*4)+dHighCoeffB)/(dHighCoeffA*2)),"-")</f>
        <v>-</v>
      </c>
      <c r="U506" s="3" t="str">
        <f ca="1"/>
        <v>-</v>
      </c>
      <c r="V506" s="3" t="str">
        <f ca="1"/>
        <v>-</v>
      </c>
      <c r="W506" s="3" t="str">
        <f ca="1"/>
        <v>-</v>
      </c>
      <c r="X506" s="3" t="str">
        <f ca="1"/>
        <v>-</v>
      </c>
      <c r="Y506" s="3" t="str">
        <f ca="1"/>
        <v>-</v>
      </c>
    </row>
    <row r="507" spans="1:25" x14ac:dyDescent="0.25">
      <c r="A507">
        <v>505</v>
      </c>
      <c r="B507" s="9">
        <f t="shared" si="67"/>
        <v>14.027777777777779</v>
      </c>
      <c r="C507" s="3">
        <f t="shared" ca="1" si="69"/>
        <v>6</v>
      </c>
      <c r="D507">
        <f t="shared" ca="1" si="70"/>
        <v>560.19551094833537</v>
      </c>
      <c r="E507" s="8">
        <f t="shared" ca="1" si="71"/>
        <v>0.94570657704617134</v>
      </c>
      <c r="F507" s="8">
        <f t="shared" ca="1" si="72"/>
        <v>540.94416207041002</v>
      </c>
      <c r="G507" s="8">
        <f t="shared" ca="1" si="73"/>
        <v>1.1412494790422125</v>
      </c>
      <c r="H507" s="8" t="str">
        <f t="shared" ca="1" si="74"/>
        <v>-</v>
      </c>
      <c r="I507" s="8" t="str">
        <f t="shared" ca="1" si="75"/>
        <v>-</v>
      </c>
      <c r="K507" s="7">
        <f t="shared" ca="1" si="68"/>
        <v>560.19551094833537</v>
      </c>
      <c r="L507" s="7">
        <f t="array" aca="1" ref="L507:Q507" ca="1">IF(K507&lt;fPower1,(fPower1-K507)*K507*fRev0/dLowInterp1+(K507-fPower0)*K507*fRev1/dLowInterp2,
IF(K507&lt;fPower3,(K507-fPower2)*(K507-fPower3)*fRev1/dHighInterp1-(K507-fPower1)*(K507-fPower3)*fRev2/dHighInterp2+(K507-fPower1)*(K507-fPower2)*fRev3/dHighInterp3,1))</f>
        <v>1</v>
      </c>
      <c r="M507" s="8">
        <f ca="1"/>
        <v>1</v>
      </c>
      <c r="N507" s="8">
        <f ca="1"/>
        <v>1</v>
      </c>
      <c r="O507" s="8">
        <f ca="1"/>
        <v>1</v>
      </c>
      <c r="P507" s="8">
        <f ca="1"/>
        <v>1</v>
      </c>
      <c r="Q507" s="8">
        <f ca="1"/>
        <v>0.94570657704617134</v>
      </c>
      <c r="S507" s="10" t="str">
        <f t="shared" ca="1" si="76"/>
        <v>-</v>
      </c>
      <c r="T507" s="6" t="str">
        <f t="array" aca="1" ref="T507:Y507" ca="1">IFERROR(IF(S507&lt;fRev1,(SQRT(dLowCoeffB^2+S507*dLowCoeffA*4)-dLowCoeffB)/(dLowCoeffA*2),
(SQRT(dHighCoeffB^2-(fRev1*fPower2*fPower3/dHighInterp1
-fRev2*fPower1*fPower3/dHighInterp2+fRev3*fPower1*fPower2/dHighInterp3-S507)
*dHighCoeffA*4)+dHighCoeffB)/(dHighCoeffA*2)),"-")</f>
        <v>-</v>
      </c>
      <c r="U507" s="3" t="str">
        <f ca="1"/>
        <v>-</v>
      </c>
      <c r="V507" s="3" t="str">
        <f ca="1"/>
        <v>-</v>
      </c>
      <c r="W507" s="3" t="str">
        <f ca="1"/>
        <v>-</v>
      </c>
      <c r="X507" s="3" t="str">
        <f ca="1"/>
        <v>-</v>
      </c>
      <c r="Y507" s="3" t="str">
        <f ca="1"/>
        <v>-</v>
      </c>
    </row>
    <row r="508" spans="1:25" x14ac:dyDescent="0.25">
      <c r="A508">
        <v>506</v>
      </c>
      <c r="B508" s="9">
        <f t="shared" si="67"/>
        <v>14.055555555555555</v>
      </c>
      <c r="C508" s="3">
        <f t="shared" ca="1" si="69"/>
        <v>6</v>
      </c>
      <c r="D508">
        <f t="shared" ca="1" si="70"/>
        <v>561.19551094833537</v>
      </c>
      <c r="E508" s="8">
        <f t="shared" ca="1" si="71"/>
        <v>0.94676609537880319</v>
      </c>
      <c r="F508" s="8">
        <f t="shared" ca="1" si="72"/>
        <v>541.55020655667545</v>
      </c>
      <c r="G508" s="8">
        <f t="shared" ca="1" si="73"/>
        <v>1.1454281071792238</v>
      </c>
      <c r="H508" s="8" t="str">
        <f t="shared" ca="1" si="74"/>
        <v>-</v>
      </c>
      <c r="I508" s="8" t="str">
        <f t="shared" ca="1" si="75"/>
        <v>-</v>
      </c>
      <c r="K508" s="7">
        <f t="shared" ca="1" si="68"/>
        <v>561.19551094833537</v>
      </c>
      <c r="L508" s="7">
        <f t="array" aca="1" ref="L508:Q508" ca="1">IF(K508&lt;fPower1,(fPower1-K508)*K508*fRev0/dLowInterp1+(K508-fPower0)*K508*fRev1/dLowInterp2,
IF(K508&lt;fPower3,(K508-fPower2)*(K508-fPower3)*fRev1/dHighInterp1-(K508-fPower1)*(K508-fPower3)*fRev2/dHighInterp2+(K508-fPower1)*(K508-fPower2)*fRev3/dHighInterp3,1))</f>
        <v>1</v>
      </c>
      <c r="M508" s="8">
        <f ca="1"/>
        <v>1</v>
      </c>
      <c r="N508" s="8">
        <f ca="1"/>
        <v>1</v>
      </c>
      <c r="O508" s="8">
        <f ca="1"/>
        <v>1</v>
      </c>
      <c r="P508" s="8">
        <f ca="1"/>
        <v>1</v>
      </c>
      <c r="Q508" s="8">
        <f ca="1"/>
        <v>0.94676609537880319</v>
      </c>
      <c r="S508" s="10" t="str">
        <f t="shared" ca="1" si="76"/>
        <v>-</v>
      </c>
      <c r="T508" s="6" t="str">
        <f t="array" aca="1" ref="T508:Y508" ca="1">IFERROR(IF(S508&lt;fRev1,(SQRT(dLowCoeffB^2+S508*dLowCoeffA*4)-dLowCoeffB)/(dLowCoeffA*2),
(SQRT(dHighCoeffB^2-(fRev1*fPower2*fPower3/dHighInterp1
-fRev2*fPower1*fPower3/dHighInterp2+fRev3*fPower1*fPower2/dHighInterp3-S508)
*dHighCoeffA*4)+dHighCoeffB)/(dHighCoeffA*2)),"-")</f>
        <v>-</v>
      </c>
      <c r="U508" s="3" t="str">
        <f ca="1"/>
        <v>-</v>
      </c>
      <c r="V508" s="3" t="str">
        <f ca="1"/>
        <v>-</v>
      </c>
      <c r="W508" s="3" t="str">
        <f ca="1"/>
        <v>-</v>
      </c>
      <c r="X508" s="3" t="str">
        <f ca="1"/>
        <v>-</v>
      </c>
      <c r="Y508" s="3" t="str">
        <f ca="1"/>
        <v>-</v>
      </c>
    </row>
    <row r="509" spans="1:25" x14ac:dyDescent="0.25">
      <c r="A509">
        <v>507</v>
      </c>
      <c r="B509" s="9">
        <f t="shared" si="67"/>
        <v>14.083333333333334</v>
      </c>
      <c r="C509" s="3">
        <f t="shared" ca="1" si="69"/>
        <v>6</v>
      </c>
      <c r="D509">
        <f t="shared" ca="1" si="70"/>
        <v>562.19551094833537</v>
      </c>
      <c r="E509" s="8">
        <f t="shared" ca="1" si="71"/>
        <v>0.94781904905675918</v>
      </c>
      <c r="F509" s="8">
        <f t="shared" ca="1" si="72"/>
        <v>542.15249606046621</v>
      </c>
      <c r="G509" s="8">
        <f t="shared" ca="1" si="73"/>
        <v>1.1496113826117891</v>
      </c>
      <c r="H509" s="8" t="str">
        <f t="shared" ca="1" si="74"/>
        <v>-</v>
      </c>
      <c r="I509" s="8" t="str">
        <f t="shared" ca="1" si="75"/>
        <v>-</v>
      </c>
      <c r="K509" s="7">
        <f t="shared" ca="1" si="68"/>
        <v>562.19551094833537</v>
      </c>
      <c r="L509" s="7">
        <f t="array" aca="1" ref="L509:Q509" ca="1">IF(K509&lt;fPower1,(fPower1-K509)*K509*fRev0/dLowInterp1+(K509-fPower0)*K509*fRev1/dLowInterp2,
IF(K509&lt;fPower3,(K509-fPower2)*(K509-fPower3)*fRev1/dHighInterp1-(K509-fPower1)*(K509-fPower3)*fRev2/dHighInterp2+(K509-fPower1)*(K509-fPower2)*fRev3/dHighInterp3,1))</f>
        <v>1</v>
      </c>
      <c r="M509" s="8">
        <f ca="1"/>
        <v>1</v>
      </c>
      <c r="N509" s="8">
        <f ca="1"/>
        <v>1</v>
      </c>
      <c r="O509" s="8">
        <f ca="1"/>
        <v>1</v>
      </c>
      <c r="P509" s="8">
        <f ca="1"/>
        <v>1</v>
      </c>
      <c r="Q509" s="8">
        <f ca="1"/>
        <v>0.94781904905675918</v>
      </c>
      <c r="S509" s="10" t="str">
        <f t="shared" ca="1" si="76"/>
        <v>-</v>
      </c>
      <c r="T509" s="6" t="str">
        <f t="array" aca="1" ref="T509:Y509" ca="1">IFERROR(IF(S509&lt;fRev1,(SQRT(dLowCoeffB^2+S509*dLowCoeffA*4)-dLowCoeffB)/(dLowCoeffA*2),
(SQRT(dHighCoeffB^2-(fRev1*fPower2*fPower3/dHighInterp1
-fRev2*fPower1*fPower3/dHighInterp2+fRev3*fPower1*fPower2/dHighInterp3-S509)
*dHighCoeffA*4)+dHighCoeffB)/(dHighCoeffA*2)),"-")</f>
        <v>-</v>
      </c>
      <c r="U509" s="3" t="str">
        <f ca="1"/>
        <v>-</v>
      </c>
      <c r="V509" s="3" t="str">
        <f ca="1"/>
        <v>-</v>
      </c>
      <c r="W509" s="3" t="str">
        <f ca="1"/>
        <v>-</v>
      </c>
      <c r="X509" s="3" t="str">
        <f ca="1"/>
        <v>-</v>
      </c>
      <c r="Y509" s="3" t="str">
        <f ca="1"/>
        <v>-</v>
      </c>
    </row>
    <row r="510" spans="1:25" x14ac:dyDescent="0.25">
      <c r="A510">
        <v>508</v>
      </c>
      <c r="B510" s="9">
        <f t="shared" si="67"/>
        <v>14.111111111111111</v>
      </c>
      <c r="C510" s="3">
        <f t="shared" ca="1" si="69"/>
        <v>6</v>
      </c>
      <c r="D510">
        <f t="shared" ca="1" si="70"/>
        <v>563.19551094833537</v>
      </c>
      <c r="E510" s="8">
        <f t="shared" ca="1" si="71"/>
        <v>0.9488654380800392</v>
      </c>
      <c r="F510" s="8">
        <f t="shared" ca="1" si="72"/>
        <v>542.7510305817824</v>
      </c>
      <c r="G510" s="8">
        <f t="shared" ca="1" si="73"/>
        <v>1.1537992763662781</v>
      </c>
      <c r="H510" s="8" t="str">
        <f t="shared" ca="1" si="74"/>
        <v>-</v>
      </c>
      <c r="I510" s="8" t="str">
        <f t="shared" ca="1" si="75"/>
        <v>-</v>
      </c>
      <c r="K510" s="7">
        <f t="shared" ca="1" si="68"/>
        <v>563.19551094833537</v>
      </c>
      <c r="L510" s="7">
        <f t="array" aca="1" ref="L510:Q510" ca="1">IF(K510&lt;fPower1,(fPower1-K510)*K510*fRev0/dLowInterp1+(K510-fPower0)*K510*fRev1/dLowInterp2,
IF(K510&lt;fPower3,(K510-fPower2)*(K510-fPower3)*fRev1/dHighInterp1-(K510-fPower1)*(K510-fPower3)*fRev2/dHighInterp2+(K510-fPower1)*(K510-fPower2)*fRev3/dHighInterp3,1))</f>
        <v>1</v>
      </c>
      <c r="M510" s="8">
        <f ca="1"/>
        <v>1</v>
      </c>
      <c r="N510" s="8">
        <f ca="1"/>
        <v>1</v>
      </c>
      <c r="O510" s="8">
        <f ca="1"/>
        <v>1</v>
      </c>
      <c r="P510" s="8">
        <f ca="1"/>
        <v>1</v>
      </c>
      <c r="Q510" s="8">
        <f ca="1"/>
        <v>0.9488654380800392</v>
      </c>
      <c r="S510" s="10" t="str">
        <f t="shared" ca="1" si="76"/>
        <v>-</v>
      </c>
      <c r="T510" s="6" t="str">
        <f t="array" aca="1" ref="T510:Y510" ca="1">IFERROR(IF(S510&lt;fRev1,(SQRT(dLowCoeffB^2+S510*dLowCoeffA*4)-dLowCoeffB)/(dLowCoeffA*2),
(SQRT(dHighCoeffB^2-(fRev1*fPower2*fPower3/dHighInterp1
-fRev2*fPower1*fPower3/dHighInterp2+fRev3*fPower1*fPower2/dHighInterp3-S510)
*dHighCoeffA*4)+dHighCoeffB)/(dHighCoeffA*2)),"-")</f>
        <v>-</v>
      </c>
      <c r="U510" s="3" t="str">
        <f ca="1"/>
        <v>-</v>
      </c>
      <c r="V510" s="3" t="str">
        <f ca="1"/>
        <v>-</v>
      </c>
      <c r="W510" s="3" t="str">
        <f ca="1"/>
        <v>-</v>
      </c>
      <c r="X510" s="3" t="str">
        <f ca="1"/>
        <v>-</v>
      </c>
      <c r="Y510" s="3" t="str">
        <f ca="1"/>
        <v>-</v>
      </c>
    </row>
    <row r="511" spans="1:25" x14ac:dyDescent="0.25">
      <c r="A511">
        <v>509</v>
      </c>
      <c r="B511" s="9">
        <f t="shared" si="67"/>
        <v>14.138888888888889</v>
      </c>
      <c r="C511" s="3">
        <f t="shared" ca="1" si="69"/>
        <v>6</v>
      </c>
      <c r="D511">
        <f t="shared" ca="1" si="70"/>
        <v>564.19551094833537</v>
      </c>
      <c r="E511" s="8">
        <f t="shared" ca="1" si="71"/>
        <v>0.94990526244864371</v>
      </c>
      <c r="F511" s="8">
        <f t="shared" ca="1" si="72"/>
        <v>543.34581012062415</v>
      </c>
      <c r="G511" s="8">
        <f t="shared" ca="1" si="73"/>
        <v>1.1579917594690607</v>
      </c>
      <c r="H511" s="8" t="str">
        <f t="shared" ca="1" si="74"/>
        <v>-</v>
      </c>
      <c r="I511" s="8" t="str">
        <f t="shared" ca="1" si="75"/>
        <v>-</v>
      </c>
      <c r="K511" s="7">
        <f t="shared" ca="1" si="68"/>
        <v>564.19551094833537</v>
      </c>
      <c r="L511" s="7">
        <f t="array" aca="1" ref="L511:Q511" ca="1">IF(K511&lt;fPower1,(fPower1-K511)*K511*fRev0/dLowInterp1+(K511-fPower0)*K511*fRev1/dLowInterp2,
IF(K511&lt;fPower3,(K511-fPower2)*(K511-fPower3)*fRev1/dHighInterp1-(K511-fPower1)*(K511-fPower3)*fRev2/dHighInterp2+(K511-fPower1)*(K511-fPower2)*fRev3/dHighInterp3,1))</f>
        <v>1</v>
      </c>
      <c r="M511" s="8">
        <f ca="1"/>
        <v>1</v>
      </c>
      <c r="N511" s="8">
        <f ca="1"/>
        <v>1</v>
      </c>
      <c r="O511" s="8">
        <f ca="1"/>
        <v>1</v>
      </c>
      <c r="P511" s="8">
        <f ca="1"/>
        <v>1</v>
      </c>
      <c r="Q511" s="8">
        <f ca="1"/>
        <v>0.94990526244864371</v>
      </c>
      <c r="S511" s="10" t="str">
        <f t="shared" ca="1" si="76"/>
        <v>-</v>
      </c>
      <c r="T511" s="6" t="str">
        <f t="array" aca="1" ref="T511:Y511" ca="1">IFERROR(IF(S511&lt;fRev1,(SQRT(dLowCoeffB^2+S511*dLowCoeffA*4)-dLowCoeffB)/(dLowCoeffA*2),
(SQRT(dHighCoeffB^2-(fRev1*fPower2*fPower3/dHighInterp1
-fRev2*fPower1*fPower3/dHighInterp2+fRev3*fPower1*fPower2/dHighInterp3-S511)
*dHighCoeffA*4)+dHighCoeffB)/(dHighCoeffA*2)),"-")</f>
        <v>-</v>
      </c>
      <c r="U511" s="3" t="str">
        <f ca="1"/>
        <v>-</v>
      </c>
      <c r="V511" s="3" t="str">
        <f ca="1"/>
        <v>-</v>
      </c>
      <c r="W511" s="3" t="str">
        <f ca="1"/>
        <v>-</v>
      </c>
      <c r="X511" s="3" t="str">
        <f ca="1"/>
        <v>-</v>
      </c>
      <c r="Y511" s="3" t="str">
        <f ca="1"/>
        <v>-</v>
      </c>
    </row>
    <row r="512" spans="1:25" x14ac:dyDescent="0.25">
      <c r="A512">
        <v>510</v>
      </c>
      <c r="B512" s="9">
        <f t="shared" si="67"/>
        <v>14.166666666666666</v>
      </c>
      <c r="C512" s="3">
        <f t="shared" ca="1" si="69"/>
        <v>6</v>
      </c>
      <c r="D512">
        <f t="shared" ca="1" si="70"/>
        <v>565.19551094833537</v>
      </c>
      <c r="E512" s="8">
        <f t="shared" ca="1" si="71"/>
        <v>0.95093852216257235</v>
      </c>
      <c r="F512" s="8">
        <f t="shared" ca="1" si="72"/>
        <v>543.93683467699134</v>
      </c>
      <c r="G512" s="8">
        <f t="shared" ca="1" si="73"/>
        <v>1.1621888029465066</v>
      </c>
      <c r="H512" s="8" t="str">
        <f t="shared" ca="1" si="74"/>
        <v>-</v>
      </c>
      <c r="I512" s="8" t="str">
        <f t="shared" ca="1" si="75"/>
        <v>-</v>
      </c>
      <c r="K512" s="7">
        <f t="shared" ca="1" si="68"/>
        <v>565.19551094833537</v>
      </c>
      <c r="L512" s="7">
        <f t="array" aca="1" ref="L512:Q512" ca="1">IF(K512&lt;fPower1,(fPower1-K512)*K512*fRev0/dLowInterp1+(K512-fPower0)*K512*fRev1/dLowInterp2,
IF(K512&lt;fPower3,(K512-fPower2)*(K512-fPower3)*fRev1/dHighInterp1-(K512-fPower1)*(K512-fPower3)*fRev2/dHighInterp2+(K512-fPower1)*(K512-fPower2)*fRev3/dHighInterp3,1))</f>
        <v>1</v>
      </c>
      <c r="M512" s="8">
        <f ca="1"/>
        <v>1</v>
      </c>
      <c r="N512" s="8">
        <f ca="1"/>
        <v>1</v>
      </c>
      <c r="O512" s="8">
        <f ca="1"/>
        <v>1</v>
      </c>
      <c r="P512" s="8">
        <f ca="1"/>
        <v>1</v>
      </c>
      <c r="Q512" s="8">
        <f ca="1"/>
        <v>0.95093852216257235</v>
      </c>
      <c r="S512" s="10" t="str">
        <f t="shared" ca="1" si="76"/>
        <v>-</v>
      </c>
      <c r="T512" s="6" t="str">
        <f t="array" aca="1" ref="T512:Y512" ca="1">IFERROR(IF(S512&lt;fRev1,(SQRT(dLowCoeffB^2+S512*dLowCoeffA*4)-dLowCoeffB)/(dLowCoeffA*2),
(SQRT(dHighCoeffB^2-(fRev1*fPower2*fPower3/dHighInterp1
-fRev2*fPower1*fPower3/dHighInterp2+fRev3*fPower1*fPower2/dHighInterp3-S512)
*dHighCoeffA*4)+dHighCoeffB)/(dHighCoeffA*2)),"-")</f>
        <v>-</v>
      </c>
      <c r="U512" s="3" t="str">
        <f ca="1"/>
        <v>-</v>
      </c>
      <c r="V512" s="3" t="str">
        <f ca="1"/>
        <v>-</v>
      </c>
      <c r="W512" s="3" t="str">
        <f ca="1"/>
        <v>-</v>
      </c>
      <c r="X512" s="3" t="str">
        <f ca="1"/>
        <v>-</v>
      </c>
      <c r="Y512" s="3" t="str">
        <f ca="1"/>
        <v>-</v>
      </c>
    </row>
    <row r="513" spans="1:25" x14ac:dyDescent="0.25">
      <c r="A513">
        <v>511</v>
      </c>
      <c r="B513" s="9">
        <f t="shared" si="67"/>
        <v>14.194444444444445</v>
      </c>
      <c r="C513" s="3">
        <f t="shared" ca="1" si="69"/>
        <v>6</v>
      </c>
      <c r="D513">
        <f t="shared" ca="1" si="70"/>
        <v>566.19551094833537</v>
      </c>
      <c r="E513" s="8">
        <f t="shared" ca="1" si="71"/>
        <v>0.95196521722182537</v>
      </c>
      <c r="F513" s="8">
        <f t="shared" ca="1" si="72"/>
        <v>544.52410425088408</v>
      </c>
      <c r="G513" s="8">
        <f t="shared" ca="1" si="73"/>
        <v>1.1663903778249856</v>
      </c>
      <c r="H513" s="8" t="str">
        <f t="shared" ca="1" si="74"/>
        <v>-</v>
      </c>
      <c r="I513" s="8" t="str">
        <f t="shared" ca="1" si="75"/>
        <v>-</v>
      </c>
      <c r="K513" s="7">
        <f t="shared" ca="1" si="68"/>
        <v>566.19551094833537</v>
      </c>
      <c r="L513" s="7">
        <f t="array" aca="1" ref="L513:Q513" ca="1">IF(K513&lt;fPower1,(fPower1-K513)*K513*fRev0/dLowInterp1+(K513-fPower0)*K513*fRev1/dLowInterp2,
IF(K513&lt;fPower3,(K513-fPower2)*(K513-fPower3)*fRev1/dHighInterp1-(K513-fPower1)*(K513-fPower3)*fRev2/dHighInterp2+(K513-fPower1)*(K513-fPower2)*fRev3/dHighInterp3,1))</f>
        <v>1</v>
      </c>
      <c r="M513" s="8">
        <f ca="1"/>
        <v>1</v>
      </c>
      <c r="N513" s="8">
        <f ca="1"/>
        <v>1</v>
      </c>
      <c r="O513" s="8">
        <f ca="1"/>
        <v>1</v>
      </c>
      <c r="P513" s="8">
        <f ca="1"/>
        <v>1</v>
      </c>
      <c r="Q513" s="8">
        <f ca="1"/>
        <v>0.95196521722182537</v>
      </c>
      <c r="S513" s="10" t="str">
        <f t="shared" ca="1" si="76"/>
        <v>-</v>
      </c>
      <c r="T513" s="6" t="str">
        <f t="array" aca="1" ref="T513:Y513" ca="1">IFERROR(IF(S513&lt;fRev1,(SQRT(dLowCoeffB^2+S513*dLowCoeffA*4)-dLowCoeffB)/(dLowCoeffA*2),
(SQRT(dHighCoeffB^2-(fRev1*fPower2*fPower3/dHighInterp1
-fRev2*fPower1*fPower3/dHighInterp2+fRev3*fPower1*fPower2/dHighInterp3-S513)
*dHighCoeffA*4)+dHighCoeffB)/(dHighCoeffA*2)),"-")</f>
        <v>-</v>
      </c>
      <c r="U513" s="3" t="str">
        <f ca="1"/>
        <v>-</v>
      </c>
      <c r="V513" s="3" t="str">
        <f ca="1"/>
        <v>-</v>
      </c>
      <c r="W513" s="3" t="str">
        <f ca="1"/>
        <v>-</v>
      </c>
      <c r="X513" s="3" t="str">
        <f ca="1"/>
        <v>-</v>
      </c>
      <c r="Y513" s="3" t="str">
        <f ca="1"/>
        <v>-</v>
      </c>
    </row>
    <row r="514" spans="1:25" x14ac:dyDescent="0.25">
      <c r="A514">
        <v>512</v>
      </c>
      <c r="B514" s="9">
        <f t="shared" ref="B514:B577" si="77">A514/36</f>
        <v>14.222222222222221</v>
      </c>
      <c r="C514" s="3">
        <f t="shared" ca="1" si="69"/>
        <v>6</v>
      </c>
      <c r="D514">
        <f t="shared" ca="1" si="70"/>
        <v>567.19551094833537</v>
      </c>
      <c r="E514" s="8">
        <f t="shared" ca="1" si="71"/>
        <v>0.95298534762640241</v>
      </c>
      <c r="F514" s="8">
        <f t="shared" ca="1" si="72"/>
        <v>545.10761884230214</v>
      </c>
      <c r="G514" s="8">
        <f t="shared" ca="1" si="73"/>
        <v>1.1705964551308674</v>
      </c>
      <c r="H514" s="8" t="str">
        <f t="shared" ca="1" si="74"/>
        <v>-</v>
      </c>
      <c r="I514" s="8" t="str">
        <f t="shared" ca="1" si="75"/>
        <v>-</v>
      </c>
      <c r="K514" s="7">
        <f t="shared" ref="K514:K577" ca="1" si="78">D514</f>
        <v>567.19551094833537</v>
      </c>
      <c r="L514" s="7">
        <f t="array" aca="1" ref="L514:Q514" ca="1">IF(K514&lt;fPower1,(fPower1-K514)*K514*fRev0/dLowInterp1+(K514-fPower0)*K514*fRev1/dLowInterp2,
IF(K514&lt;fPower3,(K514-fPower2)*(K514-fPower3)*fRev1/dHighInterp1-(K514-fPower1)*(K514-fPower3)*fRev2/dHighInterp2+(K514-fPower1)*(K514-fPower2)*fRev3/dHighInterp3,1))</f>
        <v>1</v>
      </c>
      <c r="M514" s="8">
        <f ca="1"/>
        <v>1</v>
      </c>
      <c r="N514" s="8">
        <f ca="1"/>
        <v>1</v>
      </c>
      <c r="O514" s="8">
        <f ca="1"/>
        <v>1</v>
      </c>
      <c r="P514" s="8">
        <f ca="1"/>
        <v>1</v>
      </c>
      <c r="Q514" s="8">
        <f ca="1"/>
        <v>0.95298534762640241</v>
      </c>
      <c r="S514" s="10" t="str">
        <f t="shared" ca="1" si="76"/>
        <v>-</v>
      </c>
      <c r="T514" s="6" t="str">
        <f t="array" aca="1" ref="T514:Y514" ca="1">IFERROR(IF(S514&lt;fRev1,(SQRT(dLowCoeffB^2+S514*dLowCoeffA*4)-dLowCoeffB)/(dLowCoeffA*2),
(SQRT(dHighCoeffB^2-(fRev1*fPower2*fPower3/dHighInterp1
-fRev2*fPower1*fPower3/dHighInterp2+fRev3*fPower1*fPower2/dHighInterp3-S514)
*dHighCoeffA*4)+dHighCoeffB)/(dHighCoeffA*2)),"-")</f>
        <v>-</v>
      </c>
      <c r="U514" s="3" t="str">
        <f ca="1"/>
        <v>-</v>
      </c>
      <c r="V514" s="3" t="str">
        <f ca="1"/>
        <v>-</v>
      </c>
      <c r="W514" s="3" t="str">
        <f ca="1"/>
        <v>-</v>
      </c>
      <c r="X514" s="3" t="str">
        <f ca="1"/>
        <v>-</v>
      </c>
      <c r="Y514" s="3" t="str">
        <f ca="1"/>
        <v>-</v>
      </c>
    </row>
    <row r="515" spans="1:25" x14ac:dyDescent="0.25">
      <c r="A515">
        <v>513</v>
      </c>
      <c r="B515" s="9">
        <f t="shared" si="77"/>
        <v>14.25</v>
      </c>
      <c r="C515" s="3">
        <f t="shared" ref="C515:C578" ca="1" si="79">MAX(COUNTIFS(ShiftGears,"&lt;="&amp;MaxGear,ShiftPointsUse,"&lt;="&amp;D514+CarSetPower)+1,C514)</f>
        <v>6</v>
      </c>
      <c r="D515">
        <f t="shared" ref="D515:D578" ca="1" si="80">MIN(IF(C515&gt;C514,I514,D514+CarSetPower),INDEX(fPower3,C515))</f>
        <v>568.19551094833537</v>
      </c>
      <c r="E515" s="8">
        <f t="shared" ref="E515:E578" ca="1" si="81">INDEX(L515:Q515,C515)</f>
        <v>0.95399891337630383</v>
      </c>
      <c r="F515" s="8">
        <f t="shared" ref="F515:F578" ca="1" si="82">MIN(E515*INDEX(MaxSpeed,C515)*CarSetMult,F514+AccelCap)</f>
        <v>545.68737845124576</v>
      </c>
      <c r="G515" s="8">
        <f t="shared" ref="G515:G578" ca="1" si="83">G514+F515/36/3600</f>
        <v>1.174807005890522</v>
      </c>
      <c r="H515" s="8" t="str">
        <f t="shared" ref="H515:H578" ca="1" si="84">IF(C515&lt;MaxGear,F515/INDEX(MaxSpeed,C515+1)/CarSetMult,"-")</f>
        <v>-</v>
      </c>
      <c r="I515" s="8" t="str">
        <f t="shared" ref="I515:I578" ca="1" si="85">IF(C515&lt;MaxGear,INDEX(T515:Y515,C515+1),"-")</f>
        <v>-</v>
      </c>
      <c r="K515" s="7">
        <f t="shared" ca="1" si="78"/>
        <v>568.19551094833537</v>
      </c>
      <c r="L515" s="7">
        <f t="array" aca="1" ref="L515:Q515" ca="1">IF(K515&lt;fPower1,(fPower1-K515)*K515*fRev0/dLowInterp1+(K515-fPower0)*K515*fRev1/dLowInterp2,
IF(K515&lt;fPower3,(K515-fPower2)*(K515-fPower3)*fRev1/dHighInterp1-(K515-fPower1)*(K515-fPower3)*fRev2/dHighInterp2+(K515-fPower1)*(K515-fPower2)*fRev3/dHighInterp3,1))</f>
        <v>1</v>
      </c>
      <c r="M515" s="8">
        <f ca="1"/>
        <v>1</v>
      </c>
      <c r="N515" s="8">
        <f ca="1"/>
        <v>1</v>
      </c>
      <c r="O515" s="8">
        <f ca="1"/>
        <v>1</v>
      </c>
      <c r="P515" s="8">
        <f ca="1"/>
        <v>1</v>
      </c>
      <c r="Q515" s="8">
        <f ca="1"/>
        <v>0.95399891337630383</v>
      </c>
      <c r="S515" s="10" t="str">
        <f t="shared" ref="S515:S578" ca="1" si="86">H515</f>
        <v>-</v>
      </c>
      <c r="T515" s="6" t="str">
        <f t="array" aca="1" ref="T515:Y515" ca="1">IFERROR(IF(S515&lt;fRev1,(SQRT(dLowCoeffB^2+S515*dLowCoeffA*4)-dLowCoeffB)/(dLowCoeffA*2),
(SQRT(dHighCoeffB^2-(fRev1*fPower2*fPower3/dHighInterp1
-fRev2*fPower1*fPower3/dHighInterp2+fRev3*fPower1*fPower2/dHighInterp3-S515)
*dHighCoeffA*4)+dHighCoeffB)/(dHighCoeffA*2)),"-")</f>
        <v>-</v>
      </c>
      <c r="U515" s="3" t="str">
        <f ca="1"/>
        <v>-</v>
      </c>
      <c r="V515" s="3" t="str">
        <f ca="1"/>
        <v>-</v>
      </c>
      <c r="W515" s="3" t="str">
        <f ca="1"/>
        <v>-</v>
      </c>
      <c r="X515" s="3" t="str">
        <f ca="1"/>
        <v>-</v>
      </c>
      <c r="Y515" s="3" t="str">
        <f ca="1"/>
        <v>-</v>
      </c>
    </row>
    <row r="516" spans="1:25" x14ac:dyDescent="0.25">
      <c r="A516">
        <v>514</v>
      </c>
      <c r="B516" s="9">
        <f t="shared" si="77"/>
        <v>14.277777777777779</v>
      </c>
      <c r="C516" s="3">
        <f t="shared" ca="1" si="79"/>
        <v>6</v>
      </c>
      <c r="D516">
        <f t="shared" ca="1" si="80"/>
        <v>569.19551094833537</v>
      </c>
      <c r="E516" s="8">
        <f t="shared" ca="1" si="81"/>
        <v>0.95500591447152927</v>
      </c>
      <c r="F516" s="8">
        <f t="shared" ca="1" si="82"/>
        <v>546.26338307771471</v>
      </c>
      <c r="G516" s="8">
        <f t="shared" ca="1" si="83"/>
        <v>1.1790220011303192</v>
      </c>
      <c r="H516" s="8" t="str">
        <f t="shared" ca="1" si="84"/>
        <v>-</v>
      </c>
      <c r="I516" s="8" t="str">
        <f t="shared" ca="1" si="85"/>
        <v>-</v>
      </c>
      <c r="K516" s="7">
        <f t="shared" ca="1" si="78"/>
        <v>569.19551094833537</v>
      </c>
      <c r="L516" s="7">
        <f t="array" aca="1" ref="L516:Q516" ca="1">IF(K516&lt;fPower1,(fPower1-K516)*K516*fRev0/dLowInterp1+(K516-fPower0)*K516*fRev1/dLowInterp2,
IF(K516&lt;fPower3,(K516-fPower2)*(K516-fPower3)*fRev1/dHighInterp1-(K516-fPower1)*(K516-fPower3)*fRev2/dHighInterp2+(K516-fPower1)*(K516-fPower2)*fRev3/dHighInterp3,1))</f>
        <v>1</v>
      </c>
      <c r="M516" s="8">
        <f ca="1"/>
        <v>1</v>
      </c>
      <c r="N516" s="8">
        <f ca="1"/>
        <v>1</v>
      </c>
      <c r="O516" s="8">
        <f ca="1"/>
        <v>1</v>
      </c>
      <c r="P516" s="8">
        <f ca="1"/>
        <v>1</v>
      </c>
      <c r="Q516" s="8">
        <f ca="1"/>
        <v>0.95500591447152927</v>
      </c>
      <c r="S516" s="10" t="str">
        <f t="shared" ca="1" si="86"/>
        <v>-</v>
      </c>
      <c r="T516" s="6" t="str">
        <f t="array" aca="1" ref="T516:Y516" ca="1">IFERROR(IF(S516&lt;fRev1,(SQRT(dLowCoeffB^2+S516*dLowCoeffA*4)-dLowCoeffB)/(dLowCoeffA*2),
(SQRT(dHighCoeffB^2-(fRev1*fPower2*fPower3/dHighInterp1
-fRev2*fPower1*fPower3/dHighInterp2+fRev3*fPower1*fPower2/dHighInterp3-S516)
*dHighCoeffA*4)+dHighCoeffB)/(dHighCoeffA*2)),"-")</f>
        <v>-</v>
      </c>
      <c r="U516" s="3" t="str">
        <f ca="1"/>
        <v>-</v>
      </c>
      <c r="V516" s="3" t="str">
        <f ca="1"/>
        <v>-</v>
      </c>
      <c r="W516" s="3" t="str">
        <f ca="1"/>
        <v>-</v>
      </c>
      <c r="X516" s="3" t="str">
        <f ca="1"/>
        <v>-</v>
      </c>
      <c r="Y516" s="3" t="str">
        <f ca="1"/>
        <v>-</v>
      </c>
    </row>
    <row r="517" spans="1:25" x14ac:dyDescent="0.25">
      <c r="A517">
        <v>515</v>
      </c>
      <c r="B517" s="9">
        <f t="shared" si="77"/>
        <v>14.305555555555555</v>
      </c>
      <c r="C517" s="3">
        <f t="shared" ca="1" si="79"/>
        <v>6</v>
      </c>
      <c r="D517">
        <f t="shared" ca="1" si="80"/>
        <v>570.19551094833537</v>
      </c>
      <c r="E517" s="8">
        <f t="shared" ca="1" si="81"/>
        <v>0.95600635091207908</v>
      </c>
      <c r="F517" s="8">
        <f t="shared" ca="1" si="82"/>
        <v>546.8356327217092</v>
      </c>
      <c r="G517" s="8">
        <f t="shared" ca="1" si="83"/>
        <v>1.1832414118766286</v>
      </c>
      <c r="H517" s="8" t="str">
        <f t="shared" ca="1" si="84"/>
        <v>-</v>
      </c>
      <c r="I517" s="8" t="str">
        <f t="shared" ca="1" si="85"/>
        <v>-</v>
      </c>
      <c r="K517" s="7">
        <f t="shared" ca="1" si="78"/>
        <v>570.19551094833537</v>
      </c>
      <c r="L517" s="7">
        <f t="array" aca="1" ref="L517:Q517" ca="1">IF(K517&lt;fPower1,(fPower1-K517)*K517*fRev0/dLowInterp1+(K517-fPower0)*K517*fRev1/dLowInterp2,
IF(K517&lt;fPower3,(K517-fPower2)*(K517-fPower3)*fRev1/dHighInterp1-(K517-fPower1)*(K517-fPower3)*fRev2/dHighInterp2+(K517-fPower1)*(K517-fPower2)*fRev3/dHighInterp3,1))</f>
        <v>1</v>
      </c>
      <c r="M517" s="8">
        <f ca="1"/>
        <v>1</v>
      </c>
      <c r="N517" s="8">
        <f ca="1"/>
        <v>1</v>
      </c>
      <c r="O517" s="8">
        <f ca="1"/>
        <v>1</v>
      </c>
      <c r="P517" s="8">
        <f ca="1"/>
        <v>1</v>
      </c>
      <c r="Q517" s="8">
        <f ca="1"/>
        <v>0.95600635091207908</v>
      </c>
      <c r="S517" s="10" t="str">
        <f t="shared" ca="1" si="86"/>
        <v>-</v>
      </c>
      <c r="T517" s="6" t="str">
        <f t="array" aca="1" ref="T517:Y517" ca="1">IFERROR(IF(S517&lt;fRev1,(SQRT(dLowCoeffB^2+S517*dLowCoeffA*4)-dLowCoeffB)/(dLowCoeffA*2),
(SQRT(dHighCoeffB^2-(fRev1*fPower2*fPower3/dHighInterp1
-fRev2*fPower1*fPower3/dHighInterp2+fRev3*fPower1*fPower2/dHighInterp3-S517)
*dHighCoeffA*4)+dHighCoeffB)/(dHighCoeffA*2)),"-")</f>
        <v>-</v>
      </c>
      <c r="U517" s="3" t="str">
        <f ca="1"/>
        <v>-</v>
      </c>
      <c r="V517" s="3" t="str">
        <f ca="1"/>
        <v>-</v>
      </c>
      <c r="W517" s="3" t="str">
        <f ca="1"/>
        <v>-</v>
      </c>
      <c r="X517" s="3" t="str">
        <f ca="1"/>
        <v>-</v>
      </c>
      <c r="Y517" s="3" t="str">
        <f ca="1"/>
        <v>-</v>
      </c>
    </row>
    <row r="518" spans="1:25" x14ac:dyDescent="0.25">
      <c r="A518">
        <v>516</v>
      </c>
      <c r="B518" s="9">
        <f t="shared" si="77"/>
        <v>14.333333333333334</v>
      </c>
      <c r="C518" s="3">
        <f t="shared" ca="1" si="79"/>
        <v>6</v>
      </c>
      <c r="D518">
        <f t="shared" ca="1" si="80"/>
        <v>571.19551094833537</v>
      </c>
      <c r="E518" s="8">
        <f t="shared" ca="1" si="81"/>
        <v>0.95700022269795326</v>
      </c>
      <c r="F518" s="8">
        <f t="shared" ca="1" si="82"/>
        <v>547.40412738322925</v>
      </c>
      <c r="G518" s="8">
        <f t="shared" ca="1" si="83"/>
        <v>1.1874652091558202</v>
      </c>
      <c r="H518" s="8" t="str">
        <f t="shared" ca="1" si="84"/>
        <v>-</v>
      </c>
      <c r="I518" s="8" t="str">
        <f t="shared" ca="1" si="85"/>
        <v>-</v>
      </c>
      <c r="K518" s="7">
        <f t="shared" ca="1" si="78"/>
        <v>571.19551094833537</v>
      </c>
      <c r="L518" s="7">
        <f t="array" aca="1" ref="L518:Q518" ca="1">IF(K518&lt;fPower1,(fPower1-K518)*K518*fRev0/dLowInterp1+(K518-fPower0)*K518*fRev1/dLowInterp2,
IF(K518&lt;fPower3,(K518-fPower2)*(K518-fPower3)*fRev1/dHighInterp1-(K518-fPower1)*(K518-fPower3)*fRev2/dHighInterp2+(K518-fPower1)*(K518-fPower2)*fRev3/dHighInterp3,1))</f>
        <v>1</v>
      </c>
      <c r="M518" s="8">
        <f ca="1"/>
        <v>1</v>
      </c>
      <c r="N518" s="8">
        <f ca="1"/>
        <v>1</v>
      </c>
      <c r="O518" s="8">
        <f ca="1"/>
        <v>1</v>
      </c>
      <c r="P518" s="8">
        <f ca="1"/>
        <v>1</v>
      </c>
      <c r="Q518" s="8">
        <f ca="1"/>
        <v>0.95700022269795326</v>
      </c>
      <c r="S518" s="10" t="str">
        <f t="shared" ca="1" si="86"/>
        <v>-</v>
      </c>
      <c r="T518" s="6" t="str">
        <f t="array" aca="1" ref="T518:Y518" ca="1">IFERROR(IF(S518&lt;fRev1,(SQRT(dLowCoeffB^2+S518*dLowCoeffA*4)-dLowCoeffB)/(dLowCoeffA*2),
(SQRT(dHighCoeffB^2-(fRev1*fPower2*fPower3/dHighInterp1
-fRev2*fPower1*fPower3/dHighInterp2+fRev3*fPower1*fPower2/dHighInterp3-S518)
*dHighCoeffA*4)+dHighCoeffB)/(dHighCoeffA*2)),"-")</f>
        <v>-</v>
      </c>
      <c r="U518" s="3" t="str">
        <f ca="1"/>
        <v>-</v>
      </c>
      <c r="V518" s="3" t="str">
        <f ca="1"/>
        <v>-</v>
      </c>
      <c r="W518" s="3" t="str">
        <f ca="1"/>
        <v>-</v>
      </c>
      <c r="X518" s="3" t="str">
        <f ca="1"/>
        <v>-</v>
      </c>
      <c r="Y518" s="3" t="str">
        <f ca="1"/>
        <v>-</v>
      </c>
    </row>
    <row r="519" spans="1:25" x14ac:dyDescent="0.25">
      <c r="A519">
        <v>517</v>
      </c>
      <c r="B519" s="9">
        <f t="shared" si="77"/>
        <v>14.361111111111111</v>
      </c>
      <c r="C519" s="3">
        <f t="shared" ca="1" si="79"/>
        <v>6</v>
      </c>
      <c r="D519">
        <f t="shared" ca="1" si="80"/>
        <v>572.19551094833537</v>
      </c>
      <c r="E519" s="8">
        <f t="shared" ca="1" si="81"/>
        <v>0.95798752982915159</v>
      </c>
      <c r="F519" s="8">
        <f t="shared" ca="1" si="82"/>
        <v>547.96886706227474</v>
      </c>
      <c r="G519" s="8">
        <f t="shared" ca="1" si="83"/>
        <v>1.1916933639942637</v>
      </c>
      <c r="H519" s="8" t="str">
        <f t="shared" ca="1" si="84"/>
        <v>-</v>
      </c>
      <c r="I519" s="8" t="str">
        <f t="shared" ca="1" si="85"/>
        <v>-</v>
      </c>
      <c r="K519" s="7">
        <f t="shared" ca="1" si="78"/>
        <v>572.19551094833537</v>
      </c>
      <c r="L519" s="7">
        <f t="array" aca="1" ref="L519:Q519" ca="1">IF(K519&lt;fPower1,(fPower1-K519)*K519*fRev0/dLowInterp1+(K519-fPower0)*K519*fRev1/dLowInterp2,
IF(K519&lt;fPower3,(K519-fPower2)*(K519-fPower3)*fRev1/dHighInterp1-(K519-fPower1)*(K519-fPower3)*fRev2/dHighInterp2+(K519-fPower1)*(K519-fPower2)*fRev3/dHighInterp3,1))</f>
        <v>1</v>
      </c>
      <c r="M519" s="8">
        <f ca="1"/>
        <v>1</v>
      </c>
      <c r="N519" s="8">
        <f ca="1"/>
        <v>1</v>
      </c>
      <c r="O519" s="8">
        <f ca="1"/>
        <v>1</v>
      </c>
      <c r="P519" s="8">
        <f ca="1"/>
        <v>1</v>
      </c>
      <c r="Q519" s="8">
        <f ca="1"/>
        <v>0.95798752982915159</v>
      </c>
      <c r="S519" s="10" t="str">
        <f t="shared" ca="1" si="86"/>
        <v>-</v>
      </c>
      <c r="T519" s="6" t="str">
        <f t="array" aca="1" ref="T519:Y519" ca="1">IFERROR(IF(S519&lt;fRev1,(SQRT(dLowCoeffB^2+S519*dLowCoeffA*4)-dLowCoeffB)/(dLowCoeffA*2),
(SQRT(dHighCoeffB^2-(fRev1*fPower2*fPower3/dHighInterp1
-fRev2*fPower1*fPower3/dHighInterp2+fRev3*fPower1*fPower2/dHighInterp3-S519)
*dHighCoeffA*4)+dHighCoeffB)/(dHighCoeffA*2)),"-")</f>
        <v>-</v>
      </c>
      <c r="U519" s="3" t="str">
        <f ca="1"/>
        <v>-</v>
      </c>
      <c r="V519" s="3" t="str">
        <f ca="1"/>
        <v>-</v>
      </c>
      <c r="W519" s="3" t="str">
        <f ca="1"/>
        <v>-</v>
      </c>
      <c r="X519" s="3" t="str">
        <f ca="1"/>
        <v>-</v>
      </c>
      <c r="Y519" s="3" t="str">
        <f ca="1"/>
        <v>-</v>
      </c>
    </row>
    <row r="520" spans="1:25" x14ac:dyDescent="0.25">
      <c r="A520">
        <v>518</v>
      </c>
      <c r="B520" s="9">
        <f t="shared" si="77"/>
        <v>14.388888888888889</v>
      </c>
      <c r="C520" s="3">
        <f t="shared" ca="1" si="79"/>
        <v>6</v>
      </c>
      <c r="D520">
        <f t="shared" ca="1" si="80"/>
        <v>573.19551094833537</v>
      </c>
      <c r="E520" s="8">
        <f t="shared" ca="1" si="81"/>
        <v>0.95896827230567405</v>
      </c>
      <c r="F520" s="8">
        <f t="shared" ca="1" si="82"/>
        <v>548.52985175884555</v>
      </c>
      <c r="G520" s="8">
        <f t="shared" ca="1" si="83"/>
        <v>1.195925847418329</v>
      </c>
      <c r="H520" s="8" t="str">
        <f t="shared" ca="1" si="84"/>
        <v>-</v>
      </c>
      <c r="I520" s="8" t="str">
        <f t="shared" ca="1" si="85"/>
        <v>-</v>
      </c>
      <c r="K520" s="7">
        <f t="shared" ca="1" si="78"/>
        <v>573.19551094833537</v>
      </c>
      <c r="L520" s="7">
        <f t="array" aca="1" ref="L520:Q520" ca="1">IF(K520&lt;fPower1,(fPower1-K520)*K520*fRev0/dLowInterp1+(K520-fPower0)*K520*fRev1/dLowInterp2,
IF(K520&lt;fPower3,(K520-fPower2)*(K520-fPower3)*fRev1/dHighInterp1-(K520-fPower1)*(K520-fPower3)*fRev2/dHighInterp2+(K520-fPower1)*(K520-fPower2)*fRev3/dHighInterp3,1))</f>
        <v>1</v>
      </c>
      <c r="M520" s="8">
        <f ca="1"/>
        <v>1</v>
      </c>
      <c r="N520" s="8">
        <f ca="1"/>
        <v>1</v>
      </c>
      <c r="O520" s="8">
        <f ca="1"/>
        <v>1</v>
      </c>
      <c r="P520" s="8">
        <f ca="1"/>
        <v>1</v>
      </c>
      <c r="Q520" s="8">
        <f ca="1"/>
        <v>0.95896827230567405</v>
      </c>
      <c r="S520" s="10" t="str">
        <f t="shared" ca="1" si="86"/>
        <v>-</v>
      </c>
      <c r="T520" s="6" t="str">
        <f t="array" aca="1" ref="T520:Y520" ca="1">IFERROR(IF(S520&lt;fRev1,(SQRT(dLowCoeffB^2+S520*dLowCoeffA*4)-dLowCoeffB)/(dLowCoeffA*2),
(SQRT(dHighCoeffB^2-(fRev1*fPower2*fPower3/dHighInterp1
-fRev2*fPower1*fPower3/dHighInterp2+fRev3*fPower1*fPower2/dHighInterp3-S520)
*dHighCoeffA*4)+dHighCoeffB)/(dHighCoeffA*2)),"-")</f>
        <v>-</v>
      </c>
      <c r="U520" s="3" t="str">
        <f ca="1"/>
        <v>-</v>
      </c>
      <c r="V520" s="3" t="str">
        <f ca="1"/>
        <v>-</v>
      </c>
      <c r="W520" s="3" t="str">
        <f ca="1"/>
        <v>-</v>
      </c>
      <c r="X520" s="3" t="str">
        <f ca="1"/>
        <v>-</v>
      </c>
      <c r="Y520" s="3" t="str">
        <f ca="1"/>
        <v>-</v>
      </c>
    </row>
    <row r="521" spans="1:25" x14ac:dyDescent="0.25">
      <c r="A521">
        <v>519</v>
      </c>
      <c r="B521" s="9">
        <f t="shared" si="77"/>
        <v>14.416666666666666</v>
      </c>
      <c r="C521" s="3">
        <f t="shared" ca="1" si="79"/>
        <v>6</v>
      </c>
      <c r="D521">
        <f t="shared" ca="1" si="80"/>
        <v>574.19551094833537</v>
      </c>
      <c r="E521" s="8">
        <f t="shared" ca="1" si="81"/>
        <v>0.959942450127521</v>
      </c>
      <c r="F521" s="8">
        <f t="shared" ca="1" si="82"/>
        <v>549.08708147294203</v>
      </c>
      <c r="G521" s="8">
        <f t="shared" ca="1" si="83"/>
        <v>1.2001626304543855</v>
      </c>
      <c r="H521" s="8" t="str">
        <f t="shared" ca="1" si="84"/>
        <v>-</v>
      </c>
      <c r="I521" s="8" t="str">
        <f t="shared" ca="1" si="85"/>
        <v>-</v>
      </c>
      <c r="K521" s="7">
        <f t="shared" ca="1" si="78"/>
        <v>574.19551094833537</v>
      </c>
      <c r="L521" s="7">
        <f t="array" aca="1" ref="L521:Q521" ca="1">IF(K521&lt;fPower1,(fPower1-K521)*K521*fRev0/dLowInterp1+(K521-fPower0)*K521*fRev1/dLowInterp2,
IF(K521&lt;fPower3,(K521-fPower2)*(K521-fPower3)*fRev1/dHighInterp1-(K521-fPower1)*(K521-fPower3)*fRev2/dHighInterp2+(K521-fPower1)*(K521-fPower2)*fRev3/dHighInterp3,1))</f>
        <v>1</v>
      </c>
      <c r="M521" s="8">
        <f ca="1"/>
        <v>1</v>
      </c>
      <c r="N521" s="8">
        <f ca="1"/>
        <v>1</v>
      </c>
      <c r="O521" s="8">
        <f ca="1"/>
        <v>1</v>
      </c>
      <c r="P521" s="8">
        <f ca="1"/>
        <v>1</v>
      </c>
      <c r="Q521" s="8">
        <f ca="1"/>
        <v>0.959942450127521</v>
      </c>
      <c r="S521" s="10" t="str">
        <f t="shared" ca="1" si="86"/>
        <v>-</v>
      </c>
      <c r="T521" s="6" t="str">
        <f t="array" aca="1" ref="T521:Y521" ca="1">IFERROR(IF(S521&lt;fRev1,(SQRT(dLowCoeffB^2+S521*dLowCoeffA*4)-dLowCoeffB)/(dLowCoeffA*2),
(SQRT(dHighCoeffB^2-(fRev1*fPower2*fPower3/dHighInterp1
-fRev2*fPower1*fPower3/dHighInterp2+fRev3*fPower1*fPower2/dHighInterp3-S521)
*dHighCoeffA*4)+dHighCoeffB)/(dHighCoeffA*2)),"-")</f>
        <v>-</v>
      </c>
      <c r="U521" s="3" t="str">
        <f ca="1"/>
        <v>-</v>
      </c>
      <c r="V521" s="3" t="str">
        <f ca="1"/>
        <v>-</v>
      </c>
      <c r="W521" s="3" t="str">
        <f ca="1"/>
        <v>-</v>
      </c>
      <c r="X521" s="3" t="str">
        <f ca="1"/>
        <v>-</v>
      </c>
      <c r="Y521" s="3" t="str">
        <f ca="1"/>
        <v>-</v>
      </c>
    </row>
    <row r="522" spans="1:25" x14ac:dyDescent="0.25">
      <c r="A522">
        <v>520</v>
      </c>
      <c r="B522" s="9">
        <f t="shared" si="77"/>
        <v>14.444444444444445</v>
      </c>
      <c r="C522" s="3">
        <f t="shared" ca="1" si="79"/>
        <v>6</v>
      </c>
      <c r="D522">
        <f t="shared" ca="1" si="80"/>
        <v>575.19551094833537</v>
      </c>
      <c r="E522" s="8">
        <f t="shared" ca="1" si="81"/>
        <v>0.96091006329469209</v>
      </c>
      <c r="F522" s="8">
        <f t="shared" ca="1" si="82"/>
        <v>549.64055620456384</v>
      </c>
      <c r="G522" s="8">
        <f t="shared" ca="1" si="83"/>
        <v>1.2044036841288035</v>
      </c>
      <c r="H522" s="8" t="str">
        <f t="shared" ca="1" si="84"/>
        <v>-</v>
      </c>
      <c r="I522" s="8" t="str">
        <f t="shared" ca="1" si="85"/>
        <v>-</v>
      </c>
      <c r="K522" s="7">
        <f t="shared" ca="1" si="78"/>
        <v>575.19551094833537</v>
      </c>
      <c r="L522" s="7">
        <f t="array" aca="1" ref="L522:Q522" ca="1">IF(K522&lt;fPower1,(fPower1-K522)*K522*fRev0/dLowInterp1+(K522-fPower0)*K522*fRev1/dLowInterp2,
IF(K522&lt;fPower3,(K522-fPower2)*(K522-fPower3)*fRev1/dHighInterp1-(K522-fPower1)*(K522-fPower3)*fRev2/dHighInterp2+(K522-fPower1)*(K522-fPower2)*fRev3/dHighInterp3,1))</f>
        <v>1</v>
      </c>
      <c r="M522" s="8">
        <f ca="1"/>
        <v>1</v>
      </c>
      <c r="N522" s="8">
        <f ca="1"/>
        <v>1</v>
      </c>
      <c r="O522" s="8">
        <f ca="1"/>
        <v>1</v>
      </c>
      <c r="P522" s="8">
        <f ca="1"/>
        <v>1</v>
      </c>
      <c r="Q522" s="8">
        <f ca="1"/>
        <v>0.96091006329469209</v>
      </c>
      <c r="S522" s="10" t="str">
        <f t="shared" ca="1" si="86"/>
        <v>-</v>
      </c>
      <c r="T522" s="6" t="str">
        <f t="array" aca="1" ref="T522:Y522" ca="1">IFERROR(IF(S522&lt;fRev1,(SQRT(dLowCoeffB^2+S522*dLowCoeffA*4)-dLowCoeffB)/(dLowCoeffA*2),
(SQRT(dHighCoeffB^2-(fRev1*fPower2*fPower3/dHighInterp1
-fRev2*fPower1*fPower3/dHighInterp2+fRev3*fPower1*fPower2/dHighInterp3-S522)
*dHighCoeffA*4)+dHighCoeffB)/(dHighCoeffA*2)),"-")</f>
        <v>-</v>
      </c>
      <c r="U522" s="3" t="str">
        <f ca="1"/>
        <v>-</v>
      </c>
      <c r="V522" s="3" t="str">
        <f ca="1"/>
        <v>-</v>
      </c>
      <c r="W522" s="3" t="str">
        <f ca="1"/>
        <v>-</v>
      </c>
      <c r="X522" s="3" t="str">
        <f ca="1"/>
        <v>-</v>
      </c>
      <c r="Y522" s="3" t="str">
        <f ca="1"/>
        <v>-</v>
      </c>
    </row>
    <row r="523" spans="1:25" x14ac:dyDescent="0.25">
      <c r="A523">
        <v>521</v>
      </c>
      <c r="B523" s="9">
        <f t="shared" si="77"/>
        <v>14.472222222222221</v>
      </c>
      <c r="C523" s="3">
        <f t="shared" ca="1" si="79"/>
        <v>6</v>
      </c>
      <c r="D523">
        <f t="shared" ca="1" si="80"/>
        <v>576.19551094833537</v>
      </c>
      <c r="E523" s="8">
        <f t="shared" ca="1" si="81"/>
        <v>0.96187111180718721</v>
      </c>
      <c r="F523" s="8">
        <f t="shared" ca="1" si="82"/>
        <v>550.19027595371108</v>
      </c>
      <c r="G523" s="8">
        <f t="shared" ca="1" si="83"/>
        <v>1.2086489794679525</v>
      </c>
      <c r="H523" s="8" t="str">
        <f t="shared" ca="1" si="84"/>
        <v>-</v>
      </c>
      <c r="I523" s="8" t="str">
        <f t="shared" ca="1" si="85"/>
        <v>-</v>
      </c>
      <c r="K523" s="7">
        <f t="shared" ca="1" si="78"/>
        <v>576.19551094833537</v>
      </c>
      <c r="L523" s="7">
        <f t="array" aca="1" ref="L523:Q523" ca="1">IF(K523&lt;fPower1,(fPower1-K523)*K523*fRev0/dLowInterp1+(K523-fPower0)*K523*fRev1/dLowInterp2,
IF(K523&lt;fPower3,(K523-fPower2)*(K523-fPower3)*fRev1/dHighInterp1-(K523-fPower1)*(K523-fPower3)*fRev2/dHighInterp2+(K523-fPower1)*(K523-fPower2)*fRev3/dHighInterp3,1))</f>
        <v>1</v>
      </c>
      <c r="M523" s="8">
        <f ca="1"/>
        <v>1</v>
      </c>
      <c r="N523" s="8">
        <f ca="1"/>
        <v>1</v>
      </c>
      <c r="O523" s="8">
        <f ca="1"/>
        <v>1</v>
      </c>
      <c r="P523" s="8">
        <f ca="1"/>
        <v>1</v>
      </c>
      <c r="Q523" s="8">
        <f ca="1"/>
        <v>0.96187111180718721</v>
      </c>
      <c r="S523" s="10" t="str">
        <f t="shared" ca="1" si="86"/>
        <v>-</v>
      </c>
      <c r="T523" s="6" t="str">
        <f t="array" aca="1" ref="T523:Y523" ca="1">IFERROR(IF(S523&lt;fRev1,(SQRT(dLowCoeffB^2+S523*dLowCoeffA*4)-dLowCoeffB)/(dLowCoeffA*2),
(SQRT(dHighCoeffB^2-(fRev1*fPower2*fPower3/dHighInterp1
-fRev2*fPower1*fPower3/dHighInterp2+fRev3*fPower1*fPower2/dHighInterp3-S523)
*dHighCoeffA*4)+dHighCoeffB)/(dHighCoeffA*2)),"-")</f>
        <v>-</v>
      </c>
      <c r="U523" s="3" t="str">
        <f ca="1"/>
        <v>-</v>
      </c>
      <c r="V523" s="3" t="str">
        <f ca="1"/>
        <v>-</v>
      </c>
      <c r="W523" s="3" t="str">
        <f ca="1"/>
        <v>-</v>
      </c>
      <c r="X523" s="3" t="str">
        <f ca="1"/>
        <v>-</v>
      </c>
      <c r="Y523" s="3" t="str">
        <f ca="1"/>
        <v>-</v>
      </c>
    </row>
    <row r="524" spans="1:25" x14ac:dyDescent="0.25">
      <c r="A524">
        <v>522</v>
      </c>
      <c r="B524" s="9">
        <f t="shared" si="77"/>
        <v>14.5</v>
      </c>
      <c r="C524" s="3">
        <f t="shared" ca="1" si="79"/>
        <v>6</v>
      </c>
      <c r="D524">
        <f t="shared" ca="1" si="80"/>
        <v>577.19551094833537</v>
      </c>
      <c r="E524" s="8">
        <f t="shared" ca="1" si="81"/>
        <v>0.96282559566500692</v>
      </c>
      <c r="F524" s="8">
        <f t="shared" ca="1" si="82"/>
        <v>550.73624072038399</v>
      </c>
      <c r="G524" s="8">
        <f t="shared" ca="1" si="83"/>
        <v>1.2128984874982023</v>
      </c>
      <c r="H524" s="8" t="str">
        <f t="shared" ca="1" si="84"/>
        <v>-</v>
      </c>
      <c r="I524" s="8" t="str">
        <f t="shared" ca="1" si="85"/>
        <v>-</v>
      </c>
      <c r="K524" s="7">
        <f t="shared" ca="1" si="78"/>
        <v>577.19551094833537</v>
      </c>
      <c r="L524" s="7">
        <f t="array" aca="1" ref="L524:Q524" ca="1">IF(K524&lt;fPower1,(fPower1-K524)*K524*fRev0/dLowInterp1+(K524-fPower0)*K524*fRev1/dLowInterp2,
IF(K524&lt;fPower3,(K524-fPower2)*(K524-fPower3)*fRev1/dHighInterp1-(K524-fPower1)*(K524-fPower3)*fRev2/dHighInterp2+(K524-fPower1)*(K524-fPower2)*fRev3/dHighInterp3,1))</f>
        <v>1</v>
      </c>
      <c r="M524" s="8">
        <f ca="1"/>
        <v>1</v>
      </c>
      <c r="N524" s="8">
        <f ca="1"/>
        <v>1</v>
      </c>
      <c r="O524" s="8">
        <f ca="1"/>
        <v>1</v>
      </c>
      <c r="P524" s="8">
        <f ca="1"/>
        <v>1</v>
      </c>
      <c r="Q524" s="8">
        <f ca="1"/>
        <v>0.96282559566500692</v>
      </c>
      <c r="S524" s="10" t="str">
        <f t="shared" ca="1" si="86"/>
        <v>-</v>
      </c>
      <c r="T524" s="6" t="str">
        <f t="array" aca="1" ref="T524:Y524" ca="1">IFERROR(IF(S524&lt;fRev1,(SQRT(dLowCoeffB^2+S524*dLowCoeffA*4)-dLowCoeffB)/(dLowCoeffA*2),
(SQRT(dHighCoeffB^2-(fRev1*fPower2*fPower3/dHighInterp1
-fRev2*fPower1*fPower3/dHighInterp2+fRev3*fPower1*fPower2/dHighInterp3-S524)
*dHighCoeffA*4)+dHighCoeffB)/(dHighCoeffA*2)),"-")</f>
        <v>-</v>
      </c>
      <c r="U524" s="3" t="str">
        <f ca="1"/>
        <v>-</v>
      </c>
      <c r="V524" s="3" t="str">
        <f ca="1"/>
        <v>-</v>
      </c>
      <c r="W524" s="3" t="str">
        <f ca="1"/>
        <v>-</v>
      </c>
      <c r="X524" s="3" t="str">
        <f ca="1"/>
        <v>-</v>
      </c>
      <c r="Y524" s="3" t="str">
        <f ca="1"/>
        <v>-</v>
      </c>
    </row>
    <row r="525" spans="1:25" x14ac:dyDescent="0.25">
      <c r="A525">
        <v>523</v>
      </c>
      <c r="B525" s="9">
        <f t="shared" si="77"/>
        <v>14.527777777777779</v>
      </c>
      <c r="C525" s="3">
        <f t="shared" ca="1" si="79"/>
        <v>6</v>
      </c>
      <c r="D525">
        <f t="shared" ca="1" si="80"/>
        <v>578.19551094833537</v>
      </c>
      <c r="E525" s="8">
        <f t="shared" ca="1" si="81"/>
        <v>0.96377351486815055</v>
      </c>
      <c r="F525" s="8">
        <f t="shared" ca="1" si="82"/>
        <v>551.27845050458211</v>
      </c>
      <c r="G525" s="8">
        <f t="shared" ca="1" si="83"/>
        <v>1.2171521792459228</v>
      </c>
      <c r="H525" s="8" t="str">
        <f t="shared" ca="1" si="84"/>
        <v>-</v>
      </c>
      <c r="I525" s="8" t="str">
        <f t="shared" ca="1" si="85"/>
        <v>-</v>
      </c>
      <c r="K525" s="7">
        <f t="shared" ca="1" si="78"/>
        <v>578.19551094833537</v>
      </c>
      <c r="L525" s="7">
        <f t="array" aca="1" ref="L525:Q525" ca="1">IF(K525&lt;fPower1,(fPower1-K525)*K525*fRev0/dLowInterp1+(K525-fPower0)*K525*fRev1/dLowInterp2,
IF(K525&lt;fPower3,(K525-fPower2)*(K525-fPower3)*fRev1/dHighInterp1-(K525-fPower1)*(K525-fPower3)*fRev2/dHighInterp2+(K525-fPower1)*(K525-fPower2)*fRev3/dHighInterp3,1))</f>
        <v>1</v>
      </c>
      <c r="M525" s="8">
        <f ca="1"/>
        <v>1</v>
      </c>
      <c r="N525" s="8">
        <f ca="1"/>
        <v>1</v>
      </c>
      <c r="O525" s="8">
        <f ca="1"/>
        <v>1</v>
      </c>
      <c r="P525" s="8">
        <f ca="1"/>
        <v>1</v>
      </c>
      <c r="Q525" s="8">
        <f ca="1"/>
        <v>0.96377351486815055</v>
      </c>
      <c r="S525" s="10" t="str">
        <f t="shared" ca="1" si="86"/>
        <v>-</v>
      </c>
      <c r="T525" s="6" t="str">
        <f t="array" aca="1" ref="T525:Y525" ca="1">IFERROR(IF(S525&lt;fRev1,(SQRT(dLowCoeffB^2+S525*dLowCoeffA*4)-dLowCoeffB)/(dLowCoeffA*2),
(SQRT(dHighCoeffB^2-(fRev1*fPower2*fPower3/dHighInterp1
-fRev2*fPower1*fPower3/dHighInterp2+fRev3*fPower1*fPower2/dHighInterp3-S525)
*dHighCoeffA*4)+dHighCoeffB)/(dHighCoeffA*2)),"-")</f>
        <v>-</v>
      </c>
      <c r="U525" s="3" t="str">
        <f ca="1"/>
        <v>-</v>
      </c>
      <c r="V525" s="3" t="str">
        <f ca="1"/>
        <v>-</v>
      </c>
      <c r="W525" s="3" t="str">
        <f ca="1"/>
        <v>-</v>
      </c>
      <c r="X525" s="3" t="str">
        <f ca="1"/>
        <v>-</v>
      </c>
      <c r="Y525" s="3" t="str">
        <f ca="1"/>
        <v>-</v>
      </c>
    </row>
    <row r="526" spans="1:25" x14ac:dyDescent="0.25">
      <c r="A526">
        <v>524</v>
      </c>
      <c r="B526" s="9">
        <f t="shared" si="77"/>
        <v>14.555555555555555</v>
      </c>
      <c r="C526" s="3">
        <f t="shared" ca="1" si="79"/>
        <v>6</v>
      </c>
      <c r="D526">
        <f t="shared" ca="1" si="80"/>
        <v>579.19551094833537</v>
      </c>
      <c r="E526" s="8">
        <f t="shared" ca="1" si="81"/>
        <v>0.96471486941661855</v>
      </c>
      <c r="F526" s="8">
        <f t="shared" ca="1" si="82"/>
        <v>551.81690530630578</v>
      </c>
      <c r="G526" s="8">
        <f t="shared" ca="1" si="83"/>
        <v>1.2214100257374838</v>
      </c>
      <c r="H526" s="8" t="str">
        <f t="shared" ca="1" si="84"/>
        <v>-</v>
      </c>
      <c r="I526" s="8" t="str">
        <f t="shared" ca="1" si="85"/>
        <v>-</v>
      </c>
      <c r="K526" s="7">
        <f t="shared" ca="1" si="78"/>
        <v>579.19551094833537</v>
      </c>
      <c r="L526" s="7">
        <f t="array" aca="1" ref="L526:Q526" ca="1">IF(K526&lt;fPower1,(fPower1-K526)*K526*fRev0/dLowInterp1+(K526-fPower0)*K526*fRev1/dLowInterp2,
IF(K526&lt;fPower3,(K526-fPower2)*(K526-fPower3)*fRev1/dHighInterp1-(K526-fPower1)*(K526-fPower3)*fRev2/dHighInterp2+(K526-fPower1)*(K526-fPower2)*fRev3/dHighInterp3,1))</f>
        <v>1</v>
      </c>
      <c r="M526" s="8">
        <f ca="1"/>
        <v>1</v>
      </c>
      <c r="N526" s="8">
        <f ca="1"/>
        <v>1</v>
      </c>
      <c r="O526" s="8">
        <f ca="1"/>
        <v>1</v>
      </c>
      <c r="P526" s="8">
        <f ca="1"/>
        <v>1</v>
      </c>
      <c r="Q526" s="8">
        <f ca="1"/>
        <v>0.96471486941661855</v>
      </c>
      <c r="S526" s="10" t="str">
        <f t="shared" ca="1" si="86"/>
        <v>-</v>
      </c>
      <c r="T526" s="6" t="str">
        <f t="array" aca="1" ref="T526:Y526" ca="1">IFERROR(IF(S526&lt;fRev1,(SQRT(dLowCoeffB^2+S526*dLowCoeffA*4)-dLowCoeffB)/(dLowCoeffA*2),
(SQRT(dHighCoeffB^2-(fRev1*fPower2*fPower3/dHighInterp1
-fRev2*fPower1*fPower3/dHighInterp2+fRev3*fPower1*fPower2/dHighInterp3-S526)
*dHighCoeffA*4)+dHighCoeffB)/(dHighCoeffA*2)),"-")</f>
        <v>-</v>
      </c>
      <c r="U526" s="3" t="str">
        <f ca="1"/>
        <v>-</v>
      </c>
      <c r="V526" s="3" t="str">
        <f ca="1"/>
        <v>-</v>
      </c>
      <c r="W526" s="3" t="str">
        <f ca="1"/>
        <v>-</v>
      </c>
      <c r="X526" s="3" t="str">
        <f ca="1"/>
        <v>-</v>
      </c>
      <c r="Y526" s="3" t="str">
        <f ca="1"/>
        <v>-</v>
      </c>
    </row>
    <row r="527" spans="1:25" x14ac:dyDescent="0.25">
      <c r="A527">
        <v>525</v>
      </c>
      <c r="B527" s="9">
        <f t="shared" si="77"/>
        <v>14.583333333333334</v>
      </c>
      <c r="C527" s="3">
        <f t="shared" ca="1" si="79"/>
        <v>6</v>
      </c>
      <c r="D527">
        <f t="shared" ca="1" si="80"/>
        <v>580.19551094833537</v>
      </c>
      <c r="E527" s="8">
        <f t="shared" ca="1" si="81"/>
        <v>0.96564965931041091</v>
      </c>
      <c r="F527" s="8">
        <f t="shared" ca="1" si="82"/>
        <v>552.35160512555501</v>
      </c>
      <c r="G527" s="8">
        <f t="shared" ca="1" si="83"/>
        <v>1.225671997999255</v>
      </c>
      <c r="H527" s="8" t="str">
        <f t="shared" ca="1" si="84"/>
        <v>-</v>
      </c>
      <c r="I527" s="8" t="str">
        <f t="shared" ca="1" si="85"/>
        <v>-</v>
      </c>
      <c r="K527" s="7">
        <f t="shared" ca="1" si="78"/>
        <v>580.19551094833537</v>
      </c>
      <c r="L527" s="7">
        <f t="array" aca="1" ref="L527:Q527" ca="1">IF(K527&lt;fPower1,(fPower1-K527)*K527*fRev0/dLowInterp1+(K527-fPower0)*K527*fRev1/dLowInterp2,
IF(K527&lt;fPower3,(K527-fPower2)*(K527-fPower3)*fRev1/dHighInterp1-(K527-fPower1)*(K527-fPower3)*fRev2/dHighInterp2+(K527-fPower1)*(K527-fPower2)*fRev3/dHighInterp3,1))</f>
        <v>1</v>
      </c>
      <c r="M527" s="8">
        <f ca="1"/>
        <v>1</v>
      </c>
      <c r="N527" s="8">
        <f ca="1"/>
        <v>1</v>
      </c>
      <c r="O527" s="8">
        <f ca="1"/>
        <v>1</v>
      </c>
      <c r="P527" s="8">
        <f ca="1"/>
        <v>1</v>
      </c>
      <c r="Q527" s="8">
        <f ca="1"/>
        <v>0.96564965931041091</v>
      </c>
      <c r="S527" s="10" t="str">
        <f t="shared" ca="1" si="86"/>
        <v>-</v>
      </c>
      <c r="T527" s="6" t="str">
        <f t="array" aca="1" ref="T527:Y527" ca="1">IFERROR(IF(S527&lt;fRev1,(SQRT(dLowCoeffB^2+S527*dLowCoeffA*4)-dLowCoeffB)/(dLowCoeffA*2),
(SQRT(dHighCoeffB^2-(fRev1*fPower2*fPower3/dHighInterp1
-fRev2*fPower1*fPower3/dHighInterp2+fRev3*fPower1*fPower2/dHighInterp3-S527)
*dHighCoeffA*4)+dHighCoeffB)/(dHighCoeffA*2)),"-")</f>
        <v>-</v>
      </c>
      <c r="U527" s="3" t="str">
        <f ca="1"/>
        <v>-</v>
      </c>
      <c r="V527" s="3" t="str">
        <f ca="1"/>
        <v>-</v>
      </c>
      <c r="W527" s="3" t="str">
        <f ca="1"/>
        <v>-</v>
      </c>
      <c r="X527" s="3" t="str">
        <f ca="1"/>
        <v>-</v>
      </c>
      <c r="Y527" s="3" t="str">
        <f ca="1"/>
        <v>-</v>
      </c>
    </row>
    <row r="528" spans="1:25" x14ac:dyDescent="0.25">
      <c r="A528">
        <v>526</v>
      </c>
      <c r="B528" s="9">
        <f t="shared" si="77"/>
        <v>14.611111111111111</v>
      </c>
      <c r="C528" s="3">
        <f t="shared" ca="1" si="79"/>
        <v>6</v>
      </c>
      <c r="D528">
        <f t="shared" ca="1" si="80"/>
        <v>581.19551094833537</v>
      </c>
      <c r="E528" s="8">
        <f t="shared" ca="1" si="81"/>
        <v>0.96657788454952731</v>
      </c>
      <c r="F528" s="8">
        <f t="shared" ca="1" si="82"/>
        <v>552.88254996232968</v>
      </c>
      <c r="G528" s="8">
        <f t="shared" ca="1" si="83"/>
        <v>1.2299380670576063</v>
      </c>
      <c r="H528" s="8" t="str">
        <f t="shared" ca="1" si="84"/>
        <v>-</v>
      </c>
      <c r="I528" s="8" t="str">
        <f t="shared" ca="1" si="85"/>
        <v>-</v>
      </c>
      <c r="K528" s="7">
        <f t="shared" ca="1" si="78"/>
        <v>581.19551094833537</v>
      </c>
      <c r="L528" s="7">
        <f t="array" aca="1" ref="L528:Q528" ca="1">IF(K528&lt;fPower1,(fPower1-K528)*K528*fRev0/dLowInterp1+(K528-fPower0)*K528*fRev1/dLowInterp2,
IF(K528&lt;fPower3,(K528-fPower2)*(K528-fPower3)*fRev1/dHighInterp1-(K528-fPower1)*(K528-fPower3)*fRev2/dHighInterp2+(K528-fPower1)*(K528-fPower2)*fRev3/dHighInterp3,1))</f>
        <v>1</v>
      </c>
      <c r="M528" s="8">
        <f ca="1"/>
        <v>1</v>
      </c>
      <c r="N528" s="8">
        <f ca="1"/>
        <v>1</v>
      </c>
      <c r="O528" s="8">
        <f ca="1"/>
        <v>1</v>
      </c>
      <c r="P528" s="8">
        <f ca="1"/>
        <v>1</v>
      </c>
      <c r="Q528" s="8">
        <f ca="1"/>
        <v>0.96657788454952731</v>
      </c>
      <c r="S528" s="10" t="str">
        <f t="shared" ca="1" si="86"/>
        <v>-</v>
      </c>
      <c r="T528" s="6" t="str">
        <f t="array" aca="1" ref="T528:Y528" ca="1">IFERROR(IF(S528&lt;fRev1,(SQRT(dLowCoeffB^2+S528*dLowCoeffA*4)-dLowCoeffB)/(dLowCoeffA*2),
(SQRT(dHighCoeffB^2-(fRev1*fPower2*fPower3/dHighInterp1
-fRev2*fPower1*fPower3/dHighInterp2+fRev3*fPower1*fPower2/dHighInterp3-S528)
*dHighCoeffA*4)+dHighCoeffB)/(dHighCoeffA*2)),"-")</f>
        <v>-</v>
      </c>
      <c r="U528" s="3" t="str">
        <f ca="1"/>
        <v>-</v>
      </c>
      <c r="V528" s="3" t="str">
        <f ca="1"/>
        <v>-</v>
      </c>
      <c r="W528" s="3" t="str">
        <f ca="1"/>
        <v>-</v>
      </c>
      <c r="X528" s="3" t="str">
        <f ca="1"/>
        <v>-</v>
      </c>
      <c r="Y528" s="3" t="str">
        <f ca="1"/>
        <v>-</v>
      </c>
    </row>
    <row r="529" spans="1:25" x14ac:dyDescent="0.25">
      <c r="A529">
        <v>527</v>
      </c>
      <c r="B529" s="9">
        <f t="shared" si="77"/>
        <v>14.638888888888889</v>
      </c>
      <c r="C529" s="3">
        <f t="shared" ca="1" si="79"/>
        <v>6</v>
      </c>
      <c r="D529">
        <f t="shared" ca="1" si="80"/>
        <v>582.19551094833537</v>
      </c>
      <c r="E529" s="8">
        <f t="shared" ca="1" si="81"/>
        <v>0.96749954513396808</v>
      </c>
      <c r="F529" s="8">
        <f t="shared" ca="1" si="82"/>
        <v>553.40973981662978</v>
      </c>
      <c r="G529" s="8">
        <f t="shared" ca="1" si="83"/>
        <v>1.2342082039389075</v>
      </c>
      <c r="H529" s="8" t="str">
        <f t="shared" ca="1" si="84"/>
        <v>-</v>
      </c>
      <c r="I529" s="8" t="str">
        <f t="shared" ca="1" si="85"/>
        <v>-</v>
      </c>
      <c r="K529" s="7">
        <f t="shared" ca="1" si="78"/>
        <v>582.19551094833537</v>
      </c>
      <c r="L529" s="7">
        <f t="array" aca="1" ref="L529:Q529" ca="1">IF(K529&lt;fPower1,(fPower1-K529)*K529*fRev0/dLowInterp1+(K529-fPower0)*K529*fRev1/dLowInterp2,
IF(K529&lt;fPower3,(K529-fPower2)*(K529-fPower3)*fRev1/dHighInterp1-(K529-fPower1)*(K529-fPower3)*fRev2/dHighInterp2+(K529-fPower1)*(K529-fPower2)*fRev3/dHighInterp3,1))</f>
        <v>1</v>
      </c>
      <c r="M529" s="8">
        <f ca="1"/>
        <v>1</v>
      </c>
      <c r="N529" s="8">
        <f ca="1"/>
        <v>1</v>
      </c>
      <c r="O529" s="8">
        <f ca="1"/>
        <v>1</v>
      </c>
      <c r="P529" s="8">
        <f ca="1"/>
        <v>1</v>
      </c>
      <c r="Q529" s="8">
        <f ca="1"/>
        <v>0.96749954513396808</v>
      </c>
      <c r="S529" s="10" t="str">
        <f t="shared" ca="1" si="86"/>
        <v>-</v>
      </c>
      <c r="T529" s="6" t="str">
        <f t="array" aca="1" ref="T529:Y529" ca="1">IFERROR(IF(S529&lt;fRev1,(SQRT(dLowCoeffB^2+S529*dLowCoeffA*4)-dLowCoeffB)/(dLowCoeffA*2),
(SQRT(dHighCoeffB^2-(fRev1*fPower2*fPower3/dHighInterp1
-fRev2*fPower1*fPower3/dHighInterp2+fRev3*fPower1*fPower2/dHighInterp3-S529)
*dHighCoeffA*4)+dHighCoeffB)/(dHighCoeffA*2)),"-")</f>
        <v>-</v>
      </c>
      <c r="U529" s="3" t="str">
        <f ca="1"/>
        <v>-</v>
      </c>
      <c r="V529" s="3" t="str">
        <f ca="1"/>
        <v>-</v>
      </c>
      <c r="W529" s="3" t="str">
        <f ca="1"/>
        <v>-</v>
      </c>
      <c r="X529" s="3" t="str">
        <f ca="1"/>
        <v>-</v>
      </c>
      <c r="Y529" s="3" t="str">
        <f ca="1"/>
        <v>-</v>
      </c>
    </row>
    <row r="530" spans="1:25" x14ac:dyDescent="0.25">
      <c r="A530">
        <v>528</v>
      </c>
      <c r="B530" s="9">
        <f t="shared" si="77"/>
        <v>14.666666666666666</v>
      </c>
      <c r="C530" s="3">
        <f t="shared" ca="1" si="79"/>
        <v>6</v>
      </c>
      <c r="D530">
        <f t="shared" ca="1" si="80"/>
        <v>583.19551094833537</v>
      </c>
      <c r="E530" s="8">
        <f t="shared" ca="1" si="81"/>
        <v>0.96841464106373298</v>
      </c>
      <c r="F530" s="8">
        <f t="shared" ca="1" si="82"/>
        <v>553.93317468845521</v>
      </c>
      <c r="G530" s="8">
        <f t="shared" ca="1" si="83"/>
        <v>1.2384823796695283</v>
      </c>
      <c r="H530" s="8" t="str">
        <f t="shared" ca="1" si="84"/>
        <v>-</v>
      </c>
      <c r="I530" s="8" t="str">
        <f t="shared" ca="1" si="85"/>
        <v>-</v>
      </c>
      <c r="K530" s="7">
        <f t="shared" ca="1" si="78"/>
        <v>583.19551094833537</v>
      </c>
      <c r="L530" s="7">
        <f t="array" aca="1" ref="L530:Q530" ca="1">IF(K530&lt;fPower1,(fPower1-K530)*K530*fRev0/dLowInterp1+(K530-fPower0)*K530*fRev1/dLowInterp2,
IF(K530&lt;fPower3,(K530-fPower2)*(K530-fPower3)*fRev1/dHighInterp1-(K530-fPower1)*(K530-fPower3)*fRev2/dHighInterp2+(K530-fPower1)*(K530-fPower2)*fRev3/dHighInterp3,1))</f>
        <v>1</v>
      </c>
      <c r="M530" s="8">
        <f ca="1"/>
        <v>1</v>
      </c>
      <c r="N530" s="8">
        <f ca="1"/>
        <v>1</v>
      </c>
      <c r="O530" s="8">
        <f ca="1"/>
        <v>1</v>
      </c>
      <c r="P530" s="8">
        <f ca="1"/>
        <v>1</v>
      </c>
      <c r="Q530" s="8">
        <f ca="1"/>
        <v>0.96841464106373298</v>
      </c>
      <c r="S530" s="10" t="str">
        <f t="shared" ca="1" si="86"/>
        <v>-</v>
      </c>
      <c r="T530" s="6" t="str">
        <f t="array" aca="1" ref="T530:Y530" ca="1">IFERROR(IF(S530&lt;fRev1,(SQRT(dLowCoeffB^2+S530*dLowCoeffA*4)-dLowCoeffB)/(dLowCoeffA*2),
(SQRT(dHighCoeffB^2-(fRev1*fPower2*fPower3/dHighInterp1
-fRev2*fPower1*fPower3/dHighInterp2+fRev3*fPower1*fPower2/dHighInterp3-S530)
*dHighCoeffA*4)+dHighCoeffB)/(dHighCoeffA*2)),"-")</f>
        <v>-</v>
      </c>
      <c r="U530" s="3" t="str">
        <f ca="1"/>
        <v>-</v>
      </c>
      <c r="V530" s="3" t="str">
        <f ca="1"/>
        <v>-</v>
      </c>
      <c r="W530" s="3" t="str">
        <f ca="1"/>
        <v>-</v>
      </c>
      <c r="X530" s="3" t="str">
        <f ca="1"/>
        <v>-</v>
      </c>
      <c r="Y530" s="3" t="str">
        <f ca="1"/>
        <v>-</v>
      </c>
    </row>
    <row r="531" spans="1:25" x14ac:dyDescent="0.25">
      <c r="A531">
        <v>529</v>
      </c>
      <c r="B531" s="9">
        <f t="shared" si="77"/>
        <v>14.694444444444445</v>
      </c>
      <c r="C531" s="3">
        <f t="shared" ca="1" si="79"/>
        <v>6</v>
      </c>
      <c r="D531">
        <f t="shared" ca="1" si="80"/>
        <v>584.19551094833537</v>
      </c>
      <c r="E531" s="8">
        <f t="shared" ca="1" si="81"/>
        <v>0.96932317233882215</v>
      </c>
      <c r="F531" s="8">
        <f t="shared" ca="1" si="82"/>
        <v>554.45285457780631</v>
      </c>
      <c r="G531" s="8">
        <f t="shared" ca="1" si="83"/>
        <v>1.2427605652758387</v>
      </c>
      <c r="H531" s="8" t="str">
        <f t="shared" ca="1" si="84"/>
        <v>-</v>
      </c>
      <c r="I531" s="8" t="str">
        <f t="shared" ca="1" si="85"/>
        <v>-</v>
      </c>
      <c r="K531" s="7">
        <f t="shared" ca="1" si="78"/>
        <v>584.19551094833537</v>
      </c>
      <c r="L531" s="7">
        <f t="array" aca="1" ref="L531:Q531" ca="1">IF(K531&lt;fPower1,(fPower1-K531)*K531*fRev0/dLowInterp1+(K531-fPower0)*K531*fRev1/dLowInterp2,
IF(K531&lt;fPower3,(K531-fPower2)*(K531-fPower3)*fRev1/dHighInterp1-(K531-fPower1)*(K531-fPower3)*fRev2/dHighInterp2+(K531-fPower1)*(K531-fPower2)*fRev3/dHighInterp3,1))</f>
        <v>1</v>
      </c>
      <c r="M531" s="8">
        <f ca="1"/>
        <v>1</v>
      </c>
      <c r="N531" s="8">
        <f ca="1"/>
        <v>1</v>
      </c>
      <c r="O531" s="8">
        <f ca="1"/>
        <v>1</v>
      </c>
      <c r="P531" s="8">
        <f ca="1"/>
        <v>1</v>
      </c>
      <c r="Q531" s="8">
        <f ca="1"/>
        <v>0.96932317233882215</v>
      </c>
      <c r="S531" s="10" t="str">
        <f t="shared" ca="1" si="86"/>
        <v>-</v>
      </c>
      <c r="T531" s="6" t="str">
        <f t="array" aca="1" ref="T531:Y531" ca="1">IFERROR(IF(S531&lt;fRev1,(SQRT(dLowCoeffB^2+S531*dLowCoeffA*4)-dLowCoeffB)/(dLowCoeffA*2),
(SQRT(dHighCoeffB^2-(fRev1*fPower2*fPower3/dHighInterp1
-fRev2*fPower1*fPower3/dHighInterp2+fRev3*fPower1*fPower2/dHighInterp3-S531)
*dHighCoeffA*4)+dHighCoeffB)/(dHighCoeffA*2)),"-")</f>
        <v>-</v>
      </c>
      <c r="U531" s="3" t="str">
        <f ca="1"/>
        <v>-</v>
      </c>
      <c r="V531" s="3" t="str">
        <f ca="1"/>
        <v>-</v>
      </c>
      <c r="W531" s="3" t="str">
        <f ca="1"/>
        <v>-</v>
      </c>
      <c r="X531" s="3" t="str">
        <f ca="1"/>
        <v>-</v>
      </c>
      <c r="Y531" s="3" t="str">
        <f ca="1"/>
        <v>-</v>
      </c>
    </row>
    <row r="532" spans="1:25" x14ac:dyDescent="0.25">
      <c r="A532">
        <v>530</v>
      </c>
      <c r="B532" s="9">
        <f t="shared" si="77"/>
        <v>14.722222222222221</v>
      </c>
      <c r="C532" s="3">
        <f t="shared" ca="1" si="79"/>
        <v>6</v>
      </c>
      <c r="D532">
        <f t="shared" ca="1" si="80"/>
        <v>585.19551094833537</v>
      </c>
      <c r="E532" s="8">
        <f t="shared" ca="1" si="81"/>
        <v>0.97022513895923568</v>
      </c>
      <c r="F532" s="8">
        <f t="shared" ca="1" si="82"/>
        <v>554.96877948468284</v>
      </c>
      <c r="G532" s="8">
        <f t="shared" ca="1" si="83"/>
        <v>1.2470427317842081</v>
      </c>
      <c r="H532" s="8" t="str">
        <f t="shared" ca="1" si="84"/>
        <v>-</v>
      </c>
      <c r="I532" s="8" t="str">
        <f t="shared" ca="1" si="85"/>
        <v>-</v>
      </c>
      <c r="K532" s="7">
        <f t="shared" ca="1" si="78"/>
        <v>585.19551094833537</v>
      </c>
      <c r="L532" s="7">
        <f t="array" aca="1" ref="L532:Q532" ca="1">IF(K532&lt;fPower1,(fPower1-K532)*K532*fRev0/dLowInterp1+(K532-fPower0)*K532*fRev1/dLowInterp2,
IF(K532&lt;fPower3,(K532-fPower2)*(K532-fPower3)*fRev1/dHighInterp1-(K532-fPower1)*(K532-fPower3)*fRev2/dHighInterp2+(K532-fPower1)*(K532-fPower2)*fRev3/dHighInterp3,1))</f>
        <v>1</v>
      </c>
      <c r="M532" s="8">
        <f ca="1"/>
        <v>1</v>
      </c>
      <c r="N532" s="8">
        <f ca="1"/>
        <v>1</v>
      </c>
      <c r="O532" s="8">
        <f ca="1"/>
        <v>1</v>
      </c>
      <c r="P532" s="8">
        <f ca="1"/>
        <v>1</v>
      </c>
      <c r="Q532" s="8">
        <f ca="1"/>
        <v>0.97022513895923568</v>
      </c>
      <c r="S532" s="10" t="str">
        <f t="shared" ca="1" si="86"/>
        <v>-</v>
      </c>
      <c r="T532" s="6" t="str">
        <f t="array" aca="1" ref="T532:Y532" ca="1">IFERROR(IF(S532&lt;fRev1,(SQRT(dLowCoeffB^2+S532*dLowCoeffA*4)-dLowCoeffB)/(dLowCoeffA*2),
(SQRT(dHighCoeffB^2-(fRev1*fPower2*fPower3/dHighInterp1
-fRev2*fPower1*fPower3/dHighInterp2+fRev3*fPower1*fPower2/dHighInterp3-S532)
*dHighCoeffA*4)+dHighCoeffB)/(dHighCoeffA*2)),"-")</f>
        <v>-</v>
      </c>
      <c r="U532" s="3" t="str">
        <f ca="1"/>
        <v>-</v>
      </c>
      <c r="V532" s="3" t="str">
        <f ca="1"/>
        <v>-</v>
      </c>
      <c r="W532" s="3" t="str">
        <f ca="1"/>
        <v>-</v>
      </c>
      <c r="X532" s="3" t="str">
        <f ca="1"/>
        <v>-</v>
      </c>
      <c r="Y532" s="3" t="str">
        <f ca="1"/>
        <v>-</v>
      </c>
    </row>
    <row r="533" spans="1:25" x14ac:dyDescent="0.25">
      <c r="A533">
        <v>531</v>
      </c>
      <c r="B533" s="9">
        <f t="shared" si="77"/>
        <v>14.75</v>
      </c>
      <c r="C533" s="3">
        <f t="shared" ca="1" si="79"/>
        <v>6</v>
      </c>
      <c r="D533">
        <f t="shared" ca="1" si="80"/>
        <v>586.19551094833537</v>
      </c>
      <c r="E533" s="8">
        <f t="shared" ca="1" si="81"/>
        <v>0.97112054092497335</v>
      </c>
      <c r="F533" s="8">
        <f t="shared" ca="1" si="82"/>
        <v>555.4809494090847</v>
      </c>
      <c r="G533" s="8">
        <f t="shared" ca="1" si="83"/>
        <v>1.2513288502210067</v>
      </c>
      <c r="H533" s="8" t="str">
        <f t="shared" ca="1" si="84"/>
        <v>-</v>
      </c>
      <c r="I533" s="8" t="str">
        <f t="shared" ca="1" si="85"/>
        <v>-</v>
      </c>
      <c r="K533" s="7">
        <f t="shared" ca="1" si="78"/>
        <v>586.19551094833537</v>
      </c>
      <c r="L533" s="7">
        <f t="array" aca="1" ref="L533:Q533" ca="1">IF(K533&lt;fPower1,(fPower1-K533)*K533*fRev0/dLowInterp1+(K533-fPower0)*K533*fRev1/dLowInterp2,
IF(K533&lt;fPower3,(K533-fPower2)*(K533-fPower3)*fRev1/dHighInterp1-(K533-fPower1)*(K533-fPower3)*fRev2/dHighInterp2+(K533-fPower1)*(K533-fPower2)*fRev3/dHighInterp3,1))</f>
        <v>1</v>
      </c>
      <c r="M533" s="8">
        <f ca="1"/>
        <v>1</v>
      </c>
      <c r="N533" s="8">
        <f ca="1"/>
        <v>1</v>
      </c>
      <c r="O533" s="8">
        <f ca="1"/>
        <v>1</v>
      </c>
      <c r="P533" s="8">
        <f ca="1"/>
        <v>1</v>
      </c>
      <c r="Q533" s="8">
        <f ca="1"/>
        <v>0.97112054092497335</v>
      </c>
      <c r="S533" s="10" t="str">
        <f t="shared" ca="1" si="86"/>
        <v>-</v>
      </c>
      <c r="T533" s="6" t="str">
        <f t="array" aca="1" ref="T533:Y533" ca="1">IFERROR(IF(S533&lt;fRev1,(SQRT(dLowCoeffB^2+S533*dLowCoeffA*4)-dLowCoeffB)/(dLowCoeffA*2),
(SQRT(dHighCoeffB^2-(fRev1*fPower2*fPower3/dHighInterp1
-fRev2*fPower1*fPower3/dHighInterp2+fRev3*fPower1*fPower2/dHighInterp3-S533)
*dHighCoeffA*4)+dHighCoeffB)/(dHighCoeffA*2)),"-")</f>
        <v>-</v>
      </c>
      <c r="U533" s="3" t="str">
        <f ca="1"/>
        <v>-</v>
      </c>
      <c r="V533" s="3" t="str">
        <f ca="1"/>
        <v>-</v>
      </c>
      <c r="W533" s="3" t="str">
        <f ca="1"/>
        <v>-</v>
      </c>
      <c r="X533" s="3" t="str">
        <f ca="1"/>
        <v>-</v>
      </c>
      <c r="Y533" s="3" t="str">
        <f ca="1"/>
        <v>-</v>
      </c>
    </row>
    <row r="534" spans="1:25" x14ac:dyDescent="0.25">
      <c r="A534">
        <v>532</v>
      </c>
      <c r="B534" s="9">
        <f t="shared" si="77"/>
        <v>14.777777777777779</v>
      </c>
      <c r="C534" s="3">
        <f t="shared" ca="1" si="79"/>
        <v>6</v>
      </c>
      <c r="D534">
        <f t="shared" ca="1" si="80"/>
        <v>587.19551094833537</v>
      </c>
      <c r="E534" s="8">
        <f t="shared" ca="1" si="81"/>
        <v>0.97200937823603528</v>
      </c>
      <c r="F534" s="8">
        <f t="shared" ca="1" si="82"/>
        <v>555.98936435101223</v>
      </c>
      <c r="G534" s="8">
        <f t="shared" ca="1" si="83"/>
        <v>1.2556188916126041</v>
      </c>
      <c r="H534" s="8" t="str">
        <f t="shared" ca="1" si="84"/>
        <v>-</v>
      </c>
      <c r="I534" s="8" t="str">
        <f t="shared" ca="1" si="85"/>
        <v>-</v>
      </c>
      <c r="K534" s="7">
        <f t="shared" ca="1" si="78"/>
        <v>587.19551094833537</v>
      </c>
      <c r="L534" s="7">
        <f t="array" aca="1" ref="L534:Q534" ca="1">IF(K534&lt;fPower1,(fPower1-K534)*K534*fRev0/dLowInterp1+(K534-fPower0)*K534*fRev1/dLowInterp2,
IF(K534&lt;fPower3,(K534-fPower2)*(K534-fPower3)*fRev1/dHighInterp1-(K534-fPower1)*(K534-fPower3)*fRev2/dHighInterp2+(K534-fPower1)*(K534-fPower2)*fRev3/dHighInterp3,1))</f>
        <v>1</v>
      </c>
      <c r="M534" s="8">
        <f ca="1"/>
        <v>1</v>
      </c>
      <c r="N534" s="8">
        <f ca="1"/>
        <v>1</v>
      </c>
      <c r="O534" s="8">
        <f ca="1"/>
        <v>1</v>
      </c>
      <c r="P534" s="8">
        <f ca="1"/>
        <v>1</v>
      </c>
      <c r="Q534" s="8">
        <f ca="1"/>
        <v>0.97200937823603528</v>
      </c>
      <c r="S534" s="10" t="str">
        <f t="shared" ca="1" si="86"/>
        <v>-</v>
      </c>
      <c r="T534" s="6" t="str">
        <f t="array" aca="1" ref="T534:Y534" ca="1">IFERROR(IF(S534&lt;fRev1,(SQRT(dLowCoeffB^2+S534*dLowCoeffA*4)-dLowCoeffB)/(dLowCoeffA*2),
(SQRT(dHighCoeffB^2-(fRev1*fPower2*fPower3/dHighInterp1
-fRev2*fPower1*fPower3/dHighInterp2+fRev3*fPower1*fPower2/dHighInterp3-S534)
*dHighCoeffA*4)+dHighCoeffB)/(dHighCoeffA*2)),"-")</f>
        <v>-</v>
      </c>
      <c r="U534" s="3" t="str">
        <f ca="1"/>
        <v>-</v>
      </c>
      <c r="V534" s="3" t="str">
        <f ca="1"/>
        <v>-</v>
      </c>
      <c r="W534" s="3" t="str">
        <f ca="1"/>
        <v>-</v>
      </c>
      <c r="X534" s="3" t="str">
        <f ca="1"/>
        <v>-</v>
      </c>
      <c r="Y534" s="3" t="str">
        <f ca="1"/>
        <v>-</v>
      </c>
    </row>
    <row r="535" spans="1:25" x14ac:dyDescent="0.25">
      <c r="A535">
        <v>533</v>
      </c>
      <c r="B535" s="9">
        <f t="shared" si="77"/>
        <v>14.805555555555555</v>
      </c>
      <c r="C535" s="3">
        <f t="shared" ca="1" si="79"/>
        <v>6</v>
      </c>
      <c r="D535">
        <f t="shared" ca="1" si="80"/>
        <v>588.19551094833537</v>
      </c>
      <c r="E535" s="8">
        <f t="shared" ca="1" si="81"/>
        <v>0.97289165089242136</v>
      </c>
      <c r="F535" s="8">
        <f t="shared" ca="1" si="82"/>
        <v>556.49402431046497</v>
      </c>
      <c r="G535" s="8">
        <f t="shared" ca="1" si="83"/>
        <v>1.2599128269853701</v>
      </c>
      <c r="H535" s="8" t="str">
        <f t="shared" ca="1" si="84"/>
        <v>-</v>
      </c>
      <c r="I535" s="8" t="str">
        <f t="shared" ca="1" si="85"/>
        <v>-</v>
      </c>
      <c r="K535" s="7">
        <f t="shared" ca="1" si="78"/>
        <v>588.19551094833537</v>
      </c>
      <c r="L535" s="7">
        <f t="array" aca="1" ref="L535:Q535" ca="1">IF(K535&lt;fPower1,(fPower1-K535)*K535*fRev0/dLowInterp1+(K535-fPower0)*K535*fRev1/dLowInterp2,
IF(K535&lt;fPower3,(K535-fPower2)*(K535-fPower3)*fRev1/dHighInterp1-(K535-fPower1)*(K535-fPower3)*fRev2/dHighInterp2+(K535-fPower1)*(K535-fPower2)*fRev3/dHighInterp3,1))</f>
        <v>1</v>
      </c>
      <c r="M535" s="8">
        <f ca="1"/>
        <v>1</v>
      </c>
      <c r="N535" s="8">
        <f ca="1"/>
        <v>1</v>
      </c>
      <c r="O535" s="8">
        <f ca="1"/>
        <v>1</v>
      </c>
      <c r="P535" s="8">
        <f ca="1"/>
        <v>1</v>
      </c>
      <c r="Q535" s="8">
        <f ca="1"/>
        <v>0.97289165089242136</v>
      </c>
      <c r="S535" s="10" t="str">
        <f t="shared" ca="1" si="86"/>
        <v>-</v>
      </c>
      <c r="T535" s="6" t="str">
        <f t="array" aca="1" ref="T535:Y535" ca="1">IFERROR(IF(S535&lt;fRev1,(SQRT(dLowCoeffB^2+S535*dLowCoeffA*4)-dLowCoeffB)/(dLowCoeffA*2),
(SQRT(dHighCoeffB^2-(fRev1*fPower2*fPower3/dHighInterp1
-fRev2*fPower1*fPower3/dHighInterp2+fRev3*fPower1*fPower2/dHighInterp3-S535)
*dHighCoeffA*4)+dHighCoeffB)/(dHighCoeffA*2)),"-")</f>
        <v>-</v>
      </c>
      <c r="U535" s="3" t="str">
        <f ca="1"/>
        <v>-</v>
      </c>
      <c r="V535" s="3" t="str">
        <f ca="1"/>
        <v>-</v>
      </c>
      <c r="W535" s="3" t="str">
        <f ca="1"/>
        <v>-</v>
      </c>
      <c r="X535" s="3" t="str">
        <f ca="1"/>
        <v>-</v>
      </c>
      <c r="Y535" s="3" t="str">
        <f ca="1"/>
        <v>-</v>
      </c>
    </row>
    <row r="536" spans="1:25" x14ac:dyDescent="0.25">
      <c r="A536">
        <v>534</v>
      </c>
      <c r="B536" s="9">
        <f t="shared" si="77"/>
        <v>14.833333333333334</v>
      </c>
      <c r="C536" s="3">
        <f t="shared" ca="1" si="79"/>
        <v>6</v>
      </c>
      <c r="D536">
        <f t="shared" ca="1" si="80"/>
        <v>589.19551094833537</v>
      </c>
      <c r="E536" s="8">
        <f t="shared" ca="1" si="81"/>
        <v>0.97376735889413168</v>
      </c>
      <c r="F536" s="8">
        <f t="shared" ca="1" si="82"/>
        <v>556.99492928744337</v>
      </c>
      <c r="G536" s="8">
        <f t="shared" ca="1" si="83"/>
        <v>1.2642106273656744</v>
      </c>
      <c r="H536" s="8" t="str">
        <f t="shared" ca="1" si="84"/>
        <v>-</v>
      </c>
      <c r="I536" s="8" t="str">
        <f t="shared" ca="1" si="85"/>
        <v>-</v>
      </c>
      <c r="K536" s="7">
        <f t="shared" ca="1" si="78"/>
        <v>589.19551094833537</v>
      </c>
      <c r="L536" s="7">
        <f t="array" aca="1" ref="L536:Q536" ca="1">IF(K536&lt;fPower1,(fPower1-K536)*K536*fRev0/dLowInterp1+(K536-fPower0)*K536*fRev1/dLowInterp2,
IF(K536&lt;fPower3,(K536-fPower2)*(K536-fPower3)*fRev1/dHighInterp1-(K536-fPower1)*(K536-fPower3)*fRev2/dHighInterp2+(K536-fPower1)*(K536-fPower2)*fRev3/dHighInterp3,1))</f>
        <v>1</v>
      </c>
      <c r="M536" s="8">
        <f ca="1"/>
        <v>1</v>
      </c>
      <c r="N536" s="8">
        <f ca="1"/>
        <v>1</v>
      </c>
      <c r="O536" s="8">
        <f ca="1"/>
        <v>1</v>
      </c>
      <c r="P536" s="8">
        <f ca="1"/>
        <v>1</v>
      </c>
      <c r="Q536" s="8">
        <f ca="1"/>
        <v>0.97376735889413168</v>
      </c>
      <c r="S536" s="10" t="str">
        <f t="shared" ca="1" si="86"/>
        <v>-</v>
      </c>
      <c r="T536" s="6" t="str">
        <f t="array" aca="1" ref="T536:Y536" ca="1">IFERROR(IF(S536&lt;fRev1,(SQRT(dLowCoeffB^2+S536*dLowCoeffA*4)-dLowCoeffB)/(dLowCoeffA*2),
(SQRT(dHighCoeffB^2-(fRev1*fPower2*fPower3/dHighInterp1
-fRev2*fPower1*fPower3/dHighInterp2+fRev3*fPower1*fPower2/dHighInterp3-S536)
*dHighCoeffA*4)+dHighCoeffB)/(dHighCoeffA*2)),"-")</f>
        <v>-</v>
      </c>
      <c r="U536" s="3" t="str">
        <f ca="1"/>
        <v>-</v>
      </c>
      <c r="V536" s="3" t="str">
        <f ca="1"/>
        <v>-</v>
      </c>
      <c r="W536" s="3" t="str">
        <f ca="1"/>
        <v>-</v>
      </c>
      <c r="X536" s="3" t="str">
        <f ca="1"/>
        <v>-</v>
      </c>
      <c r="Y536" s="3" t="str">
        <f ca="1"/>
        <v>-</v>
      </c>
    </row>
    <row r="537" spans="1:25" x14ac:dyDescent="0.25">
      <c r="A537">
        <v>535</v>
      </c>
      <c r="B537" s="9">
        <f t="shared" si="77"/>
        <v>14.861111111111111</v>
      </c>
      <c r="C537" s="3">
        <f t="shared" ca="1" si="79"/>
        <v>6</v>
      </c>
      <c r="D537">
        <f t="shared" ca="1" si="80"/>
        <v>590.19551094833537</v>
      </c>
      <c r="E537" s="8">
        <f t="shared" ca="1" si="81"/>
        <v>0.97463650224116627</v>
      </c>
      <c r="F537" s="8">
        <f t="shared" ca="1" si="82"/>
        <v>557.4920792819471</v>
      </c>
      <c r="G537" s="8">
        <f t="shared" ca="1" si="83"/>
        <v>1.2685122637798869</v>
      </c>
      <c r="H537" s="8" t="str">
        <f t="shared" ca="1" si="84"/>
        <v>-</v>
      </c>
      <c r="I537" s="8" t="str">
        <f t="shared" ca="1" si="85"/>
        <v>-</v>
      </c>
      <c r="K537" s="7">
        <f t="shared" ca="1" si="78"/>
        <v>590.19551094833537</v>
      </c>
      <c r="L537" s="7">
        <f t="array" aca="1" ref="L537:Q537" ca="1">IF(K537&lt;fPower1,(fPower1-K537)*K537*fRev0/dLowInterp1+(K537-fPower0)*K537*fRev1/dLowInterp2,
IF(K537&lt;fPower3,(K537-fPower2)*(K537-fPower3)*fRev1/dHighInterp1-(K537-fPower1)*(K537-fPower3)*fRev2/dHighInterp2+(K537-fPower1)*(K537-fPower2)*fRev3/dHighInterp3,1))</f>
        <v>1</v>
      </c>
      <c r="M537" s="8">
        <f ca="1"/>
        <v>1</v>
      </c>
      <c r="N537" s="8">
        <f ca="1"/>
        <v>1</v>
      </c>
      <c r="O537" s="8">
        <f ca="1"/>
        <v>1</v>
      </c>
      <c r="P537" s="8">
        <f ca="1"/>
        <v>1</v>
      </c>
      <c r="Q537" s="8">
        <f ca="1"/>
        <v>0.97463650224116627</v>
      </c>
      <c r="S537" s="10" t="str">
        <f t="shared" ca="1" si="86"/>
        <v>-</v>
      </c>
      <c r="T537" s="6" t="str">
        <f t="array" aca="1" ref="T537:Y537" ca="1">IFERROR(IF(S537&lt;fRev1,(SQRT(dLowCoeffB^2+S537*dLowCoeffA*4)-dLowCoeffB)/(dLowCoeffA*2),
(SQRT(dHighCoeffB^2-(fRev1*fPower2*fPower3/dHighInterp1
-fRev2*fPower1*fPower3/dHighInterp2+fRev3*fPower1*fPower2/dHighInterp3-S537)
*dHighCoeffA*4)+dHighCoeffB)/(dHighCoeffA*2)),"-")</f>
        <v>-</v>
      </c>
      <c r="U537" s="3" t="str">
        <f ca="1"/>
        <v>-</v>
      </c>
      <c r="V537" s="3" t="str">
        <f ca="1"/>
        <v>-</v>
      </c>
      <c r="W537" s="3" t="str">
        <f ca="1"/>
        <v>-</v>
      </c>
      <c r="X537" s="3" t="str">
        <f ca="1"/>
        <v>-</v>
      </c>
      <c r="Y537" s="3" t="str">
        <f ca="1"/>
        <v>-</v>
      </c>
    </row>
    <row r="538" spans="1:25" x14ac:dyDescent="0.25">
      <c r="A538">
        <v>536</v>
      </c>
      <c r="B538" s="9">
        <f t="shared" si="77"/>
        <v>14.888888888888889</v>
      </c>
      <c r="C538" s="3">
        <f t="shared" ca="1" si="79"/>
        <v>6</v>
      </c>
      <c r="D538">
        <f t="shared" ca="1" si="80"/>
        <v>591.19551094833537</v>
      </c>
      <c r="E538" s="8">
        <f t="shared" ca="1" si="81"/>
        <v>0.97549908093352511</v>
      </c>
      <c r="F538" s="8">
        <f t="shared" ca="1" si="82"/>
        <v>557.98547429397638</v>
      </c>
      <c r="G538" s="8">
        <f t="shared" ca="1" si="83"/>
        <v>1.2728177072543774</v>
      </c>
      <c r="H538" s="8" t="str">
        <f t="shared" ca="1" si="84"/>
        <v>-</v>
      </c>
      <c r="I538" s="8" t="str">
        <f t="shared" ca="1" si="85"/>
        <v>-</v>
      </c>
      <c r="K538" s="7">
        <f t="shared" ca="1" si="78"/>
        <v>591.19551094833537</v>
      </c>
      <c r="L538" s="7">
        <f t="array" aca="1" ref="L538:Q538" ca="1">IF(K538&lt;fPower1,(fPower1-K538)*K538*fRev0/dLowInterp1+(K538-fPower0)*K538*fRev1/dLowInterp2,
IF(K538&lt;fPower3,(K538-fPower2)*(K538-fPower3)*fRev1/dHighInterp1-(K538-fPower1)*(K538-fPower3)*fRev2/dHighInterp2+(K538-fPower1)*(K538-fPower2)*fRev3/dHighInterp3,1))</f>
        <v>1</v>
      </c>
      <c r="M538" s="8">
        <f ca="1"/>
        <v>1</v>
      </c>
      <c r="N538" s="8">
        <f ca="1"/>
        <v>1</v>
      </c>
      <c r="O538" s="8">
        <f ca="1"/>
        <v>1</v>
      </c>
      <c r="P538" s="8">
        <f ca="1"/>
        <v>1</v>
      </c>
      <c r="Q538" s="8">
        <f ca="1"/>
        <v>0.97549908093352511</v>
      </c>
      <c r="S538" s="10" t="str">
        <f t="shared" ca="1" si="86"/>
        <v>-</v>
      </c>
      <c r="T538" s="6" t="str">
        <f t="array" aca="1" ref="T538:Y538" ca="1">IFERROR(IF(S538&lt;fRev1,(SQRT(dLowCoeffB^2+S538*dLowCoeffA*4)-dLowCoeffB)/(dLowCoeffA*2),
(SQRT(dHighCoeffB^2-(fRev1*fPower2*fPower3/dHighInterp1
-fRev2*fPower1*fPower3/dHighInterp2+fRev3*fPower1*fPower2/dHighInterp3-S538)
*dHighCoeffA*4)+dHighCoeffB)/(dHighCoeffA*2)),"-")</f>
        <v>-</v>
      </c>
      <c r="U538" s="3" t="str">
        <f ca="1"/>
        <v>-</v>
      </c>
      <c r="V538" s="3" t="str">
        <f ca="1"/>
        <v>-</v>
      </c>
      <c r="W538" s="3" t="str">
        <f ca="1"/>
        <v>-</v>
      </c>
      <c r="X538" s="3" t="str">
        <f ca="1"/>
        <v>-</v>
      </c>
      <c r="Y538" s="3" t="str">
        <f ca="1"/>
        <v>-</v>
      </c>
    </row>
    <row r="539" spans="1:25" x14ac:dyDescent="0.25">
      <c r="A539">
        <v>537</v>
      </c>
      <c r="B539" s="9">
        <f t="shared" si="77"/>
        <v>14.916666666666666</v>
      </c>
      <c r="C539" s="3">
        <f t="shared" ca="1" si="79"/>
        <v>6</v>
      </c>
      <c r="D539">
        <f t="shared" ca="1" si="80"/>
        <v>592.19551094833537</v>
      </c>
      <c r="E539" s="8">
        <f t="shared" ca="1" si="81"/>
        <v>0.9763550949712082</v>
      </c>
      <c r="F539" s="8">
        <f t="shared" ca="1" si="82"/>
        <v>558.4751143235311</v>
      </c>
      <c r="G539" s="8">
        <f t="shared" ca="1" si="83"/>
        <v>1.2771269288155158</v>
      </c>
      <c r="H539" s="8" t="str">
        <f t="shared" ca="1" si="84"/>
        <v>-</v>
      </c>
      <c r="I539" s="8" t="str">
        <f t="shared" ca="1" si="85"/>
        <v>-</v>
      </c>
      <c r="K539" s="7">
        <f t="shared" ca="1" si="78"/>
        <v>592.19551094833537</v>
      </c>
      <c r="L539" s="7">
        <f t="array" aca="1" ref="L539:Q539" ca="1">IF(K539&lt;fPower1,(fPower1-K539)*K539*fRev0/dLowInterp1+(K539-fPower0)*K539*fRev1/dLowInterp2,
IF(K539&lt;fPower3,(K539-fPower2)*(K539-fPower3)*fRev1/dHighInterp1-(K539-fPower1)*(K539-fPower3)*fRev2/dHighInterp2+(K539-fPower1)*(K539-fPower2)*fRev3/dHighInterp3,1))</f>
        <v>1</v>
      </c>
      <c r="M539" s="8">
        <f ca="1"/>
        <v>1</v>
      </c>
      <c r="N539" s="8">
        <f ca="1"/>
        <v>1</v>
      </c>
      <c r="O539" s="8">
        <f ca="1"/>
        <v>1</v>
      </c>
      <c r="P539" s="8">
        <f ca="1"/>
        <v>1</v>
      </c>
      <c r="Q539" s="8">
        <f ca="1"/>
        <v>0.9763550949712082</v>
      </c>
      <c r="S539" s="10" t="str">
        <f t="shared" ca="1" si="86"/>
        <v>-</v>
      </c>
      <c r="T539" s="6" t="str">
        <f t="array" aca="1" ref="T539:Y539" ca="1">IFERROR(IF(S539&lt;fRev1,(SQRT(dLowCoeffB^2+S539*dLowCoeffA*4)-dLowCoeffB)/(dLowCoeffA*2),
(SQRT(dHighCoeffB^2-(fRev1*fPower2*fPower3/dHighInterp1
-fRev2*fPower1*fPower3/dHighInterp2+fRev3*fPower1*fPower2/dHighInterp3-S539)
*dHighCoeffA*4)+dHighCoeffB)/(dHighCoeffA*2)),"-")</f>
        <v>-</v>
      </c>
      <c r="U539" s="3" t="str">
        <f ca="1"/>
        <v>-</v>
      </c>
      <c r="V539" s="3" t="str">
        <f ca="1"/>
        <v>-</v>
      </c>
      <c r="W539" s="3" t="str">
        <f ca="1"/>
        <v>-</v>
      </c>
      <c r="X539" s="3" t="str">
        <f ca="1"/>
        <v>-</v>
      </c>
      <c r="Y539" s="3" t="str">
        <f ca="1"/>
        <v>-</v>
      </c>
    </row>
    <row r="540" spans="1:25" x14ac:dyDescent="0.25">
      <c r="A540">
        <v>538</v>
      </c>
      <c r="B540" s="9">
        <f t="shared" si="77"/>
        <v>14.944444444444445</v>
      </c>
      <c r="C540" s="3">
        <f t="shared" ca="1" si="79"/>
        <v>6</v>
      </c>
      <c r="D540">
        <f t="shared" ca="1" si="80"/>
        <v>593.19551094833537</v>
      </c>
      <c r="E540" s="8">
        <f t="shared" ca="1" si="81"/>
        <v>0.97720454435421555</v>
      </c>
      <c r="F540" s="8">
        <f t="shared" ca="1" si="82"/>
        <v>558.96099937061126</v>
      </c>
      <c r="G540" s="8">
        <f t="shared" ca="1" si="83"/>
        <v>1.2814398994896719</v>
      </c>
      <c r="H540" s="8" t="str">
        <f t="shared" ca="1" si="84"/>
        <v>-</v>
      </c>
      <c r="I540" s="8" t="str">
        <f t="shared" ca="1" si="85"/>
        <v>-</v>
      </c>
      <c r="K540" s="7">
        <f t="shared" ca="1" si="78"/>
        <v>593.19551094833537</v>
      </c>
      <c r="L540" s="7">
        <f t="array" aca="1" ref="L540:Q540" ca="1">IF(K540&lt;fPower1,(fPower1-K540)*K540*fRev0/dLowInterp1+(K540-fPower0)*K540*fRev1/dLowInterp2,
IF(K540&lt;fPower3,(K540-fPower2)*(K540-fPower3)*fRev1/dHighInterp1-(K540-fPower1)*(K540-fPower3)*fRev2/dHighInterp2+(K540-fPower1)*(K540-fPower2)*fRev3/dHighInterp3,1))</f>
        <v>1</v>
      </c>
      <c r="M540" s="8">
        <f ca="1"/>
        <v>1</v>
      </c>
      <c r="N540" s="8">
        <f ca="1"/>
        <v>1</v>
      </c>
      <c r="O540" s="8">
        <f ca="1"/>
        <v>1</v>
      </c>
      <c r="P540" s="8">
        <f ca="1"/>
        <v>1</v>
      </c>
      <c r="Q540" s="8">
        <f ca="1"/>
        <v>0.97720454435421555</v>
      </c>
      <c r="S540" s="10" t="str">
        <f t="shared" ca="1" si="86"/>
        <v>-</v>
      </c>
      <c r="T540" s="6" t="str">
        <f t="array" aca="1" ref="T540:Y540" ca="1">IFERROR(IF(S540&lt;fRev1,(SQRT(dLowCoeffB^2+S540*dLowCoeffA*4)-dLowCoeffB)/(dLowCoeffA*2),
(SQRT(dHighCoeffB^2-(fRev1*fPower2*fPower3/dHighInterp1
-fRev2*fPower1*fPower3/dHighInterp2+fRev3*fPower1*fPower2/dHighInterp3-S540)
*dHighCoeffA*4)+dHighCoeffB)/(dHighCoeffA*2)),"-")</f>
        <v>-</v>
      </c>
      <c r="U540" s="3" t="str">
        <f ca="1"/>
        <v>-</v>
      </c>
      <c r="V540" s="3" t="str">
        <f ca="1"/>
        <v>-</v>
      </c>
      <c r="W540" s="3" t="str">
        <f ca="1"/>
        <v>-</v>
      </c>
      <c r="X540" s="3" t="str">
        <f ca="1"/>
        <v>-</v>
      </c>
      <c r="Y540" s="3" t="str">
        <f ca="1"/>
        <v>-</v>
      </c>
    </row>
    <row r="541" spans="1:25" x14ac:dyDescent="0.25">
      <c r="A541">
        <v>539</v>
      </c>
      <c r="B541" s="9">
        <f t="shared" si="77"/>
        <v>14.972222222222221</v>
      </c>
      <c r="C541" s="3">
        <f t="shared" ca="1" si="79"/>
        <v>6</v>
      </c>
      <c r="D541">
        <f t="shared" ca="1" si="80"/>
        <v>594.19551094833537</v>
      </c>
      <c r="E541" s="8">
        <f t="shared" ca="1" si="81"/>
        <v>0.97804742908254716</v>
      </c>
      <c r="F541" s="8">
        <f t="shared" ca="1" si="82"/>
        <v>559.44312943521697</v>
      </c>
      <c r="G541" s="8">
        <f t="shared" ca="1" si="83"/>
        <v>1.2857565903032151</v>
      </c>
      <c r="H541" s="8" t="str">
        <f t="shared" ca="1" si="84"/>
        <v>-</v>
      </c>
      <c r="I541" s="8" t="str">
        <f t="shared" ca="1" si="85"/>
        <v>-</v>
      </c>
      <c r="K541" s="7">
        <f t="shared" ca="1" si="78"/>
        <v>594.19551094833537</v>
      </c>
      <c r="L541" s="7">
        <f t="array" aca="1" ref="L541:Q541" ca="1">IF(K541&lt;fPower1,(fPower1-K541)*K541*fRev0/dLowInterp1+(K541-fPower0)*K541*fRev1/dLowInterp2,
IF(K541&lt;fPower3,(K541-fPower2)*(K541-fPower3)*fRev1/dHighInterp1-(K541-fPower1)*(K541-fPower3)*fRev2/dHighInterp2+(K541-fPower1)*(K541-fPower2)*fRev3/dHighInterp3,1))</f>
        <v>1</v>
      </c>
      <c r="M541" s="8">
        <f ca="1"/>
        <v>1</v>
      </c>
      <c r="N541" s="8">
        <f ca="1"/>
        <v>1</v>
      </c>
      <c r="O541" s="8">
        <f ca="1"/>
        <v>1</v>
      </c>
      <c r="P541" s="8">
        <f ca="1"/>
        <v>1</v>
      </c>
      <c r="Q541" s="8">
        <f ca="1"/>
        <v>0.97804742908254716</v>
      </c>
      <c r="S541" s="10" t="str">
        <f t="shared" ca="1" si="86"/>
        <v>-</v>
      </c>
      <c r="T541" s="6" t="str">
        <f t="array" aca="1" ref="T541:Y541" ca="1">IFERROR(IF(S541&lt;fRev1,(SQRT(dLowCoeffB^2+S541*dLowCoeffA*4)-dLowCoeffB)/(dLowCoeffA*2),
(SQRT(dHighCoeffB^2-(fRev1*fPower2*fPower3/dHighInterp1
-fRev2*fPower1*fPower3/dHighInterp2+fRev3*fPower1*fPower2/dHighInterp3-S541)
*dHighCoeffA*4)+dHighCoeffB)/(dHighCoeffA*2)),"-")</f>
        <v>-</v>
      </c>
      <c r="U541" s="3" t="str">
        <f ca="1"/>
        <v>-</v>
      </c>
      <c r="V541" s="3" t="str">
        <f ca="1"/>
        <v>-</v>
      </c>
      <c r="W541" s="3" t="str">
        <f ca="1"/>
        <v>-</v>
      </c>
      <c r="X541" s="3" t="str">
        <f ca="1"/>
        <v>-</v>
      </c>
      <c r="Y541" s="3" t="str">
        <f ca="1"/>
        <v>-</v>
      </c>
    </row>
    <row r="542" spans="1:25" x14ac:dyDescent="0.25">
      <c r="A542">
        <v>540</v>
      </c>
      <c r="B542" s="9">
        <f t="shared" si="77"/>
        <v>15</v>
      </c>
      <c r="C542" s="3">
        <f t="shared" ca="1" si="79"/>
        <v>6</v>
      </c>
      <c r="D542">
        <f t="shared" ca="1" si="80"/>
        <v>595.19551094833537</v>
      </c>
      <c r="E542" s="8">
        <f t="shared" ca="1" si="81"/>
        <v>0.97888374915620302</v>
      </c>
      <c r="F542" s="8">
        <f t="shared" ca="1" si="82"/>
        <v>559.92150451734813</v>
      </c>
      <c r="G542" s="8">
        <f t="shared" ca="1" si="83"/>
        <v>1.2900769722825156</v>
      </c>
      <c r="H542" s="8" t="str">
        <f t="shared" ca="1" si="84"/>
        <v>-</v>
      </c>
      <c r="I542" s="8" t="str">
        <f t="shared" ca="1" si="85"/>
        <v>-</v>
      </c>
      <c r="K542" s="7">
        <f t="shared" ca="1" si="78"/>
        <v>595.19551094833537</v>
      </c>
      <c r="L542" s="7">
        <f t="array" aca="1" ref="L542:Q542" ca="1">IF(K542&lt;fPower1,(fPower1-K542)*K542*fRev0/dLowInterp1+(K542-fPower0)*K542*fRev1/dLowInterp2,
IF(K542&lt;fPower3,(K542-fPower2)*(K542-fPower3)*fRev1/dHighInterp1-(K542-fPower1)*(K542-fPower3)*fRev2/dHighInterp2+(K542-fPower1)*(K542-fPower2)*fRev3/dHighInterp3,1))</f>
        <v>1</v>
      </c>
      <c r="M542" s="8">
        <f ca="1"/>
        <v>1</v>
      </c>
      <c r="N542" s="8">
        <f ca="1"/>
        <v>1</v>
      </c>
      <c r="O542" s="8">
        <f ca="1"/>
        <v>1</v>
      </c>
      <c r="P542" s="8">
        <f ca="1"/>
        <v>1</v>
      </c>
      <c r="Q542" s="8">
        <f ca="1"/>
        <v>0.97888374915620302</v>
      </c>
      <c r="S542" s="10" t="str">
        <f t="shared" ca="1" si="86"/>
        <v>-</v>
      </c>
      <c r="T542" s="6" t="str">
        <f t="array" aca="1" ref="T542:Y542" ca="1">IFERROR(IF(S542&lt;fRev1,(SQRT(dLowCoeffB^2+S542*dLowCoeffA*4)-dLowCoeffB)/(dLowCoeffA*2),
(SQRT(dHighCoeffB^2-(fRev1*fPower2*fPower3/dHighInterp1
-fRev2*fPower1*fPower3/dHighInterp2+fRev3*fPower1*fPower2/dHighInterp3-S542)
*dHighCoeffA*4)+dHighCoeffB)/(dHighCoeffA*2)),"-")</f>
        <v>-</v>
      </c>
      <c r="U542" s="3" t="str">
        <f ca="1"/>
        <v>-</v>
      </c>
      <c r="V542" s="3" t="str">
        <f ca="1"/>
        <v>-</v>
      </c>
      <c r="W542" s="3" t="str">
        <f ca="1"/>
        <v>-</v>
      </c>
      <c r="X542" s="3" t="str">
        <f ca="1"/>
        <v>-</v>
      </c>
      <c r="Y542" s="3" t="str">
        <f ca="1"/>
        <v>-</v>
      </c>
    </row>
    <row r="543" spans="1:25" x14ac:dyDescent="0.25">
      <c r="A543">
        <v>541</v>
      </c>
      <c r="B543" s="9">
        <f t="shared" si="77"/>
        <v>15.027777777777779</v>
      </c>
      <c r="C543" s="3">
        <f t="shared" ca="1" si="79"/>
        <v>6</v>
      </c>
      <c r="D543">
        <f t="shared" ca="1" si="80"/>
        <v>596.19551094833537</v>
      </c>
      <c r="E543" s="8">
        <f t="shared" ca="1" si="81"/>
        <v>0.97971350457518314</v>
      </c>
      <c r="F543" s="8">
        <f t="shared" ca="1" si="82"/>
        <v>560.39612461700472</v>
      </c>
      <c r="G543" s="8">
        <f t="shared" ca="1" si="83"/>
        <v>1.294401016453943</v>
      </c>
      <c r="H543" s="8" t="str">
        <f t="shared" ca="1" si="84"/>
        <v>-</v>
      </c>
      <c r="I543" s="8" t="str">
        <f t="shared" ca="1" si="85"/>
        <v>-</v>
      </c>
      <c r="K543" s="7">
        <f t="shared" ca="1" si="78"/>
        <v>596.19551094833537</v>
      </c>
      <c r="L543" s="7">
        <f t="array" aca="1" ref="L543:Q543" ca="1">IF(K543&lt;fPower1,(fPower1-K543)*K543*fRev0/dLowInterp1+(K543-fPower0)*K543*fRev1/dLowInterp2,
IF(K543&lt;fPower3,(K543-fPower2)*(K543-fPower3)*fRev1/dHighInterp1-(K543-fPower1)*(K543-fPower3)*fRev2/dHighInterp2+(K543-fPower1)*(K543-fPower2)*fRev3/dHighInterp3,1))</f>
        <v>1</v>
      </c>
      <c r="M543" s="8">
        <f ca="1"/>
        <v>1</v>
      </c>
      <c r="N543" s="8">
        <f ca="1"/>
        <v>1</v>
      </c>
      <c r="O543" s="8">
        <f ca="1"/>
        <v>1</v>
      </c>
      <c r="P543" s="8">
        <f ca="1"/>
        <v>1</v>
      </c>
      <c r="Q543" s="8">
        <f ca="1"/>
        <v>0.97971350457518314</v>
      </c>
      <c r="S543" s="10" t="str">
        <f t="shared" ca="1" si="86"/>
        <v>-</v>
      </c>
      <c r="T543" s="6" t="str">
        <f t="array" aca="1" ref="T543:Y543" ca="1">IFERROR(IF(S543&lt;fRev1,(SQRT(dLowCoeffB^2+S543*dLowCoeffA*4)-dLowCoeffB)/(dLowCoeffA*2),
(SQRT(dHighCoeffB^2-(fRev1*fPower2*fPower3/dHighInterp1
-fRev2*fPower1*fPower3/dHighInterp2+fRev3*fPower1*fPower2/dHighInterp3-S543)
*dHighCoeffA*4)+dHighCoeffB)/(dHighCoeffA*2)),"-")</f>
        <v>-</v>
      </c>
      <c r="U543" s="3" t="str">
        <f ca="1"/>
        <v>-</v>
      </c>
      <c r="V543" s="3" t="str">
        <f ca="1"/>
        <v>-</v>
      </c>
      <c r="W543" s="3" t="str">
        <f ca="1"/>
        <v>-</v>
      </c>
      <c r="X543" s="3" t="str">
        <f ca="1"/>
        <v>-</v>
      </c>
      <c r="Y543" s="3" t="str">
        <f ca="1"/>
        <v>-</v>
      </c>
    </row>
    <row r="544" spans="1:25" x14ac:dyDescent="0.25">
      <c r="A544">
        <v>542</v>
      </c>
      <c r="B544" s="9">
        <f t="shared" si="77"/>
        <v>15.055555555555555</v>
      </c>
      <c r="C544" s="3">
        <f t="shared" ca="1" si="79"/>
        <v>6</v>
      </c>
      <c r="D544">
        <f t="shared" ca="1" si="80"/>
        <v>597.19551094833537</v>
      </c>
      <c r="E544" s="8">
        <f t="shared" ca="1" si="81"/>
        <v>0.9805366953394874</v>
      </c>
      <c r="F544" s="8">
        <f t="shared" ca="1" si="82"/>
        <v>560.86698973418675</v>
      </c>
      <c r="G544" s="8">
        <f t="shared" ca="1" si="83"/>
        <v>1.2987286938438674</v>
      </c>
      <c r="H544" s="8" t="str">
        <f t="shared" ca="1" si="84"/>
        <v>-</v>
      </c>
      <c r="I544" s="8" t="str">
        <f t="shared" ca="1" si="85"/>
        <v>-</v>
      </c>
      <c r="K544" s="7">
        <f t="shared" ca="1" si="78"/>
        <v>597.19551094833537</v>
      </c>
      <c r="L544" s="7">
        <f t="array" aca="1" ref="L544:Q544" ca="1">IF(K544&lt;fPower1,(fPower1-K544)*K544*fRev0/dLowInterp1+(K544-fPower0)*K544*fRev1/dLowInterp2,
IF(K544&lt;fPower3,(K544-fPower2)*(K544-fPower3)*fRev1/dHighInterp1-(K544-fPower1)*(K544-fPower3)*fRev2/dHighInterp2+(K544-fPower1)*(K544-fPower2)*fRev3/dHighInterp3,1))</f>
        <v>1</v>
      </c>
      <c r="M544" s="8">
        <f ca="1"/>
        <v>1</v>
      </c>
      <c r="N544" s="8">
        <f ca="1"/>
        <v>1</v>
      </c>
      <c r="O544" s="8">
        <f ca="1"/>
        <v>1</v>
      </c>
      <c r="P544" s="8">
        <f ca="1"/>
        <v>1</v>
      </c>
      <c r="Q544" s="8">
        <f ca="1"/>
        <v>0.9805366953394874</v>
      </c>
      <c r="S544" s="10" t="str">
        <f t="shared" ca="1" si="86"/>
        <v>-</v>
      </c>
      <c r="T544" s="6" t="str">
        <f t="array" aca="1" ref="T544:Y544" ca="1">IFERROR(IF(S544&lt;fRev1,(SQRT(dLowCoeffB^2+S544*dLowCoeffA*4)-dLowCoeffB)/(dLowCoeffA*2),
(SQRT(dHighCoeffB^2-(fRev1*fPower2*fPower3/dHighInterp1
-fRev2*fPower1*fPower3/dHighInterp2+fRev3*fPower1*fPower2/dHighInterp3-S544)
*dHighCoeffA*4)+dHighCoeffB)/(dHighCoeffA*2)),"-")</f>
        <v>-</v>
      </c>
      <c r="U544" s="3" t="str">
        <f ca="1"/>
        <v>-</v>
      </c>
      <c r="V544" s="3" t="str">
        <f ca="1"/>
        <v>-</v>
      </c>
      <c r="W544" s="3" t="str">
        <f ca="1"/>
        <v>-</v>
      </c>
      <c r="X544" s="3" t="str">
        <f ca="1"/>
        <v>-</v>
      </c>
      <c r="Y544" s="3" t="str">
        <f ca="1"/>
        <v>-</v>
      </c>
    </row>
    <row r="545" spans="1:25" x14ac:dyDescent="0.25">
      <c r="A545">
        <v>543</v>
      </c>
      <c r="B545" s="9">
        <f t="shared" si="77"/>
        <v>15.083333333333334</v>
      </c>
      <c r="C545" s="3">
        <f t="shared" ca="1" si="79"/>
        <v>6</v>
      </c>
      <c r="D545">
        <f t="shared" ca="1" si="80"/>
        <v>598.19551094833537</v>
      </c>
      <c r="E545" s="8">
        <f t="shared" ca="1" si="81"/>
        <v>0.98135332144911591</v>
      </c>
      <c r="F545" s="8">
        <f t="shared" ca="1" si="82"/>
        <v>561.33409986889433</v>
      </c>
      <c r="G545" s="8">
        <f t="shared" ca="1" si="83"/>
        <v>1.3030599754786583</v>
      </c>
      <c r="H545" s="8" t="str">
        <f t="shared" ca="1" si="84"/>
        <v>-</v>
      </c>
      <c r="I545" s="8" t="str">
        <f t="shared" ca="1" si="85"/>
        <v>-</v>
      </c>
      <c r="K545" s="7">
        <f t="shared" ca="1" si="78"/>
        <v>598.19551094833537</v>
      </c>
      <c r="L545" s="7">
        <f t="array" aca="1" ref="L545:Q545" ca="1">IF(K545&lt;fPower1,(fPower1-K545)*K545*fRev0/dLowInterp1+(K545-fPower0)*K545*fRev1/dLowInterp2,
IF(K545&lt;fPower3,(K545-fPower2)*(K545-fPower3)*fRev1/dHighInterp1-(K545-fPower1)*(K545-fPower3)*fRev2/dHighInterp2+(K545-fPower1)*(K545-fPower2)*fRev3/dHighInterp3,1))</f>
        <v>1</v>
      </c>
      <c r="M545" s="8">
        <f ca="1"/>
        <v>1</v>
      </c>
      <c r="N545" s="8">
        <f ca="1"/>
        <v>1</v>
      </c>
      <c r="O545" s="8">
        <f ca="1"/>
        <v>1</v>
      </c>
      <c r="P545" s="8">
        <f ca="1"/>
        <v>1</v>
      </c>
      <c r="Q545" s="8">
        <f ca="1"/>
        <v>0.98135332144911591</v>
      </c>
      <c r="S545" s="10" t="str">
        <f t="shared" ca="1" si="86"/>
        <v>-</v>
      </c>
      <c r="T545" s="6" t="str">
        <f t="array" aca="1" ref="T545:Y545" ca="1">IFERROR(IF(S545&lt;fRev1,(SQRT(dLowCoeffB^2+S545*dLowCoeffA*4)-dLowCoeffB)/(dLowCoeffA*2),
(SQRT(dHighCoeffB^2-(fRev1*fPower2*fPower3/dHighInterp1
-fRev2*fPower1*fPower3/dHighInterp2+fRev3*fPower1*fPower2/dHighInterp3-S545)
*dHighCoeffA*4)+dHighCoeffB)/(dHighCoeffA*2)),"-")</f>
        <v>-</v>
      </c>
      <c r="U545" s="3" t="str">
        <f ca="1"/>
        <v>-</v>
      </c>
      <c r="V545" s="3" t="str">
        <f ca="1"/>
        <v>-</v>
      </c>
      <c r="W545" s="3" t="str">
        <f ca="1"/>
        <v>-</v>
      </c>
      <c r="X545" s="3" t="str">
        <f ca="1"/>
        <v>-</v>
      </c>
      <c r="Y545" s="3" t="str">
        <f ca="1"/>
        <v>-</v>
      </c>
    </row>
    <row r="546" spans="1:25" x14ac:dyDescent="0.25">
      <c r="A546">
        <v>544</v>
      </c>
      <c r="B546" s="9">
        <f t="shared" si="77"/>
        <v>15.111111111111111</v>
      </c>
      <c r="C546" s="3">
        <f t="shared" ca="1" si="79"/>
        <v>6</v>
      </c>
      <c r="D546">
        <f t="shared" ca="1" si="80"/>
        <v>599.19551094833537</v>
      </c>
      <c r="E546" s="8">
        <f t="shared" ca="1" si="81"/>
        <v>0.98216338290406868</v>
      </c>
      <c r="F546" s="8">
        <f t="shared" ca="1" si="82"/>
        <v>561.79745502112723</v>
      </c>
      <c r="G546" s="8">
        <f t="shared" ca="1" si="83"/>
        <v>1.3073948323846856</v>
      </c>
      <c r="H546" s="8" t="str">
        <f t="shared" ca="1" si="84"/>
        <v>-</v>
      </c>
      <c r="I546" s="8" t="str">
        <f t="shared" ca="1" si="85"/>
        <v>-</v>
      </c>
      <c r="K546" s="7">
        <f t="shared" ca="1" si="78"/>
        <v>599.19551094833537</v>
      </c>
      <c r="L546" s="7">
        <f t="array" aca="1" ref="L546:Q546" ca="1">IF(K546&lt;fPower1,(fPower1-K546)*K546*fRev0/dLowInterp1+(K546-fPower0)*K546*fRev1/dLowInterp2,
IF(K546&lt;fPower3,(K546-fPower2)*(K546-fPower3)*fRev1/dHighInterp1-(K546-fPower1)*(K546-fPower3)*fRev2/dHighInterp2+(K546-fPower1)*(K546-fPower2)*fRev3/dHighInterp3,1))</f>
        <v>1</v>
      </c>
      <c r="M546" s="8">
        <f ca="1"/>
        <v>1</v>
      </c>
      <c r="N546" s="8">
        <f ca="1"/>
        <v>1</v>
      </c>
      <c r="O546" s="8">
        <f ca="1"/>
        <v>1</v>
      </c>
      <c r="P546" s="8">
        <f ca="1"/>
        <v>1</v>
      </c>
      <c r="Q546" s="8">
        <f ca="1"/>
        <v>0.98216338290406868</v>
      </c>
      <c r="S546" s="10" t="str">
        <f t="shared" ca="1" si="86"/>
        <v>-</v>
      </c>
      <c r="T546" s="6" t="str">
        <f t="array" aca="1" ref="T546:Y546" ca="1">IFERROR(IF(S546&lt;fRev1,(SQRT(dLowCoeffB^2+S546*dLowCoeffA*4)-dLowCoeffB)/(dLowCoeffA*2),
(SQRT(dHighCoeffB^2-(fRev1*fPower2*fPower3/dHighInterp1
-fRev2*fPower1*fPower3/dHighInterp2+fRev3*fPower1*fPower2/dHighInterp3-S546)
*dHighCoeffA*4)+dHighCoeffB)/(dHighCoeffA*2)),"-")</f>
        <v>-</v>
      </c>
      <c r="U546" s="3" t="str">
        <f ca="1"/>
        <v>-</v>
      </c>
      <c r="V546" s="3" t="str">
        <f ca="1"/>
        <v>-</v>
      </c>
      <c r="W546" s="3" t="str">
        <f ca="1"/>
        <v>-</v>
      </c>
      <c r="X546" s="3" t="str">
        <f ca="1"/>
        <v>-</v>
      </c>
      <c r="Y546" s="3" t="str">
        <f ca="1"/>
        <v>-</v>
      </c>
    </row>
    <row r="547" spans="1:25" x14ac:dyDescent="0.25">
      <c r="A547">
        <v>545</v>
      </c>
      <c r="B547" s="9">
        <f t="shared" si="77"/>
        <v>15.138888888888889</v>
      </c>
      <c r="C547" s="3">
        <f t="shared" ca="1" si="79"/>
        <v>6</v>
      </c>
      <c r="D547">
        <f t="shared" ca="1" si="80"/>
        <v>600.19551094833537</v>
      </c>
      <c r="E547" s="8">
        <f t="shared" ca="1" si="81"/>
        <v>0.9829668797043456</v>
      </c>
      <c r="F547" s="8">
        <f t="shared" ca="1" si="82"/>
        <v>562.25705519088569</v>
      </c>
      <c r="G547" s="8">
        <f t="shared" ca="1" si="83"/>
        <v>1.3117332355883189</v>
      </c>
      <c r="H547" s="8" t="str">
        <f t="shared" ca="1" si="84"/>
        <v>-</v>
      </c>
      <c r="I547" s="8" t="str">
        <f t="shared" ca="1" si="85"/>
        <v>-</v>
      </c>
      <c r="K547" s="7">
        <f t="shared" ca="1" si="78"/>
        <v>600.19551094833537</v>
      </c>
      <c r="L547" s="7">
        <f t="array" aca="1" ref="L547:Q547" ca="1">IF(K547&lt;fPower1,(fPower1-K547)*K547*fRev0/dLowInterp1+(K547-fPower0)*K547*fRev1/dLowInterp2,
IF(K547&lt;fPower3,(K547-fPower2)*(K547-fPower3)*fRev1/dHighInterp1-(K547-fPower1)*(K547-fPower3)*fRev2/dHighInterp2+(K547-fPower1)*(K547-fPower2)*fRev3/dHighInterp3,1))</f>
        <v>1</v>
      </c>
      <c r="M547" s="8">
        <f ca="1"/>
        <v>1</v>
      </c>
      <c r="N547" s="8">
        <f ca="1"/>
        <v>1</v>
      </c>
      <c r="O547" s="8">
        <f ca="1"/>
        <v>1</v>
      </c>
      <c r="P547" s="8">
        <f ca="1"/>
        <v>1</v>
      </c>
      <c r="Q547" s="8">
        <f ca="1"/>
        <v>0.9829668797043456</v>
      </c>
      <c r="S547" s="10" t="str">
        <f t="shared" ca="1" si="86"/>
        <v>-</v>
      </c>
      <c r="T547" s="6" t="str">
        <f t="array" aca="1" ref="T547:Y547" ca="1">IFERROR(IF(S547&lt;fRev1,(SQRT(dLowCoeffB^2+S547*dLowCoeffA*4)-dLowCoeffB)/(dLowCoeffA*2),
(SQRT(dHighCoeffB^2-(fRev1*fPower2*fPower3/dHighInterp1
-fRev2*fPower1*fPower3/dHighInterp2+fRev3*fPower1*fPower2/dHighInterp3-S547)
*dHighCoeffA*4)+dHighCoeffB)/(dHighCoeffA*2)),"-")</f>
        <v>-</v>
      </c>
      <c r="U547" s="3" t="str">
        <f ca="1"/>
        <v>-</v>
      </c>
      <c r="V547" s="3" t="str">
        <f ca="1"/>
        <v>-</v>
      </c>
      <c r="W547" s="3" t="str">
        <f ca="1"/>
        <v>-</v>
      </c>
      <c r="X547" s="3" t="str">
        <f ca="1"/>
        <v>-</v>
      </c>
      <c r="Y547" s="3" t="str">
        <f ca="1"/>
        <v>-</v>
      </c>
    </row>
    <row r="548" spans="1:25" x14ac:dyDescent="0.25">
      <c r="A548">
        <v>546</v>
      </c>
      <c r="B548" s="9">
        <f t="shared" si="77"/>
        <v>15.166666666666666</v>
      </c>
      <c r="C548" s="3">
        <f t="shared" ca="1" si="79"/>
        <v>6</v>
      </c>
      <c r="D548">
        <f t="shared" ca="1" si="80"/>
        <v>601.19551094833537</v>
      </c>
      <c r="E548" s="8">
        <f t="shared" ca="1" si="81"/>
        <v>0.98376381184994688</v>
      </c>
      <c r="F548" s="8">
        <f t="shared" ca="1" si="82"/>
        <v>562.71290037816959</v>
      </c>
      <c r="G548" s="8">
        <f t="shared" ca="1" si="83"/>
        <v>1.3160751561159283</v>
      </c>
      <c r="H548" s="8" t="str">
        <f t="shared" ca="1" si="84"/>
        <v>-</v>
      </c>
      <c r="I548" s="8" t="str">
        <f t="shared" ca="1" si="85"/>
        <v>-</v>
      </c>
      <c r="K548" s="7">
        <f t="shared" ca="1" si="78"/>
        <v>601.19551094833537</v>
      </c>
      <c r="L548" s="7">
        <f t="array" aca="1" ref="L548:Q548" ca="1">IF(K548&lt;fPower1,(fPower1-K548)*K548*fRev0/dLowInterp1+(K548-fPower0)*K548*fRev1/dLowInterp2,
IF(K548&lt;fPower3,(K548-fPower2)*(K548-fPower3)*fRev1/dHighInterp1-(K548-fPower1)*(K548-fPower3)*fRev2/dHighInterp2+(K548-fPower1)*(K548-fPower2)*fRev3/dHighInterp3,1))</f>
        <v>1</v>
      </c>
      <c r="M548" s="8">
        <f ca="1"/>
        <v>1</v>
      </c>
      <c r="N548" s="8">
        <f ca="1"/>
        <v>1</v>
      </c>
      <c r="O548" s="8">
        <f ca="1"/>
        <v>1</v>
      </c>
      <c r="P548" s="8">
        <f ca="1"/>
        <v>1</v>
      </c>
      <c r="Q548" s="8">
        <f ca="1"/>
        <v>0.98376381184994688</v>
      </c>
      <c r="S548" s="10" t="str">
        <f t="shared" ca="1" si="86"/>
        <v>-</v>
      </c>
      <c r="T548" s="6" t="str">
        <f t="array" aca="1" ref="T548:Y548" ca="1">IFERROR(IF(S548&lt;fRev1,(SQRT(dLowCoeffB^2+S548*dLowCoeffA*4)-dLowCoeffB)/(dLowCoeffA*2),
(SQRT(dHighCoeffB^2-(fRev1*fPower2*fPower3/dHighInterp1
-fRev2*fPower1*fPower3/dHighInterp2+fRev3*fPower1*fPower2/dHighInterp3-S548)
*dHighCoeffA*4)+dHighCoeffB)/(dHighCoeffA*2)),"-")</f>
        <v>-</v>
      </c>
      <c r="U548" s="3" t="str">
        <f ca="1"/>
        <v>-</v>
      </c>
      <c r="V548" s="3" t="str">
        <f ca="1"/>
        <v>-</v>
      </c>
      <c r="W548" s="3" t="str">
        <f ca="1"/>
        <v>-</v>
      </c>
      <c r="X548" s="3" t="str">
        <f ca="1"/>
        <v>-</v>
      </c>
      <c r="Y548" s="3" t="str">
        <f ca="1"/>
        <v>-</v>
      </c>
    </row>
    <row r="549" spans="1:25" x14ac:dyDescent="0.25">
      <c r="A549">
        <v>547</v>
      </c>
      <c r="B549" s="9">
        <f t="shared" si="77"/>
        <v>15.194444444444445</v>
      </c>
      <c r="C549" s="3">
        <f t="shared" ca="1" si="79"/>
        <v>6</v>
      </c>
      <c r="D549">
        <f t="shared" ca="1" si="80"/>
        <v>602.19551094833537</v>
      </c>
      <c r="E549" s="8">
        <f t="shared" ca="1" si="81"/>
        <v>0.98455417934087242</v>
      </c>
      <c r="F549" s="8">
        <f t="shared" ca="1" si="82"/>
        <v>563.16499058297904</v>
      </c>
      <c r="G549" s="8">
        <f t="shared" ca="1" si="83"/>
        <v>1.3204205649938834</v>
      </c>
      <c r="H549" s="8" t="str">
        <f t="shared" ca="1" si="84"/>
        <v>-</v>
      </c>
      <c r="I549" s="8" t="str">
        <f t="shared" ca="1" si="85"/>
        <v>-</v>
      </c>
      <c r="K549" s="7">
        <f t="shared" ca="1" si="78"/>
        <v>602.19551094833537</v>
      </c>
      <c r="L549" s="7">
        <f t="array" aca="1" ref="L549:Q549" ca="1">IF(K549&lt;fPower1,(fPower1-K549)*K549*fRev0/dLowInterp1+(K549-fPower0)*K549*fRev1/dLowInterp2,
IF(K549&lt;fPower3,(K549-fPower2)*(K549-fPower3)*fRev1/dHighInterp1-(K549-fPower1)*(K549-fPower3)*fRev2/dHighInterp2+(K549-fPower1)*(K549-fPower2)*fRev3/dHighInterp3,1))</f>
        <v>1</v>
      </c>
      <c r="M549" s="8">
        <f ca="1"/>
        <v>1</v>
      </c>
      <c r="N549" s="8">
        <f ca="1"/>
        <v>1</v>
      </c>
      <c r="O549" s="8">
        <f ca="1"/>
        <v>1</v>
      </c>
      <c r="P549" s="8">
        <f ca="1"/>
        <v>1</v>
      </c>
      <c r="Q549" s="8">
        <f ca="1"/>
        <v>0.98455417934087242</v>
      </c>
      <c r="S549" s="10" t="str">
        <f t="shared" ca="1" si="86"/>
        <v>-</v>
      </c>
      <c r="T549" s="6" t="str">
        <f t="array" aca="1" ref="T549:Y549" ca="1">IFERROR(IF(S549&lt;fRev1,(SQRT(dLowCoeffB^2+S549*dLowCoeffA*4)-dLowCoeffB)/(dLowCoeffA*2),
(SQRT(dHighCoeffB^2-(fRev1*fPower2*fPower3/dHighInterp1
-fRev2*fPower1*fPower3/dHighInterp2+fRev3*fPower1*fPower2/dHighInterp3-S549)
*dHighCoeffA*4)+dHighCoeffB)/(dHighCoeffA*2)),"-")</f>
        <v>-</v>
      </c>
      <c r="U549" s="3" t="str">
        <f ca="1"/>
        <v>-</v>
      </c>
      <c r="V549" s="3" t="str">
        <f ca="1"/>
        <v>-</v>
      </c>
      <c r="W549" s="3" t="str">
        <f ca="1"/>
        <v>-</v>
      </c>
      <c r="X549" s="3" t="str">
        <f ca="1"/>
        <v>-</v>
      </c>
      <c r="Y549" s="3" t="str">
        <f ca="1"/>
        <v>-</v>
      </c>
    </row>
    <row r="550" spans="1:25" x14ac:dyDescent="0.25">
      <c r="A550">
        <v>548</v>
      </c>
      <c r="B550" s="9">
        <f t="shared" si="77"/>
        <v>15.222222222222221</v>
      </c>
      <c r="C550" s="3">
        <f t="shared" ca="1" si="79"/>
        <v>6</v>
      </c>
      <c r="D550">
        <f t="shared" ca="1" si="80"/>
        <v>603.19551094833537</v>
      </c>
      <c r="E550" s="8">
        <f t="shared" ca="1" si="81"/>
        <v>0.9853379821771221</v>
      </c>
      <c r="F550" s="8">
        <f t="shared" ca="1" si="82"/>
        <v>563.61332580531382</v>
      </c>
      <c r="G550" s="8">
        <f t="shared" ca="1" si="83"/>
        <v>1.324769433248554</v>
      </c>
      <c r="H550" s="8" t="str">
        <f t="shared" ca="1" si="84"/>
        <v>-</v>
      </c>
      <c r="I550" s="8" t="str">
        <f t="shared" ca="1" si="85"/>
        <v>-</v>
      </c>
      <c r="K550" s="7">
        <f t="shared" ca="1" si="78"/>
        <v>603.19551094833537</v>
      </c>
      <c r="L550" s="7">
        <f t="array" aca="1" ref="L550:Q550" ca="1">IF(K550&lt;fPower1,(fPower1-K550)*K550*fRev0/dLowInterp1+(K550-fPower0)*K550*fRev1/dLowInterp2,
IF(K550&lt;fPower3,(K550-fPower2)*(K550-fPower3)*fRev1/dHighInterp1-(K550-fPower1)*(K550-fPower3)*fRev2/dHighInterp2+(K550-fPower1)*(K550-fPower2)*fRev3/dHighInterp3,1))</f>
        <v>1</v>
      </c>
      <c r="M550" s="8">
        <f ca="1"/>
        <v>1</v>
      </c>
      <c r="N550" s="8">
        <f ca="1"/>
        <v>1</v>
      </c>
      <c r="O550" s="8">
        <f ca="1"/>
        <v>1</v>
      </c>
      <c r="P550" s="8">
        <f ca="1"/>
        <v>1</v>
      </c>
      <c r="Q550" s="8">
        <f ca="1"/>
        <v>0.9853379821771221</v>
      </c>
      <c r="S550" s="10" t="str">
        <f t="shared" ca="1" si="86"/>
        <v>-</v>
      </c>
      <c r="T550" s="6" t="str">
        <f t="array" aca="1" ref="T550:Y550" ca="1">IFERROR(IF(S550&lt;fRev1,(SQRT(dLowCoeffB^2+S550*dLowCoeffA*4)-dLowCoeffB)/(dLowCoeffA*2),
(SQRT(dHighCoeffB^2-(fRev1*fPower2*fPower3/dHighInterp1
-fRev2*fPower1*fPower3/dHighInterp2+fRev3*fPower1*fPower2/dHighInterp3-S550)
*dHighCoeffA*4)+dHighCoeffB)/(dHighCoeffA*2)),"-")</f>
        <v>-</v>
      </c>
      <c r="U550" s="3" t="str">
        <f ca="1"/>
        <v>-</v>
      </c>
      <c r="V550" s="3" t="str">
        <f ca="1"/>
        <v>-</v>
      </c>
      <c r="W550" s="3" t="str">
        <f ca="1"/>
        <v>-</v>
      </c>
      <c r="X550" s="3" t="str">
        <f ca="1"/>
        <v>-</v>
      </c>
      <c r="Y550" s="3" t="str">
        <f ca="1"/>
        <v>-</v>
      </c>
    </row>
    <row r="551" spans="1:25" x14ac:dyDescent="0.25">
      <c r="A551">
        <v>549</v>
      </c>
      <c r="B551" s="9">
        <f t="shared" si="77"/>
        <v>15.25</v>
      </c>
      <c r="C551" s="3">
        <f t="shared" ca="1" si="79"/>
        <v>6</v>
      </c>
      <c r="D551">
        <f t="shared" ca="1" si="80"/>
        <v>604.19551094833537</v>
      </c>
      <c r="E551" s="8">
        <f t="shared" ca="1" si="81"/>
        <v>0.98611522035869603</v>
      </c>
      <c r="F551" s="8">
        <f t="shared" ca="1" si="82"/>
        <v>564.05790604517415</v>
      </c>
      <c r="G551" s="8">
        <f t="shared" ca="1" si="83"/>
        <v>1.32912173190631</v>
      </c>
      <c r="H551" s="8" t="str">
        <f t="shared" ca="1" si="84"/>
        <v>-</v>
      </c>
      <c r="I551" s="8" t="str">
        <f t="shared" ca="1" si="85"/>
        <v>-</v>
      </c>
      <c r="K551" s="7">
        <f t="shared" ca="1" si="78"/>
        <v>604.19551094833537</v>
      </c>
      <c r="L551" s="7">
        <f t="array" aca="1" ref="L551:Q551" ca="1">IF(K551&lt;fPower1,(fPower1-K551)*K551*fRev0/dLowInterp1+(K551-fPower0)*K551*fRev1/dLowInterp2,
IF(K551&lt;fPower3,(K551-fPower2)*(K551-fPower3)*fRev1/dHighInterp1-(K551-fPower1)*(K551-fPower3)*fRev2/dHighInterp2+(K551-fPower1)*(K551-fPower2)*fRev3/dHighInterp3,1))</f>
        <v>1</v>
      </c>
      <c r="M551" s="8">
        <f ca="1"/>
        <v>1</v>
      </c>
      <c r="N551" s="8">
        <f ca="1"/>
        <v>1</v>
      </c>
      <c r="O551" s="8">
        <f ca="1"/>
        <v>1</v>
      </c>
      <c r="P551" s="8">
        <f ca="1"/>
        <v>1</v>
      </c>
      <c r="Q551" s="8">
        <f ca="1"/>
        <v>0.98611522035869603</v>
      </c>
      <c r="S551" s="10" t="str">
        <f t="shared" ca="1" si="86"/>
        <v>-</v>
      </c>
      <c r="T551" s="6" t="str">
        <f t="array" aca="1" ref="T551:Y551" ca="1">IFERROR(IF(S551&lt;fRev1,(SQRT(dLowCoeffB^2+S551*dLowCoeffA*4)-dLowCoeffB)/(dLowCoeffA*2),
(SQRT(dHighCoeffB^2-(fRev1*fPower2*fPower3/dHighInterp1
-fRev2*fPower1*fPower3/dHighInterp2+fRev3*fPower1*fPower2/dHighInterp3-S551)
*dHighCoeffA*4)+dHighCoeffB)/(dHighCoeffA*2)),"-")</f>
        <v>-</v>
      </c>
      <c r="U551" s="3" t="str">
        <f ca="1"/>
        <v>-</v>
      </c>
      <c r="V551" s="3" t="str">
        <f ca="1"/>
        <v>-</v>
      </c>
      <c r="W551" s="3" t="str">
        <f ca="1"/>
        <v>-</v>
      </c>
      <c r="X551" s="3" t="str">
        <f ca="1"/>
        <v>-</v>
      </c>
      <c r="Y551" s="3" t="str">
        <f ca="1"/>
        <v>-</v>
      </c>
    </row>
    <row r="552" spans="1:25" x14ac:dyDescent="0.25">
      <c r="A552">
        <v>550</v>
      </c>
      <c r="B552" s="9">
        <f t="shared" si="77"/>
        <v>15.277777777777779</v>
      </c>
      <c r="C552" s="3">
        <f t="shared" ca="1" si="79"/>
        <v>6</v>
      </c>
      <c r="D552">
        <f t="shared" ca="1" si="80"/>
        <v>605.19551094833537</v>
      </c>
      <c r="E552" s="8">
        <f t="shared" ca="1" si="81"/>
        <v>0.98688589388559422</v>
      </c>
      <c r="F552" s="8">
        <f t="shared" ca="1" si="82"/>
        <v>564.49873130255992</v>
      </c>
      <c r="G552" s="8">
        <f t="shared" ca="1" si="83"/>
        <v>1.3334774319935212</v>
      </c>
      <c r="H552" s="8" t="str">
        <f t="shared" ca="1" si="84"/>
        <v>-</v>
      </c>
      <c r="I552" s="8" t="str">
        <f t="shared" ca="1" si="85"/>
        <v>-</v>
      </c>
      <c r="K552" s="7">
        <f t="shared" ca="1" si="78"/>
        <v>605.19551094833537</v>
      </c>
      <c r="L552" s="7">
        <f t="array" aca="1" ref="L552:Q552" ca="1">IF(K552&lt;fPower1,(fPower1-K552)*K552*fRev0/dLowInterp1+(K552-fPower0)*K552*fRev1/dLowInterp2,
IF(K552&lt;fPower3,(K552-fPower2)*(K552-fPower3)*fRev1/dHighInterp1-(K552-fPower1)*(K552-fPower3)*fRev2/dHighInterp2+(K552-fPower1)*(K552-fPower2)*fRev3/dHighInterp3,1))</f>
        <v>1</v>
      </c>
      <c r="M552" s="8">
        <f ca="1"/>
        <v>1</v>
      </c>
      <c r="N552" s="8">
        <f ca="1"/>
        <v>1</v>
      </c>
      <c r="O552" s="8">
        <f ca="1"/>
        <v>1</v>
      </c>
      <c r="P552" s="8">
        <f ca="1"/>
        <v>1</v>
      </c>
      <c r="Q552" s="8">
        <f ca="1"/>
        <v>0.98688589388559422</v>
      </c>
      <c r="S552" s="10" t="str">
        <f t="shared" ca="1" si="86"/>
        <v>-</v>
      </c>
      <c r="T552" s="6" t="str">
        <f t="array" aca="1" ref="T552:Y552" ca="1">IFERROR(IF(S552&lt;fRev1,(SQRT(dLowCoeffB^2+S552*dLowCoeffA*4)-dLowCoeffB)/(dLowCoeffA*2),
(SQRT(dHighCoeffB^2-(fRev1*fPower2*fPower3/dHighInterp1
-fRev2*fPower1*fPower3/dHighInterp2+fRev3*fPower1*fPower2/dHighInterp3-S552)
*dHighCoeffA*4)+dHighCoeffB)/(dHighCoeffA*2)),"-")</f>
        <v>-</v>
      </c>
      <c r="U552" s="3" t="str">
        <f ca="1"/>
        <v>-</v>
      </c>
      <c r="V552" s="3" t="str">
        <f ca="1"/>
        <v>-</v>
      </c>
      <c r="W552" s="3" t="str">
        <f ca="1"/>
        <v>-</v>
      </c>
      <c r="X552" s="3" t="str">
        <f ca="1"/>
        <v>-</v>
      </c>
      <c r="Y552" s="3" t="str">
        <f ca="1"/>
        <v>-</v>
      </c>
    </row>
    <row r="553" spans="1:25" x14ac:dyDescent="0.25">
      <c r="A553">
        <v>551</v>
      </c>
      <c r="B553" s="9">
        <f t="shared" si="77"/>
        <v>15.305555555555555</v>
      </c>
      <c r="C553" s="3">
        <f t="shared" ca="1" si="79"/>
        <v>6</v>
      </c>
      <c r="D553">
        <f t="shared" ca="1" si="80"/>
        <v>606.19551094833537</v>
      </c>
      <c r="E553" s="8">
        <f t="shared" ca="1" si="81"/>
        <v>0.98765000275781678</v>
      </c>
      <c r="F553" s="8">
        <f t="shared" ca="1" si="82"/>
        <v>564.93580157747124</v>
      </c>
      <c r="G553" s="8">
        <f t="shared" ca="1" si="83"/>
        <v>1.3378365045365572</v>
      </c>
      <c r="H553" s="8" t="str">
        <f t="shared" ca="1" si="84"/>
        <v>-</v>
      </c>
      <c r="I553" s="8" t="str">
        <f t="shared" ca="1" si="85"/>
        <v>-</v>
      </c>
      <c r="K553" s="7">
        <f t="shared" ca="1" si="78"/>
        <v>606.19551094833537</v>
      </c>
      <c r="L553" s="7">
        <f t="array" aca="1" ref="L553:Q553" ca="1">IF(K553&lt;fPower1,(fPower1-K553)*K553*fRev0/dLowInterp1+(K553-fPower0)*K553*fRev1/dLowInterp2,
IF(K553&lt;fPower3,(K553-fPower2)*(K553-fPower3)*fRev1/dHighInterp1-(K553-fPower1)*(K553-fPower3)*fRev2/dHighInterp2+(K553-fPower1)*(K553-fPower2)*fRev3/dHighInterp3,1))</f>
        <v>1</v>
      </c>
      <c r="M553" s="8">
        <f ca="1"/>
        <v>1</v>
      </c>
      <c r="N553" s="8">
        <f ca="1"/>
        <v>1</v>
      </c>
      <c r="O553" s="8">
        <f ca="1"/>
        <v>1</v>
      </c>
      <c r="P553" s="8">
        <f ca="1"/>
        <v>1</v>
      </c>
      <c r="Q553" s="8">
        <f ca="1"/>
        <v>0.98765000275781678</v>
      </c>
      <c r="S553" s="10" t="str">
        <f t="shared" ca="1" si="86"/>
        <v>-</v>
      </c>
      <c r="T553" s="6" t="str">
        <f t="array" aca="1" ref="T553:Y553" ca="1">IFERROR(IF(S553&lt;fRev1,(SQRT(dLowCoeffB^2+S553*dLowCoeffA*4)-dLowCoeffB)/(dLowCoeffA*2),
(SQRT(dHighCoeffB^2-(fRev1*fPower2*fPower3/dHighInterp1
-fRev2*fPower1*fPower3/dHighInterp2+fRev3*fPower1*fPower2/dHighInterp3-S553)
*dHighCoeffA*4)+dHighCoeffB)/(dHighCoeffA*2)),"-")</f>
        <v>-</v>
      </c>
      <c r="U553" s="3" t="str">
        <f ca="1"/>
        <v>-</v>
      </c>
      <c r="V553" s="3" t="str">
        <f ca="1"/>
        <v>-</v>
      </c>
      <c r="W553" s="3" t="str">
        <f ca="1"/>
        <v>-</v>
      </c>
      <c r="X553" s="3" t="str">
        <f ca="1"/>
        <v>-</v>
      </c>
      <c r="Y553" s="3" t="str">
        <f ca="1"/>
        <v>-</v>
      </c>
    </row>
    <row r="554" spans="1:25" x14ac:dyDescent="0.25">
      <c r="A554">
        <v>552</v>
      </c>
      <c r="B554" s="9">
        <f t="shared" si="77"/>
        <v>15.333333333333334</v>
      </c>
      <c r="C554" s="3">
        <f t="shared" ca="1" si="79"/>
        <v>6</v>
      </c>
      <c r="D554">
        <f t="shared" ca="1" si="80"/>
        <v>607.19551094833537</v>
      </c>
      <c r="E554" s="8">
        <f t="shared" ca="1" si="81"/>
        <v>0.98840754697536348</v>
      </c>
      <c r="F554" s="8">
        <f t="shared" ca="1" si="82"/>
        <v>565.36911686990788</v>
      </c>
      <c r="G554" s="8">
        <f t="shared" ca="1" si="83"/>
        <v>1.3421989205617879</v>
      </c>
      <c r="H554" s="8" t="str">
        <f t="shared" ca="1" si="84"/>
        <v>-</v>
      </c>
      <c r="I554" s="8" t="str">
        <f t="shared" ca="1" si="85"/>
        <v>-</v>
      </c>
      <c r="K554" s="7">
        <f t="shared" ca="1" si="78"/>
        <v>607.19551094833537</v>
      </c>
      <c r="L554" s="7">
        <f t="array" aca="1" ref="L554:Q554" ca="1">IF(K554&lt;fPower1,(fPower1-K554)*K554*fRev0/dLowInterp1+(K554-fPower0)*K554*fRev1/dLowInterp2,
IF(K554&lt;fPower3,(K554-fPower2)*(K554-fPower3)*fRev1/dHighInterp1-(K554-fPower1)*(K554-fPower3)*fRev2/dHighInterp2+(K554-fPower1)*(K554-fPower2)*fRev3/dHighInterp3,1))</f>
        <v>1</v>
      </c>
      <c r="M554" s="8">
        <f ca="1"/>
        <v>1</v>
      </c>
      <c r="N554" s="8">
        <f ca="1"/>
        <v>1</v>
      </c>
      <c r="O554" s="8">
        <f ca="1"/>
        <v>1</v>
      </c>
      <c r="P554" s="8">
        <f ca="1"/>
        <v>1</v>
      </c>
      <c r="Q554" s="8">
        <f ca="1"/>
        <v>0.98840754697536348</v>
      </c>
      <c r="S554" s="10" t="str">
        <f t="shared" ca="1" si="86"/>
        <v>-</v>
      </c>
      <c r="T554" s="6" t="str">
        <f t="array" aca="1" ref="T554:Y554" ca="1">IFERROR(IF(S554&lt;fRev1,(SQRT(dLowCoeffB^2+S554*dLowCoeffA*4)-dLowCoeffB)/(dLowCoeffA*2),
(SQRT(dHighCoeffB^2-(fRev1*fPower2*fPower3/dHighInterp1
-fRev2*fPower1*fPower3/dHighInterp2+fRev3*fPower1*fPower2/dHighInterp3-S554)
*dHighCoeffA*4)+dHighCoeffB)/(dHighCoeffA*2)),"-")</f>
        <v>-</v>
      </c>
      <c r="U554" s="3" t="str">
        <f ca="1"/>
        <v>-</v>
      </c>
      <c r="V554" s="3" t="str">
        <f ca="1"/>
        <v>-</v>
      </c>
      <c r="W554" s="3" t="str">
        <f ca="1"/>
        <v>-</v>
      </c>
      <c r="X554" s="3" t="str">
        <f ca="1"/>
        <v>-</v>
      </c>
      <c r="Y554" s="3" t="str">
        <f ca="1"/>
        <v>-</v>
      </c>
    </row>
    <row r="555" spans="1:25" x14ac:dyDescent="0.25">
      <c r="A555">
        <v>553</v>
      </c>
      <c r="B555" s="9">
        <f t="shared" si="77"/>
        <v>15.361111111111111</v>
      </c>
      <c r="C555" s="3">
        <f t="shared" ca="1" si="79"/>
        <v>6</v>
      </c>
      <c r="D555">
        <f t="shared" ca="1" si="80"/>
        <v>608.19551094833537</v>
      </c>
      <c r="E555" s="8">
        <f t="shared" ca="1" si="81"/>
        <v>0.98915852653823444</v>
      </c>
      <c r="F555" s="8">
        <f t="shared" ca="1" si="82"/>
        <v>565.79867717987008</v>
      </c>
      <c r="G555" s="8">
        <f t="shared" ca="1" si="83"/>
        <v>1.3465646510955831</v>
      </c>
      <c r="H555" s="8" t="str">
        <f t="shared" ca="1" si="84"/>
        <v>-</v>
      </c>
      <c r="I555" s="8" t="str">
        <f t="shared" ca="1" si="85"/>
        <v>-</v>
      </c>
      <c r="K555" s="7">
        <f t="shared" ca="1" si="78"/>
        <v>608.19551094833537</v>
      </c>
      <c r="L555" s="7">
        <f t="array" aca="1" ref="L555:Q555" ca="1">IF(K555&lt;fPower1,(fPower1-K555)*K555*fRev0/dLowInterp1+(K555-fPower0)*K555*fRev1/dLowInterp2,
IF(K555&lt;fPower3,(K555-fPower2)*(K555-fPower3)*fRev1/dHighInterp1-(K555-fPower1)*(K555-fPower3)*fRev2/dHighInterp2+(K555-fPower1)*(K555-fPower2)*fRev3/dHighInterp3,1))</f>
        <v>1</v>
      </c>
      <c r="M555" s="8">
        <f ca="1"/>
        <v>1</v>
      </c>
      <c r="N555" s="8">
        <f ca="1"/>
        <v>1</v>
      </c>
      <c r="O555" s="8">
        <f ca="1"/>
        <v>1</v>
      </c>
      <c r="P555" s="8">
        <f ca="1"/>
        <v>1</v>
      </c>
      <c r="Q555" s="8">
        <f ca="1"/>
        <v>0.98915852653823444</v>
      </c>
      <c r="S555" s="10" t="str">
        <f t="shared" ca="1" si="86"/>
        <v>-</v>
      </c>
      <c r="T555" s="6" t="str">
        <f t="array" aca="1" ref="T555:Y555" ca="1">IFERROR(IF(S555&lt;fRev1,(SQRT(dLowCoeffB^2+S555*dLowCoeffA*4)-dLowCoeffB)/(dLowCoeffA*2),
(SQRT(dHighCoeffB^2-(fRev1*fPower2*fPower3/dHighInterp1
-fRev2*fPower1*fPower3/dHighInterp2+fRev3*fPower1*fPower2/dHighInterp3-S555)
*dHighCoeffA*4)+dHighCoeffB)/(dHighCoeffA*2)),"-")</f>
        <v>-</v>
      </c>
      <c r="U555" s="3" t="str">
        <f ca="1"/>
        <v>-</v>
      </c>
      <c r="V555" s="3" t="str">
        <f ca="1"/>
        <v>-</v>
      </c>
      <c r="W555" s="3" t="str">
        <f ca="1"/>
        <v>-</v>
      </c>
      <c r="X555" s="3" t="str">
        <f ca="1"/>
        <v>-</v>
      </c>
      <c r="Y555" s="3" t="str">
        <f ca="1"/>
        <v>-</v>
      </c>
    </row>
    <row r="556" spans="1:25" x14ac:dyDescent="0.25">
      <c r="A556">
        <v>554</v>
      </c>
      <c r="B556" s="9">
        <f t="shared" si="77"/>
        <v>15.388888888888889</v>
      </c>
      <c r="C556" s="3">
        <f t="shared" ca="1" si="79"/>
        <v>6</v>
      </c>
      <c r="D556">
        <f t="shared" ca="1" si="80"/>
        <v>609.19551094833537</v>
      </c>
      <c r="E556" s="8">
        <f t="shared" ca="1" si="81"/>
        <v>0.98990294144642965</v>
      </c>
      <c r="F556" s="8">
        <f t="shared" ca="1" si="82"/>
        <v>566.22448250735772</v>
      </c>
      <c r="G556" s="8">
        <f t="shared" ca="1" si="83"/>
        <v>1.3509336671643126</v>
      </c>
      <c r="H556" s="8" t="str">
        <f t="shared" ca="1" si="84"/>
        <v>-</v>
      </c>
      <c r="I556" s="8" t="str">
        <f t="shared" ca="1" si="85"/>
        <v>-</v>
      </c>
      <c r="K556" s="7">
        <f t="shared" ca="1" si="78"/>
        <v>609.19551094833537</v>
      </c>
      <c r="L556" s="7">
        <f t="array" aca="1" ref="L556:Q556" ca="1">IF(K556&lt;fPower1,(fPower1-K556)*K556*fRev0/dLowInterp1+(K556-fPower0)*K556*fRev1/dLowInterp2,
IF(K556&lt;fPower3,(K556-fPower2)*(K556-fPower3)*fRev1/dHighInterp1-(K556-fPower1)*(K556-fPower3)*fRev2/dHighInterp2+(K556-fPower1)*(K556-fPower2)*fRev3/dHighInterp3,1))</f>
        <v>1</v>
      </c>
      <c r="M556" s="8">
        <f ca="1"/>
        <v>1</v>
      </c>
      <c r="N556" s="8">
        <f ca="1"/>
        <v>1</v>
      </c>
      <c r="O556" s="8">
        <f ca="1"/>
        <v>1</v>
      </c>
      <c r="P556" s="8">
        <f ca="1"/>
        <v>1</v>
      </c>
      <c r="Q556" s="8">
        <f ca="1"/>
        <v>0.98990294144642965</v>
      </c>
      <c r="S556" s="10" t="str">
        <f t="shared" ca="1" si="86"/>
        <v>-</v>
      </c>
      <c r="T556" s="6" t="str">
        <f t="array" aca="1" ref="T556:Y556" ca="1">IFERROR(IF(S556&lt;fRev1,(SQRT(dLowCoeffB^2+S556*dLowCoeffA*4)-dLowCoeffB)/(dLowCoeffA*2),
(SQRT(dHighCoeffB^2-(fRev1*fPower2*fPower3/dHighInterp1
-fRev2*fPower1*fPower3/dHighInterp2+fRev3*fPower1*fPower2/dHighInterp3-S556)
*dHighCoeffA*4)+dHighCoeffB)/(dHighCoeffA*2)),"-")</f>
        <v>-</v>
      </c>
      <c r="U556" s="3" t="str">
        <f ca="1"/>
        <v>-</v>
      </c>
      <c r="V556" s="3" t="str">
        <f ca="1"/>
        <v>-</v>
      </c>
      <c r="W556" s="3" t="str">
        <f ca="1"/>
        <v>-</v>
      </c>
      <c r="X556" s="3" t="str">
        <f ca="1"/>
        <v>-</v>
      </c>
      <c r="Y556" s="3" t="str">
        <f ca="1"/>
        <v>-</v>
      </c>
    </row>
    <row r="557" spans="1:25" x14ac:dyDescent="0.25">
      <c r="A557">
        <v>555</v>
      </c>
      <c r="B557" s="9">
        <f t="shared" si="77"/>
        <v>15.416666666666666</v>
      </c>
      <c r="C557" s="3">
        <f t="shared" ca="1" si="79"/>
        <v>6</v>
      </c>
      <c r="D557">
        <f t="shared" ca="1" si="80"/>
        <v>610.19551094833537</v>
      </c>
      <c r="E557" s="8">
        <f t="shared" ca="1" si="81"/>
        <v>0.9906407916999489</v>
      </c>
      <c r="F557" s="8">
        <f t="shared" ca="1" si="82"/>
        <v>566.6465328523708</v>
      </c>
      <c r="G557" s="8">
        <f t="shared" ca="1" si="83"/>
        <v>1.3553059397943463</v>
      </c>
      <c r="H557" s="8" t="str">
        <f t="shared" ca="1" si="84"/>
        <v>-</v>
      </c>
      <c r="I557" s="8" t="str">
        <f t="shared" ca="1" si="85"/>
        <v>-</v>
      </c>
      <c r="K557" s="7">
        <f t="shared" ca="1" si="78"/>
        <v>610.19551094833537</v>
      </c>
      <c r="L557" s="7">
        <f t="array" aca="1" ref="L557:Q557" ca="1">IF(K557&lt;fPower1,(fPower1-K557)*K557*fRev0/dLowInterp1+(K557-fPower0)*K557*fRev1/dLowInterp2,
IF(K557&lt;fPower3,(K557-fPower2)*(K557-fPower3)*fRev1/dHighInterp1-(K557-fPower1)*(K557-fPower3)*fRev2/dHighInterp2+(K557-fPower1)*(K557-fPower2)*fRev3/dHighInterp3,1))</f>
        <v>1</v>
      </c>
      <c r="M557" s="8">
        <f ca="1"/>
        <v>1</v>
      </c>
      <c r="N557" s="8">
        <f ca="1"/>
        <v>1</v>
      </c>
      <c r="O557" s="8">
        <f ca="1"/>
        <v>1</v>
      </c>
      <c r="P557" s="8">
        <f ca="1"/>
        <v>1</v>
      </c>
      <c r="Q557" s="8">
        <f ca="1"/>
        <v>0.9906407916999489</v>
      </c>
      <c r="S557" s="10" t="str">
        <f t="shared" ca="1" si="86"/>
        <v>-</v>
      </c>
      <c r="T557" s="6" t="str">
        <f t="array" aca="1" ref="T557:Y557" ca="1">IFERROR(IF(S557&lt;fRev1,(SQRT(dLowCoeffB^2+S557*dLowCoeffA*4)-dLowCoeffB)/(dLowCoeffA*2),
(SQRT(dHighCoeffB^2-(fRev1*fPower2*fPower3/dHighInterp1
-fRev2*fPower1*fPower3/dHighInterp2+fRev3*fPower1*fPower2/dHighInterp3-S557)
*dHighCoeffA*4)+dHighCoeffB)/(dHighCoeffA*2)),"-")</f>
        <v>-</v>
      </c>
      <c r="U557" s="3" t="str">
        <f ca="1"/>
        <v>-</v>
      </c>
      <c r="V557" s="3" t="str">
        <f ca="1"/>
        <v>-</v>
      </c>
      <c r="W557" s="3" t="str">
        <f ca="1"/>
        <v>-</v>
      </c>
      <c r="X557" s="3" t="str">
        <f ca="1"/>
        <v>-</v>
      </c>
      <c r="Y557" s="3" t="str">
        <f ca="1"/>
        <v>-</v>
      </c>
    </row>
    <row r="558" spans="1:25" x14ac:dyDescent="0.25">
      <c r="A558">
        <v>556</v>
      </c>
      <c r="B558" s="9">
        <f t="shared" si="77"/>
        <v>15.444444444444445</v>
      </c>
      <c r="C558" s="3">
        <f t="shared" ca="1" si="79"/>
        <v>6</v>
      </c>
      <c r="D558">
        <f t="shared" ca="1" si="80"/>
        <v>611.19551094833537</v>
      </c>
      <c r="E558" s="8">
        <f t="shared" ca="1" si="81"/>
        <v>0.99137207729879251</v>
      </c>
      <c r="F558" s="8">
        <f t="shared" ca="1" si="82"/>
        <v>567.06482821490931</v>
      </c>
      <c r="G558" s="8">
        <f t="shared" ca="1" si="83"/>
        <v>1.359681440012054</v>
      </c>
      <c r="H558" s="8" t="str">
        <f t="shared" ca="1" si="84"/>
        <v>-</v>
      </c>
      <c r="I558" s="8" t="str">
        <f t="shared" ca="1" si="85"/>
        <v>-</v>
      </c>
      <c r="K558" s="7">
        <f t="shared" ca="1" si="78"/>
        <v>611.19551094833537</v>
      </c>
      <c r="L558" s="7">
        <f t="array" aca="1" ref="L558:Q558" ca="1">IF(K558&lt;fPower1,(fPower1-K558)*K558*fRev0/dLowInterp1+(K558-fPower0)*K558*fRev1/dLowInterp2,
IF(K558&lt;fPower3,(K558-fPower2)*(K558-fPower3)*fRev1/dHighInterp1-(K558-fPower1)*(K558-fPower3)*fRev2/dHighInterp2+(K558-fPower1)*(K558-fPower2)*fRev3/dHighInterp3,1))</f>
        <v>1</v>
      </c>
      <c r="M558" s="8">
        <f ca="1"/>
        <v>1</v>
      </c>
      <c r="N558" s="8">
        <f ca="1"/>
        <v>1</v>
      </c>
      <c r="O558" s="8">
        <f ca="1"/>
        <v>1</v>
      </c>
      <c r="P558" s="8">
        <f ca="1"/>
        <v>1</v>
      </c>
      <c r="Q558" s="8">
        <f ca="1"/>
        <v>0.99137207729879251</v>
      </c>
      <c r="S558" s="10" t="str">
        <f t="shared" ca="1" si="86"/>
        <v>-</v>
      </c>
      <c r="T558" s="6" t="str">
        <f t="array" aca="1" ref="T558:Y558" ca="1">IFERROR(IF(S558&lt;fRev1,(SQRT(dLowCoeffB^2+S558*dLowCoeffA*4)-dLowCoeffB)/(dLowCoeffA*2),
(SQRT(dHighCoeffB^2-(fRev1*fPower2*fPower3/dHighInterp1
-fRev2*fPower1*fPower3/dHighInterp2+fRev3*fPower1*fPower2/dHighInterp3-S558)
*dHighCoeffA*4)+dHighCoeffB)/(dHighCoeffA*2)),"-")</f>
        <v>-</v>
      </c>
      <c r="U558" s="3" t="str">
        <f ca="1"/>
        <v>-</v>
      </c>
      <c r="V558" s="3" t="str">
        <f ca="1"/>
        <v>-</v>
      </c>
      <c r="W558" s="3" t="str">
        <f ca="1"/>
        <v>-</v>
      </c>
      <c r="X558" s="3" t="str">
        <f ca="1"/>
        <v>-</v>
      </c>
      <c r="Y558" s="3" t="str">
        <f ca="1"/>
        <v>-</v>
      </c>
    </row>
    <row r="559" spans="1:25" x14ac:dyDescent="0.25">
      <c r="A559">
        <v>557</v>
      </c>
      <c r="B559" s="9">
        <f t="shared" si="77"/>
        <v>15.472222222222221</v>
      </c>
      <c r="C559" s="3">
        <f t="shared" ca="1" si="79"/>
        <v>6</v>
      </c>
      <c r="D559">
        <f t="shared" ca="1" si="80"/>
        <v>612.19551094833537</v>
      </c>
      <c r="E559" s="8">
        <f t="shared" ca="1" si="81"/>
        <v>0.99209679824296026</v>
      </c>
      <c r="F559" s="8">
        <f t="shared" ca="1" si="82"/>
        <v>567.47936859497327</v>
      </c>
      <c r="G559" s="8">
        <f t="shared" ca="1" si="83"/>
        <v>1.3640601388438054</v>
      </c>
      <c r="H559" s="8" t="str">
        <f t="shared" ca="1" si="84"/>
        <v>-</v>
      </c>
      <c r="I559" s="8" t="str">
        <f t="shared" ca="1" si="85"/>
        <v>-</v>
      </c>
      <c r="K559" s="7">
        <f t="shared" ca="1" si="78"/>
        <v>612.19551094833537</v>
      </c>
      <c r="L559" s="7">
        <f t="array" aca="1" ref="L559:Q559" ca="1">IF(K559&lt;fPower1,(fPower1-K559)*K559*fRev0/dLowInterp1+(K559-fPower0)*K559*fRev1/dLowInterp2,
IF(K559&lt;fPower3,(K559-fPower2)*(K559-fPower3)*fRev1/dHighInterp1-(K559-fPower1)*(K559-fPower3)*fRev2/dHighInterp2+(K559-fPower1)*(K559-fPower2)*fRev3/dHighInterp3,1))</f>
        <v>1</v>
      </c>
      <c r="M559" s="8">
        <f ca="1"/>
        <v>1</v>
      </c>
      <c r="N559" s="8">
        <f ca="1"/>
        <v>1</v>
      </c>
      <c r="O559" s="8">
        <f ca="1"/>
        <v>1</v>
      </c>
      <c r="P559" s="8">
        <f ca="1"/>
        <v>1</v>
      </c>
      <c r="Q559" s="8">
        <f ca="1"/>
        <v>0.99209679824296026</v>
      </c>
      <c r="S559" s="10" t="str">
        <f t="shared" ca="1" si="86"/>
        <v>-</v>
      </c>
      <c r="T559" s="6" t="str">
        <f t="array" aca="1" ref="T559:Y559" ca="1">IFERROR(IF(S559&lt;fRev1,(SQRT(dLowCoeffB^2+S559*dLowCoeffA*4)-dLowCoeffB)/(dLowCoeffA*2),
(SQRT(dHighCoeffB^2-(fRev1*fPower2*fPower3/dHighInterp1
-fRev2*fPower1*fPower3/dHighInterp2+fRev3*fPower1*fPower2/dHighInterp3-S559)
*dHighCoeffA*4)+dHighCoeffB)/(dHighCoeffA*2)),"-")</f>
        <v>-</v>
      </c>
      <c r="U559" s="3" t="str">
        <f ca="1"/>
        <v>-</v>
      </c>
      <c r="V559" s="3" t="str">
        <f ca="1"/>
        <v>-</v>
      </c>
      <c r="W559" s="3" t="str">
        <f ca="1"/>
        <v>-</v>
      </c>
      <c r="X559" s="3" t="str">
        <f ca="1"/>
        <v>-</v>
      </c>
      <c r="Y559" s="3" t="str">
        <f ca="1"/>
        <v>-</v>
      </c>
    </row>
    <row r="560" spans="1:25" x14ac:dyDescent="0.25">
      <c r="A560">
        <v>558</v>
      </c>
      <c r="B560" s="9">
        <f t="shared" si="77"/>
        <v>15.5</v>
      </c>
      <c r="C560" s="3">
        <f t="shared" ca="1" si="79"/>
        <v>6</v>
      </c>
      <c r="D560">
        <f t="shared" ca="1" si="80"/>
        <v>613.19551094833537</v>
      </c>
      <c r="E560" s="8">
        <f t="shared" ca="1" si="81"/>
        <v>0.9928149545324525</v>
      </c>
      <c r="F560" s="8">
        <f t="shared" ca="1" si="82"/>
        <v>567.89015399256277</v>
      </c>
      <c r="G560" s="8">
        <f t="shared" ca="1" si="83"/>
        <v>1.3684420073159702</v>
      </c>
      <c r="H560" s="8" t="str">
        <f t="shared" ca="1" si="84"/>
        <v>-</v>
      </c>
      <c r="I560" s="8" t="str">
        <f t="shared" ca="1" si="85"/>
        <v>-</v>
      </c>
      <c r="K560" s="7">
        <f t="shared" ca="1" si="78"/>
        <v>613.19551094833537</v>
      </c>
      <c r="L560" s="7">
        <f t="array" aca="1" ref="L560:Q560" ca="1">IF(K560&lt;fPower1,(fPower1-K560)*K560*fRev0/dLowInterp1+(K560-fPower0)*K560*fRev1/dLowInterp2,
IF(K560&lt;fPower3,(K560-fPower2)*(K560-fPower3)*fRev1/dHighInterp1-(K560-fPower1)*(K560-fPower3)*fRev2/dHighInterp2+(K560-fPower1)*(K560-fPower2)*fRev3/dHighInterp3,1))</f>
        <v>1</v>
      </c>
      <c r="M560" s="8">
        <f ca="1"/>
        <v>1</v>
      </c>
      <c r="N560" s="8">
        <f ca="1"/>
        <v>1</v>
      </c>
      <c r="O560" s="8">
        <f ca="1"/>
        <v>1</v>
      </c>
      <c r="P560" s="8">
        <f ca="1"/>
        <v>1</v>
      </c>
      <c r="Q560" s="8">
        <f ca="1"/>
        <v>0.9928149545324525</v>
      </c>
      <c r="S560" s="10" t="str">
        <f t="shared" ca="1" si="86"/>
        <v>-</v>
      </c>
      <c r="T560" s="6" t="str">
        <f t="array" aca="1" ref="T560:Y560" ca="1">IFERROR(IF(S560&lt;fRev1,(SQRT(dLowCoeffB^2+S560*dLowCoeffA*4)-dLowCoeffB)/(dLowCoeffA*2),
(SQRT(dHighCoeffB^2-(fRev1*fPower2*fPower3/dHighInterp1
-fRev2*fPower1*fPower3/dHighInterp2+fRev3*fPower1*fPower2/dHighInterp3-S560)
*dHighCoeffA*4)+dHighCoeffB)/(dHighCoeffA*2)),"-")</f>
        <v>-</v>
      </c>
      <c r="U560" s="3" t="str">
        <f ca="1"/>
        <v>-</v>
      </c>
      <c r="V560" s="3" t="str">
        <f ca="1"/>
        <v>-</v>
      </c>
      <c r="W560" s="3" t="str">
        <f ca="1"/>
        <v>-</v>
      </c>
      <c r="X560" s="3" t="str">
        <f ca="1"/>
        <v>-</v>
      </c>
      <c r="Y560" s="3" t="str">
        <f ca="1"/>
        <v>-</v>
      </c>
    </row>
    <row r="561" spans="1:25" x14ac:dyDescent="0.25">
      <c r="A561">
        <v>559</v>
      </c>
      <c r="B561" s="9">
        <f t="shared" si="77"/>
        <v>15.527777777777779</v>
      </c>
      <c r="C561" s="3">
        <f t="shared" ca="1" si="79"/>
        <v>6</v>
      </c>
      <c r="D561">
        <f t="shared" ca="1" si="80"/>
        <v>614.19551094833537</v>
      </c>
      <c r="E561" s="8">
        <f t="shared" ca="1" si="81"/>
        <v>0.99352654616726876</v>
      </c>
      <c r="F561" s="8">
        <f t="shared" ca="1" si="82"/>
        <v>568.29718440767772</v>
      </c>
      <c r="G561" s="8">
        <f t="shared" ca="1" si="83"/>
        <v>1.3728270164549183</v>
      </c>
      <c r="H561" s="8" t="str">
        <f t="shared" ca="1" si="84"/>
        <v>-</v>
      </c>
      <c r="I561" s="8" t="str">
        <f t="shared" ca="1" si="85"/>
        <v>-</v>
      </c>
      <c r="K561" s="7">
        <f t="shared" ca="1" si="78"/>
        <v>614.19551094833537</v>
      </c>
      <c r="L561" s="7">
        <f t="array" aca="1" ref="L561:Q561" ca="1">IF(K561&lt;fPower1,(fPower1-K561)*K561*fRev0/dLowInterp1+(K561-fPower0)*K561*fRev1/dLowInterp2,
IF(K561&lt;fPower3,(K561-fPower2)*(K561-fPower3)*fRev1/dHighInterp1-(K561-fPower1)*(K561-fPower3)*fRev2/dHighInterp2+(K561-fPower1)*(K561-fPower2)*fRev3/dHighInterp3,1))</f>
        <v>1</v>
      </c>
      <c r="M561" s="8">
        <f ca="1"/>
        <v>1</v>
      </c>
      <c r="N561" s="8">
        <f ca="1"/>
        <v>1</v>
      </c>
      <c r="O561" s="8">
        <f ca="1"/>
        <v>1</v>
      </c>
      <c r="P561" s="8">
        <f ca="1"/>
        <v>1</v>
      </c>
      <c r="Q561" s="8">
        <f ca="1"/>
        <v>0.99352654616726876</v>
      </c>
      <c r="S561" s="10" t="str">
        <f t="shared" ca="1" si="86"/>
        <v>-</v>
      </c>
      <c r="T561" s="6" t="str">
        <f t="array" aca="1" ref="T561:Y561" ca="1">IFERROR(IF(S561&lt;fRev1,(SQRT(dLowCoeffB^2+S561*dLowCoeffA*4)-dLowCoeffB)/(dLowCoeffA*2),
(SQRT(dHighCoeffB^2-(fRev1*fPower2*fPower3/dHighInterp1
-fRev2*fPower1*fPower3/dHighInterp2+fRev3*fPower1*fPower2/dHighInterp3-S561)
*dHighCoeffA*4)+dHighCoeffB)/(dHighCoeffA*2)),"-")</f>
        <v>-</v>
      </c>
      <c r="U561" s="3" t="str">
        <f ca="1"/>
        <v>-</v>
      </c>
      <c r="V561" s="3" t="str">
        <f ca="1"/>
        <v>-</v>
      </c>
      <c r="W561" s="3" t="str">
        <f ca="1"/>
        <v>-</v>
      </c>
      <c r="X561" s="3" t="str">
        <f ca="1"/>
        <v>-</v>
      </c>
      <c r="Y561" s="3" t="str">
        <f ca="1"/>
        <v>-</v>
      </c>
    </row>
    <row r="562" spans="1:25" x14ac:dyDescent="0.25">
      <c r="A562">
        <v>560</v>
      </c>
      <c r="B562" s="9">
        <f t="shared" si="77"/>
        <v>15.555555555555555</v>
      </c>
      <c r="C562" s="3">
        <f t="shared" ca="1" si="79"/>
        <v>6</v>
      </c>
      <c r="D562">
        <f t="shared" ca="1" si="80"/>
        <v>615.19551094833537</v>
      </c>
      <c r="E562" s="8">
        <f t="shared" ca="1" si="81"/>
        <v>0.99423157314740951</v>
      </c>
      <c r="F562" s="8">
        <f t="shared" ca="1" si="82"/>
        <v>568.70045984031822</v>
      </c>
      <c r="G562" s="8">
        <f t="shared" ca="1" si="83"/>
        <v>1.3772151372870196</v>
      </c>
      <c r="H562" s="8" t="str">
        <f t="shared" ca="1" si="84"/>
        <v>-</v>
      </c>
      <c r="I562" s="8" t="str">
        <f t="shared" ca="1" si="85"/>
        <v>-</v>
      </c>
      <c r="K562" s="7">
        <f t="shared" ca="1" si="78"/>
        <v>615.19551094833537</v>
      </c>
      <c r="L562" s="7">
        <f t="array" aca="1" ref="L562:Q562" ca="1">IF(K562&lt;fPower1,(fPower1-K562)*K562*fRev0/dLowInterp1+(K562-fPower0)*K562*fRev1/dLowInterp2,
IF(K562&lt;fPower3,(K562-fPower2)*(K562-fPower3)*fRev1/dHighInterp1-(K562-fPower1)*(K562-fPower3)*fRev2/dHighInterp2+(K562-fPower1)*(K562-fPower2)*fRev3/dHighInterp3,1))</f>
        <v>1</v>
      </c>
      <c r="M562" s="8">
        <f ca="1"/>
        <v>1</v>
      </c>
      <c r="N562" s="8">
        <f ca="1"/>
        <v>1</v>
      </c>
      <c r="O562" s="8">
        <f ca="1"/>
        <v>1</v>
      </c>
      <c r="P562" s="8">
        <f ca="1"/>
        <v>1</v>
      </c>
      <c r="Q562" s="8">
        <f ca="1"/>
        <v>0.99423157314740951</v>
      </c>
      <c r="S562" s="10" t="str">
        <f t="shared" ca="1" si="86"/>
        <v>-</v>
      </c>
      <c r="T562" s="6" t="str">
        <f t="array" aca="1" ref="T562:Y562" ca="1">IFERROR(IF(S562&lt;fRev1,(SQRT(dLowCoeffB^2+S562*dLowCoeffA*4)-dLowCoeffB)/(dLowCoeffA*2),
(SQRT(dHighCoeffB^2-(fRev1*fPower2*fPower3/dHighInterp1
-fRev2*fPower1*fPower3/dHighInterp2+fRev3*fPower1*fPower2/dHighInterp3-S562)
*dHighCoeffA*4)+dHighCoeffB)/(dHighCoeffA*2)),"-")</f>
        <v>-</v>
      </c>
      <c r="U562" s="3" t="str">
        <f ca="1"/>
        <v>-</v>
      </c>
      <c r="V562" s="3" t="str">
        <f ca="1"/>
        <v>-</v>
      </c>
      <c r="W562" s="3" t="str">
        <f ca="1"/>
        <v>-</v>
      </c>
      <c r="X562" s="3" t="str">
        <f ca="1"/>
        <v>-</v>
      </c>
      <c r="Y562" s="3" t="str">
        <f ca="1"/>
        <v>-</v>
      </c>
    </row>
    <row r="563" spans="1:25" x14ac:dyDescent="0.25">
      <c r="A563">
        <v>561</v>
      </c>
      <c r="B563" s="9">
        <f t="shared" si="77"/>
        <v>15.583333333333334</v>
      </c>
      <c r="C563" s="3">
        <f t="shared" ca="1" si="79"/>
        <v>6</v>
      </c>
      <c r="D563">
        <f t="shared" ca="1" si="80"/>
        <v>616.19551094833537</v>
      </c>
      <c r="E563" s="8">
        <f t="shared" ca="1" si="81"/>
        <v>0.99493003547287429</v>
      </c>
      <c r="F563" s="8">
        <f t="shared" ca="1" si="82"/>
        <v>569.09998029048404</v>
      </c>
      <c r="G563" s="8">
        <f t="shared" ca="1" si="83"/>
        <v>1.3816063408386436</v>
      </c>
      <c r="H563" s="8" t="str">
        <f t="shared" ca="1" si="84"/>
        <v>-</v>
      </c>
      <c r="I563" s="8" t="str">
        <f t="shared" ca="1" si="85"/>
        <v>-</v>
      </c>
      <c r="K563" s="7">
        <f t="shared" ca="1" si="78"/>
        <v>616.19551094833537</v>
      </c>
      <c r="L563" s="7">
        <f t="array" aca="1" ref="L563:Q563" ca="1">IF(K563&lt;fPower1,(fPower1-K563)*K563*fRev0/dLowInterp1+(K563-fPower0)*K563*fRev1/dLowInterp2,
IF(K563&lt;fPower3,(K563-fPower2)*(K563-fPower3)*fRev1/dHighInterp1-(K563-fPower1)*(K563-fPower3)*fRev2/dHighInterp2+(K563-fPower1)*(K563-fPower2)*fRev3/dHighInterp3,1))</f>
        <v>1</v>
      </c>
      <c r="M563" s="8">
        <f ca="1"/>
        <v>1</v>
      </c>
      <c r="N563" s="8">
        <f ca="1"/>
        <v>1</v>
      </c>
      <c r="O563" s="8">
        <f ca="1"/>
        <v>1</v>
      </c>
      <c r="P563" s="8">
        <f ca="1"/>
        <v>1</v>
      </c>
      <c r="Q563" s="8">
        <f ca="1"/>
        <v>0.99493003547287429</v>
      </c>
      <c r="S563" s="10" t="str">
        <f t="shared" ca="1" si="86"/>
        <v>-</v>
      </c>
      <c r="T563" s="6" t="str">
        <f t="array" aca="1" ref="T563:Y563" ca="1">IFERROR(IF(S563&lt;fRev1,(SQRT(dLowCoeffB^2+S563*dLowCoeffA*4)-dLowCoeffB)/(dLowCoeffA*2),
(SQRT(dHighCoeffB^2-(fRev1*fPower2*fPower3/dHighInterp1
-fRev2*fPower1*fPower3/dHighInterp2+fRev3*fPower1*fPower2/dHighInterp3-S563)
*dHighCoeffA*4)+dHighCoeffB)/(dHighCoeffA*2)),"-")</f>
        <v>-</v>
      </c>
      <c r="U563" s="3" t="str">
        <f ca="1"/>
        <v>-</v>
      </c>
      <c r="V563" s="3" t="str">
        <f ca="1"/>
        <v>-</v>
      </c>
      <c r="W563" s="3" t="str">
        <f ca="1"/>
        <v>-</v>
      </c>
      <c r="X563" s="3" t="str">
        <f ca="1"/>
        <v>-</v>
      </c>
      <c r="Y563" s="3" t="str">
        <f ca="1"/>
        <v>-</v>
      </c>
    </row>
    <row r="564" spans="1:25" x14ac:dyDescent="0.25">
      <c r="A564">
        <v>562</v>
      </c>
      <c r="B564" s="9">
        <f t="shared" si="77"/>
        <v>15.611111111111111</v>
      </c>
      <c r="C564" s="3">
        <f t="shared" ca="1" si="79"/>
        <v>6</v>
      </c>
      <c r="D564">
        <f t="shared" ca="1" si="80"/>
        <v>617.19551094833537</v>
      </c>
      <c r="E564" s="8">
        <f t="shared" ca="1" si="81"/>
        <v>0.99562193314366332</v>
      </c>
      <c r="F564" s="8">
        <f t="shared" ca="1" si="82"/>
        <v>569.49574575817542</v>
      </c>
      <c r="G564" s="8">
        <f t="shared" ca="1" si="83"/>
        <v>1.3860005981361605</v>
      </c>
      <c r="H564" s="8" t="str">
        <f t="shared" ca="1" si="84"/>
        <v>-</v>
      </c>
      <c r="I564" s="8" t="str">
        <f t="shared" ca="1" si="85"/>
        <v>-</v>
      </c>
      <c r="K564" s="7">
        <f t="shared" ca="1" si="78"/>
        <v>617.19551094833537</v>
      </c>
      <c r="L564" s="7">
        <f t="array" aca="1" ref="L564:Q564" ca="1">IF(K564&lt;fPower1,(fPower1-K564)*K564*fRev0/dLowInterp1+(K564-fPower0)*K564*fRev1/dLowInterp2,
IF(K564&lt;fPower3,(K564-fPower2)*(K564-fPower3)*fRev1/dHighInterp1-(K564-fPower1)*(K564-fPower3)*fRev2/dHighInterp2+(K564-fPower1)*(K564-fPower2)*fRev3/dHighInterp3,1))</f>
        <v>1</v>
      </c>
      <c r="M564" s="8">
        <f ca="1"/>
        <v>1</v>
      </c>
      <c r="N564" s="8">
        <f ca="1"/>
        <v>1</v>
      </c>
      <c r="O564" s="8">
        <f ca="1"/>
        <v>1</v>
      </c>
      <c r="P564" s="8">
        <f ca="1"/>
        <v>1</v>
      </c>
      <c r="Q564" s="8">
        <f ca="1"/>
        <v>0.99562193314366332</v>
      </c>
      <c r="S564" s="10" t="str">
        <f t="shared" ca="1" si="86"/>
        <v>-</v>
      </c>
      <c r="T564" s="6" t="str">
        <f t="array" aca="1" ref="T564:Y564" ca="1">IFERROR(IF(S564&lt;fRev1,(SQRT(dLowCoeffB^2+S564*dLowCoeffA*4)-dLowCoeffB)/(dLowCoeffA*2),
(SQRT(dHighCoeffB^2-(fRev1*fPower2*fPower3/dHighInterp1
-fRev2*fPower1*fPower3/dHighInterp2+fRev3*fPower1*fPower2/dHighInterp3-S564)
*dHighCoeffA*4)+dHighCoeffB)/(dHighCoeffA*2)),"-")</f>
        <v>-</v>
      </c>
      <c r="U564" s="3" t="str">
        <f ca="1"/>
        <v>-</v>
      </c>
      <c r="V564" s="3" t="str">
        <f ca="1"/>
        <v>-</v>
      </c>
      <c r="W564" s="3" t="str">
        <f ca="1"/>
        <v>-</v>
      </c>
      <c r="X564" s="3" t="str">
        <f ca="1"/>
        <v>-</v>
      </c>
      <c r="Y564" s="3" t="str">
        <f ca="1"/>
        <v>-</v>
      </c>
    </row>
    <row r="565" spans="1:25" x14ac:dyDescent="0.25">
      <c r="A565">
        <v>563</v>
      </c>
      <c r="B565" s="9">
        <f t="shared" si="77"/>
        <v>15.638888888888889</v>
      </c>
      <c r="C565" s="3">
        <f t="shared" ca="1" si="79"/>
        <v>6</v>
      </c>
      <c r="D565">
        <f t="shared" ca="1" si="80"/>
        <v>618.19551094833537</v>
      </c>
      <c r="E565" s="8">
        <f t="shared" ca="1" si="81"/>
        <v>0.99630726615977661</v>
      </c>
      <c r="F565" s="8">
        <f t="shared" ca="1" si="82"/>
        <v>569.88775624339223</v>
      </c>
      <c r="G565" s="8">
        <f t="shared" ca="1" si="83"/>
        <v>1.3903978802059398</v>
      </c>
      <c r="H565" s="8" t="str">
        <f t="shared" ca="1" si="84"/>
        <v>-</v>
      </c>
      <c r="I565" s="8" t="str">
        <f t="shared" ca="1" si="85"/>
        <v>-</v>
      </c>
      <c r="K565" s="7">
        <f t="shared" ca="1" si="78"/>
        <v>618.19551094833537</v>
      </c>
      <c r="L565" s="7">
        <f t="array" aca="1" ref="L565:Q565" ca="1">IF(K565&lt;fPower1,(fPower1-K565)*K565*fRev0/dLowInterp1+(K565-fPower0)*K565*fRev1/dLowInterp2,
IF(K565&lt;fPower3,(K565-fPower2)*(K565-fPower3)*fRev1/dHighInterp1-(K565-fPower1)*(K565-fPower3)*fRev2/dHighInterp2+(K565-fPower1)*(K565-fPower2)*fRev3/dHighInterp3,1))</f>
        <v>1</v>
      </c>
      <c r="M565" s="8">
        <f ca="1"/>
        <v>1</v>
      </c>
      <c r="N565" s="8">
        <f ca="1"/>
        <v>1</v>
      </c>
      <c r="O565" s="8">
        <f ca="1"/>
        <v>1</v>
      </c>
      <c r="P565" s="8">
        <f ca="1"/>
        <v>1</v>
      </c>
      <c r="Q565" s="8">
        <f ca="1"/>
        <v>0.99630726615977661</v>
      </c>
      <c r="S565" s="10" t="str">
        <f t="shared" ca="1" si="86"/>
        <v>-</v>
      </c>
      <c r="T565" s="6" t="str">
        <f t="array" aca="1" ref="T565:Y565" ca="1">IFERROR(IF(S565&lt;fRev1,(SQRT(dLowCoeffB^2+S565*dLowCoeffA*4)-dLowCoeffB)/(dLowCoeffA*2),
(SQRT(dHighCoeffB^2-(fRev1*fPower2*fPower3/dHighInterp1
-fRev2*fPower1*fPower3/dHighInterp2+fRev3*fPower1*fPower2/dHighInterp3-S565)
*dHighCoeffA*4)+dHighCoeffB)/(dHighCoeffA*2)),"-")</f>
        <v>-</v>
      </c>
      <c r="U565" s="3" t="str">
        <f ca="1"/>
        <v>-</v>
      </c>
      <c r="V565" s="3" t="str">
        <f ca="1"/>
        <v>-</v>
      </c>
      <c r="W565" s="3" t="str">
        <f ca="1"/>
        <v>-</v>
      </c>
      <c r="X565" s="3" t="str">
        <f ca="1"/>
        <v>-</v>
      </c>
      <c r="Y565" s="3" t="str">
        <f ca="1"/>
        <v>-</v>
      </c>
    </row>
    <row r="566" spans="1:25" x14ac:dyDescent="0.25">
      <c r="A566">
        <v>564</v>
      </c>
      <c r="B566" s="9">
        <f t="shared" si="77"/>
        <v>15.666666666666666</v>
      </c>
      <c r="C566" s="3">
        <f t="shared" ca="1" si="79"/>
        <v>6</v>
      </c>
      <c r="D566">
        <f t="shared" ca="1" si="80"/>
        <v>619.19551094833537</v>
      </c>
      <c r="E566" s="8">
        <f t="shared" ca="1" si="81"/>
        <v>0.99698603452121426</v>
      </c>
      <c r="F566" s="8">
        <f t="shared" ca="1" si="82"/>
        <v>570.2760117461346</v>
      </c>
      <c r="G566" s="8">
        <f t="shared" ca="1" si="83"/>
        <v>1.3947981580743514</v>
      </c>
      <c r="H566" s="8" t="str">
        <f t="shared" ca="1" si="84"/>
        <v>-</v>
      </c>
      <c r="I566" s="8" t="str">
        <f t="shared" ca="1" si="85"/>
        <v>-</v>
      </c>
      <c r="K566" s="7">
        <f t="shared" ca="1" si="78"/>
        <v>619.19551094833537</v>
      </c>
      <c r="L566" s="7">
        <f t="array" aca="1" ref="L566:Q566" ca="1">IF(K566&lt;fPower1,(fPower1-K566)*K566*fRev0/dLowInterp1+(K566-fPower0)*K566*fRev1/dLowInterp2,
IF(K566&lt;fPower3,(K566-fPower2)*(K566-fPower3)*fRev1/dHighInterp1-(K566-fPower1)*(K566-fPower3)*fRev2/dHighInterp2+(K566-fPower1)*(K566-fPower2)*fRev3/dHighInterp3,1))</f>
        <v>1</v>
      </c>
      <c r="M566" s="8">
        <f ca="1"/>
        <v>1</v>
      </c>
      <c r="N566" s="8">
        <f ca="1"/>
        <v>1</v>
      </c>
      <c r="O566" s="8">
        <f ca="1"/>
        <v>1</v>
      </c>
      <c r="P566" s="8">
        <f ca="1"/>
        <v>1</v>
      </c>
      <c r="Q566" s="8">
        <f ca="1"/>
        <v>0.99698603452121426</v>
      </c>
      <c r="S566" s="10" t="str">
        <f t="shared" ca="1" si="86"/>
        <v>-</v>
      </c>
      <c r="T566" s="6" t="str">
        <f t="array" aca="1" ref="T566:Y566" ca="1">IFERROR(IF(S566&lt;fRev1,(SQRT(dLowCoeffB^2+S566*dLowCoeffA*4)-dLowCoeffB)/(dLowCoeffA*2),
(SQRT(dHighCoeffB^2-(fRev1*fPower2*fPower3/dHighInterp1
-fRev2*fPower1*fPower3/dHighInterp2+fRev3*fPower1*fPower2/dHighInterp3-S566)
*dHighCoeffA*4)+dHighCoeffB)/(dHighCoeffA*2)),"-")</f>
        <v>-</v>
      </c>
      <c r="U566" s="3" t="str">
        <f ca="1"/>
        <v>-</v>
      </c>
      <c r="V566" s="3" t="str">
        <f ca="1"/>
        <v>-</v>
      </c>
      <c r="W566" s="3" t="str">
        <f ca="1"/>
        <v>-</v>
      </c>
      <c r="X566" s="3" t="str">
        <f ca="1"/>
        <v>-</v>
      </c>
      <c r="Y566" s="3" t="str">
        <f ca="1"/>
        <v>-</v>
      </c>
    </row>
    <row r="567" spans="1:25" x14ac:dyDescent="0.25">
      <c r="A567">
        <v>565</v>
      </c>
      <c r="B567" s="9">
        <f t="shared" si="77"/>
        <v>15.694444444444445</v>
      </c>
      <c r="C567" s="3">
        <f t="shared" ca="1" si="79"/>
        <v>6</v>
      </c>
      <c r="D567">
        <f t="shared" ca="1" si="80"/>
        <v>620.19551094833537</v>
      </c>
      <c r="E567" s="8">
        <f t="shared" ca="1" si="81"/>
        <v>0.99765823822797606</v>
      </c>
      <c r="F567" s="8">
        <f t="shared" ca="1" si="82"/>
        <v>570.66051226640229</v>
      </c>
      <c r="G567" s="8">
        <f t="shared" ca="1" si="83"/>
        <v>1.3992014027677651</v>
      </c>
      <c r="H567" s="8" t="str">
        <f t="shared" ca="1" si="84"/>
        <v>-</v>
      </c>
      <c r="I567" s="8" t="str">
        <f t="shared" ca="1" si="85"/>
        <v>-</v>
      </c>
      <c r="K567" s="7">
        <f t="shared" ca="1" si="78"/>
        <v>620.19551094833537</v>
      </c>
      <c r="L567" s="7">
        <f t="array" aca="1" ref="L567:Q567" ca="1">IF(K567&lt;fPower1,(fPower1-K567)*K567*fRev0/dLowInterp1+(K567-fPower0)*K567*fRev1/dLowInterp2,
IF(K567&lt;fPower3,(K567-fPower2)*(K567-fPower3)*fRev1/dHighInterp1-(K567-fPower1)*(K567-fPower3)*fRev2/dHighInterp2+(K567-fPower1)*(K567-fPower2)*fRev3/dHighInterp3,1))</f>
        <v>1</v>
      </c>
      <c r="M567" s="8">
        <f ca="1"/>
        <v>1</v>
      </c>
      <c r="N567" s="8">
        <f ca="1"/>
        <v>1</v>
      </c>
      <c r="O567" s="8">
        <f ca="1"/>
        <v>1</v>
      </c>
      <c r="P567" s="8">
        <f ca="1"/>
        <v>1</v>
      </c>
      <c r="Q567" s="8">
        <f ca="1"/>
        <v>0.99765823822797606</v>
      </c>
      <c r="S567" s="10" t="str">
        <f t="shared" ca="1" si="86"/>
        <v>-</v>
      </c>
      <c r="T567" s="6" t="str">
        <f t="array" aca="1" ref="T567:Y567" ca="1">IFERROR(IF(S567&lt;fRev1,(SQRT(dLowCoeffB^2+S567*dLowCoeffA*4)-dLowCoeffB)/(dLowCoeffA*2),
(SQRT(dHighCoeffB^2-(fRev1*fPower2*fPower3/dHighInterp1
-fRev2*fPower1*fPower3/dHighInterp2+fRev3*fPower1*fPower2/dHighInterp3-S567)
*dHighCoeffA*4)+dHighCoeffB)/(dHighCoeffA*2)),"-")</f>
        <v>-</v>
      </c>
      <c r="U567" s="3" t="str">
        <f ca="1"/>
        <v>-</v>
      </c>
      <c r="V567" s="3" t="str">
        <f ca="1"/>
        <v>-</v>
      </c>
      <c r="W567" s="3" t="str">
        <f ca="1"/>
        <v>-</v>
      </c>
      <c r="X567" s="3" t="str">
        <f ca="1"/>
        <v>-</v>
      </c>
      <c r="Y567" s="3" t="str">
        <f ca="1"/>
        <v>-</v>
      </c>
    </row>
    <row r="568" spans="1:25" x14ac:dyDescent="0.25">
      <c r="A568">
        <v>566</v>
      </c>
      <c r="B568" s="9">
        <f t="shared" si="77"/>
        <v>15.722222222222221</v>
      </c>
      <c r="C568" s="3">
        <f t="shared" ca="1" si="79"/>
        <v>6</v>
      </c>
      <c r="D568">
        <f t="shared" ca="1" si="80"/>
        <v>621.19551094833537</v>
      </c>
      <c r="E568" s="8">
        <f t="shared" ca="1" si="81"/>
        <v>0.99832387728006211</v>
      </c>
      <c r="F568" s="8">
        <f t="shared" ca="1" si="82"/>
        <v>571.04125780419554</v>
      </c>
      <c r="G568" s="8">
        <f t="shared" ca="1" si="83"/>
        <v>1.4036075853125505</v>
      </c>
      <c r="H568" s="8" t="str">
        <f t="shared" ca="1" si="84"/>
        <v>-</v>
      </c>
      <c r="I568" s="8" t="str">
        <f t="shared" ca="1" si="85"/>
        <v>-</v>
      </c>
      <c r="K568" s="7">
        <f t="shared" ca="1" si="78"/>
        <v>621.19551094833537</v>
      </c>
      <c r="L568" s="7">
        <f t="array" aca="1" ref="L568:Q568" ca="1">IF(K568&lt;fPower1,(fPower1-K568)*K568*fRev0/dLowInterp1+(K568-fPower0)*K568*fRev1/dLowInterp2,
IF(K568&lt;fPower3,(K568-fPower2)*(K568-fPower3)*fRev1/dHighInterp1-(K568-fPower1)*(K568-fPower3)*fRev2/dHighInterp2+(K568-fPower1)*(K568-fPower2)*fRev3/dHighInterp3,1))</f>
        <v>1</v>
      </c>
      <c r="M568" s="8">
        <f ca="1"/>
        <v>1</v>
      </c>
      <c r="N568" s="8">
        <f ca="1"/>
        <v>1</v>
      </c>
      <c r="O568" s="8">
        <f ca="1"/>
        <v>1</v>
      </c>
      <c r="P568" s="8">
        <f ca="1"/>
        <v>1</v>
      </c>
      <c r="Q568" s="8">
        <f ca="1"/>
        <v>0.99832387728006211</v>
      </c>
      <c r="S568" s="10" t="str">
        <f t="shared" ca="1" si="86"/>
        <v>-</v>
      </c>
      <c r="T568" s="6" t="str">
        <f t="array" aca="1" ref="T568:Y568" ca="1">IFERROR(IF(S568&lt;fRev1,(SQRT(dLowCoeffB^2+S568*dLowCoeffA*4)-dLowCoeffB)/(dLowCoeffA*2),
(SQRT(dHighCoeffB^2-(fRev1*fPower2*fPower3/dHighInterp1
-fRev2*fPower1*fPower3/dHighInterp2+fRev3*fPower1*fPower2/dHighInterp3-S568)
*dHighCoeffA*4)+dHighCoeffB)/(dHighCoeffA*2)),"-")</f>
        <v>-</v>
      </c>
      <c r="U568" s="3" t="str">
        <f ca="1"/>
        <v>-</v>
      </c>
      <c r="V568" s="3" t="str">
        <f ca="1"/>
        <v>-</v>
      </c>
      <c r="W568" s="3" t="str">
        <f ca="1"/>
        <v>-</v>
      </c>
      <c r="X568" s="3" t="str">
        <f ca="1"/>
        <v>-</v>
      </c>
      <c r="Y568" s="3" t="str">
        <f ca="1"/>
        <v>-</v>
      </c>
    </row>
    <row r="569" spans="1:25" x14ac:dyDescent="0.25">
      <c r="A569">
        <v>567</v>
      </c>
      <c r="B569" s="9">
        <f t="shared" si="77"/>
        <v>15.75</v>
      </c>
      <c r="C569" s="3">
        <f t="shared" ca="1" si="79"/>
        <v>6</v>
      </c>
      <c r="D569">
        <f t="shared" ca="1" si="80"/>
        <v>622.19551094833537</v>
      </c>
      <c r="E569" s="8">
        <f t="shared" ca="1" si="81"/>
        <v>0.99898295167747231</v>
      </c>
      <c r="F569" s="8">
        <f t="shared" ca="1" si="82"/>
        <v>571.41824835951411</v>
      </c>
      <c r="G569" s="8">
        <f t="shared" ca="1" si="83"/>
        <v>1.4080166767350777</v>
      </c>
      <c r="H569" s="8" t="str">
        <f t="shared" ca="1" si="84"/>
        <v>-</v>
      </c>
      <c r="I569" s="8" t="str">
        <f t="shared" ca="1" si="85"/>
        <v>-</v>
      </c>
      <c r="K569" s="7">
        <f t="shared" ca="1" si="78"/>
        <v>622.19551094833537</v>
      </c>
      <c r="L569" s="7">
        <f t="array" aca="1" ref="L569:Q569" ca="1">IF(K569&lt;fPower1,(fPower1-K569)*K569*fRev0/dLowInterp1+(K569-fPower0)*K569*fRev1/dLowInterp2,
IF(K569&lt;fPower3,(K569-fPower2)*(K569-fPower3)*fRev1/dHighInterp1-(K569-fPower1)*(K569-fPower3)*fRev2/dHighInterp2+(K569-fPower1)*(K569-fPower2)*fRev3/dHighInterp3,1))</f>
        <v>1</v>
      </c>
      <c r="M569" s="8">
        <f ca="1"/>
        <v>1</v>
      </c>
      <c r="N569" s="8">
        <f ca="1"/>
        <v>1</v>
      </c>
      <c r="O569" s="8">
        <f ca="1"/>
        <v>1</v>
      </c>
      <c r="P569" s="8">
        <f ca="1"/>
        <v>1</v>
      </c>
      <c r="Q569" s="8">
        <f ca="1"/>
        <v>0.99898295167747231</v>
      </c>
      <c r="S569" s="10" t="str">
        <f t="shared" ca="1" si="86"/>
        <v>-</v>
      </c>
      <c r="T569" s="6" t="str">
        <f t="array" aca="1" ref="T569:Y569" ca="1">IFERROR(IF(S569&lt;fRev1,(SQRT(dLowCoeffB^2+S569*dLowCoeffA*4)-dLowCoeffB)/(dLowCoeffA*2),
(SQRT(dHighCoeffB^2-(fRev1*fPower2*fPower3/dHighInterp1
-fRev2*fPower1*fPower3/dHighInterp2+fRev3*fPower1*fPower2/dHighInterp3-S569)
*dHighCoeffA*4)+dHighCoeffB)/(dHighCoeffA*2)),"-")</f>
        <v>-</v>
      </c>
      <c r="U569" s="3" t="str">
        <f ca="1"/>
        <v>-</v>
      </c>
      <c r="V569" s="3" t="str">
        <f ca="1"/>
        <v>-</v>
      </c>
      <c r="W569" s="3" t="str">
        <f ca="1"/>
        <v>-</v>
      </c>
      <c r="X569" s="3" t="str">
        <f ca="1"/>
        <v>-</v>
      </c>
      <c r="Y569" s="3" t="str">
        <f ca="1"/>
        <v>-</v>
      </c>
    </row>
    <row r="570" spans="1:25" x14ac:dyDescent="0.25">
      <c r="A570">
        <v>568</v>
      </c>
      <c r="B570" s="9">
        <f t="shared" si="77"/>
        <v>15.777777777777779</v>
      </c>
      <c r="C570" s="3">
        <f t="shared" ca="1" si="79"/>
        <v>6</v>
      </c>
      <c r="D570">
        <f t="shared" ca="1" si="80"/>
        <v>623.19551094833537</v>
      </c>
      <c r="E570" s="8">
        <f t="shared" ca="1" si="81"/>
        <v>0.99963546142020676</v>
      </c>
      <c r="F570" s="8">
        <f t="shared" ca="1" si="82"/>
        <v>571.79148393235823</v>
      </c>
      <c r="G570" s="8">
        <f t="shared" ca="1" si="83"/>
        <v>1.4124286480617163</v>
      </c>
      <c r="H570" s="8" t="str">
        <f t="shared" ca="1" si="84"/>
        <v>-</v>
      </c>
      <c r="I570" s="8" t="str">
        <f t="shared" ca="1" si="85"/>
        <v>-</v>
      </c>
      <c r="K570" s="7">
        <f t="shared" ca="1" si="78"/>
        <v>623.19551094833537</v>
      </c>
      <c r="L570" s="7">
        <f t="array" aca="1" ref="L570:Q570" ca="1">IF(K570&lt;fPower1,(fPower1-K570)*K570*fRev0/dLowInterp1+(K570-fPower0)*K570*fRev1/dLowInterp2,
IF(K570&lt;fPower3,(K570-fPower2)*(K570-fPower3)*fRev1/dHighInterp1-(K570-fPower1)*(K570-fPower3)*fRev2/dHighInterp2+(K570-fPower1)*(K570-fPower2)*fRev3/dHighInterp3,1))</f>
        <v>1</v>
      </c>
      <c r="M570" s="8">
        <f ca="1"/>
        <v>1</v>
      </c>
      <c r="N570" s="8">
        <f ca="1"/>
        <v>1</v>
      </c>
      <c r="O570" s="8">
        <f ca="1"/>
        <v>1</v>
      </c>
      <c r="P570" s="8">
        <f ca="1"/>
        <v>1</v>
      </c>
      <c r="Q570" s="8">
        <f ca="1"/>
        <v>0.99963546142020676</v>
      </c>
      <c r="S570" s="10" t="str">
        <f t="shared" ca="1" si="86"/>
        <v>-</v>
      </c>
      <c r="T570" s="6" t="str">
        <f t="array" aca="1" ref="T570:Y570" ca="1">IFERROR(IF(S570&lt;fRev1,(SQRT(dLowCoeffB^2+S570*dLowCoeffA*4)-dLowCoeffB)/(dLowCoeffA*2),
(SQRT(dHighCoeffB^2-(fRev1*fPower2*fPower3/dHighInterp1
-fRev2*fPower1*fPower3/dHighInterp2+fRev3*fPower1*fPower2/dHighInterp3-S570)
*dHighCoeffA*4)+dHighCoeffB)/(dHighCoeffA*2)),"-")</f>
        <v>-</v>
      </c>
      <c r="U570" s="3" t="str">
        <f ca="1"/>
        <v>-</v>
      </c>
      <c r="V570" s="3" t="str">
        <f ca="1"/>
        <v>-</v>
      </c>
      <c r="W570" s="3" t="str">
        <f ca="1"/>
        <v>-</v>
      </c>
      <c r="X570" s="3" t="str">
        <f ca="1"/>
        <v>-</v>
      </c>
      <c r="Y570" s="3" t="str">
        <f ca="1"/>
        <v>-</v>
      </c>
    </row>
    <row r="571" spans="1:25" x14ac:dyDescent="0.25">
      <c r="A571">
        <v>569</v>
      </c>
      <c r="B571" s="9">
        <f t="shared" si="77"/>
        <v>15.805555555555555</v>
      </c>
      <c r="C571" s="3">
        <f t="shared" ca="1" si="79"/>
        <v>6</v>
      </c>
      <c r="D571">
        <f t="shared" ca="1" si="80"/>
        <v>623.75860999999998</v>
      </c>
      <c r="E571" s="8">
        <f t="shared" ca="1" si="81"/>
        <v>1</v>
      </c>
      <c r="F571" s="8">
        <f t="shared" ca="1" si="82"/>
        <v>572</v>
      </c>
      <c r="G571" s="8">
        <f t="shared" ca="1" si="83"/>
        <v>1.4168422283086299</v>
      </c>
      <c r="H571" s="8" t="str">
        <f t="shared" ca="1" si="84"/>
        <v>-</v>
      </c>
      <c r="I571" s="8" t="str">
        <f t="shared" ca="1" si="85"/>
        <v>-</v>
      </c>
      <c r="K571" s="7">
        <f t="shared" ca="1" si="78"/>
        <v>623.75860999999998</v>
      </c>
      <c r="L571" s="7">
        <f t="array" aca="1" ref="L571:Q571" ca="1">IF(K571&lt;fPower1,(fPower1-K571)*K571*fRev0/dLowInterp1+(K571-fPower0)*K571*fRev1/dLowInterp2,
IF(K571&lt;fPower3,(K571-fPower2)*(K571-fPower3)*fRev1/dHighInterp1-(K571-fPower1)*(K571-fPower3)*fRev2/dHighInterp2+(K571-fPower1)*(K571-fPower2)*fRev3/dHighInterp3,1))</f>
        <v>1</v>
      </c>
      <c r="M571" s="8">
        <f ca="1"/>
        <v>1</v>
      </c>
      <c r="N571" s="8">
        <f ca="1"/>
        <v>1</v>
      </c>
      <c r="O571" s="8">
        <f ca="1"/>
        <v>1</v>
      </c>
      <c r="P571" s="8">
        <f ca="1"/>
        <v>1</v>
      </c>
      <c r="Q571" s="8">
        <f ca="1"/>
        <v>1</v>
      </c>
      <c r="S571" s="10" t="str">
        <f t="shared" ca="1" si="86"/>
        <v>-</v>
      </c>
      <c r="T571" s="6" t="str">
        <f t="array" aca="1" ref="T571:Y571" ca="1">IFERROR(IF(S571&lt;fRev1,(SQRT(dLowCoeffB^2+S571*dLowCoeffA*4)-dLowCoeffB)/(dLowCoeffA*2),
(SQRT(dHighCoeffB^2-(fRev1*fPower2*fPower3/dHighInterp1
-fRev2*fPower1*fPower3/dHighInterp2+fRev3*fPower1*fPower2/dHighInterp3-S571)
*dHighCoeffA*4)+dHighCoeffB)/(dHighCoeffA*2)),"-")</f>
        <v>-</v>
      </c>
      <c r="U571" s="3" t="str">
        <f ca="1"/>
        <v>-</v>
      </c>
      <c r="V571" s="3" t="str">
        <f ca="1"/>
        <v>-</v>
      </c>
      <c r="W571" s="3" t="str">
        <f ca="1"/>
        <v>-</v>
      </c>
      <c r="X571" s="3" t="str">
        <f ca="1"/>
        <v>-</v>
      </c>
      <c r="Y571" s="3" t="str">
        <f ca="1"/>
        <v>-</v>
      </c>
    </row>
    <row r="572" spans="1:25" x14ac:dyDescent="0.25">
      <c r="A572">
        <v>570</v>
      </c>
      <c r="B572" s="9">
        <f t="shared" si="77"/>
        <v>15.833333333333334</v>
      </c>
      <c r="C572" s="3">
        <f t="shared" ca="1" si="79"/>
        <v>6</v>
      </c>
      <c r="D572">
        <f t="shared" ca="1" si="80"/>
        <v>623.75860999999998</v>
      </c>
      <c r="E572" s="8">
        <f t="shared" ca="1" si="81"/>
        <v>1</v>
      </c>
      <c r="F572" s="8">
        <f t="shared" ca="1" si="82"/>
        <v>572</v>
      </c>
      <c r="G572" s="8">
        <f t="shared" ca="1" si="83"/>
        <v>1.4212558085555436</v>
      </c>
      <c r="H572" s="8" t="str">
        <f t="shared" ca="1" si="84"/>
        <v>-</v>
      </c>
      <c r="I572" s="8" t="str">
        <f t="shared" ca="1" si="85"/>
        <v>-</v>
      </c>
      <c r="K572" s="7">
        <f t="shared" ca="1" si="78"/>
        <v>623.75860999999998</v>
      </c>
      <c r="L572" s="7">
        <f t="array" aca="1" ref="L572:Q572" ca="1">IF(K572&lt;fPower1,(fPower1-K572)*K572*fRev0/dLowInterp1+(K572-fPower0)*K572*fRev1/dLowInterp2,
IF(K572&lt;fPower3,(K572-fPower2)*(K572-fPower3)*fRev1/dHighInterp1-(K572-fPower1)*(K572-fPower3)*fRev2/dHighInterp2+(K572-fPower1)*(K572-fPower2)*fRev3/dHighInterp3,1))</f>
        <v>1</v>
      </c>
      <c r="M572" s="8">
        <f ca="1"/>
        <v>1</v>
      </c>
      <c r="N572" s="8">
        <f ca="1"/>
        <v>1</v>
      </c>
      <c r="O572" s="8">
        <f ca="1"/>
        <v>1</v>
      </c>
      <c r="P572" s="8">
        <f ca="1"/>
        <v>1</v>
      </c>
      <c r="Q572" s="8">
        <f ca="1"/>
        <v>1</v>
      </c>
      <c r="S572" s="10" t="str">
        <f t="shared" ca="1" si="86"/>
        <v>-</v>
      </c>
      <c r="T572" s="6" t="str">
        <f t="array" aca="1" ref="T572:Y572" ca="1">IFERROR(IF(S572&lt;fRev1,(SQRT(dLowCoeffB^2+S572*dLowCoeffA*4)-dLowCoeffB)/(dLowCoeffA*2),
(SQRT(dHighCoeffB^2-(fRev1*fPower2*fPower3/dHighInterp1
-fRev2*fPower1*fPower3/dHighInterp2+fRev3*fPower1*fPower2/dHighInterp3-S572)
*dHighCoeffA*4)+dHighCoeffB)/(dHighCoeffA*2)),"-")</f>
        <v>-</v>
      </c>
      <c r="U572" s="3" t="str">
        <f ca="1"/>
        <v>-</v>
      </c>
      <c r="V572" s="3" t="str">
        <f ca="1"/>
        <v>-</v>
      </c>
      <c r="W572" s="3" t="str">
        <f ca="1"/>
        <v>-</v>
      </c>
      <c r="X572" s="3" t="str">
        <f ca="1"/>
        <v>-</v>
      </c>
      <c r="Y572" s="3" t="str">
        <f ca="1"/>
        <v>-</v>
      </c>
    </row>
    <row r="573" spans="1:25" x14ac:dyDescent="0.25">
      <c r="A573">
        <v>571</v>
      </c>
      <c r="B573" s="9">
        <f t="shared" si="77"/>
        <v>15.861111111111111</v>
      </c>
      <c r="C573" s="3">
        <f t="shared" ca="1" si="79"/>
        <v>6</v>
      </c>
      <c r="D573">
        <f t="shared" ca="1" si="80"/>
        <v>623.75860999999998</v>
      </c>
      <c r="E573" s="8">
        <f t="shared" ca="1" si="81"/>
        <v>1</v>
      </c>
      <c r="F573" s="8">
        <f t="shared" ca="1" si="82"/>
        <v>572</v>
      </c>
      <c r="G573" s="8">
        <f t="shared" ca="1" si="83"/>
        <v>1.4256693888024572</v>
      </c>
      <c r="H573" s="8" t="str">
        <f t="shared" ca="1" si="84"/>
        <v>-</v>
      </c>
      <c r="I573" s="8" t="str">
        <f t="shared" ca="1" si="85"/>
        <v>-</v>
      </c>
      <c r="K573" s="7">
        <f t="shared" ca="1" si="78"/>
        <v>623.75860999999998</v>
      </c>
      <c r="L573" s="7">
        <f t="array" aca="1" ref="L573:Q573" ca="1">IF(K573&lt;fPower1,(fPower1-K573)*K573*fRev0/dLowInterp1+(K573-fPower0)*K573*fRev1/dLowInterp2,
IF(K573&lt;fPower3,(K573-fPower2)*(K573-fPower3)*fRev1/dHighInterp1-(K573-fPower1)*(K573-fPower3)*fRev2/dHighInterp2+(K573-fPower1)*(K573-fPower2)*fRev3/dHighInterp3,1))</f>
        <v>1</v>
      </c>
      <c r="M573" s="8">
        <f ca="1"/>
        <v>1</v>
      </c>
      <c r="N573" s="8">
        <f ca="1"/>
        <v>1</v>
      </c>
      <c r="O573" s="8">
        <f ca="1"/>
        <v>1</v>
      </c>
      <c r="P573" s="8">
        <f ca="1"/>
        <v>1</v>
      </c>
      <c r="Q573" s="8">
        <f ca="1"/>
        <v>1</v>
      </c>
      <c r="S573" s="10" t="str">
        <f t="shared" ca="1" si="86"/>
        <v>-</v>
      </c>
      <c r="T573" s="6" t="str">
        <f t="array" aca="1" ref="T573:Y573" ca="1">IFERROR(IF(S573&lt;fRev1,(SQRT(dLowCoeffB^2+S573*dLowCoeffA*4)-dLowCoeffB)/(dLowCoeffA*2),
(SQRT(dHighCoeffB^2-(fRev1*fPower2*fPower3/dHighInterp1
-fRev2*fPower1*fPower3/dHighInterp2+fRev3*fPower1*fPower2/dHighInterp3-S573)
*dHighCoeffA*4)+dHighCoeffB)/(dHighCoeffA*2)),"-")</f>
        <v>-</v>
      </c>
      <c r="U573" s="3" t="str">
        <f ca="1"/>
        <v>-</v>
      </c>
      <c r="V573" s="3" t="str">
        <f ca="1"/>
        <v>-</v>
      </c>
      <c r="W573" s="3" t="str">
        <f ca="1"/>
        <v>-</v>
      </c>
      <c r="X573" s="3" t="str">
        <f ca="1"/>
        <v>-</v>
      </c>
      <c r="Y573" s="3" t="str">
        <f ca="1"/>
        <v>-</v>
      </c>
    </row>
    <row r="574" spans="1:25" x14ac:dyDescent="0.25">
      <c r="A574">
        <v>572</v>
      </c>
      <c r="B574" s="9">
        <f t="shared" si="77"/>
        <v>15.888888888888889</v>
      </c>
      <c r="C574" s="3">
        <f t="shared" ca="1" si="79"/>
        <v>6</v>
      </c>
      <c r="D574">
        <f t="shared" ca="1" si="80"/>
        <v>623.75860999999998</v>
      </c>
      <c r="E574" s="8">
        <f t="shared" ca="1" si="81"/>
        <v>1</v>
      </c>
      <c r="F574" s="8">
        <f t="shared" ca="1" si="82"/>
        <v>572</v>
      </c>
      <c r="G574" s="8">
        <f t="shared" ca="1" si="83"/>
        <v>1.4300829690493708</v>
      </c>
      <c r="H574" s="8" t="str">
        <f t="shared" ca="1" si="84"/>
        <v>-</v>
      </c>
      <c r="I574" s="8" t="str">
        <f t="shared" ca="1" si="85"/>
        <v>-</v>
      </c>
      <c r="K574" s="7">
        <f t="shared" ca="1" si="78"/>
        <v>623.75860999999998</v>
      </c>
      <c r="L574" s="7">
        <f t="array" aca="1" ref="L574:Q574" ca="1">IF(K574&lt;fPower1,(fPower1-K574)*K574*fRev0/dLowInterp1+(K574-fPower0)*K574*fRev1/dLowInterp2,
IF(K574&lt;fPower3,(K574-fPower2)*(K574-fPower3)*fRev1/dHighInterp1-(K574-fPower1)*(K574-fPower3)*fRev2/dHighInterp2+(K574-fPower1)*(K574-fPower2)*fRev3/dHighInterp3,1))</f>
        <v>1</v>
      </c>
      <c r="M574" s="8">
        <f ca="1"/>
        <v>1</v>
      </c>
      <c r="N574" s="8">
        <f ca="1"/>
        <v>1</v>
      </c>
      <c r="O574" s="8">
        <f ca="1"/>
        <v>1</v>
      </c>
      <c r="P574" s="8">
        <f ca="1"/>
        <v>1</v>
      </c>
      <c r="Q574" s="8">
        <f ca="1"/>
        <v>1</v>
      </c>
      <c r="S574" s="10" t="str">
        <f t="shared" ca="1" si="86"/>
        <v>-</v>
      </c>
      <c r="T574" s="6" t="str">
        <f t="array" aca="1" ref="T574:Y574" ca="1">IFERROR(IF(S574&lt;fRev1,(SQRT(dLowCoeffB^2+S574*dLowCoeffA*4)-dLowCoeffB)/(dLowCoeffA*2),
(SQRT(dHighCoeffB^2-(fRev1*fPower2*fPower3/dHighInterp1
-fRev2*fPower1*fPower3/dHighInterp2+fRev3*fPower1*fPower2/dHighInterp3-S574)
*dHighCoeffA*4)+dHighCoeffB)/(dHighCoeffA*2)),"-")</f>
        <v>-</v>
      </c>
      <c r="U574" s="3" t="str">
        <f ca="1"/>
        <v>-</v>
      </c>
      <c r="V574" s="3" t="str">
        <f ca="1"/>
        <v>-</v>
      </c>
      <c r="W574" s="3" t="str">
        <f ca="1"/>
        <v>-</v>
      </c>
      <c r="X574" s="3" t="str">
        <f ca="1"/>
        <v>-</v>
      </c>
      <c r="Y574" s="3" t="str">
        <f ca="1"/>
        <v>-</v>
      </c>
    </row>
    <row r="575" spans="1:25" x14ac:dyDescent="0.25">
      <c r="A575">
        <v>573</v>
      </c>
      <c r="B575" s="9">
        <f t="shared" si="77"/>
        <v>15.916666666666666</v>
      </c>
      <c r="C575" s="3">
        <f t="shared" ca="1" si="79"/>
        <v>6</v>
      </c>
      <c r="D575">
        <f t="shared" ca="1" si="80"/>
        <v>623.75860999999998</v>
      </c>
      <c r="E575" s="8">
        <f t="shared" ca="1" si="81"/>
        <v>1</v>
      </c>
      <c r="F575" s="8">
        <f t="shared" ca="1" si="82"/>
        <v>572</v>
      </c>
      <c r="G575" s="8">
        <f t="shared" ca="1" si="83"/>
        <v>1.4344965492962845</v>
      </c>
      <c r="H575" s="8" t="str">
        <f t="shared" ca="1" si="84"/>
        <v>-</v>
      </c>
      <c r="I575" s="8" t="str">
        <f t="shared" ca="1" si="85"/>
        <v>-</v>
      </c>
      <c r="K575" s="7">
        <f t="shared" ca="1" si="78"/>
        <v>623.75860999999998</v>
      </c>
      <c r="L575" s="7">
        <f t="array" aca="1" ref="L575:Q575" ca="1">IF(K575&lt;fPower1,(fPower1-K575)*K575*fRev0/dLowInterp1+(K575-fPower0)*K575*fRev1/dLowInterp2,
IF(K575&lt;fPower3,(K575-fPower2)*(K575-fPower3)*fRev1/dHighInterp1-(K575-fPower1)*(K575-fPower3)*fRev2/dHighInterp2+(K575-fPower1)*(K575-fPower2)*fRev3/dHighInterp3,1))</f>
        <v>1</v>
      </c>
      <c r="M575" s="8">
        <f ca="1"/>
        <v>1</v>
      </c>
      <c r="N575" s="8">
        <f ca="1"/>
        <v>1</v>
      </c>
      <c r="O575" s="8">
        <f ca="1"/>
        <v>1</v>
      </c>
      <c r="P575" s="8">
        <f ca="1"/>
        <v>1</v>
      </c>
      <c r="Q575" s="8">
        <f ca="1"/>
        <v>1</v>
      </c>
      <c r="S575" s="10" t="str">
        <f t="shared" ca="1" si="86"/>
        <v>-</v>
      </c>
      <c r="T575" s="6" t="str">
        <f t="array" aca="1" ref="T575:Y575" ca="1">IFERROR(IF(S575&lt;fRev1,(SQRT(dLowCoeffB^2+S575*dLowCoeffA*4)-dLowCoeffB)/(dLowCoeffA*2),
(SQRT(dHighCoeffB^2-(fRev1*fPower2*fPower3/dHighInterp1
-fRev2*fPower1*fPower3/dHighInterp2+fRev3*fPower1*fPower2/dHighInterp3-S575)
*dHighCoeffA*4)+dHighCoeffB)/(dHighCoeffA*2)),"-")</f>
        <v>-</v>
      </c>
      <c r="U575" s="3" t="str">
        <f ca="1"/>
        <v>-</v>
      </c>
      <c r="V575" s="3" t="str">
        <f ca="1"/>
        <v>-</v>
      </c>
      <c r="W575" s="3" t="str">
        <f ca="1"/>
        <v>-</v>
      </c>
      <c r="X575" s="3" t="str">
        <f ca="1"/>
        <v>-</v>
      </c>
      <c r="Y575" s="3" t="str">
        <f ca="1"/>
        <v>-</v>
      </c>
    </row>
    <row r="576" spans="1:25" x14ac:dyDescent="0.25">
      <c r="A576">
        <v>574</v>
      </c>
      <c r="B576" s="9">
        <f t="shared" si="77"/>
        <v>15.944444444444445</v>
      </c>
      <c r="C576" s="3">
        <f t="shared" ca="1" si="79"/>
        <v>6</v>
      </c>
      <c r="D576">
        <f t="shared" ca="1" si="80"/>
        <v>623.75860999999998</v>
      </c>
      <c r="E576" s="8">
        <f t="shared" ca="1" si="81"/>
        <v>1</v>
      </c>
      <c r="F576" s="8">
        <f t="shared" ca="1" si="82"/>
        <v>572</v>
      </c>
      <c r="G576" s="8">
        <f t="shared" ca="1" si="83"/>
        <v>1.4389101295431981</v>
      </c>
      <c r="H576" s="8" t="str">
        <f t="shared" ca="1" si="84"/>
        <v>-</v>
      </c>
      <c r="I576" s="8" t="str">
        <f t="shared" ca="1" si="85"/>
        <v>-</v>
      </c>
      <c r="K576" s="7">
        <f t="shared" ca="1" si="78"/>
        <v>623.75860999999998</v>
      </c>
      <c r="L576" s="7">
        <f t="array" aca="1" ref="L576:Q576" ca="1">IF(K576&lt;fPower1,(fPower1-K576)*K576*fRev0/dLowInterp1+(K576-fPower0)*K576*fRev1/dLowInterp2,
IF(K576&lt;fPower3,(K576-fPower2)*(K576-fPower3)*fRev1/dHighInterp1-(K576-fPower1)*(K576-fPower3)*fRev2/dHighInterp2+(K576-fPower1)*(K576-fPower2)*fRev3/dHighInterp3,1))</f>
        <v>1</v>
      </c>
      <c r="M576" s="8">
        <f ca="1"/>
        <v>1</v>
      </c>
      <c r="N576" s="8">
        <f ca="1"/>
        <v>1</v>
      </c>
      <c r="O576" s="8">
        <f ca="1"/>
        <v>1</v>
      </c>
      <c r="P576" s="8">
        <f ca="1"/>
        <v>1</v>
      </c>
      <c r="Q576" s="8">
        <f ca="1"/>
        <v>1</v>
      </c>
      <c r="S576" s="10" t="str">
        <f t="shared" ca="1" si="86"/>
        <v>-</v>
      </c>
      <c r="T576" s="6" t="str">
        <f t="array" aca="1" ref="T576:Y576" ca="1">IFERROR(IF(S576&lt;fRev1,(SQRT(dLowCoeffB^2+S576*dLowCoeffA*4)-dLowCoeffB)/(dLowCoeffA*2),
(SQRT(dHighCoeffB^2-(fRev1*fPower2*fPower3/dHighInterp1
-fRev2*fPower1*fPower3/dHighInterp2+fRev3*fPower1*fPower2/dHighInterp3-S576)
*dHighCoeffA*4)+dHighCoeffB)/(dHighCoeffA*2)),"-")</f>
        <v>-</v>
      </c>
      <c r="U576" s="3" t="str">
        <f ca="1"/>
        <v>-</v>
      </c>
      <c r="V576" s="3" t="str">
        <f ca="1"/>
        <v>-</v>
      </c>
      <c r="W576" s="3" t="str">
        <f ca="1"/>
        <v>-</v>
      </c>
      <c r="X576" s="3" t="str">
        <f ca="1"/>
        <v>-</v>
      </c>
      <c r="Y576" s="3" t="str">
        <f ca="1"/>
        <v>-</v>
      </c>
    </row>
    <row r="577" spans="1:25" x14ac:dyDescent="0.25">
      <c r="A577">
        <v>575</v>
      </c>
      <c r="B577" s="9">
        <f t="shared" si="77"/>
        <v>15.972222222222221</v>
      </c>
      <c r="C577" s="3">
        <f t="shared" ca="1" si="79"/>
        <v>6</v>
      </c>
      <c r="D577">
        <f t="shared" ca="1" si="80"/>
        <v>623.75860999999998</v>
      </c>
      <c r="E577" s="8">
        <f t="shared" ca="1" si="81"/>
        <v>1</v>
      </c>
      <c r="F577" s="8">
        <f t="shared" ca="1" si="82"/>
        <v>572</v>
      </c>
      <c r="G577" s="8">
        <f t="shared" ca="1" si="83"/>
        <v>1.4433237097901117</v>
      </c>
      <c r="H577" s="8" t="str">
        <f t="shared" ca="1" si="84"/>
        <v>-</v>
      </c>
      <c r="I577" s="8" t="str">
        <f t="shared" ca="1" si="85"/>
        <v>-</v>
      </c>
      <c r="K577" s="7">
        <f t="shared" ca="1" si="78"/>
        <v>623.75860999999998</v>
      </c>
      <c r="L577" s="7">
        <f t="array" aca="1" ref="L577:Q577" ca="1">IF(K577&lt;fPower1,(fPower1-K577)*K577*fRev0/dLowInterp1+(K577-fPower0)*K577*fRev1/dLowInterp2,
IF(K577&lt;fPower3,(K577-fPower2)*(K577-fPower3)*fRev1/dHighInterp1-(K577-fPower1)*(K577-fPower3)*fRev2/dHighInterp2+(K577-fPower1)*(K577-fPower2)*fRev3/dHighInterp3,1))</f>
        <v>1</v>
      </c>
      <c r="M577" s="8">
        <f ca="1"/>
        <v>1</v>
      </c>
      <c r="N577" s="8">
        <f ca="1"/>
        <v>1</v>
      </c>
      <c r="O577" s="8">
        <f ca="1"/>
        <v>1</v>
      </c>
      <c r="P577" s="8">
        <f ca="1"/>
        <v>1</v>
      </c>
      <c r="Q577" s="8">
        <f ca="1"/>
        <v>1</v>
      </c>
      <c r="S577" s="10" t="str">
        <f t="shared" ca="1" si="86"/>
        <v>-</v>
      </c>
      <c r="T577" s="6" t="str">
        <f t="array" aca="1" ref="T577:Y577" ca="1">IFERROR(IF(S577&lt;fRev1,(SQRT(dLowCoeffB^2+S577*dLowCoeffA*4)-dLowCoeffB)/(dLowCoeffA*2),
(SQRT(dHighCoeffB^2-(fRev1*fPower2*fPower3/dHighInterp1
-fRev2*fPower1*fPower3/dHighInterp2+fRev3*fPower1*fPower2/dHighInterp3-S577)
*dHighCoeffA*4)+dHighCoeffB)/(dHighCoeffA*2)),"-")</f>
        <v>-</v>
      </c>
      <c r="U577" s="3" t="str">
        <f ca="1"/>
        <v>-</v>
      </c>
      <c r="V577" s="3" t="str">
        <f ca="1"/>
        <v>-</v>
      </c>
      <c r="W577" s="3" t="str">
        <f ca="1"/>
        <v>-</v>
      </c>
      <c r="X577" s="3" t="str">
        <f ca="1"/>
        <v>-</v>
      </c>
      <c r="Y577" s="3" t="str">
        <f ca="1"/>
        <v>-</v>
      </c>
    </row>
    <row r="578" spans="1:25" x14ac:dyDescent="0.25">
      <c r="A578">
        <v>576</v>
      </c>
      <c r="B578" s="9">
        <f t="shared" ref="B578:B641" si="87">A578/36</f>
        <v>16</v>
      </c>
      <c r="C578" s="3">
        <f t="shared" ca="1" si="79"/>
        <v>6</v>
      </c>
      <c r="D578">
        <f t="shared" ca="1" si="80"/>
        <v>623.75860999999998</v>
      </c>
      <c r="E578" s="8">
        <f t="shared" ca="1" si="81"/>
        <v>1</v>
      </c>
      <c r="F578" s="8">
        <f t="shared" ca="1" si="82"/>
        <v>572</v>
      </c>
      <c r="G578" s="8">
        <f t="shared" ca="1" si="83"/>
        <v>1.4477372900370253</v>
      </c>
      <c r="H578" s="8" t="str">
        <f t="shared" ca="1" si="84"/>
        <v>-</v>
      </c>
      <c r="I578" s="8" t="str">
        <f t="shared" ca="1" si="85"/>
        <v>-</v>
      </c>
      <c r="K578" s="7">
        <f t="shared" ref="K578:K641" ca="1" si="88">D578</f>
        <v>623.75860999999998</v>
      </c>
      <c r="L578" s="7">
        <f t="array" aca="1" ref="L578:Q578" ca="1">IF(K578&lt;fPower1,(fPower1-K578)*K578*fRev0/dLowInterp1+(K578-fPower0)*K578*fRev1/dLowInterp2,
IF(K578&lt;fPower3,(K578-fPower2)*(K578-fPower3)*fRev1/dHighInterp1-(K578-fPower1)*(K578-fPower3)*fRev2/dHighInterp2+(K578-fPower1)*(K578-fPower2)*fRev3/dHighInterp3,1))</f>
        <v>1</v>
      </c>
      <c r="M578" s="8">
        <f ca="1"/>
        <v>1</v>
      </c>
      <c r="N578" s="8">
        <f ca="1"/>
        <v>1</v>
      </c>
      <c r="O578" s="8">
        <f ca="1"/>
        <v>1</v>
      </c>
      <c r="P578" s="8">
        <f ca="1"/>
        <v>1</v>
      </c>
      <c r="Q578" s="8">
        <f ca="1"/>
        <v>1</v>
      </c>
      <c r="S578" s="10" t="str">
        <f t="shared" ca="1" si="86"/>
        <v>-</v>
      </c>
      <c r="T578" s="6" t="str">
        <f t="array" aca="1" ref="T578:Y578" ca="1">IFERROR(IF(S578&lt;fRev1,(SQRT(dLowCoeffB^2+S578*dLowCoeffA*4)-dLowCoeffB)/(dLowCoeffA*2),
(SQRT(dHighCoeffB^2-(fRev1*fPower2*fPower3/dHighInterp1
-fRev2*fPower1*fPower3/dHighInterp2+fRev3*fPower1*fPower2/dHighInterp3-S578)
*dHighCoeffA*4)+dHighCoeffB)/(dHighCoeffA*2)),"-")</f>
        <v>-</v>
      </c>
      <c r="U578" s="3" t="str">
        <f ca="1"/>
        <v>-</v>
      </c>
      <c r="V578" s="3" t="str">
        <f ca="1"/>
        <v>-</v>
      </c>
      <c r="W578" s="3" t="str">
        <f ca="1"/>
        <v>-</v>
      </c>
      <c r="X578" s="3" t="str">
        <f ca="1"/>
        <v>-</v>
      </c>
      <c r="Y578" s="3" t="str">
        <f ca="1"/>
        <v>-</v>
      </c>
    </row>
    <row r="579" spans="1:25" x14ac:dyDescent="0.25">
      <c r="A579">
        <v>577</v>
      </c>
      <c r="B579" s="9">
        <f t="shared" si="87"/>
        <v>16.027777777777779</v>
      </c>
      <c r="C579" s="3">
        <f t="shared" ref="C579:C642" ca="1" si="89">MAX(COUNTIFS(ShiftGears,"&lt;="&amp;MaxGear,ShiftPointsUse,"&lt;="&amp;D578+CarSetPower)+1,C578)</f>
        <v>6</v>
      </c>
      <c r="D579">
        <f t="shared" ref="D579:D642" ca="1" si="90">MIN(IF(C579&gt;C578,I578,D578+CarSetPower),INDEX(fPower3,C579))</f>
        <v>623.75860999999998</v>
      </c>
      <c r="E579" s="8">
        <f t="shared" ref="E579:E642" ca="1" si="91">INDEX(L579:Q579,C579)</f>
        <v>1</v>
      </c>
      <c r="F579" s="8">
        <f t="shared" ref="F579:F642" ca="1" si="92">MIN(E579*INDEX(MaxSpeed,C579)*CarSetMult,F578+AccelCap)</f>
        <v>572</v>
      </c>
      <c r="G579" s="8">
        <f t="shared" ref="G579:G642" ca="1" si="93">G578+F579/36/3600</f>
        <v>1.452150870283939</v>
      </c>
      <c r="H579" s="8" t="str">
        <f t="shared" ref="H579:H642" ca="1" si="94">IF(C579&lt;MaxGear,F579/INDEX(MaxSpeed,C579+1)/CarSetMult,"-")</f>
        <v>-</v>
      </c>
      <c r="I579" s="8" t="str">
        <f t="shared" ref="I579:I642" ca="1" si="95">IF(C579&lt;MaxGear,INDEX(T579:Y579,C579+1),"-")</f>
        <v>-</v>
      </c>
      <c r="K579" s="7">
        <f t="shared" ca="1" si="88"/>
        <v>623.75860999999998</v>
      </c>
      <c r="L579" s="7">
        <f t="array" aca="1" ref="L579:Q579" ca="1">IF(K579&lt;fPower1,(fPower1-K579)*K579*fRev0/dLowInterp1+(K579-fPower0)*K579*fRev1/dLowInterp2,
IF(K579&lt;fPower3,(K579-fPower2)*(K579-fPower3)*fRev1/dHighInterp1-(K579-fPower1)*(K579-fPower3)*fRev2/dHighInterp2+(K579-fPower1)*(K579-fPower2)*fRev3/dHighInterp3,1))</f>
        <v>1</v>
      </c>
      <c r="M579" s="8">
        <f ca="1"/>
        <v>1</v>
      </c>
      <c r="N579" s="8">
        <f ca="1"/>
        <v>1</v>
      </c>
      <c r="O579" s="8">
        <f ca="1"/>
        <v>1</v>
      </c>
      <c r="P579" s="8">
        <f ca="1"/>
        <v>1</v>
      </c>
      <c r="Q579" s="8">
        <f ca="1"/>
        <v>1</v>
      </c>
      <c r="S579" s="10" t="str">
        <f t="shared" ref="S579:S642" ca="1" si="96">H579</f>
        <v>-</v>
      </c>
      <c r="T579" s="6" t="str">
        <f t="array" aca="1" ref="T579:Y579" ca="1">IFERROR(IF(S579&lt;fRev1,(SQRT(dLowCoeffB^2+S579*dLowCoeffA*4)-dLowCoeffB)/(dLowCoeffA*2),
(SQRT(dHighCoeffB^2-(fRev1*fPower2*fPower3/dHighInterp1
-fRev2*fPower1*fPower3/dHighInterp2+fRev3*fPower1*fPower2/dHighInterp3-S579)
*dHighCoeffA*4)+dHighCoeffB)/(dHighCoeffA*2)),"-")</f>
        <v>-</v>
      </c>
      <c r="U579" s="3" t="str">
        <f ca="1"/>
        <v>-</v>
      </c>
      <c r="V579" s="3" t="str">
        <f ca="1"/>
        <v>-</v>
      </c>
      <c r="W579" s="3" t="str">
        <f ca="1"/>
        <v>-</v>
      </c>
      <c r="X579" s="3" t="str">
        <f ca="1"/>
        <v>-</v>
      </c>
      <c r="Y579" s="3" t="str">
        <f ca="1"/>
        <v>-</v>
      </c>
    </row>
    <row r="580" spans="1:25" x14ac:dyDescent="0.25">
      <c r="A580">
        <v>578</v>
      </c>
      <c r="B580" s="9">
        <f t="shared" si="87"/>
        <v>16.055555555555557</v>
      </c>
      <c r="C580" s="3">
        <f t="shared" ca="1" si="89"/>
        <v>6</v>
      </c>
      <c r="D580">
        <f t="shared" ca="1" si="90"/>
        <v>623.75860999999998</v>
      </c>
      <c r="E580" s="8">
        <f t="shared" ca="1" si="91"/>
        <v>1</v>
      </c>
      <c r="F580" s="8">
        <f t="shared" ca="1" si="92"/>
        <v>572</v>
      </c>
      <c r="G580" s="8">
        <f t="shared" ca="1" si="93"/>
        <v>1.4565644505308526</v>
      </c>
      <c r="H580" s="8" t="str">
        <f t="shared" ca="1" si="94"/>
        <v>-</v>
      </c>
      <c r="I580" s="8" t="str">
        <f t="shared" ca="1" si="95"/>
        <v>-</v>
      </c>
      <c r="K580" s="7">
        <f t="shared" ca="1" si="88"/>
        <v>623.75860999999998</v>
      </c>
      <c r="L580" s="7">
        <f t="array" aca="1" ref="L580:Q580" ca="1">IF(K580&lt;fPower1,(fPower1-K580)*K580*fRev0/dLowInterp1+(K580-fPower0)*K580*fRev1/dLowInterp2,
IF(K580&lt;fPower3,(K580-fPower2)*(K580-fPower3)*fRev1/dHighInterp1-(K580-fPower1)*(K580-fPower3)*fRev2/dHighInterp2+(K580-fPower1)*(K580-fPower2)*fRev3/dHighInterp3,1))</f>
        <v>1</v>
      </c>
      <c r="M580" s="8">
        <f ca="1"/>
        <v>1</v>
      </c>
      <c r="N580" s="8">
        <f ca="1"/>
        <v>1</v>
      </c>
      <c r="O580" s="8">
        <f ca="1"/>
        <v>1</v>
      </c>
      <c r="P580" s="8">
        <f ca="1"/>
        <v>1</v>
      </c>
      <c r="Q580" s="8">
        <f ca="1"/>
        <v>1</v>
      </c>
      <c r="S580" s="10" t="str">
        <f t="shared" ca="1" si="96"/>
        <v>-</v>
      </c>
      <c r="T580" s="6" t="str">
        <f t="array" aca="1" ref="T580:Y580" ca="1">IFERROR(IF(S580&lt;fRev1,(SQRT(dLowCoeffB^2+S580*dLowCoeffA*4)-dLowCoeffB)/(dLowCoeffA*2),
(SQRT(dHighCoeffB^2-(fRev1*fPower2*fPower3/dHighInterp1
-fRev2*fPower1*fPower3/dHighInterp2+fRev3*fPower1*fPower2/dHighInterp3-S580)
*dHighCoeffA*4)+dHighCoeffB)/(dHighCoeffA*2)),"-")</f>
        <v>-</v>
      </c>
      <c r="U580" s="3" t="str">
        <f ca="1"/>
        <v>-</v>
      </c>
      <c r="V580" s="3" t="str">
        <f ca="1"/>
        <v>-</v>
      </c>
      <c r="W580" s="3" t="str">
        <f ca="1"/>
        <v>-</v>
      </c>
      <c r="X580" s="3" t="str">
        <f ca="1"/>
        <v>-</v>
      </c>
      <c r="Y580" s="3" t="str">
        <f ca="1"/>
        <v>-</v>
      </c>
    </row>
    <row r="581" spans="1:25" x14ac:dyDescent="0.25">
      <c r="A581">
        <v>579</v>
      </c>
      <c r="B581" s="9">
        <f t="shared" si="87"/>
        <v>16.083333333333332</v>
      </c>
      <c r="C581" s="3">
        <f t="shared" ca="1" si="89"/>
        <v>6</v>
      </c>
      <c r="D581">
        <f t="shared" ca="1" si="90"/>
        <v>623.75860999999998</v>
      </c>
      <c r="E581" s="8">
        <f t="shared" ca="1" si="91"/>
        <v>1</v>
      </c>
      <c r="F581" s="8">
        <f t="shared" ca="1" si="92"/>
        <v>572</v>
      </c>
      <c r="G581" s="8">
        <f t="shared" ca="1" si="93"/>
        <v>1.4609780307777662</v>
      </c>
      <c r="H581" s="8" t="str">
        <f t="shared" ca="1" si="94"/>
        <v>-</v>
      </c>
      <c r="I581" s="8" t="str">
        <f t="shared" ca="1" si="95"/>
        <v>-</v>
      </c>
      <c r="K581" s="7">
        <f t="shared" ca="1" si="88"/>
        <v>623.75860999999998</v>
      </c>
      <c r="L581" s="7">
        <f t="array" aca="1" ref="L581:Q581" ca="1">IF(K581&lt;fPower1,(fPower1-K581)*K581*fRev0/dLowInterp1+(K581-fPower0)*K581*fRev1/dLowInterp2,
IF(K581&lt;fPower3,(K581-fPower2)*(K581-fPower3)*fRev1/dHighInterp1-(K581-fPower1)*(K581-fPower3)*fRev2/dHighInterp2+(K581-fPower1)*(K581-fPower2)*fRev3/dHighInterp3,1))</f>
        <v>1</v>
      </c>
      <c r="M581" s="8">
        <f ca="1"/>
        <v>1</v>
      </c>
      <c r="N581" s="8">
        <f ca="1"/>
        <v>1</v>
      </c>
      <c r="O581" s="8">
        <f ca="1"/>
        <v>1</v>
      </c>
      <c r="P581" s="8">
        <f ca="1"/>
        <v>1</v>
      </c>
      <c r="Q581" s="8">
        <f ca="1"/>
        <v>1</v>
      </c>
      <c r="S581" s="10" t="str">
        <f t="shared" ca="1" si="96"/>
        <v>-</v>
      </c>
      <c r="T581" s="6" t="str">
        <f t="array" aca="1" ref="T581:Y581" ca="1">IFERROR(IF(S581&lt;fRev1,(SQRT(dLowCoeffB^2+S581*dLowCoeffA*4)-dLowCoeffB)/(dLowCoeffA*2),
(SQRT(dHighCoeffB^2-(fRev1*fPower2*fPower3/dHighInterp1
-fRev2*fPower1*fPower3/dHighInterp2+fRev3*fPower1*fPower2/dHighInterp3-S581)
*dHighCoeffA*4)+dHighCoeffB)/(dHighCoeffA*2)),"-")</f>
        <v>-</v>
      </c>
      <c r="U581" s="3" t="str">
        <f ca="1"/>
        <v>-</v>
      </c>
      <c r="V581" s="3" t="str">
        <f ca="1"/>
        <v>-</v>
      </c>
      <c r="W581" s="3" t="str">
        <f ca="1"/>
        <v>-</v>
      </c>
      <c r="X581" s="3" t="str">
        <f ca="1"/>
        <v>-</v>
      </c>
      <c r="Y581" s="3" t="str">
        <f ca="1"/>
        <v>-</v>
      </c>
    </row>
    <row r="582" spans="1:25" x14ac:dyDescent="0.25">
      <c r="A582">
        <v>580</v>
      </c>
      <c r="B582" s="9">
        <f t="shared" si="87"/>
        <v>16.111111111111111</v>
      </c>
      <c r="C582" s="3">
        <f t="shared" ca="1" si="89"/>
        <v>6</v>
      </c>
      <c r="D582">
        <f t="shared" ca="1" si="90"/>
        <v>623.75860999999998</v>
      </c>
      <c r="E582" s="8">
        <f t="shared" ca="1" si="91"/>
        <v>1</v>
      </c>
      <c r="F582" s="8">
        <f t="shared" ca="1" si="92"/>
        <v>572</v>
      </c>
      <c r="G582" s="8">
        <f t="shared" ca="1" si="93"/>
        <v>1.4653916110246799</v>
      </c>
      <c r="H582" s="8" t="str">
        <f t="shared" ca="1" si="94"/>
        <v>-</v>
      </c>
      <c r="I582" s="8" t="str">
        <f t="shared" ca="1" si="95"/>
        <v>-</v>
      </c>
      <c r="K582" s="7">
        <f t="shared" ca="1" si="88"/>
        <v>623.75860999999998</v>
      </c>
      <c r="L582" s="7">
        <f t="array" aca="1" ref="L582:Q582" ca="1">IF(K582&lt;fPower1,(fPower1-K582)*K582*fRev0/dLowInterp1+(K582-fPower0)*K582*fRev1/dLowInterp2,
IF(K582&lt;fPower3,(K582-fPower2)*(K582-fPower3)*fRev1/dHighInterp1-(K582-fPower1)*(K582-fPower3)*fRev2/dHighInterp2+(K582-fPower1)*(K582-fPower2)*fRev3/dHighInterp3,1))</f>
        <v>1</v>
      </c>
      <c r="M582" s="8">
        <f ca="1"/>
        <v>1</v>
      </c>
      <c r="N582" s="8">
        <f ca="1"/>
        <v>1</v>
      </c>
      <c r="O582" s="8">
        <f ca="1"/>
        <v>1</v>
      </c>
      <c r="P582" s="8">
        <f ca="1"/>
        <v>1</v>
      </c>
      <c r="Q582" s="8">
        <f ca="1"/>
        <v>1</v>
      </c>
      <c r="S582" s="10" t="str">
        <f t="shared" ca="1" si="96"/>
        <v>-</v>
      </c>
      <c r="T582" s="6" t="str">
        <f t="array" aca="1" ref="T582:Y582" ca="1">IFERROR(IF(S582&lt;fRev1,(SQRT(dLowCoeffB^2+S582*dLowCoeffA*4)-dLowCoeffB)/(dLowCoeffA*2),
(SQRT(dHighCoeffB^2-(fRev1*fPower2*fPower3/dHighInterp1
-fRev2*fPower1*fPower3/dHighInterp2+fRev3*fPower1*fPower2/dHighInterp3-S582)
*dHighCoeffA*4)+dHighCoeffB)/(dHighCoeffA*2)),"-")</f>
        <v>-</v>
      </c>
      <c r="U582" s="3" t="str">
        <f ca="1"/>
        <v>-</v>
      </c>
      <c r="V582" s="3" t="str">
        <f ca="1"/>
        <v>-</v>
      </c>
      <c r="W582" s="3" t="str">
        <f ca="1"/>
        <v>-</v>
      </c>
      <c r="X582" s="3" t="str">
        <f ca="1"/>
        <v>-</v>
      </c>
      <c r="Y582" s="3" t="str">
        <f ca="1"/>
        <v>-</v>
      </c>
    </row>
    <row r="583" spans="1:25" x14ac:dyDescent="0.25">
      <c r="A583">
        <v>581</v>
      </c>
      <c r="B583" s="9">
        <f t="shared" si="87"/>
        <v>16.138888888888889</v>
      </c>
      <c r="C583" s="3">
        <f t="shared" ca="1" si="89"/>
        <v>6</v>
      </c>
      <c r="D583">
        <f t="shared" ca="1" si="90"/>
        <v>623.75860999999998</v>
      </c>
      <c r="E583" s="8">
        <f t="shared" ca="1" si="91"/>
        <v>1</v>
      </c>
      <c r="F583" s="8">
        <f t="shared" ca="1" si="92"/>
        <v>572</v>
      </c>
      <c r="G583" s="8">
        <f t="shared" ca="1" si="93"/>
        <v>1.4698051912715935</v>
      </c>
      <c r="H583" s="8" t="str">
        <f t="shared" ca="1" si="94"/>
        <v>-</v>
      </c>
      <c r="I583" s="8" t="str">
        <f t="shared" ca="1" si="95"/>
        <v>-</v>
      </c>
      <c r="K583" s="7">
        <f t="shared" ca="1" si="88"/>
        <v>623.75860999999998</v>
      </c>
      <c r="L583" s="7">
        <f t="array" aca="1" ref="L583:Q583" ca="1">IF(K583&lt;fPower1,(fPower1-K583)*K583*fRev0/dLowInterp1+(K583-fPower0)*K583*fRev1/dLowInterp2,
IF(K583&lt;fPower3,(K583-fPower2)*(K583-fPower3)*fRev1/dHighInterp1-(K583-fPower1)*(K583-fPower3)*fRev2/dHighInterp2+(K583-fPower1)*(K583-fPower2)*fRev3/dHighInterp3,1))</f>
        <v>1</v>
      </c>
      <c r="M583" s="8">
        <f ca="1"/>
        <v>1</v>
      </c>
      <c r="N583" s="8">
        <f ca="1"/>
        <v>1</v>
      </c>
      <c r="O583" s="8">
        <f ca="1"/>
        <v>1</v>
      </c>
      <c r="P583" s="8">
        <f ca="1"/>
        <v>1</v>
      </c>
      <c r="Q583" s="8">
        <f ca="1"/>
        <v>1</v>
      </c>
      <c r="S583" s="10" t="str">
        <f t="shared" ca="1" si="96"/>
        <v>-</v>
      </c>
      <c r="T583" s="6" t="str">
        <f t="array" aca="1" ref="T583:Y583" ca="1">IFERROR(IF(S583&lt;fRev1,(SQRT(dLowCoeffB^2+S583*dLowCoeffA*4)-dLowCoeffB)/(dLowCoeffA*2),
(SQRT(dHighCoeffB^2-(fRev1*fPower2*fPower3/dHighInterp1
-fRev2*fPower1*fPower3/dHighInterp2+fRev3*fPower1*fPower2/dHighInterp3-S583)
*dHighCoeffA*4)+dHighCoeffB)/(dHighCoeffA*2)),"-")</f>
        <v>-</v>
      </c>
      <c r="U583" s="3" t="str">
        <f ca="1"/>
        <v>-</v>
      </c>
      <c r="V583" s="3" t="str">
        <f ca="1"/>
        <v>-</v>
      </c>
      <c r="W583" s="3" t="str">
        <f ca="1"/>
        <v>-</v>
      </c>
      <c r="X583" s="3" t="str">
        <f ca="1"/>
        <v>-</v>
      </c>
      <c r="Y583" s="3" t="str">
        <f ca="1"/>
        <v>-</v>
      </c>
    </row>
    <row r="584" spans="1:25" x14ac:dyDescent="0.25">
      <c r="A584">
        <v>582</v>
      </c>
      <c r="B584" s="9">
        <f t="shared" si="87"/>
        <v>16.166666666666668</v>
      </c>
      <c r="C584" s="3">
        <f t="shared" ca="1" si="89"/>
        <v>6</v>
      </c>
      <c r="D584">
        <f t="shared" ca="1" si="90"/>
        <v>623.75860999999998</v>
      </c>
      <c r="E584" s="8">
        <f t="shared" ca="1" si="91"/>
        <v>1</v>
      </c>
      <c r="F584" s="8">
        <f t="shared" ca="1" si="92"/>
        <v>572</v>
      </c>
      <c r="G584" s="8">
        <f t="shared" ca="1" si="93"/>
        <v>1.4742187715185071</v>
      </c>
      <c r="H584" s="8" t="str">
        <f t="shared" ca="1" si="94"/>
        <v>-</v>
      </c>
      <c r="I584" s="8" t="str">
        <f t="shared" ca="1" si="95"/>
        <v>-</v>
      </c>
      <c r="K584" s="7">
        <f t="shared" ca="1" si="88"/>
        <v>623.75860999999998</v>
      </c>
      <c r="L584" s="7">
        <f t="array" aca="1" ref="L584:Q584" ca="1">IF(K584&lt;fPower1,(fPower1-K584)*K584*fRev0/dLowInterp1+(K584-fPower0)*K584*fRev1/dLowInterp2,
IF(K584&lt;fPower3,(K584-fPower2)*(K584-fPower3)*fRev1/dHighInterp1-(K584-fPower1)*(K584-fPower3)*fRev2/dHighInterp2+(K584-fPower1)*(K584-fPower2)*fRev3/dHighInterp3,1))</f>
        <v>1</v>
      </c>
      <c r="M584" s="8">
        <f ca="1"/>
        <v>1</v>
      </c>
      <c r="N584" s="8">
        <f ca="1"/>
        <v>1</v>
      </c>
      <c r="O584" s="8">
        <f ca="1"/>
        <v>1</v>
      </c>
      <c r="P584" s="8">
        <f ca="1"/>
        <v>1</v>
      </c>
      <c r="Q584" s="8">
        <f ca="1"/>
        <v>1</v>
      </c>
      <c r="S584" s="10" t="str">
        <f t="shared" ca="1" si="96"/>
        <v>-</v>
      </c>
      <c r="T584" s="6" t="str">
        <f t="array" aca="1" ref="T584:Y584" ca="1">IFERROR(IF(S584&lt;fRev1,(SQRT(dLowCoeffB^2+S584*dLowCoeffA*4)-dLowCoeffB)/(dLowCoeffA*2),
(SQRT(dHighCoeffB^2-(fRev1*fPower2*fPower3/dHighInterp1
-fRev2*fPower1*fPower3/dHighInterp2+fRev3*fPower1*fPower2/dHighInterp3-S584)
*dHighCoeffA*4)+dHighCoeffB)/(dHighCoeffA*2)),"-")</f>
        <v>-</v>
      </c>
      <c r="U584" s="3" t="str">
        <f ca="1"/>
        <v>-</v>
      </c>
      <c r="V584" s="3" t="str">
        <f ca="1"/>
        <v>-</v>
      </c>
      <c r="W584" s="3" t="str">
        <f ca="1"/>
        <v>-</v>
      </c>
      <c r="X584" s="3" t="str">
        <f ca="1"/>
        <v>-</v>
      </c>
      <c r="Y584" s="3" t="str">
        <f ca="1"/>
        <v>-</v>
      </c>
    </row>
    <row r="585" spans="1:25" x14ac:dyDescent="0.25">
      <c r="A585">
        <v>583</v>
      </c>
      <c r="B585" s="9">
        <f t="shared" si="87"/>
        <v>16.194444444444443</v>
      </c>
      <c r="C585" s="3">
        <f t="shared" ca="1" si="89"/>
        <v>6</v>
      </c>
      <c r="D585">
        <f t="shared" ca="1" si="90"/>
        <v>623.75860999999998</v>
      </c>
      <c r="E585" s="8">
        <f t="shared" ca="1" si="91"/>
        <v>1</v>
      </c>
      <c r="F585" s="8">
        <f t="shared" ca="1" si="92"/>
        <v>572</v>
      </c>
      <c r="G585" s="8">
        <f t="shared" ca="1" si="93"/>
        <v>1.4786323517654207</v>
      </c>
      <c r="H585" s="8" t="str">
        <f t="shared" ca="1" si="94"/>
        <v>-</v>
      </c>
      <c r="I585" s="8" t="str">
        <f t="shared" ca="1" si="95"/>
        <v>-</v>
      </c>
      <c r="K585" s="7">
        <f t="shared" ca="1" si="88"/>
        <v>623.75860999999998</v>
      </c>
      <c r="L585" s="7">
        <f t="array" aca="1" ref="L585:Q585" ca="1">IF(K585&lt;fPower1,(fPower1-K585)*K585*fRev0/dLowInterp1+(K585-fPower0)*K585*fRev1/dLowInterp2,
IF(K585&lt;fPower3,(K585-fPower2)*(K585-fPower3)*fRev1/dHighInterp1-(K585-fPower1)*(K585-fPower3)*fRev2/dHighInterp2+(K585-fPower1)*(K585-fPower2)*fRev3/dHighInterp3,1))</f>
        <v>1</v>
      </c>
      <c r="M585" s="8">
        <f ca="1"/>
        <v>1</v>
      </c>
      <c r="N585" s="8">
        <f ca="1"/>
        <v>1</v>
      </c>
      <c r="O585" s="8">
        <f ca="1"/>
        <v>1</v>
      </c>
      <c r="P585" s="8">
        <f ca="1"/>
        <v>1</v>
      </c>
      <c r="Q585" s="8">
        <f ca="1"/>
        <v>1</v>
      </c>
      <c r="S585" s="10" t="str">
        <f t="shared" ca="1" si="96"/>
        <v>-</v>
      </c>
      <c r="T585" s="6" t="str">
        <f t="array" aca="1" ref="T585:Y585" ca="1">IFERROR(IF(S585&lt;fRev1,(SQRT(dLowCoeffB^2+S585*dLowCoeffA*4)-dLowCoeffB)/(dLowCoeffA*2),
(SQRT(dHighCoeffB^2-(fRev1*fPower2*fPower3/dHighInterp1
-fRev2*fPower1*fPower3/dHighInterp2+fRev3*fPower1*fPower2/dHighInterp3-S585)
*dHighCoeffA*4)+dHighCoeffB)/(dHighCoeffA*2)),"-")</f>
        <v>-</v>
      </c>
      <c r="U585" s="3" t="str">
        <f ca="1"/>
        <v>-</v>
      </c>
      <c r="V585" s="3" t="str">
        <f ca="1"/>
        <v>-</v>
      </c>
      <c r="W585" s="3" t="str">
        <f ca="1"/>
        <v>-</v>
      </c>
      <c r="X585" s="3" t="str">
        <f ca="1"/>
        <v>-</v>
      </c>
      <c r="Y585" s="3" t="str">
        <f ca="1"/>
        <v>-</v>
      </c>
    </row>
    <row r="586" spans="1:25" x14ac:dyDescent="0.25">
      <c r="A586">
        <v>584</v>
      </c>
      <c r="B586" s="9">
        <f t="shared" si="87"/>
        <v>16.222222222222221</v>
      </c>
      <c r="C586" s="3">
        <f t="shared" ca="1" si="89"/>
        <v>6</v>
      </c>
      <c r="D586">
        <f t="shared" ca="1" si="90"/>
        <v>623.75860999999998</v>
      </c>
      <c r="E586" s="8">
        <f t="shared" ca="1" si="91"/>
        <v>1</v>
      </c>
      <c r="F586" s="8">
        <f t="shared" ca="1" si="92"/>
        <v>572</v>
      </c>
      <c r="G586" s="8">
        <f t="shared" ca="1" si="93"/>
        <v>1.4830459320123344</v>
      </c>
      <c r="H586" s="8" t="str">
        <f t="shared" ca="1" si="94"/>
        <v>-</v>
      </c>
      <c r="I586" s="8" t="str">
        <f t="shared" ca="1" si="95"/>
        <v>-</v>
      </c>
      <c r="K586" s="7">
        <f t="shared" ca="1" si="88"/>
        <v>623.75860999999998</v>
      </c>
      <c r="L586" s="7">
        <f t="array" aca="1" ref="L586:Q586" ca="1">IF(K586&lt;fPower1,(fPower1-K586)*K586*fRev0/dLowInterp1+(K586-fPower0)*K586*fRev1/dLowInterp2,
IF(K586&lt;fPower3,(K586-fPower2)*(K586-fPower3)*fRev1/dHighInterp1-(K586-fPower1)*(K586-fPower3)*fRev2/dHighInterp2+(K586-fPower1)*(K586-fPower2)*fRev3/dHighInterp3,1))</f>
        <v>1</v>
      </c>
      <c r="M586" s="8">
        <f ca="1"/>
        <v>1</v>
      </c>
      <c r="N586" s="8">
        <f ca="1"/>
        <v>1</v>
      </c>
      <c r="O586" s="8">
        <f ca="1"/>
        <v>1</v>
      </c>
      <c r="P586" s="8">
        <f ca="1"/>
        <v>1</v>
      </c>
      <c r="Q586" s="8">
        <f ca="1"/>
        <v>1</v>
      </c>
      <c r="S586" s="10" t="str">
        <f t="shared" ca="1" si="96"/>
        <v>-</v>
      </c>
      <c r="T586" s="6" t="str">
        <f t="array" aca="1" ref="T586:Y586" ca="1">IFERROR(IF(S586&lt;fRev1,(SQRT(dLowCoeffB^2+S586*dLowCoeffA*4)-dLowCoeffB)/(dLowCoeffA*2),
(SQRT(dHighCoeffB^2-(fRev1*fPower2*fPower3/dHighInterp1
-fRev2*fPower1*fPower3/dHighInterp2+fRev3*fPower1*fPower2/dHighInterp3-S586)
*dHighCoeffA*4)+dHighCoeffB)/(dHighCoeffA*2)),"-")</f>
        <v>-</v>
      </c>
      <c r="U586" s="3" t="str">
        <f ca="1"/>
        <v>-</v>
      </c>
      <c r="V586" s="3" t="str">
        <f ca="1"/>
        <v>-</v>
      </c>
      <c r="W586" s="3" t="str">
        <f ca="1"/>
        <v>-</v>
      </c>
      <c r="X586" s="3" t="str">
        <f ca="1"/>
        <v>-</v>
      </c>
      <c r="Y586" s="3" t="str">
        <f ca="1"/>
        <v>-</v>
      </c>
    </row>
    <row r="587" spans="1:25" x14ac:dyDescent="0.25">
      <c r="A587">
        <v>585</v>
      </c>
      <c r="B587" s="9">
        <f t="shared" si="87"/>
        <v>16.25</v>
      </c>
      <c r="C587" s="3">
        <f t="shared" ca="1" si="89"/>
        <v>6</v>
      </c>
      <c r="D587">
        <f t="shared" ca="1" si="90"/>
        <v>623.75860999999998</v>
      </c>
      <c r="E587" s="8">
        <f t="shared" ca="1" si="91"/>
        <v>1</v>
      </c>
      <c r="F587" s="8">
        <f t="shared" ca="1" si="92"/>
        <v>572</v>
      </c>
      <c r="G587" s="8">
        <f t="shared" ca="1" si="93"/>
        <v>1.487459512259248</v>
      </c>
      <c r="H587" s="8" t="str">
        <f t="shared" ca="1" si="94"/>
        <v>-</v>
      </c>
      <c r="I587" s="8" t="str">
        <f t="shared" ca="1" si="95"/>
        <v>-</v>
      </c>
      <c r="K587" s="7">
        <f t="shared" ca="1" si="88"/>
        <v>623.75860999999998</v>
      </c>
      <c r="L587" s="7">
        <f t="array" aca="1" ref="L587:Q587" ca="1">IF(K587&lt;fPower1,(fPower1-K587)*K587*fRev0/dLowInterp1+(K587-fPower0)*K587*fRev1/dLowInterp2,
IF(K587&lt;fPower3,(K587-fPower2)*(K587-fPower3)*fRev1/dHighInterp1-(K587-fPower1)*(K587-fPower3)*fRev2/dHighInterp2+(K587-fPower1)*(K587-fPower2)*fRev3/dHighInterp3,1))</f>
        <v>1</v>
      </c>
      <c r="M587" s="8">
        <f ca="1"/>
        <v>1</v>
      </c>
      <c r="N587" s="8">
        <f ca="1"/>
        <v>1</v>
      </c>
      <c r="O587" s="8">
        <f ca="1"/>
        <v>1</v>
      </c>
      <c r="P587" s="8">
        <f ca="1"/>
        <v>1</v>
      </c>
      <c r="Q587" s="8">
        <f ca="1"/>
        <v>1</v>
      </c>
      <c r="S587" s="10" t="str">
        <f t="shared" ca="1" si="96"/>
        <v>-</v>
      </c>
      <c r="T587" s="6" t="str">
        <f t="array" aca="1" ref="T587:Y587" ca="1">IFERROR(IF(S587&lt;fRev1,(SQRT(dLowCoeffB^2+S587*dLowCoeffA*4)-dLowCoeffB)/(dLowCoeffA*2),
(SQRT(dHighCoeffB^2-(fRev1*fPower2*fPower3/dHighInterp1
-fRev2*fPower1*fPower3/dHighInterp2+fRev3*fPower1*fPower2/dHighInterp3-S587)
*dHighCoeffA*4)+dHighCoeffB)/(dHighCoeffA*2)),"-")</f>
        <v>-</v>
      </c>
      <c r="U587" s="3" t="str">
        <f ca="1"/>
        <v>-</v>
      </c>
      <c r="V587" s="3" t="str">
        <f ca="1"/>
        <v>-</v>
      </c>
      <c r="W587" s="3" t="str">
        <f ca="1"/>
        <v>-</v>
      </c>
      <c r="X587" s="3" t="str">
        <f ca="1"/>
        <v>-</v>
      </c>
      <c r="Y587" s="3" t="str">
        <f ca="1"/>
        <v>-</v>
      </c>
    </row>
    <row r="588" spans="1:25" x14ac:dyDescent="0.25">
      <c r="A588">
        <v>586</v>
      </c>
      <c r="B588" s="9">
        <f t="shared" si="87"/>
        <v>16.277777777777779</v>
      </c>
      <c r="C588" s="3">
        <f t="shared" ca="1" si="89"/>
        <v>6</v>
      </c>
      <c r="D588">
        <f t="shared" ca="1" si="90"/>
        <v>623.75860999999998</v>
      </c>
      <c r="E588" s="8">
        <f t="shared" ca="1" si="91"/>
        <v>1</v>
      </c>
      <c r="F588" s="8">
        <f t="shared" ca="1" si="92"/>
        <v>572</v>
      </c>
      <c r="G588" s="8">
        <f t="shared" ca="1" si="93"/>
        <v>1.4918730925061616</v>
      </c>
      <c r="H588" s="8" t="str">
        <f t="shared" ca="1" si="94"/>
        <v>-</v>
      </c>
      <c r="I588" s="8" t="str">
        <f t="shared" ca="1" si="95"/>
        <v>-</v>
      </c>
      <c r="K588" s="7">
        <f t="shared" ca="1" si="88"/>
        <v>623.75860999999998</v>
      </c>
      <c r="L588" s="7">
        <f t="array" aca="1" ref="L588:Q588" ca="1">IF(K588&lt;fPower1,(fPower1-K588)*K588*fRev0/dLowInterp1+(K588-fPower0)*K588*fRev1/dLowInterp2,
IF(K588&lt;fPower3,(K588-fPower2)*(K588-fPower3)*fRev1/dHighInterp1-(K588-fPower1)*(K588-fPower3)*fRev2/dHighInterp2+(K588-fPower1)*(K588-fPower2)*fRev3/dHighInterp3,1))</f>
        <v>1</v>
      </c>
      <c r="M588" s="8">
        <f ca="1"/>
        <v>1</v>
      </c>
      <c r="N588" s="8">
        <f ca="1"/>
        <v>1</v>
      </c>
      <c r="O588" s="8">
        <f ca="1"/>
        <v>1</v>
      </c>
      <c r="P588" s="8">
        <f ca="1"/>
        <v>1</v>
      </c>
      <c r="Q588" s="8">
        <f ca="1"/>
        <v>1</v>
      </c>
      <c r="S588" s="10" t="str">
        <f t="shared" ca="1" si="96"/>
        <v>-</v>
      </c>
      <c r="T588" s="6" t="str">
        <f t="array" aca="1" ref="T588:Y588" ca="1">IFERROR(IF(S588&lt;fRev1,(SQRT(dLowCoeffB^2+S588*dLowCoeffA*4)-dLowCoeffB)/(dLowCoeffA*2),
(SQRT(dHighCoeffB^2-(fRev1*fPower2*fPower3/dHighInterp1
-fRev2*fPower1*fPower3/dHighInterp2+fRev3*fPower1*fPower2/dHighInterp3-S588)
*dHighCoeffA*4)+dHighCoeffB)/(dHighCoeffA*2)),"-")</f>
        <v>-</v>
      </c>
      <c r="U588" s="3" t="str">
        <f ca="1"/>
        <v>-</v>
      </c>
      <c r="V588" s="3" t="str">
        <f ca="1"/>
        <v>-</v>
      </c>
      <c r="W588" s="3" t="str">
        <f ca="1"/>
        <v>-</v>
      </c>
      <c r="X588" s="3" t="str">
        <f ca="1"/>
        <v>-</v>
      </c>
      <c r="Y588" s="3" t="str">
        <f ca="1"/>
        <v>-</v>
      </c>
    </row>
    <row r="589" spans="1:25" x14ac:dyDescent="0.25">
      <c r="A589">
        <v>587</v>
      </c>
      <c r="B589" s="9">
        <f t="shared" si="87"/>
        <v>16.305555555555557</v>
      </c>
      <c r="C589" s="3">
        <f t="shared" ca="1" si="89"/>
        <v>6</v>
      </c>
      <c r="D589">
        <f t="shared" ca="1" si="90"/>
        <v>623.75860999999998</v>
      </c>
      <c r="E589" s="8">
        <f t="shared" ca="1" si="91"/>
        <v>1</v>
      </c>
      <c r="F589" s="8">
        <f t="shared" ca="1" si="92"/>
        <v>572</v>
      </c>
      <c r="G589" s="8">
        <f t="shared" ca="1" si="93"/>
        <v>1.4962866727530753</v>
      </c>
      <c r="H589" s="8" t="str">
        <f t="shared" ca="1" si="94"/>
        <v>-</v>
      </c>
      <c r="I589" s="8" t="str">
        <f t="shared" ca="1" si="95"/>
        <v>-</v>
      </c>
      <c r="K589" s="7">
        <f t="shared" ca="1" si="88"/>
        <v>623.75860999999998</v>
      </c>
      <c r="L589" s="7">
        <f t="array" aca="1" ref="L589:Q589" ca="1">IF(K589&lt;fPower1,(fPower1-K589)*K589*fRev0/dLowInterp1+(K589-fPower0)*K589*fRev1/dLowInterp2,
IF(K589&lt;fPower3,(K589-fPower2)*(K589-fPower3)*fRev1/dHighInterp1-(K589-fPower1)*(K589-fPower3)*fRev2/dHighInterp2+(K589-fPower1)*(K589-fPower2)*fRev3/dHighInterp3,1))</f>
        <v>1</v>
      </c>
      <c r="M589" s="8">
        <f ca="1"/>
        <v>1</v>
      </c>
      <c r="N589" s="8">
        <f ca="1"/>
        <v>1</v>
      </c>
      <c r="O589" s="8">
        <f ca="1"/>
        <v>1</v>
      </c>
      <c r="P589" s="8">
        <f ca="1"/>
        <v>1</v>
      </c>
      <c r="Q589" s="8">
        <f ca="1"/>
        <v>1</v>
      </c>
      <c r="S589" s="10" t="str">
        <f t="shared" ca="1" si="96"/>
        <v>-</v>
      </c>
      <c r="T589" s="6" t="str">
        <f t="array" aca="1" ref="T589:Y589" ca="1">IFERROR(IF(S589&lt;fRev1,(SQRT(dLowCoeffB^2+S589*dLowCoeffA*4)-dLowCoeffB)/(dLowCoeffA*2),
(SQRT(dHighCoeffB^2-(fRev1*fPower2*fPower3/dHighInterp1
-fRev2*fPower1*fPower3/dHighInterp2+fRev3*fPower1*fPower2/dHighInterp3-S589)
*dHighCoeffA*4)+dHighCoeffB)/(dHighCoeffA*2)),"-")</f>
        <v>-</v>
      </c>
      <c r="U589" s="3" t="str">
        <f ca="1"/>
        <v>-</v>
      </c>
      <c r="V589" s="3" t="str">
        <f ca="1"/>
        <v>-</v>
      </c>
      <c r="W589" s="3" t="str">
        <f ca="1"/>
        <v>-</v>
      </c>
      <c r="X589" s="3" t="str">
        <f ca="1"/>
        <v>-</v>
      </c>
      <c r="Y589" s="3" t="str">
        <f ca="1"/>
        <v>-</v>
      </c>
    </row>
    <row r="590" spans="1:25" x14ac:dyDescent="0.25">
      <c r="A590">
        <v>588</v>
      </c>
      <c r="B590" s="9">
        <f t="shared" si="87"/>
        <v>16.333333333333332</v>
      </c>
      <c r="C590" s="3">
        <f t="shared" ca="1" si="89"/>
        <v>6</v>
      </c>
      <c r="D590">
        <f t="shared" ca="1" si="90"/>
        <v>623.75860999999998</v>
      </c>
      <c r="E590" s="8">
        <f t="shared" ca="1" si="91"/>
        <v>1</v>
      </c>
      <c r="F590" s="8">
        <f t="shared" ca="1" si="92"/>
        <v>572</v>
      </c>
      <c r="G590" s="8">
        <f t="shared" ca="1" si="93"/>
        <v>1.5007002529999889</v>
      </c>
      <c r="H590" s="8" t="str">
        <f t="shared" ca="1" si="94"/>
        <v>-</v>
      </c>
      <c r="I590" s="8" t="str">
        <f t="shared" ca="1" si="95"/>
        <v>-</v>
      </c>
      <c r="K590" s="7">
        <f t="shared" ca="1" si="88"/>
        <v>623.75860999999998</v>
      </c>
      <c r="L590" s="7">
        <f t="array" aca="1" ref="L590:Q590" ca="1">IF(K590&lt;fPower1,(fPower1-K590)*K590*fRev0/dLowInterp1+(K590-fPower0)*K590*fRev1/dLowInterp2,
IF(K590&lt;fPower3,(K590-fPower2)*(K590-fPower3)*fRev1/dHighInterp1-(K590-fPower1)*(K590-fPower3)*fRev2/dHighInterp2+(K590-fPower1)*(K590-fPower2)*fRev3/dHighInterp3,1))</f>
        <v>1</v>
      </c>
      <c r="M590" s="8">
        <f ca="1"/>
        <v>1</v>
      </c>
      <c r="N590" s="8">
        <f ca="1"/>
        <v>1</v>
      </c>
      <c r="O590" s="8">
        <f ca="1"/>
        <v>1</v>
      </c>
      <c r="P590" s="8">
        <f ca="1"/>
        <v>1</v>
      </c>
      <c r="Q590" s="8">
        <f ca="1"/>
        <v>1</v>
      </c>
      <c r="S590" s="10" t="str">
        <f t="shared" ca="1" si="96"/>
        <v>-</v>
      </c>
      <c r="T590" s="6" t="str">
        <f t="array" aca="1" ref="T590:Y590" ca="1">IFERROR(IF(S590&lt;fRev1,(SQRT(dLowCoeffB^2+S590*dLowCoeffA*4)-dLowCoeffB)/(dLowCoeffA*2),
(SQRT(dHighCoeffB^2-(fRev1*fPower2*fPower3/dHighInterp1
-fRev2*fPower1*fPower3/dHighInterp2+fRev3*fPower1*fPower2/dHighInterp3-S590)
*dHighCoeffA*4)+dHighCoeffB)/(dHighCoeffA*2)),"-")</f>
        <v>-</v>
      </c>
      <c r="U590" s="3" t="str">
        <f ca="1"/>
        <v>-</v>
      </c>
      <c r="V590" s="3" t="str">
        <f ca="1"/>
        <v>-</v>
      </c>
      <c r="W590" s="3" t="str">
        <f ca="1"/>
        <v>-</v>
      </c>
      <c r="X590" s="3" t="str">
        <f ca="1"/>
        <v>-</v>
      </c>
      <c r="Y590" s="3" t="str">
        <f ca="1"/>
        <v>-</v>
      </c>
    </row>
    <row r="591" spans="1:25" x14ac:dyDescent="0.25">
      <c r="A591">
        <v>589</v>
      </c>
      <c r="B591" s="9">
        <f t="shared" si="87"/>
        <v>16.361111111111111</v>
      </c>
      <c r="C591" s="3">
        <f t="shared" ca="1" si="89"/>
        <v>6</v>
      </c>
      <c r="D591">
        <f t="shared" ca="1" si="90"/>
        <v>623.75860999999998</v>
      </c>
      <c r="E591" s="8">
        <f t="shared" ca="1" si="91"/>
        <v>1</v>
      </c>
      <c r="F591" s="8">
        <f t="shared" ca="1" si="92"/>
        <v>572</v>
      </c>
      <c r="G591" s="8">
        <f t="shared" ca="1" si="93"/>
        <v>1.5051138332469025</v>
      </c>
      <c r="H591" s="8" t="str">
        <f t="shared" ca="1" si="94"/>
        <v>-</v>
      </c>
      <c r="I591" s="8" t="str">
        <f t="shared" ca="1" si="95"/>
        <v>-</v>
      </c>
      <c r="K591" s="7">
        <f t="shared" ca="1" si="88"/>
        <v>623.75860999999998</v>
      </c>
      <c r="L591" s="7">
        <f t="array" aca="1" ref="L591:Q591" ca="1">IF(K591&lt;fPower1,(fPower1-K591)*K591*fRev0/dLowInterp1+(K591-fPower0)*K591*fRev1/dLowInterp2,
IF(K591&lt;fPower3,(K591-fPower2)*(K591-fPower3)*fRev1/dHighInterp1-(K591-fPower1)*(K591-fPower3)*fRev2/dHighInterp2+(K591-fPower1)*(K591-fPower2)*fRev3/dHighInterp3,1))</f>
        <v>1</v>
      </c>
      <c r="M591" s="8">
        <f ca="1"/>
        <v>1</v>
      </c>
      <c r="N591" s="8">
        <f ca="1"/>
        <v>1</v>
      </c>
      <c r="O591" s="8">
        <f ca="1"/>
        <v>1</v>
      </c>
      <c r="P591" s="8">
        <f ca="1"/>
        <v>1</v>
      </c>
      <c r="Q591" s="8">
        <f ca="1"/>
        <v>1</v>
      </c>
      <c r="S591" s="10" t="str">
        <f t="shared" ca="1" si="96"/>
        <v>-</v>
      </c>
      <c r="T591" s="6" t="str">
        <f t="array" aca="1" ref="T591:Y591" ca="1">IFERROR(IF(S591&lt;fRev1,(SQRT(dLowCoeffB^2+S591*dLowCoeffA*4)-dLowCoeffB)/(dLowCoeffA*2),
(SQRT(dHighCoeffB^2-(fRev1*fPower2*fPower3/dHighInterp1
-fRev2*fPower1*fPower3/dHighInterp2+fRev3*fPower1*fPower2/dHighInterp3-S591)
*dHighCoeffA*4)+dHighCoeffB)/(dHighCoeffA*2)),"-")</f>
        <v>-</v>
      </c>
      <c r="U591" s="3" t="str">
        <f ca="1"/>
        <v>-</v>
      </c>
      <c r="V591" s="3" t="str">
        <f ca="1"/>
        <v>-</v>
      </c>
      <c r="W591" s="3" t="str">
        <f ca="1"/>
        <v>-</v>
      </c>
      <c r="X591" s="3" t="str">
        <f ca="1"/>
        <v>-</v>
      </c>
      <c r="Y591" s="3" t="str">
        <f ca="1"/>
        <v>-</v>
      </c>
    </row>
    <row r="592" spans="1:25" x14ac:dyDescent="0.25">
      <c r="A592">
        <v>590</v>
      </c>
      <c r="B592" s="9">
        <f t="shared" si="87"/>
        <v>16.388888888888889</v>
      </c>
      <c r="C592" s="3">
        <f t="shared" ca="1" si="89"/>
        <v>6</v>
      </c>
      <c r="D592">
        <f t="shared" ca="1" si="90"/>
        <v>623.75860999999998</v>
      </c>
      <c r="E592" s="8">
        <f t="shared" ca="1" si="91"/>
        <v>1</v>
      </c>
      <c r="F592" s="8">
        <f t="shared" ca="1" si="92"/>
        <v>572</v>
      </c>
      <c r="G592" s="8">
        <f t="shared" ca="1" si="93"/>
        <v>1.5095274134938161</v>
      </c>
      <c r="H592" s="8" t="str">
        <f t="shared" ca="1" si="94"/>
        <v>-</v>
      </c>
      <c r="I592" s="8" t="str">
        <f t="shared" ca="1" si="95"/>
        <v>-</v>
      </c>
      <c r="K592" s="7">
        <f t="shared" ca="1" si="88"/>
        <v>623.75860999999998</v>
      </c>
      <c r="L592" s="7">
        <f t="array" aca="1" ref="L592:Q592" ca="1">IF(K592&lt;fPower1,(fPower1-K592)*K592*fRev0/dLowInterp1+(K592-fPower0)*K592*fRev1/dLowInterp2,
IF(K592&lt;fPower3,(K592-fPower2)*(K592-fPower3)*fRev1/dHighInterp1-(K592-fPower1)*(K592-fPower3)*fRev2/dHighInterp2+(K592-fPower1)*(K592-fPower2)*fRev3/dHighInterp3,1))</f>
        <v>1</v>
      </c>
      <c r="M592" s="8">
        <f ca="1"/>
        <v>1</v>
      </c>
      <c r="N592" s="8">
        <f ca="1"/>
        <v>1</v>
      </c>
      <c r="O592" s="8">
        <f ca="1"/>
        <v>1</v>
      </c>
      <c r="P592" s="8">
        <f ca="1"/>
        <v>1</v>
      </c>
      <c r="Q592" s="8">
        <f ca="1"/>
        <v>1</v>
      </c>
      <c r="S592" s="10" t="str">
        <f t="shared" ca="1" si="96"/>
        <v>-</v>
      </c>
      <c r="T592" s="6" t="str">
        <f t="array" aca="1" ref="T592:Y592" ca="1">IFERROR(IF(S592&lt;fRev1,(SQRT(dLowCoeffB^2+S592*dLowCoeffA*4)-dLowCoeffB)/(dLowCoeffA*2),
(SQRT(dHighCoeffB^2-(fRev1*fPower2*fPower3/dHighInterp1
-fRev2*fPower1*fPower3/dHighInterp2+fRev3*fPower1*fPower2/dHighInterp3-S592)
*dHighCoeffA*4)+dHighCoeffB)/(dHighCoeffA*2)),"-")</f>
        <v>-</v>
      </c>
      <c r="U592" s="3" t="str">
        <f ca="1"/>
        <v>-</v>
      </c>
      <c r="V592" s="3" t="str">
        <f ca="1"/>
        <v>-</v>
      </c>
      <c r="W592" s="3" t="str">
        <f ca="1"/>
        <v>-</v>
      </c>
      <c r="X592" s="3" t="str">
        <f ca="1"/>
        <v>-</v>
      </c>
      <c r="Y592" s="3" t="str">
        <f ca="1"/>
        <v>-</v>
      </c>
    </row>
    <row r="593" spans="1:25" x14ac:dyDescent="0.25">
      <c r="A593">
        <v>591</v>
      </c>
      <c r="B593" s="9">
        <f t="shared" si="87"/>
        <v>16.416666666666668</v>
      </c>
      <c r="C593" s="3">
        <f t="shared" ca="1" si="89"/>
        <v>6</v>
      </c>
      <c r="D593">
        <f t="shared" ca="1" si="90"/>
        <v>623.75860999999998</v>
      </c>
      <c r="E593" s="8">
        <f t="shared" ca="1" si="91"/>
        <v>1</v>
      </c>
      <c r="F593" s="8">
        <f t="shared" ca="1" si="92"/>
        <v>572</v>
      </c>
      <c r="G593" s="8">
        <f t="shared" ca="1" si="93"/>
        <v>1.5139409937407298</v>
      </c>
      <c r="H593" s="8" t="str">
        <f t="shared" ca="1" si="94"/>
        <v>-</v>
      </c>
      <c r="I593" s="8" t="str">
        <f t="shared" ca="1" si="95"/>
        <v>-</v>
      </c>
      <c r="K593" s="7">
        <f t="shared" ca="1" si="88"/>
        <v>623.75860999999998</v>
      </c>
      <c r="L593" s="7">
        <f t="array" aca="1" ref="L593:Q593" ca="1">IF(K593&lt;fPower1,(fPower1-K593)*K593*fRev0/dLowInterp1+(K593-fPower0)*K593*fRev1/dLowInterp2,
IF(K593&lt;fPower3,(K593-fPower2)*(K593-fPower3)*fRev1/dHighInterp1-(K593-fPower1)*(K593-fPower3)*fRev2/dHighInterp2+(K593-fPower1)*(K593-fPower2)*fRev3/dHighInterp3,1))</f>
        <v>1</v>
      </c>
      <c r="M593" s="8">
        <f ca="1"/>
        <v>1</v>
      </c>
      <c r="N593" s="8">
        <f ca="1"/>
        <v>1</v>
      </c>
      <c r="O593" s="8">
        <f ca="1"/>
        <v>1</v>
      </c>
      <c r="P593" s="8">
        <f ca="1"/>
        <v>1</v>
      </c>
      <c r="Q593" s="8">
        <f ca="1"/>
        <v>1</v>
      </c>
      <c r="S593" s="10" t="str">
        <f t="shared" ca="1" si="96"/>
        <v>-</v>
      </c>
      <c r="T593" s="6" t="str">
        <f t="array" aca="1" ref="T593:Y593" ca="1">IFERROR(IF(S593&lt;fRev1,(SQRT(dLowCoeffB^2+S593*dLowCoeffA*4)-dLowCoeffB)/(dLowCoeffA*2),
(SQRT(dHighCoeffB^2-(fRev1*fPower2*fPower3/dHighInterp1
-fRev2*fPower1*fPower3/dHighInterp2+fRev3*fPower1*fPower2/dHighInterp3-S593)
*dHighCoeffA*4)+dHighCoeffB)/(dHighCoeffA*2)),"-")</f>
        <v>-</v>
      </c>
      <c r="U593" s="3" t="str">
        <f ca="1"/>
        <v>-</v>
      </c>
      <c r="V593" s="3" t="str">
        <f ca="1"/>
        <v>-</v>
      </c>
      <c r="W593" s="3" t="str">
        <f ca="1"/>
        <v>-</v>
      </c>
      <c r="X593" s="3" t="str">
        <f ca="1"/>
        <v>-</v>
      </c>
      <c r="Y593" s="3" t="str">
        <f ca="1"/>
        <v>-</v>
      </c>
    </row>
    <row r="594" spans="1:25" x14ac:dyDescent="0.25">
      <c r="A594">
        <v>592</v>
      </c>
      <c r="B594" s="9">
        <f t="shared" si="87"/>
        <v>16.444444444444443</v>
      </c>
      <c r="C594" s="3">
        <f t="shared" ca="1" si="89"/>
        <v>6</v>
      </c>
      <c r="D594">
        <f t="shared" ca="1" si="90"/>
        <v>623.75860999999998</v>
      </c>
      <c r="E594" s="8">
        <f t="shared" ca="1" si="91"/>
        <v>1</v>
      </c>
      <c r="F594" s="8">
        <f t="shared" ca="1" si="92"/>
        <v>572</v>
      </c>
      <c r="G594" s="8">
        <f t="shared" ca="1" si="93"/>
        <v>1.5183545739876434</v>
      </c>
      <c r="H594" s="8" t="str">
        <f t="shared" ca="1" si="94"/>
        <v>-</v>
      </c>
      <c r="I594" s="8" t="str">
        <f t="shared" ca="1" si="95"/>
        <v>-</v>
      </c>
      <c r="K594" s="7">
        <f t="shared" ca="1" si="88"/>
        <v>623.75860999999998</v>
      </c>
      <c r="L594" s="7">
        <f t="array" aca="1" ref="L594:Q594" ca="1">IF(K594&lt;fPower1,(fPower1-K594)*K594*fRev0/dLowInterp1+(K594-fPower0)*K594*fRev1/dLowInterp2,
IF(K594&lt;fPower3,(K594-fPower2)*(K594-fPower3)*fRev1/dHighInterp1-(K594-fPower1)*(K594-fPower3)*fRev2/dHighInterp2+(K594-fPower1)*(K594-fPower2)*fRev3/dHighInterp3,1))</f>
        <v>1</v>
      </c>
      <c r="M594" s="8">
        <f ca="1"/>
        <v>1</v>
      </c>
      <c r="N594" s="8">
        <f ca="1"/>
        <v>1</v>
      </c>
      <c r="O594" s="8">
        <f ca="1"/>
        <v>1</v>
      </c>
      <c r="P594" s="8">
        <f ca="1"/>
        <v>1</v>
      </c>
      <c r="Q594" s="8">
        <f ca="1"/>
        <v>1</v>
      </c>
      <c r="S594" s="10" t="str">
        <f t="shared" ca="1" si="96"/>
        <v>-</v>
      </c>
      <c r="T594" s="6" t="str">
        <f t="array" aca="1" ref="T594:Y594" ca="1">IFERROR(IF(S594&lt;fRev1,(SQRT(dLowCoeffB^2+S594*dLowCoeffA*4)-dLowCoeffB)/(dLowCoeffA*2),
(SQRT(dHighCoeffB^2-(fRev1*fPower2*fPower3/dHighInterp1
-fRev2*fPower1*fPower3/dHighInterp2+fRev3*fPower1*fPower2/dHighInterp3-S594)
*dHighCoeffA*4)+dHighCoeffB)/(dHighCoeffA*2)),"-")</f>
        <v>-</v>
      </c>
      <c r="U594" s="3" t="str">
        <f ca="1"/>
        <v>-</v>
      </c>
      <c r="V594" s="3" t="str">
        <f ca="1"/>
        <v>-</v>
      </c>
      <c r="W594" s="3" t="str">
        <f ca="1"/>
        <v>-</v>
      </c>
      <c r="X594" s="3" t="str">
        <f ca="1"/>
        <v>-</v>
      </c>
      <c r="Y594" s="3" t="str">
        <f ca="1"/>
        <v>-</v>
      </c>
    </row>
    <row r="595" spans="1:25" x14ac:dyDescent="0.25">
      <c r="A595">
        <v>593</v>
      </c>
      <c r="B595" s="9">
        <f t="shared" si="87"/>
        <v>16.472222222222221</v>
      </c>
      <c r="C595" s="3">
        <f t="shared" ca="1" si="89"/>
        <v>6</v>
      </c>
      <c r="D595">
        <f t="shared" ca="1" si="90"/>
        <v>623.75860999999998</v>
      </c>
      <c r="E595" s="8">
        <f t="shared" ca="1" si="91"/>
        <v>1</v>
      </c>
      <c r="F595" s="8">
        <f t="shared" ca="1" si="92"/>
        <v>572</v>
      </c>
      <c r="G595" s="8">
        <f t="shared" ca="1" si="93"/>
        <v>1.522768154234557</v>
      </c>
      <c r="H595" s="8" t="str">
        <f t="shared" ca="1" si="94"/>
        <v>-</v>
      </c>
      <c r="I595" s="8" t="str">
        <f t="shared" ca="1" si="95"/>
        <v>-</v>
      </c>
      <c r="K595" s="7">
        <f t="shared" ca="1" si="88"/>
        <v>623.75860999999998</v>
      </c>
      <c r="L595" s="7">
        <f t="array" aca="1" ref="L595:Q595" ca="1">IF(K595&lt;fPower1,(fPower1-K595)*K595*fRev0/dLowInterp1+(K595-fPower0)*K595*fRev1/dLowInterp2,
IF(K595&lt;fPower3,(K595-fPower2)*(K595-fPower3)*fRev1/dHighInterp1-(K595-fPower1)*(K595-fPower3)*fRev2/dHighInterp2+(K595-fPower1)*(K595-fPower2)*fRev3/dHighInterp3,1))</f>
        <v>1</v>
      </c>
      <c r="M595" s="8">
        <f ca="1"/>
        <v>1</v>
      </c>
      <c r="N595" s="8">
        <f ca="1"/>
        <v>1</v>
      </c>
      <c r="O595" s="8">
        <f ca="1"/>
        <v>1</v>
      </c>
      <c r="P595" s="8">
        <f ca="1"/>
        <v>1</v>
      </c>
      <c r="Q595" s="8">
        <f ca="1"/>
        <v>1</v>
      </c>
      <c r="S595" s="10" t="str">
        <f t="shared" ca="1" si="96"/>
        <v>-</v>
      </c>
      <c r="T595" s="6" t="str">
        <f t="array" aca="1" ref="T595:Y595" ca="1">IFERROR(IF(S595&lt;fRev1,(SQRT(dLowCoeffB^2+S595*dLowCoeffA*4)-dLowCoeffB)/(dLowCoeffA*2),
(SQRT(dHighCoeffB^2-(fRev1*fPower2*fPower3/dHighInterp1
-fRev2*fPower1*fPower3/dHighInterp2+fRev3*fPower1*fPower2/dHighInterp3-S595)
*dHighCoeffA*4)+dHighCoeffB)/(dHighCoeffA*2)),"-")</f>
        <v>-</v>
      </c>
      <c r="U595" s="3" t="str">
        <f ca="1"/>
        <v>-</v>
      </c>
      <c r="V595" s="3" t="str">
        <f ca="1"/>
        <v>-</v>
      </c>
      <c r="W595" s="3" t="str">
        <f ca="1"/>
        <v>-</v>
      </c>
      <c r="X595" s="3" t="str">
        <f ca="1"/>
        <v>-</v>
      </c>
      <c r="Y595" s="3" t="str">
        <f ca="1"/>
        <v>-</v>
      </c>
    </row>
    <row r="596" spans="1:25" x14ac:dyDescent="0.25">
      <c r="A596">
        <v>594</v>
      </c>
      <c r="B596" s="9">
        <f t="shared" si="87"/>
        <v>16.5</v>
      </c>
      <c r="C596" s="3">
        <f t="shared" ca="1" si="89"/>
        <v>6</v>
      </c>
      <c r="D596">
        <f t="shared" ca="1" si="90"/>
        <v>623.75860999999998</v>
      </c>
      <c r="E596" s="8">
        <f t="shared" ca="1" si="91"/>
        <v>1</v>
      </c>
      <c r="F596" s="8">
        <f t="shared" ca="1" si="92"/>
        <v>572</v>
      </c>
      <c r="G596" s="8">
        <f t="shared" ca="1" si="93"/>
        <v>1.5271817344814707</v>
      </c>
      <c r="H596" s="8" t="str">
        <f t="shared" ca="1" si="94"/>
        <v>-</v>
      </c>
      <c r="I596" s="8" t="str">
        <f t="shared" ca="1" si="95"/>
        <v>-</v>
      </c>
      <c r="K596" s="7">
        <f t="shared" ca="1" si="88"/>
        <v>623.75860999999998</v>
      </c>
      <c r="L596" s="7">
        <f t="array" aca="1" ref="L596:Q596" ca="1">IF(K596&lt;fPower1,(fPower1-K596)*K596*fRev0/dLowInterp1+(K596-fPower0)*K596*fRev1/dLowInterp2,
IF(K596&lt;fPower3,(K596-fPower2)*(K596-fPower3)*fRev1/dHighInterp1-(K596-fPower1)*(K596-fPower3)*fRev2/dHighInterp2+(K596-fPower1)*(K596-fPower2)*fRev3/dHighInterp3,1))</f>
        <v>1</v>
      </c>
      <c r="M596" s="8">
        <f ca="1"/>
        <v>1</v>
      </c>
      <c r="N596" s="8">
        <f ca="1"/>
        <v>1</v>
      </c>
      <c r="O596" s="8">
        <f ca="1"/>
        <v>1</v>
      </c>
      <c r="P596" s="8">
        <f ca="1"/>
        <v>1</v>
      </c>
      <c r="Q596" s="8">
        <f ca="1"/>
        <v>1</v>
      </c>
      <c r="S596" s="10" t="str">
        <f t="shared" ca="1" si="96"/>
        <v>-</v>
      </c>
      <c r="T596" s="6" t="str">
        <f t="array" aca="1" ref="T596:Y596" ca="1">IFERROR(IF(S596&lt;fRev1,(SQRT(dLowCoeffB^2+S596*dLowCoeffA*4)-dLowCoeffB)/(dLowCoeffA*2),
(SQRT(dHighCoeffB^2-(fRev1*fPower2*fPower3/dHighInterp1
-fRev2*fPower1*fPower3/dHighInterp2+fRev3*fPower1*fPower2/dHighInterp3-S596)
*dHighCoeffA*4)+dHighCoeffB)/(dHighCoeffA*2)),"-")</f>
        <v>-</v>
      </c>
      <c r="U596" s="3" t="str">
        <f ca="1"/>
        <v>-</v>
      </c>
      <c r="V596" s="3" t="str">
        <f ca="1"/>
        <v>-</v>
      </c>
      <c r="W596" s="3" t="str">
        <f ca="1"/>
        <v>-</v>
      </c>
      <c r="X596" s="3" t="str">
        <f ca="1"/>
        <v>-</v>
      </c>
      <c r="Y596" s="3" t="str">
        <f ca="1"/>
        <v>-</v>
      </c>
    </row>
    <row r="597" spans="1:25" x14ac:dyDescent="0.25">
      <c r="A597">
        <v>595</v>
      </c>
      <c r="B597" s="9">
        <f t="shared" si="87"/>
        <v>16.527777777777779</v>
      </c>
      <c r="C597" s="3">
        <f t="shared" ca="1" si="89"/>
        <v>6</v>
      </c>
      <c r="D597">
        <f t="shared" ca="1" si="90"/>
        <v>623.75860999999998</v>
      </c>
      <c r="E597" s="8">
        <f t="shared" ca="1" si="91"/>
        <v>1</v>
      </c>
      <c r="F597" s="8">
        <f t="shared" ca="1" si="92"/>
        <v>572</v>
      </c>
      <c r="G597" s="8">
        <f t="shared" ca="1" si="93"/>
        <v>1.5315953147283843</v>
      </c>
      <c r="H597" s="8" t="str">
        <f t="shared" ca="1" si="94"/>
        <v>-</v>
      </c>
      <c r="I597" s="8" t="str">
        <f t="shared" ca="1" si="95"/>
        <v>-</v>
      </c>
      <c r="K597" s="7">
        <f t="shared" ca="1" si="88"/>
        <v>623.75860999999998</v>
      </c>
      <c r="L597" s="7">
        <f t="array" aca="1" ref="L597:Q597" ca="1">IF(K597&lt;fPower1,(fPower1-K597)*K597*fRev0/dLowInterp1+(K597-fPower0)*K597*fRev1/dLowInterp2,
IF(K597&lt;fPower3,(K597-fPower2)*(K597-fPower3)*fRev1/dHighInterp1-(K597-fPower1)*(K597-fPower3)*fRev2/dHighInterp2+(K597-fPower1)*(K597-fPower2)*fRev3/dHighInterp3,1))</f>
        <v>1</v>
      </c>
      <c r="M597" s="8">
        <f ca="1"/>
        <v>1</v>
      </c>
      <c r="N597" s="8">
        <f ca="1"/>
        <v>1</v>
      </c>
      <c r="O597" s="8">
        <f ca="1"/>
        <v>1</v>
      </c>
      <c r="P597" s="8">
        <f ca="1"/>
        <v>1</v>
      </c>
      <c r="Q597" s="8">
        <f ca="1"/>
        <v>1</v>
      </c>
      <c r="S597" s="10" t="str">
        <f t="shared" ca="1" si="96"/>
        <v>-</v>
      </c>
      <c r="T597" s="6" t="str">
        <f t="array" aca="1" ref="T597:Y597" ca="1">IFERROR(IF(S597&lt;fRev1,(SQRT(dLowCoeffB^2+S597*dLowCoeffA*4)-dLowCoeffB)/(dLowCoeffA*2),
(SQRT(dHighCoeffB^2-(fRev1*fPower2*fPower3/dHighInterp1
-fRev2*fPower1*fPower3/dHighInterp2+fRev3*fPower1*fPower2/dHighInterp3-S597)
*dHighCoeffA*4)+dHighCoeffB)/(dHighCoeffA*2)),"-")</f>
        <v>-</v>
      </c>
      <c r="U597" s="3" t="str">
        <f ca="1"/>
        <v>-</v>
      </c>
      <c r="V597" s="3" t="str">
        <f ca="1"/>
        <v>-</v>
      </c>
      <c r="W597" s="3" t="str">
        <f ca="1"/>
        <v>-</v>
      </c>
      <c r="X597" s="3" t="str">
        <f ca="1"/>
        <v>-</v>
      </c>
      <c r="Y597" s="3" t="str">
        <f ca="1"/>
        <v>-</v>
      </c>
    </row>
    <row r="598" spans="1:25" x14ac:dyDescent="0.25">
      <c r="A598">
        <v>596</v>
      </c>
      <c r="B598" s="9">
        <f t="shared" si="87"/>
        <v>16.555555555555557</v>
      </c>
      <c r="C598" s="3">
        <f t="shared" ca="1" si="89"/>
        <v>6</v>
      </c>
      <c r="D598">
        <f t="shared" ca="1" si="90"/>
        <v>623.75860999999998</v>
      </c>
      <c r="E598" s="8">
        <f t="shared" ca="1" si="91"/>
        <v>1</v>
      </c>
      <c r="F598" s="8">
        <f t="shared" ca="1" si="92"/>
        <v>572</v>
      </c>
      <c r="G598" s="8">
        <f t="shared" ca="1" si="93"/>
        <v>1.5360088949752979</v>
      </c>
      <c r="H598" s="8" t="str">
        <f t="shared" ca="1" si="94"/>
        <v>-</v>
      </c>
      <c r="I598" s="8" t="str">
        <f t="shared" ca="1" si="95"/>
        <v>-</v>
      </c>
      <c r="K598" s="7">
        <f t="shared" ca="1" si="88"/>
        <v>623.75860999999998</v>
      </c>
      <c r="L598" s="7">
        <f t="array" aca="1" ref="L598:Q598" ca="1">IF(K598&lt;fPower1,(fPower1-K598)*K598*fRev0/dLowInterp1+(K598-fPower0)*K598*fRev1/dLowInterp2,
IF(K598&lt;fPower3,(K598-fPower2)*(K598-fPower3)*fRev1/dHighInterp1-(K598-fPower1)*(K598-fPower3)*fRev2/dHighInterp2+(K598-fPower1)*(K598-fPower2)*fRev3/dHighInterp3,1))</f>
        <v>1</v>
      </c>
      <c r="M598" s="8">
        <f ca="1"/>
        <v>1</v>
      </c>
      <c r="N598" s="8">
        <f ca="1"/>
        <v>1</v>
      </c>
      <c r="O598" s="8">
        <f ca="1"/>
        <v>1</v>
      </c>
      <c r="P598" s="8">
        <f ca="1"/>
        <v>1</v>
      </c>
      <c r="Q598" s="8">
        <f ca="1"/>
        <v>1</v>
      </c>
      <c r="S598" s="10" t="str">
        <f t="shared" ca="1" si="96"/>
        <v>-</v>
      </c>
      <c r="T598" s="6" t="str">
        <f t="array" aca="1" ref="T598:Y598" ca="1">IFERROR(IF(S598&lt;fRev1,(SQRT(dLowCoeffB^2+S598*dLowCoeffA*4)-dLowCoeffB)/(dLowCoeffA*2),
(SQRT(dHighCoeffB^2-(fRev1*fPower2*fPower3/dHighInterp1
-fRev2*fPower1*fPower3/dHighInterp2+fRev3*fPower1*fPower2/dHighInterp3-S598)
*dHighCoeffA*4)+dHighCoeffB)/(dHighCoeffA*2)),"-")</f>
        <v>-</v>
      </c>
      <c r="U598" s="3" t="str">
        <f ca="1"/>
        <v>-</v>
      </c>
      <c r="V598" s="3" t="str">
        <f ca="1"/>
        <v>-</v>
      </c>
      <c r="W598" s="3" t="str">
        <f ca="1"/>
        <v>-</v>
      </c>
      <c r="X598" s="3" t="str">
        <f ca="1"/>
        <v>-</v>
      </c>
      <c r="Y598" s="3" t="str">
        <f ca="1"/>
        <v>-</v>
      </c>
    </row>
    <row r="599" spans="1:25" x14ac:dyDescent="0.25">
      <c r="A599">
        <v>597</v>
      </c>
      <c r="B599" s="9">
        <f t="shared" si="87"/>
        <v>16.583333333333332</v>
      </c>
      <c r="C599" s="3">
        <f t="shared" ca="1" si="89"/>
        <v>6</v>
      </c>
      <c r="D599">
        <f t="shared" ca="1" si="90"/>
        <v>623.75860999999998</v>
      </c>
      <c r="E599" s="8">
        <f t="shared" ca="1" si="91"/>
        <v>1</v>
      </c>
      <c r="F599" s="8">
        <f t="shared" ca="1" si="92"/>
        <v>572</v>
      </c>
      <c r="G599" s="8">
        <f t="shared" ca="1" si="93"/>
        <v>1.5404224752222115</v>
      </c>
      <c r="H599" s="8" t="str">
        <f t="shared" ca="1" si="94"/>
        <v>-</v>
      </c>
      <c r="I599" s="8" t="str">
        <f t="shared" ca="1" si="95"/>
        <v>-</v>
      </c>
      <c r="K599" s="7">
        <f t="shared" ca="1" si="88"/>
        <v>623.75860999999998</v>
      </c>
      <c r="L599" s="7">
        <f t="array" aca="1" ref="L599:Q599" ca="1">IF(K599&lt;fPower1,(fPower1-K599)*K599*fRev0/dLowInterp1+(K599-fPower0)*K599*fRev1/dLowInterp2,
IF(K599&lt;fPower3,(K599-fPower2)*(K599-fPower3)*fRev1/dHighInterp1-(K599-fPower1)*(K599-fPower3)*fRev2/dHighInterp2+(K599-fPower1)*(K599-fPower2)*fRev3/dHighInterp3,1))</f>
        <v>1</v>
      </c>
      <c r="M599" s="8">
        <f ca="1"/>
        <v>1</v>
      </c>
      <c r="N599" s="8">
        <f ca="1"/>
        <v>1</v>
      </c>
      <c r="O599" s="8">
        <f ca="1"/>
        <v>1</v>
      </c>
      <c r="P599" s="8">
        <f ca="1"/>
        <v>1</v>
      </c>
      <c r="Q599" s="8">
        <f ca="1"/>
        <v>1</v>
      </c>
      <c r="S599" s="10" t="str">
        <f t="shared" ca="1" si="96"/>
        <v>-</v>
      </c>
      <c r="T599" s="6" t="str">
        <f t="array" aca="1" ref="T599:Y599" ca="1">IFERROR(IF(S599&lt;fRev1,(SQRT(dLowCoeffB^2+S599*dLowCoeffA*4)-dLowCoeffB)/(dLowCoeffA*2),
(SQRT(dHighCoeffB^2-(fRev1*fPower2*fPower3/dHighInterp1
-fRev2*fPower1*fPower3/dHighInterp2+fRev3*fPower1*fPower2/dHighInterp3-S599)
*dHighCoeffA*4)+dHighCoeffB)/(dHighCoeffA*2)),"-")</f>
        <v>-</v>
      </c>
      <c r="U599" s="3" t="str">
        <f ca="1"/>
        <v>-</v>
      </c>
      <c r="V599" s="3" t="str">
        <f ca="1"/>
        <v>-</v>
      </c>
      <c r="W599" s="3" t="str">
        <f ca="1"/>
        <v>-</v>
      </c>
      <c r="X599" s="3" t="str">
        <f ca="1"/>
        <v>-</v>
      </c>
      <c r="Y599" s="3" t="str">
        <f ca="1"/>
        <v>-</v>
      </c>
    </row>
    <row r="600" spans="1:25" x14ac:dyDescent="0.25">
      <c r="A600">
        <v>598</v>
      </c>
      <c r="B600" s="9">
        <f t="shared" si="87"/>
        <v>16.611111111111111</v>
      </c>
      <c r="C600" s="3">
        <f t="shared" ca="1" si="89"/>
        <v>6</v>
      </c>
      <c r="D600">
        <f t="shared" ca="1" si="90"/>
        <v>623.75860999999998</v>
      </c>
      <c r="E600" s="8">
        <f t="shared" ca="1" si="91"/>
        <v>1</v>
      </c>
      <c r="F600" s="8">
        <f t="shared" ca="1" si="92"/>
        <v>572</v>
      </c>
      <c r="G600" s="8">
        <f t="shared" ca="1" si="93"/>
        <v>1.5448360554691252</v>
      </c>
      <c r="H600" s="8" t="str">
        <f t="shared" ca="1" si="94"/>
        <v>-</v>
      </c>
      <c r="I600" s="8" t="str">
        <f t="shared" ca="1" si="95"/>
        <v>-</v>
      </c>
      <c r="K600" s="7">
        <f t="shared" ca="1" si="88"/>
        <v>623.75860999999998</v>
      </c>
      <c r="L600" s="7">
        <f t="array" aca="1" ref="L600:Q600" ca="1">IF(K600&lt;fPower1,(fPower1-K600)*K600*fRev0/dLowInterp1+(K600-fPower0)*K600*fRev1/dLowInterp2,
IF(K600&lt;fPower3,(K600-fPower2)*(K600-fPower3)*fRev1/dHighInterp1-(K600-fPower1)*(K600-fPower3)*fRev2/dHighInterp2+(K600-fPower1)*(K600-fPower2)*fRev3/dHighInterp3,1))</f>
        <v>1</v>
      </c>
      <c r="M600" s="8">
        <f ca="1"/>
        <v>1</v>
      </c>
      <c r="N600" s="8">
        <f ca="1"/>
        <v>1</v>
      </c>
      <c r="O600" s="8">
        <f ca="1"/>
        <v>1</v>
      </c>
      <c r="P600" s="8">
        <f ca="1"/>
        <v>1</v>
      </c>
      <c r="Q600" s="8">
        <f ca="1"/>
        <v>1</v>
      </c>
      <c r="S600" s="10" t="str">
        <f t="shared" ca="1" si="96"/>
        <v>-</v>
      </c>
      <c r="T600" s="6" t="str">
        <f t="array" aca="1" ref="T600:Y600" ca="1">IFERROR(IF(S600&lt;fRev1,(SQRT(dLowCoeffB^2+S600*dLowCoeffA*4)-dLowCoeffB)/(dLowCoeffA*2),
(SQRT(dHighCoeffB^2-(fRev1*fPower2*fPower3/dHighInterp1
-fRev2*fPower1*fPower3/dHighInterp2+fRev3*fPower1*fPower2/dHighInterp3-S600)
*dHighCoeffA*4)+dHighCoeffB)/(dHighCoeffA*2)),"-")</f>
        <v>-</v>
      </c>
      <c r="U600" s="3" t="str">
        <f ca="1"/>
        <v>-</v>
      </c>
      <c r="V600" s="3" t="str">
        <f ca="1"/>
        <v>-</v>
      </c>
      <c r="W600" s="3" t="str">
        <f ca="1"/>
        <v>-</v>
      </c>
      <c r="X600" s="3" t="str">
        <f ca="1"/>
        <v>-</v>
      </c>
      <c r="Y600" s="3" t="str">
        <f ca="1"/>
        <v>-</v>
      </c>
    </row>
    <row r="601" spans="1:25" x14ac:dyDescent="0.25">
      <c r="A601">
        <v>599</v>
      </c>
      <c r="B601" s="9">
        <f t="shared" si="87"/>
        <v>16.638888888888889</v>
      </c>
      <c r="C601" s="3">
        <f t="shared" ca="1" si="89"/>
        <v>6</v>
      </c>
      <c r="D601">
        <f t="shared" ca="1" si="90"/>
        <v>623.75860999999998</v>
      </c>
      <c r="E601" s="8">
        <f t="shared" ca="1" si="91"/>
        <v>1</v>
      </c>
      <c r="F601" s="8">
        <f t="shared" ca="1" si="92"/>
        <v>572</v>
      </c>
      <c r="G601" s="8">
        <f t="shared" ca="1" si="93"/>
        <v>1.5492496357160388</v>
      </c>
      <c r="H601" s="8" t="str">
        <f t="shared" ca="1" si="94"/>
        <v>-</v>
      </c>
      <c r="I601" s="8" t="str">
        <f t="shared" ca="1" si="95"/>
        <v>-</v>
      </c>
      <c r="K601" s="7">
        <f t="shared" ca="1" si="88"/>
        <v>623.75860999999998</v>
      </c>
      <c r="L601" s="7">
        <f t="array" aca="1" ref="L601:Q601" ca="1">IF(K601&lt;fPower1,(fPower1-K601)*K601*fRev0/dLowInterp1+(K601-fPower0)*K601*fRev1/dLowInterp2,
IF(K601&lt;fPower3,(K601-fPower2)*(K601-fPower3)*fRev1/dHighInterp1-(K601-fPower1)*(K601-fPower3)*fRev2/dHighInterp2+(K601-fPower1)*(K601-fPower2)*fRev3/dHighInterp3,1))</f>
        <v>1</v>
      </c>
      <c r="M601" s="8">
        <f ca="1"/>
        <v>1</v>
      </c>
      <c r="N601" s="8">
        <f ca="1"/>
        <v>1</v>
      </c>
      <c r="O601" s="8">
        <f ca="1"/>
        <v>1</v>
      </c>
      <c r="P601" s="8">
        <f ca="1"/>
        <v>1</v>
      </c>
      <c r="Q601" s="8">
        <f ca="1"/>
        <v>1</v>
      </c>
      <c r="S601" s="10" t="str">
        <f t="shared" ca="1" si="96"/>
        <v>-</v>
      </c>
      <c r="T601" s="6" t="str">
        <f t="array" aca="1" ref="T601:Y601" ca="1">IFERROR(IF(S601&lt;fRev1,(SQRT(dLowCoeffB^2+S601*dLowCoeffA*4)-dLowCoeffB)/(dLowCoeffA*2),
(SQRT(dHighCoeffB^2-(fRev1*fPower2*fPower3/dHighInterp1
-fRev2*fPower1*fPower3/dHighInterp2+fRev3*fPower1*fPower2/dHighInterp3-S601)
*dHighCoeffA*4)+dHighCoeffB)/(dHighCoeffA*2)),"-")</f>
        <v>-</v>
      </c>
      <c r="U601" s="3" t="str">
        <f ca="1"/>
        <v>-</v>
      </c>
      <c r="V601" s="3" t="str">
        <f ca="1"/>
        <v>-</v>
      </c>
      <c r="W601" s="3" t="str">
        <f ca="1"/>
        <v>-</v>
      </c>
      <c r="X601" s="3" t="str">
        <f ca="1"/>
        <v>-</v>
      </c>
      <c r="Y601" s="3" t="str">
        <f ca="1"/>
        <v>-</v>
      </c>
    </row>
    <row r="602" spans="1:25" x14ac:dyDescent="0.25">
      <c r="A602">
        <v>600</v>
      </c>
      <c r="B602" s="9">
        <f t="shared" si="87"/>
        <v>16.666666666666668</v>
      </c>
      <c r="C602" s="3">
        <f t="shared" ca="1" si="89"/>
        <v>6</v>
      </c>
      <c r="D602">
        <f t="shared" ca="1" si="90"/>
        <v>623.75860999999998</v>
      </c>
      <c r="E602" s="8">
        <f t="shared" ca="1" si="91"/>
        <v>1</v>
      </c>
      <c r="F602" s="8">
        <f t="shared" ca="1" si="92"/>
        <v>572</v>
      </c>
      <c r="G602" s="8">
        <f t="shared" ca="1" si="93"/>
        <v>1.5536632159629524</v>
      </c>
      <c r="H602" s="8" t="str">
        <f t="shared" ca="1" si="94"/>
        <v>-</v>
      </c>
      <c r="I602" s="8" t="str">
        <f t="shared" ca="1" si="95"/>
        <v>-</v>
      </c>
      <c r="K602" s="7">
        <f t="shared" ca="1" si="88"/>
        <v>623.75860999999998</v>
      </c>
      <c r="L602" s="7">
        <f t="array" aca="1" ref="L602:Q602" ca="1">IF(K602&lt;fPower1,(fPower1-K602)*K602*fRev0/dLowInterp1+(K602-fPower0)*K602*fRev1/dLowInterp2,
IF(K602&lt;fPower3,(K602-fPower2)*(K602-fPower3)*fRev1/dHighInterp1-(K602-fPower1)*(K602-fPower3)*fRev2/dHighInterp2+(K602-fPower1)*(K602-fPower2)*fRev3/dHighInterp3,1))</f>
        <v>1</v>
      </c>
      <c r="M602" s="8">
        <f ca="1"/>
        <v>1</v>
      </c>
      <c r="N602" s="8">
        <f ca="1"/>
        <v>1</v>
      </c>
      <c r="O602" s="8">
        <f ca="1"/>
        <v>1</v>
      </c>
      <c r="P602" s="8">
        <f ca="1"/>
        <v>1</v>
      </c>
      <c r="Q602" s="8">
        <f ca="1"/>
        <v>1</v>
      </c>
      <c r="S602" s="10" t="str">
        <f t="shared" ca="1" si="96"/>
        <v>-</v>
      </c>
      <c r="T602" s="6" t="str">
        <f t="array" aca="1" ref="T602:Y602" ca="1">IFERROR(IF(S602&lt;fRev1,(SQRT(dLowCoeffB^2+S602*dLowCoeffA*4)-dLowCoeffB)/(dLowCoeffA*2),
(SQRT(dHighCoeffB^2-(fRev1*fPower2*fPower3/dHighInterp1
-fRev2*fPower1*fPower3/dHighInterp2+fRev3*fPower1*fPower2/dHighInterp3-S602)
*dHighCoeffA*4)+dHighCoeffB)/(dHighCoeffA*2)),"-")</f>
        <v>-</v>
      </c>
      <c r="U602" s="3" t="str">
        <f ca="1"/>
        <v>-</v>
      </c>
      <c r="V602" s="3" t="str">
        <f ca="1"/>
        <v>-</v>
      </c>
      <c r="W602" s="3" t="str">
        <f ca="1"/>
        <v>-</v>
      </c>
      <c r="X602" s="3" t="str">
        <f ca="1"/>
        <v>-</v>
      </c>
      <c r="Y602" s="3" t="str">
        <f ca="1"/>
        <v>-</v>
      </c>
    </row>
    <row r="603" spans="1:25" x14ac:dyDescent="0.25">
      <c r="A603">
        <v>601</v>
      </c>
      <c r="B603" s="9">
        <f t="shared" si="87"/>
        <v>16.694444444444443</v>
      </c>
      <c r="C603" s="3">
        <f t="shared" ca="1" si="89"/>
        <v>6</v>
      </c>
      <c r="D603">
        <f t="shared" ca="1" si="90"/>
        <v>623.75860999999998</v>
      </c>
      <c r="E603" s="8">
        <f t="shared" ca="1" si="91"/>
        <v>1</v>
      </c>
      <c r="F603" s="8">
        <f t="shared" ca="1" si="92"/>
        <v>572</v>
      </c>
      <c r="G603" s="8">
        <f t="shared" ca="1" si="93"/>
        <v>1.5580767962098661</v>
      </c>
      <c r="H603" s="8" t="str">
        <f t="shared" ca="1" si="94"/>
        <v>-</v>
      </c>
      <c r="I603" s="8" t="str">
        <f t="shared" ca="1" si="95"/>
        <v>-</v>
      </c>
      <c r="K603" s="7">
        <f t="shared" ca="1" si="88"/>
        <v>623.75860999999998</v>
      </c>
      <c r="L603" s="7">
        <f t="array" aca="1" ref="L603:Q603" ca="1">IF(K603&lt;fPower1,(fPower1-K603)*K603*fRev0/dLowInterp1+(K603-fPower0)*K603*fRev1/dLowInterp2,
IF(K603&lt;fPower3,(K603-fPower2)*(K603-fPower3)*fRev1/dHighInterp1-(K603-fPower1)*(K603-fPower3)*fRev2/dHighInterp2+(K603-fPower1)*(K603-fPower2)*fRev3/dHighInterp3,1))</f>
        <v>1</v>
      </c>
      <c r="M603" s="8">
        <f ca="1"/>
        <v>1</v>
      </c>
      <c r="N603" s="8">
        <f ca="1"/>
        <v>1</v>
      </c>
      <c r="O603" s="8">
        <f ca="1"/>
        <v>1</v>
      </c>
      <c r="P603" s="8">
        <f ca="1"/>
        <v>1</v>
      </c>
      <c r="Q603" s="8">
        <f ca="1"/>
        <v>1</v>
      </c>
      <c r="S603" s="10" t="str">
        <f t="shared" ca="1" si="96"/>
        <v>-</v>
      </c>
      <c r="T603" s="6" t="str">
        <f t="array" aca="1" ref="T603:Y603" ca="1">IFERROR(IF(S603&lt;fRev1,(SQRT(dLowCoeffB^2+S603*dLowCoeffA*4)-dLowCoeffB)/(dLowCoeffA*2),
(SQRT(dHighCoeffB^2-(fRev1*fPower2*fPower3/dHighInterp1
-fRev2*fPower1*fPower3/dHighInterp2+fRev3*fPower1*fPower2/dHighInterp3-S603)
*dHighCoeffA*4)+dHighCoeffB)/(dHighCoeffA*2)),"-")</f>
        <v>-</v>
      </c>
      <c r="U603" s="3" t="str">
        <f ca="1"/>
        <v>-</v>
      </c>
      <c r="V603" s="3" t="str">
        <f ca="1"/>
        <v>-</v>
      </c>
      <c r="W603" s="3" t="str">
        <f ca="1"/>
        <v>-</v>
      </c>
      <c r="X603" s="3" t="str">
        <f ca="1"/>
        <v>-</v>
      </c>
      <c r="Y603" s="3" t="str">
        <f ca="1"/>
        <v>-</v>
      </c>
    </row>
    <row r="604" spans="1:25" x14ac:dyDescent="0.25">
      <c r="A604">
        <v>602</v>
      </c>
      <c r="B604" s="9">
        <f t="shared" si="87"/>
        <v>16.722222222222221</v>
      </c>
      <c r="C604" s="3">
        <f t="shared" ca="1" si="89"/>
        <v>6</v>
      </c>
      <c r="D604">
        <f t="shared" ca="1" si="90"/>
        <v>623.75860999999998</v>
      </c>
      <c r="E604" s="8">
        <f t="shared" ca="1" si="91"/>
        <v>1</v>
      </c>
      <c r="F604" s="8">
        <f t="shared" ca="1" si="92"/>
        <v>572</v>
      </c>
      <c r="G604" s="8">
        <f t="shared" ca="1" si="93"/>
        <v>1.5624903764567797</v>
      </c>
      <c r="H604" s="8" t="str">
        <f t="shared" ca="1" si="94"/>
        <v>-</v>
      </c>
      <c r="I604" s="8" t="str">
        <f t="shared" ca="1" si="95"/>
        <v>-</v>
      </c>
      <c r="K604" s="7">
        <f t="shared" ca="1" si="88"/>
        <v>623.75860999999998</v>
      </c>
      <c r="L604" s="7">
        <f t="array" aca="1" ref="L604:Q604" ca="1">IF(K604&lt;fPower1,(fPower1-K604)*K604*fRev0/dLowInterp1+(K604-fPower0)*K604*fRev1/dLowInterp2,
IF(K604&lt;fPower3,(K604-fPower2)*(K604-fPower3)*fRev1/dHighInterp1-(K604-fPower1)*(K604-fPower3)*fRev2/dHighInterp2+(K604-fPower1)*(K604-fPower2)*fRev3/dHighInterp3,1))</f>
        <v>1</v>
      </c>
      <c r="M604" s="8">
        <f ca="1"/>
        <v>1</v>
      </c>
      <c r="N604" s="8">
        <f ca="1"/>
        <v>1</v>
      </c>
      <c r="O604" s="8">
        <f ca="1"/>
        <v>1</v>
      </c>
      <c r="P604" s="8">
        <f ca="1"/>
        <v>1</v>
      </c>
      <c r="Q604" s="8">
        <f ca="1"/>
        <v>1</v>
      </c>
      <c r="S604" s="10" t="str">
        <f t="shared" ca="1" si="96"/>
        <v>-</v>
      </c>
      <c r="T604" s="6" t="str">
        <f t="array" aca="1" ref="T604:Y604" ca="1">IFERROR(IF(S604&lt;fRev1,(SQRT(dLowCoeffB^2+S604*dLowCoeffA*4)-dLowCoeffB)/(dLowCoeffA*2),
(SQRT(dHighCoeffB^2-(fRev1*fPower2*fPower3/dHighInterp1
-fRev2*fPower1*fPower3/dHighInterp2+fRev3*fPower1*fPower2/dHighInterp3-S604)
*dHighCoeffA*4)+dHighCoeffB)/(dHighCoeffA*2)),"-")</f>
        <v>-</v>
      </c>
      <c r="U604" s="3" t="str">
        <f ca="1"/>
        <v>-</v>
      </c>
      <c r="V604" s="3" t="str">
        <f ca="1"/>
        <v>-</v>
      </c>
      <c r="W604" s="3" t="str">
        <f ca="1"/>
        <v>-</v>
      </c>
      <c r="X604" s="3" t="str">
        <f ca="1"/>
        <v>-</v>
      </c>
      <c r="Y604" s="3" t="str">
        <f ca="1"/>
        <v>-</v>
      </c>
    </row>
    <row r="605" spans="1:25" x14ac:dyDescent="0.25">
      <c r="A605">
        <v>603</v>
      </c>
      <c r="B605" s="9">
        <f t="shared" si="87"/>
        <v>16.75</v>
      </c>
      <c r="C605" s="3">
        <f t="shared" ca="1" si="89"/>
        <v>6</v>
      </c>
      <c r="D605">
        <f t="shared" ca="1" si="90"/>
        <v>623.75860999999998</v>
      </c>
      <c r="E605" s="8">
        <f t="shared" ca="1" si="91"/>
        <v>1</v>
      </c>
      <c r="F605" s="8">
        <f t="shared" ca="1" si="92"/>
        <v>572</v>
      </c>
      <c r="G605" s="8">
        <f t="shared" ca="1" si="93"/>
        <v>1.5669039567036933</v>
      </c>
      <c r="H605" s="8" t="str">
        <f t="shared" ca="1" si="94"/>
        <v>-</v>
      </c>
      <c r="I605" s="8" t="str">
        <f t="shared" ca="1" si="95"/>
        <v>-</v>
      </c>
      <c r="K605" s="7">
        <f t="shared" ca="1" si="88"/>
        <v>623.75860999999998</v>
      </c>
      <c r="L605" s="7">
        <f t="array" aca="1" ref="L605:Q605" ca="1">IF(K605&lt;fPower1,(fPower1-K605)*K605*fRev0/dLowInterp1+(K605-fPower0)*K605*fRev1/dLowInterp2,
IF(K605&lt;fPower3,(K605-fPower2)*(K605-fPower3)*fRev1/dHighInterp1-(K605-fPower1)*(K605-fPower3)*fRev2/dHighInterp2+(K605-fPower1)*(K605-fPower2)*fRev3/dHighInterp3,1))</f>
        <v>1</v>
      </c>
      <c r="M605" s="8">
        <f ca="1"/>
        <v>1</v>
      </c>
      <c r="N605" s="8">
        <f ca="1"/>
        <v>1</v>
      </c>
      <c r="O605" s="8">
        <f ca="1"/>
        <v>1</v>
      </c>
      <c r="P605" s="8">
        <f ca="1"/>
        <v>1</v>
      </c>
      <c r="Q605" s="8">
        <f ca="1"/>
        <v>1</v>
      </c>
      <c r="S605" s="10" t="str">
        <f t="shared" ca="1" si="96"/>
        <v>-</v>
      </c>
      <c r="T605" s="6" t="str">
        <f t="array" aca="1" ref="T605:Y605" ca="1">IFERROR(IF(S605&lt;fRev1,(SQRT(dLowCoeffB^2+S605*dLowCoeffA*4)-dLowCoeffB)/(dLowCoeffA*2),
(SQRT(dHighCoeffB^2-(fRev1*fPower2*fPower3/dHighInterp1
-fRev2*fPower1*fPower3/dHighInterp2+fRev3*fPower1*fPower2/dHighInterp3-S605)
*dHighCoeffA*4)+dHighCoeffB)/(dHighCoeffA*2)),"-")</f>
        <v>-</v>
      </c>
      <c r="U605" s="3" t="str">
        <f ca="1"/>
        <v>-</v>
      </c>
      <c r="V605" s="3" t="str">
        <f ca="1"/>
        <v>-</v>
      </c>
      <c r="W605" s="3" t="str">
        <f ca="1"/>
        <v>-</v>
      </c>
      <c r="X605" s="3" t="str">
        <f ca="1"/>
        <v>-</v>
      </c>
      <c r="Y605" s="3" t="str">
        <f ca="1"/>
        <v>-</v>
      </c>
    </row>
    <row r="606" spans="1:25" x14ac:dyDescent="0.25">
      <c r="A606">
        <v>604</v>
      </c>
      <c r="B606" s="9">
        <f t="shared" si="87"/>
        <v>16.777777777777779</v>
      </c>
      <c r="C606" s="3">
        <f t="shared" ca="1" si="89"/>
        <v>6</v>
      </c>
      <c r="D606">
        <f t="shared" ca="1" si="90"/>
        <v>623.75860999999998</v>
      </c>
      <c r="E606" s="8">
        <f t="shared" ca="1" si="91"/>
        <v>1</v>
      </c>
      <c r="F606" s="8">
        <f t="shared" ca="1" si="92"/>
        <v>572</v>
      </c>
      <c r="G606" s="8">
        <f t="shared" ca="1" si="93"/>
        <v>1.5713175369506069</v>
      </c>
      <c r="H606" s="8" t="str">
        <f t="shared" ca="1" si="94"/>
        <v>-</v>
      </c>
      <c r="I606" s="8" t="str">
        <f t="shared" ca="1" si="95"/>
        <v>-</v>
      </c>
      <c r="K606" s="7">
        <f t="shared" ca="1" si="88"/>
        <v>623.75860999999998</v>
      </c>
      <c r="L606" s="7">
        <f t="array" aca="1" ref="L606:Q606" ca="1">IF(K606&lt;fPower1,(fPower1-K606)*K606*fRev0/dLowInterp1+(K606-fPower0)*K606*fRev1/dLowInterp2,
IF(K606&lt;fPower3,(K606-fPower2)*(K606-fPower3)*fRev1/dHighInterp1-(K606-fPower1)*(K606-fPower3)*fRev2/dHighInterp2+(K606-fPower1)*(K606-fPower2)*fRev3/dHighInterp3,1))</f>
        <v>1</v>
      </c>
      <c r="M606" s="8">
        <f ca="1"/>
        <v>1</v>
      </c>
      <c r="N606" s="8">
        <f ca="1"/>
        <v>1</v>
      </c>
      <c r="O606" s="8">
        <f ca="1"/>
        <v>1</v>
      </c>
      <c r="P606" s="8">
        <f ca="1"/>
        <v>1</v>
      </c>
      <c r="Q606" s="8">
        <f ca="1"/>
        <v>1</v>
      </c>
      <c r="S606" s="10" t="str">
        <f t="shared" ca="1" si="96"/>
        <v>-</v>
      </c>
      <c r="T606" s="6" t="str">
        <f t="array" aca="1" ref="T606:Y606" ca="1">IFERROR(IF(S606&lt;fRev1,(SQRT(dLowCoeffB^2+S606*dLowCoeffA*4)-dLowCoeffB)/(dLowCoeffA*2),
(SQRT(dHighCoeffB^2-(fRev1*fPower2*fPower3/dHighInterp1
-fRev2*fPower1*fPower3/dHighInterp2+fRev3*fPower1*fPower2/dHighInterp3-S606)
*dHighCoeffA*4)+dHighCoeffB)/(dHighCoeffA*2)),"-")</f>
        <v>-</v>
      </c>
      <c r="U606" s="3" t="str">
        <f ca="1"/>
        <v>-</v>
      </c>
      <c r="V606" s="3" t="str">
        <f ca="1"/>
        <v>-</v>
      </c>
      <c r="W606" s="3" t="str">
        <f ca="1"/>
        <v>-</v>
      </c>
      <c r="X606" s="3" t="str">
        <f ca="1"/>
        <v>-</v>
      </c>
      <c r="Y606" s="3" t="str">
        <f ca="1"/>
        <v>-</v>
      </c>
    </row>
    <row r="607" spans="1:25" x14ac:dyDescent="0.25">
      <c r="A607">
        <v>605</v>
      </c>
      <c r="B607" s="9">
        <f t="shared" si="87"/>
        <v>16.805555555555557</v>
      </c>
      <c r="C607" s="3">
        <f t="shared" ca="1" si="89"/>
        <v>6</v>
      </c>
      <c r="D607">
        <f t="shared" ca="1" si="90"/>
        <v>623.75860999999998</v>
      </c>
      <c r="E607" s="8">
        <f t="shared" ca="1" si="91"/>
        <v>1</v>
      </c>
      <c r="F607" s="8">
        <f t="shared" ca="1" si="92"/>
        <v>572</v>
      </c>
      <c r="G607" s="8">
        <f t="shared" ca="1" si="93"/>
        <v>1.5757311171975206</v>
      </c>
      <c r="H607" s="8" t="str">
        <f t="shared" ca="1" si="94"/>
        <v>-</v>
      </c>
      <c r="I607" s="8" t="str">
        <f t="shared" ca="1" si="95"/>
        <v>-</v>
      </c>
      <c r="K607" s="7">
        <f t="shared" ca="1" si="88"/>
        <v>623.75860999999998</v>
      </c>
      <c r="L607" s="7">
        <f t="array" aca="1" ref="L607:Q607" ca="1">IF(K607&lt;fPower1,(fPower1-K607)*K607*fRev0/dLowInterp1+(K607-fPower0)*K607*fRev1/dLowInterp2,
IF(K607&lt;fPower3,(K607-fPower2)*(K607-fPower3)*fRev1/dHighInterp1-(K607-fPower1)*(K607-fPower3)*fRev2/dHighInterp2+(K607-fPower1)*(K607-fPower2)*fRev3/dHighInterp3,1))</f>
        <v>1</v>
      </c>
      <c r="M607" s="8">
        <f ca="1"/>
        <v>1</v>
      </c>
      <c r="N607" s="8">
        <f ca="1"/>
        <v>1</v>
      </c>
      <c r="O607" s="8">
        <f ca="1"/>
        <v>1</v>
      </c>
      <c r="P607" s="8">
        <f ca="1"/>
        <v>1</v>
      </c>
      <c r="Q607" s="8">
        <f ca="1"/>
        <v>1</v>
      </c>
      <c r="S607" s="10" t="str">
        <f t="shared" ca="1" si="96"/>
        <v>-</v>
      </c>
      <c r="T607" s="6" t="str">
        <f t="array" aca="1" ref="T607:Y607" ca="1">IFERROR(IF(S607&lt;fRev1,(SQRT(dLowCoeffB^2+S607*dLowCoeffA*4)-dLowCoeffB)/(dLowCoeffA*2),
(SQRT(dHighCoeffB^2-(fRev1*fPower2*fPower3/dHighInterp1
-fRev2*fPower1*fPower3/dHighInterp2+fRev3*fPower1*fPower2/dHighInterp3-S607)
*dHighCoeffA*4)+dHighCoeffB)/(dHighCoeffA*2)),"-")</f>
        <v>-</v>
      </c>
      <c r="U607" s="3" t="str">
        <f ca="1"/>
        <v>-</v>
      </c>
      <c r="V607" s="3" t="str">
        <f ca="1"/>
        <v>-</v>
      </c>
      <c r="W607" s="3" t="str">
        <f ca="1"/>
        <v>-</v>
      </c>
      <c r="X607" s="3" t="str">
        <f ca="1"/>
        <v>-</v>
      </c>
      <c r="Y607" s="3" t="str">
        <f ca="1"/>
        <v>-</v>
      </c>
    </row>
    <row r="608" spans="1:25" x14ac:dyDescent="0.25">
      <c r="A608">
        <v>606</v>
      </c>
      <c r="B608" s="9">
        <f t="shared" si="87"/>
        <v>16.833333333333332</v>
      </c>
      <c r="C608" s="3">
        <f t="shared" ca="1" si="89"/>
        <v>6</v>
      </c>
      <c r="D608">
        <f t="shared" ca="1" si="90"/>
        <v>623.75860999999998</v>
      </c>
      <c r="E608" s="8">
        <f t="shared" ca="1" si="91"/>
        <v>1</v>
      </c>
      <c r="F608" s="8">
        <f t="shared" ca="1" si="92"/>
        <v>572</v>
      </c>
      <c r="G608" s="8">
        <f t="shared" ca="1" si="93"/>
        <v>1.5801446974444342</v>
      </c>
      <c r="H608" s="8" t="str">
        <f t="shared" ca="1" si="94"/>
        <v>-</v>
      </c>
      <c r="I608" s="8" t="str">
        <f t="shared" ca="1" si="95"/>
        <v>-</v>
      </c>
      <c r="K608" s="7">
        <f t="shared" ca="1" si="88"/>
        <v>623.75860999999998</v>
      </c>
      <c r="L608" s="7">
        <f t="array" aca="1" ref="L608:Q608" ca="1">IF(K608&lt;fPower1,(fPower1-K608)*K608*fRev0/dLowInterp1+(K608-fPower0)*K608*fRev1/dLowInterp2,
IF(K608&lt;fPower3,(K608-fPower2)*(K608-fPower3)*fRev1/dHighInterp1-(K608-fPower1)*(K608-fPower3)*fRev2/dHighInterp2+(K608-fPower1)*(K608-fPower2)*fRev3/dHighInterp3,1))</f>
        <v>1</v>
      </c>
      <c r="M608" s="8">
        <f ca="1"/>
        <v>1</v>
      </c>
      <c r="N608" s="8">
        <f ca="1"/>
        <v>1</v>
      </c>
      <c r="O608" s="8">
        <f ca="1"/>
        <v>1</v>
      </c>
      <c r="P608" s="8">
        <f ca="1"/>
        <v>1</v>
      </c>
      <c r="Q608" s="8">
        <f ca="1"/>
        <v>1</v>
      </c>
      <c r="S608" s="10" t="str">
        <f t="shared" ca="1" si="96"/>
        <v>-</v>
      </c>
      <c r="T608" s="6" t="str">
        <f t="array" aca="1" ref="T608:Y608" ca="1">IFERROR(IF(S608&lt;fRev1,(SQRT(dLowCoeffB^2+S608*dLowCoeffA*4)-dLowCoeffB)/(dLowCoeffA*2),
(SQRT(dHighCoeffB^2-(fRev1*fPower2*fPower3/dHighInterp1
-fRev2*fPower1*fPower3/dHighInterp2+fRev3*fPower1*fPower2/dHighInterp3-S608)
*dHighCoeffA*4)+dHighCoeffB)/(dHighCoeffA*2)),"-")</f>
        <v>-</v>
      </c>
      <c r="U608" s="3" t="str">
        <f ca="1"/>
        <v>-</v>
      </c>
      <c r="V608" s="3" t="str">
        <f ca="1"/>
        <v>-</v>
      </c>
      <c r="W608" s="3" t="str">
        <f ca="1"/>
        <v>-</v>
      </c>
      <c r="X608" s="3" t="str">
        <f ca="1"/>
        <v>-</v>
      </c>
      <c r="Y608" s="3" t="str">
        <f ca="1"/>
        <v>-</v>
      </c>
    </row>
    <row r="609" spans="1:25" x14ac:dyDescent="0.25">
      <c r="A609">
        <v>607</v>
      </c>
      <c r="B609" s="9">
        <f t="shared" si="87"/>
        <v>16.861111111111111</v>
      </c>
      <c r="C609" s="3">
        <f t="shared" ca="1" si="89"/>
        <v>6</v>
      </c>
      <c r="D609">
        <f t="shared" ca="1" si="90"/>
        <v>623.75860999999998</v>
      </c>
      <c r="E609" s="8">
        <f t="shared" ca="1" si="91"/>
        <v>1</v>
      </c>
      <c r="F609" s="8">
        <f t="shared" ca="1" si="92"/>
        <v>572</v>
      </c>
      <c r="G609" s="8">
        <f t="shared" ca="1" si="93"/>
        <v>1.5845582776913478</v>
      </c>
      <c r="H609" s="8" t="str">
        <f t="shared" ca="1" si="94"/>
        <v>-</v>
      </c>
      <c r="I609" s="8" t="str">
        <f t="shared" ca="1" si="95"/>
        <v>-</v>
      </c>
      <c r="K609" s="7">
        <f t="shared" ca="1" si="88"/>
        <v>623.75860999999998</v>
      </c>
      <c r="L609" s="7">
        <f t="array" aca="1" ref="L609:Q609" ca="1">IF(K609&lt;fPower1,(fPower1-K609)*K609*fRev0/dLowInterp1+(K609-fPower0)*K609*fRev1/dLowInterp2,
IF(K609&lt;fPower3,(K609-fPower2)*(K609-fPower3)*fRev1/dHighInterp1-(K609-fPower1)*(K609-fPower3)*fRev2/dHighInterp2+(K609-fPower1)*(K609-fPower2)*fRev3/dHighInterp3,1))</f>
        <v>1</v>
      </c>
      <c r="M609" s="8">
        <f ca="1"/>
        <v>1</v>
      </c>
      <c r="N609" s="8">
        <f ca="1"/>
        <v>1</v>
      </c>
      <c r="O609" s="8">
        <f ca="1"/>
        <v>1</v>
      </c>
      <c r="P609" s="8">
        <f ca="1"/>
        <v>1</v>
      </c>
      <c r="Q609" s="8">
        <f ca="1"/>
        <v>1</v>
      </c>
      <c r="S609" s="10" t="str">
        <f t="shared" ca="1" si="96"/>
        <v>-</v>
      </c>
      <c r="T609" s="6" t="str">
        <f t="array" aca="1" ref="T609:Y609" ca="1">IFERROR(IF(S609&lt;fRev1,(SQRT(dLowCoeffB^2+S609*dLowCoeffA*4)-dLowCoeffB)/(dLowCoeffA*2),
(SQRT(dHighCoeffB^2-(fRev1*fPower2*fPower3/dHighInterp1
-fRev2*fPower1*fPower3/dHighInterp2+fRev3*fPower1*fPower2/dHighInterp3-S609)
*dHighCoeffA*4)+dHighCoeffB)/(dHighCoeffA*2)),"-")</f>
        <v>-</v>
      </c>
      <c r="U609" s="3" t="str">
        <f ca="1"/>
        <v>-</v>
      </c>
      <c r="V609" s="3" t="str">
        <f ca="1"/>
        <v>-</v>
      </c>
      <c r="W609" s="3" t="str">
        <f ca="1"/>
        <v>-</v>
      </c>
      <c r="X609" s="3" t="str">
        <f ca="1"/>
        <v>-</v>
      </c>
      <c r="Y609" s="3" t="str">
        <f ca="1"/>
        <v>-</v>
      </c>
    </row>
    <row r="610" spans="1:25" x14ac:dyDescent="0.25">
      <c r="A610">
        <v>608</v>
      </c>
      <c r="B610" s="9">
        <f t="shared" si="87"/>
        <v>16.888888888888889</v>
      </c>
      <c r="C610" s="3">
        <f t="shared" ca="1" si="89"/>
        <v>6</v>
      </c>
      <c r="D610">
        <f t="shared" ca="1" si="90"/>
        <v>623.75860999999998</v>
      </c>
      <c r="E610" s="8">
        <f t="shared" ca="1" si="91"/>
        <v>1</v>
      </c>
      <c r="F610" s="8">
        <f t="shared" ca="1" si="92"/>
        <v>572</v>
      </c>
      <c r="G610" s="8">
        <f t="shared" ca="1" si="93"/>
        <v>1.5889718579382615</v>
      </c>
      <c r="H610" s="8" t="str">
        <f t="shared" ca="1" si="94"/>
        <v>-</v>
      </c>
      <c r="I610" s="8" t="str">
        <f t="shared" ca="1" si="95"/>
        <v>-</v>
      </c>
      <c r="K610" s="7">
        <f t="shared" ca="1" si="88"/>
        <v>623.75860999999998</v>
      </c>
      <c r="L610" s="7">
        <f t="array" aca="1" ref="L610:Q610" ca="1">IF(K610&lt;fPower1,(fPower1-K610)*K610*fRev0/dLowInterp1+(K610-fPower0)*K610*fRev1/dLowInterp2,
IF(K610&lt;fPower3,(K610-fPower2)*(K610-fPower3)*fRev1/dHighInterp1-(K610-fPower1)*(K610-fPower3)*fRev2/dHighInterp2+(K610-fPower1)*(K610-fPower2)*fRev3/dHighInterp3,1))</f>
        <v>1</v>
      </c>
      <c r="M610" s="8">
        <f ca="1"/>
        <v>1</v>
      </c>
      <c r="N610" s="8">
        <f ca="1"/>
        <v>1</v>
      </c>
      <c r="O610" s="8">
        <f ca="1"/>
        <v>1</v>
      </c>
      <c r="P610" s="8">
        <f ca="1"/>
        <v>1</v>
      </c>
      <c r="Q610" s="8">
        <f ca="1"/>
        <v>1</v>
      </c>
      <c r="S610" s="10" t="str">
        <f t="shared" ca="1" si="96"/>
        <v>-</v>
      </c>
      <c r="T610" s="6" t="str">
        <f t="array" aca="1" ref="T610:Y610" ca="1">IFERROR(IF(S610&lt;fRev1,(SQRT(dLowCoeffB^2+S610*dLowCoeffA*4)-dLowCoeffB)/(dLowCoeffA*2),
(SQRT(dHighCoeffB^2-(fRev1*fPower2*fPower3/dHighInterp1
-fRev2*fPower1*fPower3/dHighInterp2+fRev3*fPower1*fPower2/dHighInterp3-S610)
*dHighCoeffA*4)+dHighCoeffB)/(dHighCoeffA*2)),"-")</f>
        <v>-</v>
      </c>
      <c r="U610" s="3" t="str">
        <f ca="1"/>
        <v>-</v>
      </c>
      <c r="V610" s="3" t="str">
        <f ca="1"/>
        <v>-</v>
      </c>
      <c r="W610" s="3" t="str">
        <f ca="1"/>
        <v>-</v>
      </c>
      <c r="X610" s="3" t="str">
        <f ca="1"/>
        <v>-</v>
      </c>
      <c r="Y610" s="3" t="str">
        <f ca="1"/>
        <v>-</v>
      </c>
    </row>
    <row r="611" spans="1:25" x14ac:dyDescent="0.25">
      <c r="A611">
        <v>609</v>
      </c>
      <c r="B611" s="9">
        <f t="shared" si="87"/>
        <v>16.916666666666668</v>
      </c>
      <c r="C611" s="3">
        <f t="shared" ca="1" si="89"/>
        <v>6</v>
      </c>
      <c r="D611">
        <f t="shared" ca="1" si="90"/>
        <v>623.75860999999998</v>
      </c>
      <c r="E611" s="8">
        <f t="shared" ca="1" si="91"/>
        <v>1</v>
      </c>
      <c r="F611" s="8">
        <f t="shared" ca="1" si="92"/>
        <v>572</v>
      </c>
      <c r="G611" s="8">
        <f t="shared" ca="1" si="93"/>
        <v>1.5933854381851751</v>
      </c>
      <c r="H611" s="8" t="str">
        <f t="shared" ca="1" si="94"/>
        <v>-</v>
      </c>
      <c r="I611" s="8" t="str">
        <f t="shared" ca="1" si="95"/>
        <v>-</v>
      </c>
      <c r="K611" s="7">
        <f t="shared" ca="1" si="88"/>
        <v>623.75860999999998</v>
      </c>
      <c r="L611" s="7">
        <f t="array" aca="1" ref="L611:Q611" ca="1">IF(K611&lt;fPower1,(fPower1-K611)*K611*fRev0/dLowInterp1+(K611-fPower0)*K611*fRev1/dLowInterp2,
IF(K611&lt;fPower3,(K611-fPower2)*(K611-fPower3)*fRev1/dHighInterp1-(K611-fPower1)*(K611-fPower3)*fRev2/dHighInterp2+(K611-fPower1)*(K611-fPower2)*fRev3/dHighInterp3,1))</f>
        <v>1</v>
      </c>
      <c r="M611" s="8">
        <f ca="1"/>
        <v>1</v>
      </c>
      <c r="N611" s="8">
        <f ca="1"/>
        <v>1</v>
      </c>
      <c r="O611" s="8">
        <f ca="1"/>
        <v>1</v>
      </c>
      <c r="P611" s="8">
        <f ca="1"/>
        <v>1</v>
      </c>
      <c r="Q611" s="8">
        <f ca="1"/>
        <v>1</v>
      </c>
      <c r="S611" s="10" t="str">
        <f t="shared" ca="1" si="96"/>
        <v>-</v>
      </c>
      <c r="T611" s="6" t="str">
        <f t="array" aca="1" ref="T611:Y611" ca="1">IFERROR(IF(S611&lt;fRev1,(SQRT(dLowCoeffB^2+S611*dLowCoeffA*4)-dLowCoeffB)/(dLowCoeffA*2),
(SQRT(dHighCoeffB^2-(fRev1*fPower2*fPower3/dHighInterp1
-fRev2*fPower1*fPower3/dHighInterp2+fRev3*fPower1*fPower2/dHighInterp3-S611)
*dHighCoeffA*4)+dHighCoeffB)/(dHighCoeffA*2)),"-")</f>
        <v>-</v>
      </c>
      <c r="U611" s="3" t="str">
        <f ca="1"/>
        <v>-</v>
      </c>
      <c r="V611" s="3" t="str">
        <f ca="1"/>
        <v>-</v>
      </c>
      <c r="W611" s="3" t="str">
        <f ca="1"/>
        <v>-</v>
      </c>
      <c r="X611" s="3" t="str">
        <f ca="1"/>
        <v>-</v>
      </c>
      <c r="Y611" s="3" t="str">
        <f ca="1"/>
        <v>-</v>
      </c>
    </row>
    <row r="612" spans="1:25" x14ac:dyDescent="0.25">
      <c r="A612">
        <v>610</v>
      </c>
      <c r="B612" s="9">
        <f t="shared" si="87"/>
        <v>16.944444444444443</v>
      </c>
      <c r="C612" s="3">
        <f t="shared" ca="1" si="89"/>
        <v>6</v>
      </c>
      <c r="D612">
        <f t="shared" ca="1" si="90"/>
        <v>623.75860999999998</v>
      </c>
      <c r="E612" s="8">
        <f t="shared" ca="1" si="91"/>
        <v>1</v>
      </c>
      <c r="F612" s="8">
        <f t="shared" ca="1" si="92"/>
        <v>572</v>
      </c>
      <c r="G612" s="8">
        <f t="shared" ca="1" si="93"/>
        <v>1.5977990184320887</v>
      </c>
      <c r="H612" s="8" t="str">
        <f t="shared" ca="1" si="94"/>
        <v>-</v>
      </c>
      <c r="I612" s="8" t="str">
        <f t="shared" ca="1" si="95"/>
        <v>-</v>
      </c>
      <c r="K612" s="7">
        <f t="shared" ca="1" si="88"/>
        <v>623.75860999999998</v>
      </c>
      <c r="L612" s="7">
        <f t="array" aca="1" ref="L612:Q612" ca="1">IF(K612&lt;fPower1,(fPower1-K612)*K612*fRev0/dLowInterp1+(K612-fPower0)*K612*fRev1/dLowInterp2,
IF(K612&lt;fPower3,(K612-fPower2)*(K612-fPower3)*fRev1/dHighInterp1-(K612-fPower1)*(K612-fPower3)*fRev2/dHighInterp2+(K612-fPower1)*(K612-fPower2)*fRev3/dHighInterp3,1))</f>
        <v>1</v>
      </c>
      <c r="M612" s="8">
        <f ca="1"/>
        <v>1</v>
      </c>
      <c r="N612" s="8">
        <f ca="1"/>
        <v>1</v>
      </c>
      <c r="O612" s="8">
        <f ca="1"/>
        <v>1</v>
      </c>
      <c r="P612" s="8">
        <f ca="1"/>
        <v>1</v>
      </c>
      <c r="Q612" s="8">
        <f ca="1"/>
        <v>1</v>
      </c>
      <c r="S612" s="10" t="str">
        <f t="shared" ca="1" si="96"/>
        <v>-</v>
      </c>
      <c r="T612" s="6" t="str">
        <f t="array" aca="1" ref="T612:Y612" ca="1">IFERROR(IF(S612&lt;fRev1,(SQRT(dLowCoeffB^2+S612*dLowCoeffA*4)-dLowCoeffB)/(dLowCoeffA*2),
(SQRT(dHighCoeffB^2-(fRev1*fPower2*fPower3/dHighInterp1
-fRev2*fPower1*fPower3/dHighInterp2+fRev3*fPower1*fPower2/dHighInterp3-S612)
*dHighCoeffA*4)+dHighCoeffB)/(dHighCoeffA*2)),"-")</f>
        <v>-</v>
      </c>
      <c r="U612" s="3" t="str">
        <f ca="1"/>
        <v>-</v>
      </c>
      <c r="V612" s="3" t="str">
        <f ca="1"/>
        <v>-</v>
      </c>
      <c r="W612" s="3" t="str">
        <f ca="1"/>
        <v>-</v>
      </c>
      <c r="X612" s="3" t="str">
        <f ca="1"/>
        <v>-</v>
      </c>
      <c r="Y612" s="3" t="str">
        <f ca="1"/>
        <v>-</v>
      </c>
    </row>
    <row r="613" spans="1:25" x14ac:dyDescent="0.25">
      <c r="A613">
        <v>611</v>
      </c>
      <c r="B613" s="9">
        <f t="shared" si="87"/>
        <v>16.972222222222221</v>
      </c>
      <c r="C613" s="3">
        <f t="shared" ca="1" si="89"/>
        <v>6</v>
      </c>
      <c r="D613">
        <f t="shared" ca="1" si="90"/>
        <v>623.75860999999998</v>
      </c>
      <c r="E613" s="8">
        <f t="shared" ca="1" si="91"/>
        <v>1</v>
      </c>
      <c r="F613" s="8">
        <f t="shared" ca="1" si="92"/>
        <v>572</v>
      </c>
      <c r="G613" s="8">
        <f t="shared" ca="1" si="93"/>
        <v>1.6022125986790023</v>
      </c>
      <c r="H613" s="8" t="str">
        <f t="shared" ca="1" si="94"/>
        <v>-</v>
      </c>
      <c r="I613" s="8" t="str">
        <f t="shared" ca="1" si="95"/>
        <v>-</v>
      </c>
      <c r="K613" s="7">
        <f t="shared" ca="1" si="88"/>
        <v>623.75860999999998</v>
      </c>
      <c r="L613" s="7">
        <f t="array" aca="1" ref="L613:Q613" ca="1">IF(K613&lt;fPower1,(fPower1-K613)*K613*fRev0/dLowInterp1+(K613-fPower0)*K613*fRev1/dLowInterp2,
IF(K613&lt;fPower3,(K613-fPower2)*(K613-fPower3)*fRev1/dHighInterp1-(K613-fPower1)*(K613-fPower3)*fRev2/dHighInterp2+(K613-fPower1)*(K613-fPower2)*fRev3/dHighInterp3,1))</f>
        <v>1</v>
      </c>
      <c r="M613" s="8">
        <f ca="1"/>
        <v>1</v>
      </c>
      <c r="N613" s="8">
        <f ca="1"/>
        <v>1</v>
      </c>
      <c r="O613" s="8">
        <f ca="1"/>
        <v>1</v>
      </c>
      <c r="P613" s="8">
        <f ca="1"/>
        <v>1</v>
      </c>
      <c r="Q613" s="8">
        <f ca="1"/>
        <v>1</v>
      </c>
      <c r="S613" s="10" t="str">
        <f t="shared" ca="1" si="96"/>
        <v>-</v>
      </c>
      <c r="T613" s="6" t="str">
        <f t="array" aca="1" ref="T613:Y613" ca="1">IFERROR(IF(S613&lt;fRev1,(SQRT(dLowCoeffB^2+S613*dLowCoeffA*4)-dLowCoeffB)/(dLowCoeffA*2),
(SQRT(dHighCoeffB^2-(fRev1*fPower2*fPower3/dHighInterp1
-fRev2*fPower1*fPower3/dHighInterp2+fRev3*fPower1*fPower2/dHighInterp3-S613)
*dHighCoeffA*4)+dHighCoeffB)/(dHighCoeffA*2)),"-")</f>
        <v>-</v>
      </c>
      <c r="U613" s="3" t="str">
        <f ca="1"/>
        <v>-</v>
      </c>
      <c r="V613" s="3" t="str">
        <f ca="1"/>
        <v>-</v>
      </c>
      <c r="W613" s="3" t="str">
        <f ca="1"/>
        <v>-</v>
      </c>
      <c r="X613" s="3" t="str">
        <f ca="1"/>
        <v>-</v>
      </c>
      <c r="Y613" s="3" t="str">
        <f ca="1"/>
        <v>-</v>
      </c>
    </row>
    <row r="614" spans="1:25" x14ac:dyDescent="0.25">
      <c r="A614">
        <v>612</v>
      </c>
      <c r="B614" s="9">
        <f t="shared" si="87"/>
        <v>17</v>
      </c>
      <c r="C614" s="3">
        <f t="shared" ca="1" si="89"/>
        <v>6</v>
      </c>
      <c r="D614">
        <f t="shared" ca="1" si="90"/>
        <v>623.75860999999998</v>
      </c>
      <c r="E614" s="8">
        <f t="shared" ca="1" si="91"/>
        <v>1</v>
      </c>
      <c r="F614" s="8">
        <f t="shared" ca="1" si="92"/>
        <v>572</v>
      </c>
      <c r="G614" s="8">
        <f t="shared" ca="1" si="93"/>
        <v>1.606626178925916</v>
      </c>
      <c r="H614" s="8" t="str">
        <f t="shared" ca="1" si="94"/>
        <v>-</v>
      </c>
      <c r="I614" s="8" t="str">
        <f t="shared" ca="1" si="95"/>
        <v>-</v>
      </c>
      <c r="K614" s="7">
        <f t="shared" ca="1" si="88"/>
        <v>623.75860999999998</v>
      </c>
      <c r="L614" s="7">
        <f t="array" aca="1" ref="L614:Q614" ca="1">IF(K614&lt;fPower1,(fPower1-K614)*K614*fRev0/dLowInterp1+(K614-fPower0)*K614*fRev1/dLowInterp2,
IF(K614&lt;fPower3,(K614-fPower2)*(K614-fPower3)*fRev1/dHighInterp1-(K614-fPower1)*(K614-fPower3)*fRev2/dHighInterp2+(K614-fPower1)*(K614-fPower2)*fRev3/dHighInterp3,1))</f>
        <v>1</v>
      </c>
      <c r="M614" s="8">
        <f ca="1"/>
        <v>1</v>
      </c>
      <c r="N614" s="8">
        <f ca="1"/>
        <v>1</v>
      </c>
      <c r="O614" s="8">
        <f ca="1"/>
        <v>1</v>
      </c>
      <c r="P614" s="8">
        <f ca="1"/>
        <v>1</v>
      </c>
      <c r="Q614" s="8">
        <f ca="1"/>
        <v>1</v>
      </c>
      <c r="S614" s="10" t="str">
        <f t="shared" ca="1" si="96"/>
        <v>-</v>
      </c>
      <c r="T614" s="6" t="str">
        <f t="array" aca="1" ref="T614:Y614" ca="1">IFERROR(IF(S614&lt;fRev1,(SQRT(dLowCoeffB^2+S614*dLowCoeffA*4)-dLowCoeffB)/(dLowCoeffA*2),
(SQRT(dHighCoeffB^2-(fRev1*fPower2*fPower3/dHighInterp1
-fRev2*fPower1*fPower3/dHighInterp2+fRev3*fPower1*fPower2/dHighInterp3-S614)
*dHighCoeffA*4)+dHighCoeffB)/(dHighCoeffA*2)),"-")</f>
        <v>-</v>
      </c>
      <c r="U614" s="3" t="str">
        <f ca="1"/>
        <v>-</v>
      </c>
      <c r="V614" s="3" t="str">
        <f ca="1"/>
        <v>-</v>
      </c>
      <c r="W614" s="3" t="str">
        <f ca="1"/>
        <v>-</v>
      </c>
      <c r="X614" s="3" t="str">
        <f ca="1"/>
        <v>-</v>
      </c>
      <c r="Y614" s="3" t="str">
        <f ca="1"/>
        <v>-</v>
      </c>
    </row>
    <row r="615" spans="1:25" x14ac:dyDescent="0.25">
      <c r="A615">
        <v>613</v>
      </c>
      <c r="B615" s="9">
        <f t="shared" si="87"/>
        <v>17.027777777777779</v>
      </c>
      <c r="C615" s="3">
        <f t="shared" ca="1" si="89"/>
        <v>6</v>
      </c>
      <c r="D615">
        <f t="shared" ca="1" si="90"/>
        <v>623.75860999999998</v>
      </c>
      <c r="E615" s="8">
        <f t="shared" ca="1" si="91"/>
        <v>1</v>
      </c>
      <c r="F615" s="8">
        <f t="shared" ca="1" si="92"/>
        <v>572</v>
      </c>
      <c r="G615" s="8">
        <f t="shared" ca="1" si="93"/>
        <v>1.6110397591728296</v>
      </c>
      <c r="H615" s="8" t="str">
        <f t="shared" ca="1" si="94"/>
        <v>-</v>
      </c>
      <c r="I615" s="8" t="str">
        <f t="shared" ca="1" si="95"/>
        <v>-</v>
      </c>
      <c r="K615" s="7">
        <f t="shared" ca="1" si="88"/>
        <v>623.75860999999998</v>
      </c>
      <c r="L615" s="7">
        <f t="array" aca="1" ref="L615:Q615" ca="1">IF(K615&lt;fPower1,(fPower1-K615)*K615*fRev0/dLowInterp1+(K615-fPower0)*K615*fRev1/dLowInterp2,
IF(K615&lt;fPower3,(K615-fPower2)*(K615-fPower3)*fRev1/dHighInterp1-(K615-fPower1)*(K615-fPower3)*fRev2/dHighInterp2+(K615-fPower1)*(K615-fPower2)*fRev3/dHighInterp3,1))</f>
        <v>1</v>
      </c>
      <c r="M615" s="8">
        <f ca="1"/>
        <v>1</v>
      </c>
      <c r="N615" s="8">
        <f ca="1"/>
        <v>1</v>
      </c>
      <c r="O615" s="8">
        <f ca="1"/>
        <v>1</v>
      </c>
      <c r="P615" s="8">
        <f ca="1"/>
        <v>1</v>
      </c>
      <c r="Q615" s="8">
        <f ca="1"/>
        <v>1</v>
      </c>
      <c r="S615" s="10" t="str">
        <f t="shared" ca="1" si="96"/>
        <v>-</v>
      </c>
      <c r="T615" s="6" t="str">
        <f t="array" aca="1" ref="T615:Y615" ca="1">IFERROR(IF(S615&lt;fRev1,(SQRT(dLowCoeffB^2+S615*dLowCoeffA*4)-dLowCoeffB)/(dLowCoeffA*2),
(SQRT(dHighCoeffB^2-(fRev1*fPower2*fPower3/dHighInterp1
-fRev2*fPower1*fPower3/dHighInterp2+fRev3*fPower1*fPower2/dHighInterp3-S615)
*dHighCoeffA*4)+dHighCoeffB)/(dHighCoeffA*2)),"-")</f>
        <v>-</v>
      </c>
      <c r="U615" s="3" t="str">
        <f ca="1"/>
        <v>-</v>
      </c>
      <c r="V615" s="3" t="str">
        <f ca="1"/>
        <v>-</v>
      </c>
      <c r="W615" s="3" t="str">
        <f ca="1"/>
        <v>-</v>
      </c>
      <c r="X615" s="3" t="str">
        <f ca="1"/>
        <v>-</v>
      </c>
      <c r="Y615" s="3" t="str">
        <f ca="1"/>
        <v>-</v>
      </c>
    </row>
    <row r="616" spans="1:25" x14ac:dyDescent="0.25">
      <c r="A616">
        <v>614</v>
      </c>
      <c r="B616" s="9">
        <f t="shared" si="87"/>
        <v>17.055555555555557</v>
      </c>
      <c r="C616" s="3">
        <f t="shared" ca="1" si="89"/>
        <v>6</v>
      </c>
      <c r="D616">
        <f t="shared" ca="1" si="90"/>
        <v>623.75860999999998</v>
      </c>
      <c r="E616" s="8">
        <f t="shared" ca="1" si="91"/>
        <v>1</v>
      </c>
      <c r="F616" s="8">
        <f t="shared" ca="1" si="92"/>
        <v>572</v>
      </c>
      <c r="G616" s="8">
        <f t="shared" ca="1" si="93"/>
        <v>1.6154533394197432</v>
      </c>
      <c r="H616" s="8" t="str">
        <f t="shared" ca="1" si="94"/>
        <v>-</v>
      </c>
      <c r="I616" s="8" t="str">
        <f t="shared" ca="1" si="95"/>
        <v>-</v>
      </c>
      <c r="K616" s="7">
        <f t="shared" ca="1" si="88"/>
        <v>623.75860999999998</v>
      </c>
      <c r="L616" s="7">
        <f t="array" aca="1" ref="L616:Q616" ca="1">IF(K616&lt;fPower1,(fPower1-K616)*K616*fRev0/dLowInterp1+(K616-fPower0)*K616*fRev1/dLowInterp2,
IF(K616&lt;fPower3,(K616-fPower2)*(K616-fPower3)*fRev1/dHighInterp1-(K616-fPower1)*(K616-fPower3)*fRev2/dHighInterp2+(K616-fPower1)*(K616-fPower2)*fRev3/dHighInterp3,1))</f>
        <v>1</v>
      </c>
      <c r="M616" s="8">
        <f ca="1"/>
        <v>1</v>
      </c>
      <c r="N616" s="8">
        <f ca="1"/>
        <v>1</v>
      </c>
      <c r="O616" s="8">
        <f ca="1"/>
        <v>1</v>
      </c>
      <c r="P616" s="8">
        <f ca="1"/>
        <v>1</v>
      </c>
      <c r="Q616" s="8">
        <f ca="1"/>
        <v>1</v>
      </c>
      <c r="S616" s="10" t="str">
        <f t="shared" ca="1" si="96"/>
        <v>-</v>
      </c>
      <c r="T616" s="6" t="str">
        <f t="array" aca="1" ref="T616:Y616" ca="1">IFERROR(IF(S616&lt;fRev1,(SQRT(dLowCoeffB^2+S616*dLowCoeffA*4)-dLowCoeffB)/(dLowCoeffA*2),
(SQRT(dHighCoeffB^2-(fRev1*fPower2*fPower3/dHighInterp1
-fRev2*fPower1*fPower3/dHighInterp2+fRev3*fPower1*fPower2/dHighInterp3-S616)
*dHighCoeffA*4)+dHighCoeffB)/(dHighCoeffA*2)),"-")</f>
        <v>-</v>
      </c>
      <c r="U616" s="3" t="str">
        <f ca="1"/>
        <v>-</v>
      </c>
      <c r="V616" s="3" t="str">
        <f ca="1"/>
        <v>-</v>
      </c>
      <c r="W616" s="3" t="str">
        <f ca="1"/>
        <v>-</v>
      </c>
      <c r="X616" s="3" t="str">
        <f ca="1"/>
        <v>-</v>
      </c>
      <c r="Y616" s="3" t="str">
        <f ca="1"/>
        <v>-</v>
      </c>
    </row>
    <row r="617" spans="1:25" x14ac:dyDescent="0.25">
      <c r="A617">
        <v>615</v>
      </c>
      <c r="B617" s="9">
        <f t="shared" si="87"/>
        <v>17.083333333333332</v>
      </c>
      <c r="C617" s="3">
        <f t="shared" ca="1" si="89"/>
        <v>6</v>
      </c>
      <c r="D617">
        <f t="shared" ca="1" si="90"/>
        <v>623.75860999999998</v>
      </c>
      <c r="E617" s="8">
        <f t="shared" ca="1" si="91"/>
        <v>1</v>
      </c>
      <c r="F617" s="8">
        <f t="shared" ca="1" si="92"/>
        <v>572</v>
      </c>
      <c r="G617" s="8">
        <f t="shared" ca="1" si="93"/>
        <v>1.6198669196666569</v>
      </c>
      <c r="H617" s="8" t="str">
        <f t="shared" ca="1" si="94"/>
        <v>-</v>
      </c>
      <c r="I617" s="8" t="str">
        <f t="shared" ca="1" si="95"/>
        <v>-</v>
      </c>
      <c r="K617" s="7">
        <f t="shared" ca="1" si="88"/>
        <v>623.75860999999998</v>
      </c>
      <c r="L617" s="7">
        <f t="array" aca="1" ref="L617:Q617" ca="1">IF(K617&lt;fPower1,(fPower1-K617)*K617*fRev0/dLowInterp1+(K617-fPower0)*K617*fRev1/dLowInterp2,
IF(K617&lt;fPower3,(K617-fPower2)*(K617-fPower3)*fRev1/dHighInterp1-(K617-fPower1)*(K617-fPower3)*fRev2/dHighInterp2+(K617-fPower1)*(K617-fPower2)*fRev3/dHighInterp3,1))</f>
        <v>1</v>
      </c>
      <c r="M617" s="8">
        <f ca="1"/>
        <v>1</v>
      </c>
      <c r="N617" s="8">
        <f ca="1"/>
        <v>1</v>
      </c>
      <c r="O617" s="8">
        <f ca="1"/>
        <v>1</v>
      </c>
      <c r="P617" s="8">
        <f ca="1"/>
        <v>1</v>
      </c>
      <c r="Q617" s="8">
        <f ca="1"/>
        <v>1</v>
      </c>
      <c r="S617" s="10" t="str">
        <f t="shared" ca="1" si="96"/>
        <v>-</v>
      </c>
      <c r="T617" s="6" t="str">
        <f t="array" aca="1" ref="T617:Y617" ca="1">IFERROR(IF(S617&lt;fRev1,(SQRT(dLowCoeffB^2+S617*dLowCoeffA*4)-dLowCoeffB)/(dLowCoeffA*2),
(SQRT(dHighCoeffB^2-(fRev1*fPower2*fPower3/dHighInterp1
-fRev2*fPower1*fPower3/dHighInterp2+fRev3*fPower1*fPower2/dHighInterp3-S617)
*dHighCoeffA*4)+dHighCoeffB)/(dHighCoeffA*2)),"-")</f>
        <v>-</v>
      </c>
      <c r="U617" s="3" t="str">
        <f ca="1"/>
        <v>-</v>
      </c>
      <c r="V617" s="3" t="str">
        <f ca="1"/>
        <v>-</v>
      </c>
      <c r="W617" s="3" t="str">
        <f ca="1"/>
        <v>-</v>
      </c>
      <c r="X617" s="3" t="str">
        <f ca="1"/>
        <v>-</v>
      </c>
      <c r="Y617" s="3" t="str">
        <f ca="1"/>
        <v>-</v>
      </c>
    </row>
    <row r="618" spans="1:25" x14ac:dyDescent="0.25">
      <c r="A618">
        <v>616</v>
      </c>
      <c r="B618" s="9">
        <f t="shared" si="87"/>
        <v>17.111111111111111</v>
      </c>
      <c r="C618" s="3">
        <f t="shared" ca="1" si="89"/>
        <v>6</v>
      </c>
      <c r="D618">
        <f t="shared" ca="1" si="90"/>
        <v>623.75860999999998</v>
      </c>
      <c r="E618" s="8">
        <f t="shared" ca="1" si="91"/>
        <v>1</v>
      </c>
      <c r="F618" s="8">
        <f t="shared" ca="1" si="92"/>
        <v>572</v>
      </c>
      <c r="G618" s="8">
        <f t="shared" ca="1" si="93"/>
        <v>1.6242804999135705</v>
      </c>
      <c r="H618" s="8" t="str">
        <f t="shared" ca="1" si="94"/>
        <v>-</v>
      </c>
      <c r="I618" s="8" t="str">
        <f t="shared" ca="1" si="95"/>
        <v>-</v>
      </c>
      <c r="K618" s="7">
        <f t="shared" ca="1" si="88"/>
        <v>623.75860999999998</v>
      </c>
      <c r="L618" s="7">
        <f t="array" aca="1" ref="L618:Q618" ca="1">IF(K618&lt;fPower1,(fPower1-K618)*K618*fRev0/dLowInterp1+(K618-fPower0)*K618*fRev1/dLowInterp2,
IF(K618&lt;fPower3,(K618-fPower2)*(K618-fPower3)*fRev1/dHighInterp1-(K618-fPower1)*(K618-fPower3)*fRev2/dHighInterp2+(K618-fPower1)*(K618-fPower2)*fRev3/dHighInterp3,1))</f>
        <v>1</v>
      </c>
      <c r="M618" s="8">
        <f ca="1"/>
        <v>1</v>
      </c>
      <c r="N618" s="8">
        <f ca="1"/>
        <v>1</v>
      </c>
      <c r="O618" s="8">
        <f ca="1"/>
        <v>1</v>
      </c>
      <c r="P618" s="8">
        <f ca="1"/>
        <v>1</v>
      </c>
      <c r="Q618" s="8">
        <f ca="1"/>
        <v>1</v>
      </c>
      <c r="S618" s="10" t="str">
        <f t="shared" ca="1" si="96"/>
        <v>-</v>
      </c>
      <c r="T618" s="6" t="str">
        <f t="array" aca="1" ref="T618:Y618" ca="1">IFERROR(IF(S618&lt;fRev1,(SQRT(dLowCoeffB^2+S618*dLowCoeffA*4)-dLowCoeffB)/(dLowCoeffA*2),
(SQRT(dHighCoeffB^2-(fRev1*fPower2*fPower3/dHighInterp1
-fRev2*fPower1*fPower3/dHighInterp2+fRev3*fPower1*fPower2/dHighInterp3-S618)
*dHighCoeffA*4)+dHighCoeffB)/(dHighCoeffA*2)),"-")</f>
        <v>-</v>
      </c>
      <c r="U618" s="3" t="str">
        <f ca="1"/>
        <v>-</v>
      </c>
      <c r="V618" s="3" t="str">
        <f ca="1"/>
        <v>-</v>
      </c>
      <c r="W618" s="3" t="str">
        <f ca="1"/>
        <v>-</v>
      </c>
      <c r="X618" s="3" t="str">
        <f ca="1"/>
        <v>-</v>
      </c>
      <c r="Y618" s="3" t="str">
        <f ca="1"/>
        <v>-</v>
      </c>
    </row>
    <row r="619" spans="1:25" x14ac:dyDescent="0.25">
      <c r="A619">
        <v>617</v>
      </c>
      <c r="B619" s="9">
        <f t="shared" si="87"/>
        <v>17.138888888888889</v>
      </c>
      <c r="C619" s="3">
        <f t="shared" ca="1" si="89"/>
        <v>6</v>
      </c>
      <c r="D619">
        <f t="shared" ca="1" si="90"/>
        <v>623.75860999999998</v>
      </c>
      <c r="E619" s="8">
        <f t="shared" ca="1" si="91"/>
        <v>1</v>
      </c>
      <c r="F619" s="8">
        <f t="shared" ca="1" si="92"/>
        <v>572</v>
      </c>
      <c r="G619" s="8">
        <f t="shared" ca="1" si="93"/>
        <v>1.6286940801604841</v>
      </c>
      <c r="H619" s="8" t="str">
        <f t="shared" ca="1" si="94"/>
        <v>-</v>
      </c>
      <c r="I619" s="8" t="str">
        <f t="shared" ca="1" si="95"/>
        <v>-</v>
      </c>
      <c r="K619" s="7">
        <f t="shared" ca="1" si="88"/>
        <v>623.75860999999998</v>
      </c>
      <c r="L619" s="7">
        <f t="array" aca="1" ref="L619:Q619" ca="1">IF(K619&lt;fPower1,(fPower1-K619)*K619*fRev0/dLowInterp1+(K619-fPower0)*K619*fRev1/dLowInterp2,
IF(K619&lt;fPower3,(K619-fPower2)*(K619-fPower3)*fRev1/dHighInterp1-(K619-fPower1)*(K619-fPower3)*fRev2/dHighInterp2+(K619-fPower1)*(K619-fPower2)*fRev3/dHighInterp3,1))</f>
        <v>1</v>
      </c>
      <c r="M619" s="8">
        <f ca="1"/>
        <v>1</v>
      </c>
      <c r="N619" s="8">
        <f ca="1"/>
        <v>1</v>
      </c>
      <c r="O619" s="8">
        <f ca="1"/>
        <v>1</v>
      </c>
      <c r="P619" s="8">
        <f ca="1"/>
        <v>1</v>
      </c>
      <c r="Q619" s="8">
        <f ca="1"/>
        <v>1</v>
      </c>
      <c r="S619" s="10" t="str">
        <f t="shared" ca="1" si="96"/>
        <v>-</v>
      </c>
      <c r="T619" s="6" t="str">
        <f t="array" aca="1" ref="T619:Y619" ca="1">IFERROR(IF(S619&lt;fRev1,(SQRT(dLowCoeffB^2+S619*dLowCoeffA*4)-dLowCoeffB)/(dLowCoeffA*2),
(SQRT(dHighCoeffB^2-(fRev1*fPower2*fPower3/dHighInterp1
-fRev2*fPower1*fPower3/dHighInterp2+fRev3*fPower1*fPower2/dHighInterp3-S619)
*dHighCoeffA*4)+dHighCoeffB)/(dHighCoeffA*2)),"-")</f>
        <v>-</v>
      </c>
      <c r="U619" s="3" t="str">
        <f ca="1"/>
        <v>-</v>
      </c>
      <c r="V619" s="3" t="str">
        <f ca="1"/>
        <v>-</v>
      </c>
      <c r="W619" s="3" t="str">
        <f ca="1"/>
        <v>-</v>
      </c>
      <c r="X619" s="3" t="str">
        <f ca="1"/>
        <v>-</v>
      </c>
      <c r="Y619" s="3" t="str">
        <f ca="1"/>
        <v>-</v>
      </c>
    </row>
    <row r="620" spans="1:25" x14ac:dyDescent="0.25">
      <c r="A620">
        <v>618</v>
      </c>
      <c r="B620" s="9">
        <f t="shared" si="87"/>
        <v>17.166666666666668</v>
      </c>
      <c r="C620" s="3">
        <f t="shared" ca="1" si="89"/>
        <v>6</v>
      </c>
      <c r="D620">
        <f t="shared" ca="1" si="90"/>
        <v>623.75860999999998</v>
      </c>
      <c r="E620" s="8">
        <f t="shared" ca="1" si="91"/>
        <v>1</v>
      </c>
      <c r="F620" s="8">
        <f t="shared" ca="1" si="92"/>
        <v>572</v>
      </c>
      <c r="G620" s="8">
        <f t="shared" ca="1" si="93"/>
        <v>1.6331076604073977</v>
      </c>
      <c r="H620" s="8" t="str">
        <f t="shared" ca="1" si="94"/>
        <v>-</v>
      </c>
      <c r="I620" s="8" t="str">
        <f t="shared" ca="1" si="95"/>
        <v>-</v>
      </c>
      <c r="K620" s="7">
        <f t="shared" ca="1" si="88"/>
        <v>623.75860999999998</v>
      </c>
      <c r="L620" s="7">
        <f t="array" aca="1" ref="L620:Q620" ca="1">IF(K620&lt;fPower1,(fPower1-K620)*K620*fRev0/dLowInterp1+(K620-fPower0)*K620*fRev1/dLowInterp2,
IF(K620&lt;fPower3,(K620-fPower2)*(K620-fPower3)*fRev1/dHighInterp1-(K620-fPower1)*(K620-fPower3)*fRev2/dHighInterp2+(K620-fPower1)*(K620-fPower2)*fRev3/dHighInterp3,1))</f>
        <v>1</v>
      </c>
      <c r="M620" s="8">
        <f ca="1"/>
        <v>1</v>
      </c>
      <c r="N620" s="8">
        <f ca="1"/>
        <v>1</v>
      </c>
      <c r="O620" s="8">
        <f ca="1"/>
        <v>1</v>
      </c>
      <c r="P620" s="8">
        <f ca="1"/>
        <v>1</v>
      </c>
      <c r="Q620" s="8">
        <f ca="1"/>
        <v>1</v>
      </c>
      <c r="S620" s="10" t="str">
        <f t="shared" ca="1" si="96"/>
        <v>-</v>
      </c>
      <c r="T620" s="6" t="str">
        <f t="array" aca="1" ref="T620:Y620" ca="1">IFERROR(IF(S620&lt;fRev1,(SQRT(dLowCoeffB^2+S620*dLowCoeffA*4)-dLowCoeffB)/(dLowCoeffA*2),
(SQRT(dHighCoeffB^2-(fRev1*fPower2*fPower3/dHighInterp1
-fRev2*fPower1*fPower3/dHighInterp2+fRev3*fPower1*fPower2/dHighInterp3-S620)
*dHighCoeffA*4)+dHighCoeffB)/(dHighCoeffA*2)),"-")</f>
        <v>-</v>
      </c>
      <c r="U620" s="3" t="str">
        <f ca="1"/>
        <v>-</v>
      </c>
      <c r="V620" s="3" t="str">
        <f ca="1"/>
        <v>-</v>
      </c>
      <c r="W620" s="3" t="str">
        <f ca="1"/>
        <v>-</v>
      </c>
      <c r="X620" s="3" t="str">
        <f ca="1"/>
        <v>-</v>
      </c>
      <c r="Y620" s="3" t="str">
        <f ca="1"/>
        <v>-</v>
      </c>
    </row>
    <row r="621" spans="1:25" x14ac:dyDescent="0.25">
      <c r="A621">
        <v>619</v>
      </c>
      <c r="B621" s="9">
        <f t="shared" si="87"/>
        <v>17.194444444444443</v>
      </c>
      <c r="C621" s="3">
        <f t="shared" ca="1" si="89"/>
        <v>6</v>
      </c>
      <c r="D621">
        <f t="shared" ca="1" si="90"/>
        <v>623.75860999999998</v>
      </c>
      <c r="E621" s="8">
        <f t="shared" ca="1" si="91"/>
        <v>1</v>
      </c>
      <c r="F621" s="8">
        <f t="shared" ca="1" si="92"/>
        <v>572</v>
      </c>
      <c r="G621" s="8">
        <f t="shared" ca="1" si="93"/>
        <v>1.6375212406543114</v>
      </c>
      <c r="H621" s="8" t="str">
        <f t="shared" ca="1" si="94"/>
        <v>-</v>
      </c>
      <c r="I621" s="8" t="str">
        <f t="shared" ca="1" si="95"/>
        <v>-</v>
      </c>
      <c r="K621" s="7">
        <f t="shared" ca="1" si="88"/>
        <v>623.75860999999998</v>
      </c>
      <c r="L621" s="7">
        <f t="array" aca="1" ref="L621:Q621" ca="1">IF(K621&lt;fPower1,(fPower1-K621)*K621*fRev0/dLowInterp1+(K621-fPower0)*K621*fRev1/dLowInterp2,
IF(K621&lt;fPower3,(K621-fPower2)*(K621-fPower3)*fRev1/dHighInterp1-(K621-fPower1)*(K621-fPower3)*fRev2/dHighInterp2+(K621-fPower1)*(K621-fPower2)*fRev3/dHighInterp3,1))</f>
        <v>1</v>
      </c>
      <c r="M621" s="8">
        <f ca="1"/>
        <v>1</v>
      </c>
      <c r="N621" s="8">
        <f ca="1"/>
        <v>1</v>
      </c>
      <c r="O621" s="8">
        <f ca="1"/>
        <v>1</v>
      </c>
      <c r="P621" s="8">
        <f ca="1"/>
        <v>1</v>
      </c>
      <c r="Q621" s="8">
        <f ca="1"/>
        <v>1</v>
      </c>
      <c r="S621" s="10" t="str">
        <f t="shared" ca="1" si="96"/>
        <v>-</v>
      </c>
      <c r="T621" s="6" t="str">
        <f t="array" aca="1" ref="T621:Y621" ca="1">IFERROR(IF(S621&lt;fRev1,(SQRT(dLowCoeffB^2+S621*dLowCoeffA*4)-dLowCoeffB)/(dLowCoeffA*2),
(SQRT(dHighCoeffB^2-(fRev1*fPower2*fPower3/dHighInterp1
-fRev2*fPower1*fPower3/dHighInterp2+fRev3*fPower1*fPower2/dHighInterp3-S621)
*dHighCoeffA*4)+dHighCoeffB)/(dHighCoeffA*2)),"-")</f>
        <v>-</v>
      </c>
      <c r="U621" s="3" t="str">
        <f ca="1"/>
        <v>-</v>
      </c>
      <c r="V621" s="3" t="str">
        <f ca="1"/>
        <v>-</v>
      </c>
      <c r="W621" s="3" t="str">
        <f ca="1"/>
        <v>-</v>
      </c>
      <c r="X621" s="3" t="str">
        <f ca="1"/>
        <v>-</v>
      </c>
      <c r="Y621" s="3" t="str">
        <f ca="1"/>
        <v>-</v>
      </c>
    </row>
    <row r="622" spans="1:25" x14ac:dyDescent="0.25">
      <c r="A622">
        <v>620</v>
      </c>
      <c r="B622" s="9">
        <f t="shared" si="87"/>
        <v>17.222222222222221</v>
      </c>
      <c r="C622" s="3">
        <f t="shared" ca="1" si="89"/>
        <v>6</v>
      </c>
      <c r="D622">
        <f t="shared" ca="1" si="90"/>
        <v>623.75860999999998</v>
      </c>
      <c r="E622" s="8">
        <f t="shared" ca="1" si="91"/>
        <v>1</v>
      </c>
      <c r="F622" s="8">
        <f t="shared" ca="1" si="92"/>
        <v>572</v>
      </c>
      <c r="G622" s="8">
        <f t="shared" ca="1" si="93"/>
        <v>1.641934820901225</v>
      </c>
      <c r="H622" s="8" t="str">
        <f t="shared" ca="1" si="94"/>
        <v>-</v>
      </c>
      <c r="I622" s="8" t="str">
        <f t="shared" ca="1" si="95"/>
        <v>-</v>
      </c>
      <c r="K622" s="7">
        <f t="shared" ca="1" si="88"/>
        <v>623.75860999999998</v>
      </c>
      <c r="L622" s="7">
        <f t="array" aca="1" ref="L622:Q622" ca="1">IF(K622&lt;fPower1,(fPower1-K622)*K622*fRev0/dLowInterp1+(K622-fPower0)*K622*fRev1/dLowInterp2,
IF(K622&lt;fPower3,(K622-fPower2)*(K622-fPower3)*fRev1/dHighInterp1-(K622-fPower1)*(K622-fPower3)*fRev2/dHighInterp2+(K622-fPower1)*(K622-fPower2)*fRev3/dHighInterp3,1))</f>
        <v>1</v>
      </c>
      <c r="M622" s="8">
        <f ca="1"/>
        <v>1</v>
      </c>
      <c r="N622" s="8">
        <f ca="1"/>
        <v>1</v>
      </c>
      <c r="O622" s="8">
        <f ca="1"/>
        <v>1</v>
      </c>
      <c r="P622" s="8">
        <f ca="1"/>
        <v>1</v>
      </c>
      <c r="Q622" s="8">
        <f ca="1"/>
        <v>1</v>
      </c>
      <c r="S622" s="10" t="str">
        <f t="shared" ca="1" si="96"/>
        <v>-</v>
      </c>
      <c r="T622" s="6" t="str">
        <f t="array" aca="1" ref="T622:Y622" ca="1">IFERROR(IF(S622&lt;fRev1,(SQRT(dLowCoeffB^2+S622*dLowCoeffA*4)-dLowCoeffB)/(dLowCoeffA*2),
(SQRT(dHighCoeffB^2-(fRev1*fPower2*fPower3/dHighInterp1
-fRev2*fPower1*fPower3/dHighInterp2+fRev3*fPower1*fPower2/dHighInterp3-S622)
*dHighCoeffA*4)+dHighCoeffB)/(dHighCoeffA*2)),"-")</f>
        <v>-</v>
      </c>
      <c r="U622" s="3" t="str">
        <f ca="1"/>
        <v>-</v>
      </c>
      <c r="V622" s="3" t="str">
        <f ca="1"/>
        <v>-</v>
      </c>
      <c r="W622" s="3" t="str">
        <f ca="1"/>
        <v>-</v>
      </c>
      <c r="X622" s="3" t="str">
        <f ca="1"/>
        <v>-</v>
      </c>
      <c r="Y622" s="3" t="str">
        <f ca="1"/>
        <v>-</v>
      </c>
    </row>
    <row r="623" spans="1:25" x14ac:dyDescent="0.25">
      <c r="A623">
        <v>621</v>
      </c>
      <c r="B623" s="9">
        <f t="shared" si="87"/>
        <v>17.25</v>
      </c>
      <c r="C623" s="3">
        <f t="shared" ca="1" si="89"/>
        <v>6</v>
      </c>
      <c r="D623">
        <f t="shared" ca="1" si="90"/>
        <v>623.75860999999998</v>
      </c>
      <c r="E623" s="8">
        <f t="shared" ca="1" si="91"/>
        <v>1</v>
      </c>
      <c r="F623" s="8">
        <f t="shared" ca="1" si="92"/>
        <v>572</v>
      </c>
      <c r="G623" s="8">
        <f t="shared" ca="1" si="93"/>
        <v>1.6463484011481386</v>
      </c>
      <c r="H623" s="8" t="str">
        <f t="shared" ca="1" si="94"/>
        <v>-</v>
      </c>
      <c r="I623" s="8" t="str">
        <f t="shared" ca="1" si="95"/>
        <v>-</v>
      </c>
      <c r="K623" s="7">
        <f t="shared" ca="1" si="88"/>
        <v>623.75860999999998</v>
      </c>
      <c r="L623" s="7">
        <f t="array" aca="1" ref="L623:Q623" ca="1">IF(K623&lt;fPower1,(fPower1-K623)*K623*fRev0/dLowInterp1+(K623-fPower0)*K623*fRev1/dLowInterp2,
IF(K623&lt;fPower3,(K623-fPower2)*(K623-fPower3)*fRev1/dHighInterp1-(K623-fPower1)*(K623-fPower3)*fRev2/dHighInterp2+(K623-fPower1)*(K623-fPower2)*fRev3/dHighInterp3,1))</f>
        <v>1</v>
      </c>
      <c r="M623" s="8">
        <f ca="1"/>
        <v>1</v>
      </c>
      <c r="N623" s="8">
        <f ca="1"/>
        <v>1</v>
      </c>
      <c r="O623" s="8">
        <f ca="1"/>
        <v>1</v>
      </c>
      <c r="P623" s="8">
        <f ca="1"/>
        <v>1</v>
      </c>
      <c r="Q623" s="8">
        <f ca="1"/>
        <v>1</v>
      </c>
      <c r="S623" s="10" t="str">
        <f t="shared" ca="1" si="96"/>
        <v>-</v>
      </c>
      <c r="T623" s="6" t="str">
        <f t="array" aca="1" ref="T623:Y623" ca="1">IFERROR(IF(S623&lt;fRev1,(SQRT(dLowCoeffB^2+S623*dLowCoeffA*4)-dLowCoeffB)/(dLowCoeffA*2),
(SQRT(dHighCoeffB^2-(fRev1*fPower2*fPower3/dHighInterp1
-fRev2*fPower1*fPower3/dHighInterp2+fRev3*fPower1*fPower2/dHighInterp3-S623)
*dHighCoeffA*4)+dHighCoeffB)/(dHighCoeffA*2)),"-")</f>
        <v>-</v>
      </c>
      <c r="U623" s="3" t="str">
        <f ca="1"/>
        <v>-</v>
      </c>
      <c r="V623" s="3" t="str">
        <f ca="1"/>
        <v>-</v>
      </c>
      <c r="W623" s="3" t="str">
        <f ca="1"/>
        <v>-</v>
      </c>
      <c r="X623" s="3" t="str">
        <f ca="1"/>
        <v>-</v>
      </c>
      <c r="Y623" s="3" t="str">
        <f ca="1"/>
        <v>-</v>
      </c>
    </row>
    <row r="624" spans="1:25" x14ac:dyDescent="0.25">
      <c r="A624">
        <v>622</v>
      </c>
      <c r="B624" s="9">
        <f t="shared" si="87"/>
        <v>17.277777777777779</v>
      </c>
      <c r="C624" s="3">
        <f t="shared" ca="1" si="89"/>
        <v>6</v>
      </c>
      <c r="D624">
        <f t="shared" ca="1" si="90"/>
        <v>623.75860999999998</v>
      </c>
      <c r="E624" s="8">
        <f t="shared" ca="1" si="91"/>
        <v>1</v>
      </c>
      <c r="F624" s="8">
        <f t="shared" ca="1" si="92"/>
        <v>572</v>
      </c>
      <c r="G624" s="8">
        <f t="shared" ca="1" si="93"/>
        <v>1.6507619813950523</v>
      </c>
      <c r="H624" s="8" t="str">
        <f t="shared" ca="1" si="94"/>
        <v>-</v>
      </c>
      <c r="I624" s="8" t="str">
        <f t="shared" ca="1" si="95"/>
        <v>-</v>
      </c>
      <c r="K624" s="7">
        <f t="shared" ca="1" si="88"/>
        <v>623.75860999999998</v>
      </c>
      <c r="L624" s="7">
        <f t="array" aca="1" ref="L624:Q624" ca="1">IF(K624&lt;fPower1,(fPower1-K624)*K624*fRev0/dLowInterp1+(K624-fPower0)*K624*fRev1/dLowInterp2,
IF(K624&lt;fPower3,(K624-fPower2)*(K624-fPower3)*fRev1/dHighInterp1-(K624-fPower1)*(K624-fPower3)*fRev2/dHighInterp2+(K624-fPower1)*(K624-fPower2)*fRev3/dHighInterp3,1))</f>
        <v>1</v>
      </c>
      <c r="M624" s="8">
        <f ca="1"/>
        <v>1</v>
      </c>
      <c r="N624" s="8">
        <f ca="1"/>
        <v>1</v>
      </c>
      <c r="O624" s="8">
        <f ca="1"/>
        <v>1</v>
      </c>
      <c r="P624" s="8">
        <f ca="1"/>
        <v>1</v>
      </c>
      <c r="Q624" s="8">
        <f ca="1"/>
        <v>1</v>
      </c>
      <c r="S624" s="10" t="str">
        <f t="shared" ca="1" si="96"/>
        <v>-</v>
      </c>
      <c r="T624" s="6" t="str">
        <f t="array" aca="1" ref="T624:Y624" ca="1">IFERROR(IF(S624&lt;fRev1,(SQRT(dLowCoeffB^2+S624*dLowCoeffA*4)-dLowCoeffB)/(dLowCoeffA*2),
(SQRT(dHighCoeffB^2-(fRev1*fPower2*fPower3/dHighInterp1
-fRev2*fPower1*fPower3/dHighInterp2+fRev3*fPower1*fPower2/dHighInterp3-S624)
*dHighCoeffA*4)+dHighCoeffB)/(dHighCoeffA*2)),"-")</f>
        <v>-</v>
      </c>
      <c r="U624" s="3" t="str">
        <f ca="1"/>
        <v>-</v>
      </c>
      <c r="V624" s="3" t="str">
        <f ca="1"/>
        <v>-</v>
      </c>
      <c r="W624" s="3" t="str">
        <f ca="1"/>
        <v>-</v>
      </c>
      <c r="X624" s="3" t="str">
        <f ca="1"/>
        <v>-</v>
      </c>
      <c r="Y624" s="3" t="str">
        <f ca="1"/>
        <v>-</v>
      </c>
    </row>
    <row r="625" spans="1:25" x14ac:dyDescent="0.25">
      <c r="A625">
        <v>623</v>
      </c>
      <c r="B625" s="9">
        <f t="shared" si="87"/>
        <v>17.305555555555557</v>
      </c>
      <c r="C625" s="3">
        <f t="shared" ca="1" si="89"/>
        <v>6</v>
      </c>
      <c r="D625">
        <f t="shared" ca="1" si="90"/>
        <v>623.75860999999998</v>
      </c>
      <c r="E625" s="8">
        <f t="shared" ca="1" si="91"/>
        <v>1</v>
      </c>
      <c r="F625" s="8">
        <f t="shared" ca="1" si="92"/>
        <v>572</v>
      </c>
      <c r="G625" s="8">
        <f t="shared" ca="1" si="93"/>
        <v>1.6551755616419659</v>
      </c>
      <c r="H625" s="8" t="str">
        <f t="shared" ca="1" si="94"/>
        <v>-</v>
      </c>
      <c r="I625" s="8" t="str">
        <f t="shared" ca="1" si="95"/>
        <v>-</v>
      </c>
      <c r="K625" s="7">
        <f t="shared" ca="1" si="88"/>
        <v>623.75860999999998</v>
      </c>
      <c r="L625" s="7">
        <f t="array" aca="1" ref="L625:Q625" ca="1">IF(K625&lt;fPower1,(fPower1-K625)*K625*fRev0/dLowInterp1+(K625-fPower0)*K625*fRev1/dLowInterp2,
IF(K625&lt;fPower3,(K625-fPower2)*(K625-fPower3)*fRev1/dHighInterp1-(K625-fPower1)*(K625-fPower3)*fRev2/dHighInterp2+(K625-fPower1)*(K625-fPower2)*fRev3/dHighInterp3,1))</f>
        <v>1</v>
      </c>
      <c r="M625" s="8">
        <f ca="1"/>
        <v>1</v>
      </c>
      <c r="N625" s="8">
        <f ca="1"/>
        <v>1</v>
      </c>
      <c r="O625" s="8">
        <f ca="1"/>
        <v>1</v>
      </c>
      <c r="P625" s="8">
        <f ca="1"/>
        <v>1</v>
      </c>
      <c r="Q625" s="8">
        <f ca="1"/>
        <v>1</v>
      </c>
      <c r="S625" s="10" t="str">
        <f t="shared" ca="1" si="96"/>
        <v>-</v>
      </c>
      <c r="T625" s="6" t="str">
        <f t="array" aca="1" ref="T625:Y625" ca="1">IFERROR(IF(S625&lt;fRev1,(SQRT(dLowCoeffB^2+S625*dLowCoeffA*4)-dLowCoeffB)/(dLowCoeffA*2),
(SQRT(dHighCoeffB^2-(fRev1*fPower2*fPower3/dHighInterp1
-fRev2*fPower1*fPower3/dHighInterp2+fRev3*fPower1*fPower2/dHighInterp3-S625)
*dHighCoeffA*4)+dHighCoeffB)/(dHighCoeffA*2)),"-")</f>
        <v>-</v>
      </c>
      <c r="U625" s="3" t="str">
        <f ca="1"/>
        <v>-</v>
      </c>
      <c r="V625" s="3" t="str">
        <f ca="1"/>
        <v>-</v>
      </c>
      <c r="W625" s="3" t="str">
        <f ca="1"/>
        <v>-</v>
      </c>
      <c r="X625" s="3" t="str">
        <f ca="1"/>
        <v>-</v>
      </c>
      <c r="Y625" s="3" t="str">
        <f ca="1"/>
        <v>-</v>
      </c>
    </row>
    <row r="626" spans="1:25" x14ac:dyDescent="0.25">
      <c r="A626">
        <v>624</v>
      </c>
      <c r="B626" s="9">
        <f t="shared" si="87"/>
        <v>17.333333333333332</v>
      </c>
      <c r="C626" s="3">
        <f t="shared" ca="1" si="89"/>
        <v>6</v>
      </c>
      <c r="D626">
        <f t="shared" ca="1" si="90"/>
        <v>623.75860999999998</v>
      </c>
      <c r="E626" s="8">
        <f t="shared" ca="1" si="91"/>
        <v>1</v>
      </c>
      <c r="F626" s="8">
        <f t="shared" ca="1" si="92"/>
        <v>572</v>
      </c>
      <c r="G626" s="8">
        <f t="shared" ca="1" si="93"/>
        <v>1.6595891418888795</v>
      </c>
      <c r="H626" s="8" t="str">
        <f t="shared" ca="1" si="94"/>
        <v>-</v>
      </c>
      <c r="I626" s="8" t="str">
        <f t="shared" ca="1" si="95"/>
        <v>-</v>
      </c>
      <c r="K626" s="7">
        <f t="shared" ca="1" si="88"/>
        <v>623.75860999999998</v>
      </c>
      <c r="L626" s="7">
        <f t="array" aca="1" ref="L626:Q626" ca="1">IF(K626&lt;fPower1,(fPower1-K626)*K626*fRev0/dLowInterp1+(K626-fPower0)*K626*fRev1/dLowInterp2,
IF(K626&lt;fPower3,(K626-fPower2)*(K626-fPower3)*fRev1/dHighInterp1-(K626-fPower1)*(K626-fPower3)*fRev2/dHighInterp2+(K626-fPower1)*(K626-fPower2)*fRev3/dHighInterp3,1))</f>
        <v>1</v>
      </c>
      <c r="M626" s="8">
        <f ca="1"/>
        <v>1</v>
      </c>
      <c r="N626" s="8">
        <f ca="1"/>
        <v>1</v>
      </c>
      <c r="O626" s="8">
        <f ca="1"/>
        <v>1</v>
      </c>
      <c r="P626" s="8">
        <f ca="1"/>
        <v>1</v>
      </c>
      <c r="Q626" s="8">
        <f ca="1"/>
        <v>1</v>
      </c>
      <c r="S626" s="10" t="str">
        <f t="shared" ca="1" si="96"/>
        <v>-</v>
      </c>
      <c r="T626" s="6" t="str">
        <f t="array" aca="1" ref="T626:Y626" ca="1">IFERROR(IF(S626&lt;fRev1,(SQRT(dLowCoeffB^2+S626*dLowCoeffA*4)-dLowCoeffB)/(dLowCoeffA*2),
(SQRT(dHighCoeffB^2-(fRev1*fPower2*fPower3/dHighInterp1
-fRev2*fPower1*fPower3/dHighInterp2+fRev3*fPower1*fPower2/dHighInterp3-S626)
*dHighCoeffA*4)+dHighCoeffB)/(dHighCoeffA*2)),"-")</f>
        <v>-</v>
      </c>
      <c r="U626" s="3" t="str">
        <f ca="1"/>
        <v>-</v>
      </c>
      <c r="V626" s="3" t="str">
        <f ca="1"/>
        <v>-</v>
      </c>
      <c r="W626" s="3" t="str">
        <f ca="1"/>
        <v>-</v>
      </c>
      <c r="X626" s="3" t="str">
        <f ca="1"/>
        <v>-</v>
      </c>
      <c r="Y626" s="3" t="str">
        <f ca="1"/>
        <v>-</v>
      </c>
    </row>
    <row r="627" spans="1:25" x14ac:dyDescent="0.25">
      <c r="A627">
        <v>625</v>
      </c>
      <c r="B627" s="9">
        <f t="shared" si="87"/>
        <v>17.361111111111111</v>
      </c>
      <c r="C627" s="3">
        <f t="shared" ca="1" si="89"/>
        <v>6</v>
      </c>
      <c r="D627">
        <f t="shared" ca="1" si="90"/>
        <v>623.75860999999998</v>
      </c>
      <c r="E627" s="8">
        <f t="shared" ca="1" si="91"/>
        <v>1</v>
      </c>
      <c r="F627" s="8">
        <f t="shared" ca="1" si="92"/>
        <v>572</v>
      </c>
      <c r="G627" s="8">
        <f t="shared" ca="1" si="93"/>
        <v>1.6640027221357931</v>
      </c>
      <c r="H627" s="8" t="str">
        <f t="shared" ca="1" si="94"/>
        <v>-</v>
      </c>
      <c r="I627" s="8" t="str">
        <f t="shared" ca="1" si="95"/>
        <v>-</v>
      </c>
      <c r="K627" s="7">
        <f t="shared" ca="1" si="88"/>
        <v>623.75860999999998</v>
      </c>
      <c r="L627" s="7">
        <f t="array" aca="1" ref="L627:Q627" ca="1">IF(K627&lt;fPower1,(fPower1-K627)*K627*fRev0/dLowInterp1+(K627-fPower0)*K627*fRev1/dLowInterp2,
IF(K627&lt;fPower3,(K627-fPower2)*(K627-fPower3)*fRev1/dHighInterp1-(K627-fPower1)*(K627-fPower3)*fRev2/dHighInterp2+(K627-fPower1)*(K627-fPower2)*fRev3/dHighInterp3,1))</f>
        <v>1</v>
      </c>
      <c r="M627" s="8">
        <f ca="1"/>
        <v>1</v>
      </c>
      <c r="N627" s="8">
        <f ca="1"/>
        <v>1</v>
      </c>
      <c r="O627" s="8">
        <f ca="1"/>
        <v>1</v>
      </c>
      <c r="P627" s="8">
        <f ca="1"/>
        <v>1</v>
      </c>
      <c r="Q627" s="8">
        <f ca="1"/>
        <v>1</v>
      </c>
      <c r="S627" s="10" t="str">
        <f t="shared" ca="1" si="96"/>
        <v>-</v>
      </c>
      <c r="T627" s="6" t="str">
        <f t="array" aca="1" ref="T627:Y627" ca="1">IFERROR(IF(S627&lt;fRev1,(SQRT(dLowCoeffB^2+S627*dLowCoeffA*4)-dLowCoeffB)/(dLowCoeffA*2),
(SQRT(dHighCoeffB^2-(fRev1*fPower2*fPower3/dHighInterp1
-fRev2*fPower1*fPower3/dHighInterp2+fRev3*fPower1*fPower2/dHighInterp3-S627)
*dHighCoeffA*4)+dHighCoeffB)/(dHighCoeffA*2)),"-")</f>
        <v>-</v>
      </c>
      <c r="U627" s="3" t="str">
        <f ca="1"/>
        <v>-</v>
      </c>
      <c r="V627" s="3" t="str">
        <f ca="1"/>
        <v>-</v>
      </c>
      <c r="W627" s="3" t="str">
        <f ca="1"/>
        <v>-</v>
      </c>
      <c r="X627" s="3" t="str">
        <f ca="1"/>
        <v>-</v>
      </c>
      <c r="Y627" s="3" t="str">
        <f ca="1"/>
        <v>-</v>
      </c>
    </row>
    <row r="628" spans="1:25" x14ac:dyDescent="0.25">
      <c r="A628">
        <v>626</v>
      </c>
      <c r="B628" s="9">
        <f t="shared" si="87"/>
        <v>17.388888888888889</v>
      </c>
      <c r="C628" s="3">
        <f t="shared" ca="1" si="89"/>
        <v>6</v>
      </c>
      <c r="D628">
        <f t="shared" ca="1" si="90"/>
        <v>623.75860999999998</v>
      </c>
      <c r="E628" s="8">
        <f t="shared" ca="1" si="91"/>
        <v>1</v>
      </c>
      <c r="F628" s="8">
        <f t="shared" ca="1" si="92"/>
        <v>572</v>
      </c>
      <c r="G628" s="8">
        <f t="shared" ca="1" si="93"/>
        <v>1.6684163023827068</v>
      </c>
      <c r="H628" s="8" t="str">
        <f t="shared" ca="1" si="94"/>
        <v>-</v>
      </c>
      <c r="I628" s="8" t="str">
        <f t="shared" ca="1" si="95"/>
        <v>-</v>
      </c>
      <c r="K628" s="7">
        <f t="shared" ca="1" si="88"/>
        <v>623.75860999999998</v>
      </c>
      <c r="L628" s="7">
        <f t="array" aca="1" ref="L628:Q628" ca="1">IF(K628&lt;fPower1,(fPower1-K628)*K628*fRev0/dLowInterp1+(K628-fPower0)*K628*fRev1/dLowInterp2,
IF(K628&lt;fPower3,(K628-fPower2)*(K628-fPower3)*fRev1/dHighInterp1-(K628-fPower1)*(K628-fPower3)*fRev2/dHighInterp2+(K628-fPower1)*(K628-fPower2)*fRev3/dHighInterp3,1))</f>
        <v>1</v>
      </c>
      <c r="M628" s="8">
        <f ca="1"/>
        <v>1</v>
      </c>
      <c r="N628" s="8">
        <f ca="1"/>
        <v>1</v>
      </c>
      <c r="O628" s="8">
        <f ca="1"/>
        <v>1</v>
      </c>
      <c r="P628" s="8">
        <f ca="1"/>
        <v>1</v>
      </c>
      <c r="Q628" s="8">
        <f ca="1"/>
        <v>1</v>
      </c>
      <c r="S628" s="10" t="str">
        <f t="shared" ca="1" si="96"/>
        <v>-</v>
      </c>
      <c r="T628" s="6" t="str">
        <f t="array" aca="1" ref="T628:Y628" ca="1">IFERROR(IF(S628&lt;fRev1,(SQRT(dLowCoeffB^2+S628*dLowCoeffA*4)-dLowCoeffB)/(dLowCoeffA*2),
(SQRT(dHighCoeffB^2-(fRev1*fPower2*fPower3/dHighInterp1
-fRev2*fPower1*fPower3/dHighInterp2+fRev3*fPower1*fPower2/dHighInterp3-S628)
*dHighCoeffA*4)+dHighCoeffB)/(dHighCoeffA*2)),"-")</f>
        <v>-</v>
      </c>
      <c r="U628" s="3" t="str">
        <f ca="1"/>
        <v>-</v>
      </c>
      <c r="V628" s="3" t="str">
        <f ca="1"/>
        <v>-</v>
      </c>
      <c r="W628" s="3" t="str">
        <f ca="1"/>
        <v>-</v>
      </c>
      <c r="X628" s="3" t="str">
        <f ca="1"/>
        <v>-</v>
      </c>
      <c r="Y628" s="3" t="str">
        <f ca="1"/>
        <v>-</v>
      </c>
    </row>
    <row r="629" spans="1:25" x14ac:dyDescent="0.25">
      <c r="A629">
        <v>627</v>
      </c>
      <c r="B629" s="9">
        <f t="shared" si="87"/>
        <v>17.416666666666668</v>
      </c>
      <c r="C629" s="3">
        <f t="shared" ca="1" si="89"/>
        <v>6</v>
      </c>
      <c r="D629">
        <f t="shared" ca="1" si="90"/>
        <v>623.75860999999998</v>
      </c>
      <c r="E629" s="8">
        <f t="shared" ca="1" si="91"/>
        <v>1</v>
      </c>
      <c r="F629" s="8">
        <f t="shared" ca="1" si="92"/>
        <v>572</v>
      </c>
      <c r="G629" s="8">
        <f t="shared" ca="1" si="93"/>
        <v>1.6728298826296204</v>
      </c>
      <c r="H629" s="8" t="str">
        <f t="shared" ca="1" si="94"/>
        <v>-</v>
      </c>
      <c r="I629" s="8" t="str">
        <f t="shared" ca="1" si="95"/>
        <v>-</v>
      </c>
      <c r="K629" s="7">
        <f t="shared" ca="1" si="88"/>
        <v>623.75860999999998</v>
      </c>
      <c r="L629" s="7">
        <f t="array" aca="1" ref="L629:Q629" ca="1">IF(K629&lt;fPower1,(fPower1-K629)*K629*fRev0/dLowInterp1+(K629-fPower0)*K629*fRev1/dLowInterp2,
IF(K629&lt;fPower3,(K629-fPower2)*(K629-fPower3)*fRev1/dHighInterp1-(K629-fPower1)*(K629-fPower3)*fRev2/dHighInterp2+(K629-fPower1)*(K629-fPower2)*fRev3/dHighInterp3,1))</f>
        <v>1</v>
      </c>
      <c r="M629" s="8">
        <f ca="1"/>
        <v>1</v>
      </c>
      <c r="N629" s="8">
        <f ca="1"/>
        <v>1</v>
      </c>
      <c r="O629" s="8">
        <f ca="1"/>
        <v>1</v>
      </c>
      <c r="P629" s="8">
        <f ca="1"/>
        <v>1</v>
      </c>
      <c r="Q629" s="8">
        <f ca="1"/>
        <v>1</v>
      </c>
      <c r="S629" s="10" t="str">
        <f t="shared" ca="1" si="96"/>
        <v>-</v>
      </c>
      <c r="T629" s="6" t="str">
        <f t="array" aca="1" ref="T629:Y629" ca="1">IFERROR(IF(S629&lt;fRev1,(SQRT(dLowCoeffB^2+S629*dLowCoeffA*4)-dLowCoeffB)/(dLowCoeffA*2),
(SQRT(dHighCoeffB^2-(fRev1*fPower2*fPower3/dHighInterp1
-fRev2*fPower1*fPower3/dHighInterp2+fRev3*fPower1*fPower2/dHighInterp3-S629)
*dHighCoeffA*4)+dHighCoeffB)/(dHighCoeffA*2)),"-")</f>
        <v>-</v>
      </c>
      <c r="U629" s="3" t="str">
        <f ca="1"/>
        <v>-</v>
      </c>
      <c r="V629" s="3" t="str">
        <f ca="1"/>
        <v>-</v>
      </c>
      <c r="W629" s="3" t="str">
        <f ca="1"/>
        <v>-</v>
      </c>
      <c r="X629" s="3" t="str">
        <f ca="1"/>
        <v>-</v>
      </c>
      <c r="Y629" s="3" t="str">
        <f ca="1"/>
        <v>-</v>
      </c>
    </row>
    <row r="630" spans="1:25" x14ac:dyDescent="0.25">
      <c r="A630">
        <v>628</v>
      </c>
      <c r="B630" s="9">
        <f t="shared" si="87"/>
        <v>17.444444444444443</v>
      </c>
      <c r="C630" s="3">
        <f t="shared" ca="1" si="89"/>
        <v>6</v>
      </c>
      <c r="D630">
        <f t="shared" ca="1" si="90"/>
        <v>623.75860999999998</v>
      </c>
      <c r="E630" s="8">
        <f t="shared" ca="1" si="91"/>
        <v>1</v>
      </c>
      <c r="F630" s="8">
        <f t="shared" ca="1" si="92"/>
        <v>572</v>
      </c>
      <c r="G630" s="8">
        <f t="shared" ca="1" si="93"/>
        <v>1.677243462876534</v>
      </c>
      <c r="H630" s="8" t="str">
        <f t="shared" ca="1" si="94"/>
        <v>-</v>
      </c>
      <c r="I630" s="8" t="str">
        <f t="shared" ca="1" si="95"/>
        <v>-</v>
      </c>
      <c r="K630" s="7">
        <f t="shared" ca="1" si="88"/>
        <v>623.75860999999998</v>
      </c>
      <c r="L630" s="7">
        <f t="array" aca="1" ref="L630:Q630" ca="1">IF(K630&lt;fPower1,(fPower1-K630)*K630*fRev0/dLowInterp1+(K630-fPower0)*K630*fRev1/dLowInterp2,
IF(K630&lt;fPower3,(K630-fPower2)*(K630-fPower3)*fRev1/dHighInterp1-(K630-fPower1)*(K630-fPower3)*fRev2/dHighInterp2+(K630-fPower1)*(K630-fPower2)*fRev3/dHighInterp3,1))</f>
        <v>1</v>
      </c>
      <c r="M630" s="8">
        <f ca="1"/>
        <v>1</v>
      </c>
      <c r="N630" s="8">
        <f ca="1"/>
        <v>1</v>
      </c>
      <c r="O630" s="8">
        <f ca="1"/>
        <v>1</v>
      </c>
      <c r="P630" s="8">
        <f ca="1"/>
        <v>1</v>
      </c>
      <c r="Q630" s="8">
        <f ca="1"/>
        <v>1</v>
      </c>
      <c r="S630" s="10" t="str">
        <f t="shared" ca="1" si="96"/>
        <v>-</v>
      </c>
      <c r="T630" s="6" t="str">
        <f t="array" aca="1" ref="T630:Y630" ca="1">IFERROR(IF(S630&lt;fRev1,(SQRT(dLowCoeffB^2+S630*dLowCoeffA*4)-dLowCoeffB)/(dLowCoeffA*2),
(SQRT(dHighCoeffB^2-(fRev1*fPower2*fPower3/dHighInterp1
-fRev2*fPower1*fPower3/dHighInterp2+fRev3*fPower1*fPower2/dHighInterp3-S630)
*dHighCoeffA*4)+dHighCoeffB)/(dHighCoeffA*2)),"-")</f>
        <v>-</v>
      </c>
      <c r="U630" s="3" t="str">
        <f ca="1"/>
        <v>-</v>
      </c>
      <c r="V630" s="3" t="str">
        <f ca="1"/>
        <v>-</v>
      </c>
      <c r="W630" s="3" t="str">
        <f ca="1"/>
        <v>-</v>
      </c>
      <c r="X630" s="3" t="str">
        <f ca="1"/>
        <v>-</v>
      </c>
      <c r="Y630" s="3" t="str">
        <f ca="1"/>
        <v>-</v>
      </c>
    </row>
    <row r="631" spans="1:25" x14ac:dyDescent="0.25">
      <c r="A631">
        <v>629</v>
      </c>
      <c r="B631" s="9">
        <f t="shared" si="87"/>
        <v>17.472222222222221</v>
      </c>
      <c r="C631" s="3">
        <f t="shared" ca="1" si="89"/>
        <v>6</v>
      </c>
      <c r="D631">
        <f t="shared" ca="1" si="90"/>
        <v>623.75860999999998</v>
      </c>
      <c r="E631" s="8">
        <f t="shared" ca="1" si="91"/>
        <v>1</v>
      </c>
      <c r="F631" s="8">
        <f t="shared" ca="1" si="92"/>
        <v>572</v>
      </c>
      <c r="G631" s="8">
        <f t="shared" ca="1" si="93"/>
        <v>1.6816570431234477</v>
      </c>
      <c r="H631" s="8" t="str">
        <f t="shared" ca="1" si="94"/>
        <v>-</v>
      </c>
      <c r="I631" s="8" t="str">
        <f t="shared" ca="1" si="95"/>
        <v>-</v>
      </c>
      <c r="K631" s="7">
        <f t="shared" ca="1" si="88"/>
        <v>623.75860999999998</v>
      </c>
      <c r="L631" s="7">
        <f t="array" aca="1" ref="L631:Q631" ca="1">IF(K631&lt;fPower1,(fPower1-K631)*K631*fRev0/dLowInterp1+(K631-fPower0)*K631*fRev1/dLowInterp2,
IF(K631&lt;fPower3,(K631-fPower2)*(K631-fPower3)*fRev1/dHighInterp1-(K631-fPower1)*(K631-fPower3)*fRev2/dHighInterp2+(K631-fPower1)*(K631-fPower2)*fRev3/dHighInterp3,1))</f>
        <v>1</v>
      </c>
      <c r="M631" s="8">
        <f ca="1"/>
        <v>1</v>
      </c>
      <c r="N631" s="8">
        <f ca="1"/>
        <v>1</v>
      </c>
      <c r="O631" s="8">
        <f ca="1"/>
        <v>1</v>
      </c>
      <c r="P631" s="8">
        <f ca="1"/>
        <v>1</v>
      </c>
      <c r="Q631" s="8">
        <f ca="1"/>
        <v>1</v>
      </c>
      <c r="S631" s="10" t="str">
        <f t="shared" ca="1" si="96"/>
        <v>-</v>
      </c>
      <c r="T631" s="6" t="str">
        <f t="array" aca="1" ref="T631:Y631" ca="1">IFERROR(IF(S631&lt;fRev1,(SQRT(dLowCoeffB^2+S631*dLowCoeffA*4)-dLowCoeffB)/(dLowCoeffA*2),
(SQRT(dHighCoeffB^2-(fRev1*fPower2*fPower3/dHighInterp1
-fRev2*fPower1*fPower3/dHighInterp2+fRev3*fPower1*fPower2/dHighInterp3-S631)
*dHighCoeffA*4)+dHighCoeffB)/(dHighCoeffA*2)),"-")</f>
        <v>-</v>
      </c>
      <c r="U631" s="3" t="str">
        <f ca="1"/>
        <v>-</v>
      </c>
      <c r="V631" s="3" t="str">
        <f ca="1"/>
        <v>-</v>
      </c>
      <c r="W631" s="3" t="str">
        <f ca="1"/>
        <v>-</v>
      </c>
      <c r="X631" s="3" t="str">
        <f ca="1"/>
        <v>-</v>
      </c>
      <c r="Y631" s="3" t="str">
        <f ca="1"/>
        <v>-</v>
      </c>
    </row>
    <row r="632" spans="1:25" x14ac:dyDescent="0.25">
      <c r="A632">
        <v>630</v>
      </c>
      <c r="B632" s="9">
        <f t="shared" si="87"/>
        <v>17.5</v>
      </c>
      <c r="C632" s="3">
        <f t="shared" ca="1" si="89"/>
        <v>6</v>
      </c>
      <c r="D632">
        <f t="shared" ca="1" si="90"/>
        <v>623.75860999999998</v>
      </c>
      <c r="E632" s="8">
        <f t="shared" ca="1" si="91"/>
        <v>1</v>
      </c>
      <c r="F632" s="8">
        <f t="shared" ca="1" si="92"/>
        <v>572</v>
      </c>
      <c r="G632" s="8">
        <f t="shared" ca="1" si="93"/>
        <v>1.6860706233703613</v>
      </c>
      <c r="H632" s="8" t="str">
        <f t="shared" ca="1" si="94"/>
        <v>-</v>
      </c>
      <c r="I632" s="8" t="str">
        <f t="shared" ca="1" si="95"/>
        <v>-</v>
      </c>
      <c r="K632" s="7">
        <f t="shared" ca="1" si="88"/>
        <v>623.75860999999998</v>
      </c>
      <c r="L632" s="7">
        <f t="array" aca="1" ref="L632:Q632" ca="1">IF(K632&lt;fPower1,(fPower1-K632)*K632*fRev0/dLowInterp1+(K632-fPower0)*K632*fRev1/dLowInterp2,
IF(K632&lt;fPower3,(K632-fPower2)*(K632-fPower3)*fRev1/dHighInterp1-(K632-fPower1)*(K632-fPower3)*fRev2/dHighInterp2+(K632-fPower1)*(K632-fPower2)*fRev3/dHighInterp3,1))</f>
        <v>1</v>
      </c>
      <c r="M632" s="8">
        <f ca="1"/>
        <v>1</v>
      </c>
      <c r="N632" s="8">
        <f ca="1"/>
        <v>1</v>
      </c>
      <c r="O632" s="8">
        <f ca="1"/>
        <v>1</v>
      </c>
      <c r="P632" s="8">
        <f ca="1"/>
        <v>1</v>
      </c>
      <c r="Q632" s="8">
        <f ca="1"/>
        <v>1</v>
      </c>
      <c r="S632" s="10" t="str">
        <f t="shared" ca="1" si="96"/>
        <v>-</v>
      </c>
      <c r="T632" s="6" t="str">
        <f t="array" aca="1" ref="T632:Y632" ca="1">IFERROR(IF(S632&lt;fRev1,(SQRT(dLowCoeffB^2+S632*dLowCoeffA*4)-dLowCoeffB)/(dLowCoeffA*2),
(SQRT(dHighCoeffB^2-(fRev1*fPower2*fPower3/dHighInterp1
-fRev2*fPower1*fPower3/dHighInterp2+fRev3*fPower1*fPower2/dHighInterp3-S632)
*dHighCoeffA*4)+dHighCoeffB)/(dHighCoeffA*2)),"-")</f>
        <v>-</v>
      </c>
      <c r="U632" s="3" t="str">
        <f ca="1"/>
        <v>-</v>
      </c>
      <c r="V632" s="3" t="str">
        <f ca="1"/>
        <v>-</v>
      </c>
      <c r="W632" s="3" t="str">
        <f ca="1"/>
        <v>-</v>
      </c>
      <c r="X632" s="3" t="str">
        <f ca="1"/>
        <v>-</v>
      </c>
      <c r="Y632" s="3" t="str">
        <f ca="1"/>
        <v>-</v>
      </c>
    </row>
    <row r="633" spans="1:25" x14ac:dyDescent="0.25">
      <c r="A633">
        <v>631</v>
      </c>
      <c r="B633" s="9">
        <f t="shared" si="87"/>
        <v>17.527777777777779</v>
      </c>
      <c r="C633" s="3">
        <f t="shared" ca="1" si="89"/>
        <v>6</v>
      </c>
      <c r="D633">
        <f t="shared" ca="1" si="90"/>
        <v>623.75860999999998</v>
      </c>
      <c r="E633" s="8">
        <f t="shared" ca="1" si="91"/>
        <v>1</v>
      </c>
      <c r="F633" s="8">
        <f t="shared" ca="1" si="92"/>
        <v>572</v>
      </c>
      <c r="G633" s="8">
        <f t="shared" ca="1" si="93"/>
        <v>1.6904842036172749</v>
      </c>
      <c r="H633" s="8" t="str">
        <f t="shared" ca="1" si="94"/>
        <v>-</v>
      </c>
      <c r="I633" s="8" t="str">
        <f t="shared" ca="1" si="95"/>
        <v>-</v>
      </c>
      <c r="K633" s="7">
        <f t="shared" ca="1" si="88"/>
        <v>623.75860999999998</v>
      </c>
      <c r="L633" s="7">
        <f t="array" aca="1" ref="L633:Q633" ca="1">IF(K633&lt;fPower1,(fPower1-K633)*K633*fRev0/dLowInterp1+(K633-fPower0)*K633*fRev1/dLowInterp2,
IF(K633&lt;fPower3,(K633-fPower2)*(K633-fPower3)*fRev1/dHighInterp1-(K633-fPower1)*(K633-fPower3)*fRev2/dHighInterp2+(K633-fPower1)*(K633-fPower2)*fRev3/dHighInterp3,1))</f>
        <v>1</v>
      </c>
      <c r="M633" s="8">
        <f ca="1"/>
        <v>1</v>
      </c>
      <c r="N633" s="8">
        <f ca="1"/>
        <v>1</v>
      </c>
      <c r="O633" s="8">
        <f ca="1"/>
        <v>1</v>
      </c>
      <c r="P633" s="8">
        <f ca="1"/>
        <v>1</v>
      </c>
      <c r="Q633" s="8">
        <f ca="1"/>
        <v>1</v>
      </c>
      <c r="S633" s="10" t="str">
        <f t="shared" ca="1" si="96"/>
        <v>-</v>
      </c>
      <c r="T633" s="6" t="str">
        <f t="array" aca="1" ref="T633:Y633" ca="1">IFERROR(IF(S633&lt;fRev1,(SQRT(dLowCoeffB^2+S633*dLowCoeffA*4)-dLowCoeffB)/(dLowCoeffA*2),
(SQRT(dHighCoeffB^2-(fRev1*fPower2*fPower3/dHighInterp1
-fRev2*fPower1*fPower3/dHighInterp2+fRev3*fPower1*fPower2/dHighInterp3-S633)
*dHighCoeffA*4)+dHighCoeffB)/(dHighCoeffA*2)),"-")</f>
        <v>-</v>
      </c>
      <c r="U633" s="3" t="str">
        <f ca="1"/>
        <v>-</v>
      </c>
      <c r="V633" s="3" t="str">
        <f ca="1"/>
        <v>-</v>
      </c>
      <c r="W633" s="3" t="str">
        <f ca="1"/>
        <v>-</v>
      </c>
      <c r="X633" s="3" t="str">
        <f ca="1"/>
        <v>-</v>
      </c>
      <c r="Y633" s="3" t="str">
        <f ca="1"/>
        <v>-</v>
      </c>
    </row>
    <row r="634" spans="1:25" x14ac:dyDescent="0.25">
      <c r="A634">
        <v>632</v>
      </c>
      <c r="B634" s="9">
        <f t="shared" si="87"/>
        <v>17.555555555555557</v>
      </c>
      <c r="C634" s="3">
        <f t="shared" ca="1" si="89"/>
        <v>6</v>
      </c>
      <c r="D634">
        <f t="shared" ca="1" si="90"/>
        <v>623.75860999999998</v>
      </c>
      <c r="E634" s="8">
        <f t="shared" ca="1" si="91"/>
        <v>1</v>
      </c>
      <c r="F634" s="8">
        <f t="shared" ca="1" si="92"/>
        <v>572</v>
      </c>
      <c r="G634" s="8">
        <f t="shared" ca="1" si="93"/>
        <v>1.6948977838641885</v>
      </c>
      <c r="H634" s="8" t="str">
        <f t="shared" ca="1" si="94"/>
        <v>-</v>
      </c>
      <c r="I634" s="8" t="str">
        <f t="shared" ca="1" si="95"/>
        <v>-</v>
      </c>
      <c r="K634" s="7">
        <f t="shared" ca="1" si="88"/>
        <v>623.75860999999998</v>
      </c>
      <c r="L634" s="7">
        <f t="array" aca="1" ref="L634:Q634" ca="1">IF(K634&lt;fPower1,(fPower1-K634)*K634*fRev0/dLowInterp1+(K634-fPower0)*K634*fRev1/dLowInterp2,
IF(K634&lt;fPower3,(K634-fPower2)*(K634-fPower3)*fRev1/dHighInterp1-(K634-fPower1)*(K634-fPower3)*fRev2/dHighInterp2+(K634-fPower1)*(K634-fPower2)*fRev3/dHighInterp3,1))</f>
        <v>1</v>
      </c>
      <c r="M634" s="8">
        <f ca="1"/>
        <v>1</v>
      </c>
      <c r="N634" s="8">
        <f ca="1"/>
        <v>1</v>
      </c>
      <c r="O634" s="8">
        <f ca="1"/>
        <v>1</v>
      </c>
      <c r="P634" s="8">
        <f ca="1"/>
        <v>1</v>
      </c>
      <c r="Q634" s="8">
        <f ca="1"/>
        <v>1</v>
      </c>
      <c r="S634" s="10" t="str">
        <f t="shared" ca="1" si="96"/>
        <v>-</v>
      </c>
      <c r="T634" s="6" t="str">
        <f t="array" aca="1" ref="T634:Y634" ca="1">IFERROR(IF(S634&lt;fRev1,(SQRT(dLowCoeffB^2+S634*dLowCoeffA*4)-dLowCoeffB)/(dLowCoeffA*2),
(SQRT(dHighCoeffB^2-(fRev1*fPower2*fPower3/dHighInterp1
-fRev2*fPower1*fPower3/dHighInterp2+fRev3*fPower1*fPower2/dHighInterp3-S634)
*dHighCoeffA*4)+dHighCoeffB)/(dHighCoeffA*2)),"-")</f>
        <v>-</v>
      </c>
      <c r="U634" s="3" t="str">
        <f ca="1"/>
        <v>-</v>
      </c>
      <c r="V634" s="3" t="str">
        <f ca="1"/>
        <v>-</v>
      </c>
      <c r="W634" s="3" t="str">
        <f ca="1"/>
        <v>-</v>
      </c>
      <c r="X634" s="3" t="str">
        <f ca="1"/>
        <v>-</v>
      </c>
      <c r="Y634" s="3" t="str">
        <f ca="1"/>
        <v>-</v>
      </c>
    </row>
    <row r="635" spans="1:25" x14ac:dyDescent="0.25">
      <c r="A635">
        <v>633</v>
      </c>
      <c r="B635" s="9">
        <f t="shared" si="87"/>
        <v>17.583333333333332</v>
      </c>
      <c r="C635" s="3">
        <f t="shared" ca="1" si="89"/>
        <v>6</v>
      </c>
      <c r="D635">
        <f t="shared" ca="1" si="90"/>
        <v>623.75860999999998</v>
      </c>
      <c r="E635" s="8">
        <f t="shared" ca="1" si="91"/>
        <v>1</v>
      </c>
      <c r="F635" s="8">
        <f t="shared" ca="1" si="92"/>
        <v>572</v>
      </c>
      <c r="G635" s="8">
        <f t="shared" ca="1" si="93"/>
        <v>1.6993113641111022</v>
      </c>
      <c r="H635" s="8" t="str">
        <f t="shared" ca="1" si="94"/>
        <v>-</v>
      </c>
      <c r="I635" s="8" t="str">
        <f t="shared" ca="1" si="95"/>
        <v>-</v>
      </c>
      <c r="K635" s="7">
        <f t="shared" ca="1" si="88"/>
        <v>623.75860999999998</v>
      </c>
      <c r="L635" s="7">
        <f t="array" aca="1" ref="L635:Q635" ca="1">IF(K635&lt;fPower1,(fPower1-K635)*K635*fRev0/dLowInterp1+(K635-fPower0)*K635*fRev1/dLowInterp2,
IF(K635&lt;fPower3,(K635-fPower2)*(K635-fPower3)*fRev1/dHighInterp1-(K635-fPower1)*(K635-fPower3)*fRev2/dHighInterp2+(K635-fPower1)*(K635-fPower2)*fRev3/dHighInterp3,1))</f>
        <v>1</v>
      </c>
      <c r="M635" s="8">
        <f ca="1"/>
        <v>1</v>
      </c>
      <c r="N635" s="8">
        <f ca="1"/>
        <v>1</v>
      </c>
      <c r="O635" s="8">
        <f ca="1"/>
        <v>1</v>
      </c>
      <c r="P635" s="8">
        <f ca="1"/>
        <v>1</v>
      </c>
      <c r="Q635" s="8">
        <f ca="1"/>
        <v>1</v>
      </c>
      <c r="S635" s="10" t="str">
        <f t="shared" ca="1" si="96"/>
        <v>-</v>
      </c>
      <c r="T635" s="6" t="str">
        <f t="array" aca="1" ref="T635:Y635" ca="1">IFERROR(IF(S635&lt;fRev1,(SQRT(dLowCoeffB^2+S635*dLowCoeffA*4)-dLowCoeffB)/(dLowCoeffA*2),
(SQRT(dHighCoeffB^2-(fRev1*fPower2*fPower3/dHighInterp1
-fRev2*fPower1*fPower3/dHighInterp2+fRev3*fPower1*fPower2/dHighInterp3-S635)
*dHighCoeffA*4)+dHighCoeffB)/(dHighCoeffA*2)),"-")</f>
        <v>-</v>
      </c>
      <c r="U635" s="3" t="str">
        <f ca="1"/>
        <v>-</v>
      </c>
      <c r="V635" s="3" t="str">
        <f ca="1"/>
        <v>-</v>
      </c>
      <c r="W635" s="3" t="str">
        <f ca="1"/>
        <v>-</v>
      </c>
      <c r="X635" s="3" t="str">
        <f ca="1"/>
        <v>-</v>
      </c>
      <c r="Y635" s="3" t="str">
        <f ca="1"/>
        <v>-</v>
      </c>
    </row>
    <row r="636" spans="1:25" x14ac:dyDescent="0.25">
      <c r="A636">
        <v>634</v>
      </c>
      <c r="B636" s="9">
        <f t="shared" si="87"/>
        <v>17.611111111111111</v>
      </c>
      <c r="C636" s="3">
        <f t="shared" ca="1" si="89"/>
        <v>6</v>
      </c>
      <c r="D636">
        <f t="shared" ca="1" si="90"/>
        <v>623.75860999999998</v>
      </c>
      <c r="E636" s="8">
        <f t="shared" ca="1" si="91"/>
        <v>1</v>
      </c>
      <c r="F636" s="8">
        <f t="shared" ca="1" si="92"/>
        <v>572</v>
      </c>
      <c r="G636" s="8">
        <f t="shared" ca="1" si="93"/>
        <v>1.7037249443580158</v>
      </c>
      <c r="H636" s="8" t="str">
        <f t="shared" ca="1" si="94"/>
        <v>-</v>
      </c>
      <c r="I636" s="8" t="str">
        <f t="shared" ca="1" si="95"/>
        <v>-</v>
      </c>
      <c r="K636" s="7">
        <f t="shared" ca="1" si="88"/>
        <v>623.75860999999998</v>
      </c>
      <c r="L636" s="7">
        <f t="array" aca="1" ref="L636:Q636" ca="1">IF(K636&lt;fPower1,(fPower1-K636)*K636*fRev0/dLowInterp1+(K636-fPower0)*K636*fRev1/dLowInterp2,
IF(K636&lt;fPower3,(K636-fPower2)*(K636-fPower3)*fRev1/dHighInterp1-(K636-fPower1)*(K636-fPower3)*fRev2/dHighInterp2+(K636-fPower1)*(K636-fPower2)*fRev3/dHighInterp3,1))</f>
        <v>1</v>
      </c>
      <c r="M636" s="8">
        <f ca="1"/>
        <v>1</v>
      </c>
      <c r="N636" s="8">
        <f ca="1"/>
        <v>1</v>
      </c>
      <c r="O636" s="8">
        <f ca="1"/>
        <v>1</v>
      </c>
      <c r="P636" s="8">
        <f ca="1"/>
        <v>1</v>
      </c>
      <c r="Q636" s="8">
        <f ca="1"/>
        <v>1</v>
      </c>
      <c r="S636" s="10" t="str">
        <f t="shared" ca="1" si="96"/>
        <v>-</v>
      </c>
      <c r="T636" s="6" t="str">
        <f t="array" aca="1" ref="T636:Y636" ca="1">IFERROR(IF(S636&lt;fRev1,(SQRT(dLowCoeffB^2+S636*dLowCoeffA*4)-dLowCoeffB)/(dLowCoeffA*2),
(SQRT(dHighCoeffB^2-(fRev1*fPower2*fPower3/dHighInterp1
-fRev2*fPower1*fPower3/dHighInterp2+fRev3*fPower1*fPower2/dHighInterp3-S636)
*dHighCoeffA*4)+dHighCoeffB)/(dHighCoeffA*2)),"-")</f>
        <v>-</v>
      </c>
      <c r="U636" s="3" t="str">
        <f ca="1"/>
        <v>-</v>
      </c>
      <c r="V636" s="3" t="str">
        <f ca="1"/>
        <v>-</v>
      </c>
      <c r="W636" s="3" t="str">
        <f ca="1"/>
        <v>-</v>
      </c>
      <c r="X636" s="3" t="str">
        <f ca="1"/>
        <v>-</v>
      </c>
      <c r="Y636" s="3" t="str">
        <f ca="1"/>
        <v>-</v>
      </c>
    </row>
    <row r="637" spans="1:25" x14ac:dyDescent="0.25">
      <c r="A637">
        <v>635</v>
      </c>
      <c r="B637" s="9">
        <f t="shared" si="87"/>
        <v>17.638888888888889</v>
      </c>
      <c r="C637" s="3">
        <f t="shared" ca="1" si="89"/>
        <v>6</v>
      </c>
      <c r="D637">
        <f t="shared" ca="1" si="90"/>
        <v>623.75860999999998</v>
      </c>
      <c r="E637" s="8">
        <f t="shared" ca="1" si="91"/>
        <v>1</v>
      </c>
      <c r="F637" s="8">
        <f t="shared" ca="1" si="92"/>
        <v>572</v>
      </c>
      <c r="G637" s="8">
        <f t="shared" ca="1" si="93"/>
        <v>1.7081385246049294</v>
      </c>
      <c r="H637" s="8" t="str">
        <f t="shared" ca="1" si="94"/>
        <v>-</v>
      </c>
      <c r="I637" s="8" t="str">
        <f t="shared" ca="1" si="95"/>
        <v>-</v>
      </c>
      <c r="K637" s="7">
        <f t="shared" ca="1" si="88"/>
        <v>623.75860999999998</v>
      </c>
      <c r="L637" s="7">
        <f t="array" aca="1" ref="L637:Q637" ca="1">IF(K637&lt;fPower1,(fPower1-K637)*K637*fRev0/dLowInterp1+(K637-fPower0)*K637*fRev1/dLowInterp2,
IF(K637&lt;fPower3,(K637-fPower2)*(K637-fPower3)*fRev1/dHighInterp1-(K637-fPower1)*(K637-fPower3)*fRev2/dHighInterp2+(K637-fPower1)*(K637-fPower2)*fRev3/dHighInterp3,1))</f>
        <v>1</v>
      </c>
      <c r="M637" s="8">
        <f ca="1"/>
        <v>1</v>
      </c>
      <c r="N637" s="8">
        <f ca="1"/>
        <v>1</v>
      </c>
      <c r="O637" s="8">
        <f ca="1"/>
        <v>1</v>
      </c>
      <c r="P637" s="8">
        <f ca="1"/>
        <v>1</v>
      </c>
      <c r="Q637" s="8">
        <f ca="1"/>
        <v>1</v>
      </c>
      <c r="S637" s="10" t="str">
        <f t="shared" ca="1" si="96"/>
        <v>-</v>
      </c>
      <c r="T637" s="6" t="str">
        <f t="array" aca="1" ref="T637:Y637" ca="1">IFERROR(IF(S637&lt;fRev1,(SQRT(dLowCoeffB^2+S637*dLowCoeffA*4)-dLowCoeffB)/(dLowCoeffA*2),
(SQRT(dHighCoeffB^2-(fRev1*fPower2*fPower3/dHighInterp1
-fRev2*fPower1*fPower3/dHighInterp2+fRev3*fPower1*fPower2/dHighInterp3-S637)
*dHighCoeffA*4)+dHighCoeffB)/(dHighCoeffA*2)),"-")</f>
        <v>-</v>
      </c>
      <c r="U637" s="3" t="str">
        <f ca="1"/>
        <v>-</v>
      </c>
      <c r="V637" s="3" t="str">
        <f ca="1"/>
        <v>-</v>
      </c>
      <c r="W637" s="3" t="str">
        <f ca="1"/>
        <v>-</v>
      </c>
      <c r="X637" s="3" t="str">
        <f ca="1"/>
        <v>-</v>
      </c>
      <c r="Y637" s="3" t="str">
        <f ca="1"/>
        <v>-</v>
      </c>
    </row>
    <row r="638" spans="1:25" x14ac:dyDescent="0.25">
      <c r="A638">
        <v>636</v>
      </c>
      <c r="B638" s="9">
        <f t="shared" si="87"/>
        <v>17.666666666666668</v>
      </c>
      <c r="C638" s="3">
        <f t="shared" ca="1" si="89"/>
        <v>6</v>
      </c>
      <c r="D638">
        <f t="shared" ca="1" si="90"/>
        <v>623.75860999999998</v>
      </c>
      <c r="E638" s="8">
        <f t="shared" ca="1" si="91"/>
        <v>1</v>
      </c>
      <c r="F638" s="8">
        <f t="shared" ca="1" si="92"/>
        <v>572</v>
      </c>
      <c r="G638" s="8">
        <f t="shared" ca="1" si="93"/>
        <v>1.7125521048518431</v>
      </c>
      <c r="H638" s="8" t="str">
        <f t="shared" ca="1" si="94"/>
        <v>-</v>
      </c>
      <c r="I638" s="8" t="str">
        <f t="shared" ca="1" si="95"/>
        <v>-</v>
      </c>
      <c r="K638" s="7">
        <f t="shared" ca="1" si="88"/>
        <v>623.75860999999998</v>
      </c>
      <c r="L638" s="7">
        <f t="array" aca="1" ref="L638:Q638" ca="1">IF(K638&lt;fPower1,(fPower1-K638)*K638*fRev0/dLowInterp1+(K638-fPower0)*K638*fRev1/dLowInterp2,
IF(K638&lt;fPower3,(K638-fPower2)*(K638-fPower3)*fRev1/dHighInterp1-(K638-fPower1)*(K638-fPower3)*fRev2/dHighInterp2+(K638-fPower1)*(K638-fPower2)*fRev3/dHighInterp3,1))</f>
        <v>1</v>
      </c>
      <c r="M638" s="8">
        <f ca="1"/>
        <v>1</v>
      </c>
      <c r="N638" s="8">
        <f ca="1"/>
        <v>1</v>
      </c>
      <c r="O638" s="8">
        <f ca="1"/>
        <v>1</v>
      </c>
      <c r="P638" s="8">
        <f ca="1"/>
        <v>1</v>
      </c>
      <c r="Q638" s="8">
        <f ca="1"/>
        <v>1</v>
      </c>
      <c r="S638" s="10" t="str">
        <f t="shared" ca="1" si="96"/>
        <v>-</v>
      </c>
      <c r="T638" s="6" t="str">
        <f t="array" aca="1" ref="T638:Y638" ca="1">IFERROR(IF(S638&lt;fRev1,(SQRT(dLowCoeffB^2+S638*dLowCoeffA*4)-dLowCoeffB)/(dLowCoeffA*2),
(SQRT(dHighCoeffB^2-(fRev1*fPower2*fPower3/dHighInterp1
-fRev2*fPower1*fPower3/dHighInterp2+fRev3*fPower1*fPower2/dHighInterp3-S638)
*dHighCoeffA*4)+dHighCoeffB)/(dHighCoeffA*2)),"-")</f>
        <v>-</v>
      </c>
      <c r="U638" s="3" t="str">
        <f ca="1"/>
        <v>-</v>
      </c>
      <c r="V638" s="3" t="str">
        <f ca="1"/>
        <v>-</v>
      </c>
      <c r="W638" s="3" t="str">
        <f ca="1"/>
        <v>-</v>
      </c>
      <c r="X638" s="3" t="str">
        <f ca="1"/>
        <v>-</v>
      </c>
      <c r="Y638" s="3" t="str">
        <f ca="1"/>
        <v>-</v>
      </c>
    </row>
    <row r="639" spans="1:25" x14ac:dyDescent="0.25">
      <c r="A639">
        <v>637</v>
      </c>
      <c r="B639" s="9">
        <f t="shared" si="87"/>
        <v>17.694444444444443</v>
      </c>
      <c r="C639" s="3">
        <f t="shared" ca="1" si="89"/>
        <v>6</v>
      </c>
      <c r="D639">
        <f t="shared" ca="1" si="90"/>
        <v>623.75860999999998</v>
      </c>
      <c r="E639" s="8">
        <f t="shared" ca="1" si="91"/>
        <v>1</v>
      </c>
      <c r="F639" s="8">
        <f t="shared" ca="1" si="92"/>
        <v>572</v>
      </c>
      <c r="G639" s="8">
        <f t="shared" ca="1" si="93"/>
        <v>1.7169656850987567</v>
      </c>
      <c r="H639" s="8" t="str">
        <f t="shared" ca="1" si="94"/>
        <v>-</v>
      </c>
      <c r="I639" s="8" t="str">
        <f t="shared" ca="1" si="95"/>
        <v>-</v>
      </c>
      <c r="K639" s="7">
        <f t="shared" ca="1" si="88"/>
        <v>623.75860999999998</v>
      </c>
      <c r="L639" s="7">
        <f t="array" aca="1" ref="L639:Q639" ca="1">IF(K639&lt;fPower1,(fPower1-K639)*K639*fRev0/dLowInterp1+(K639-fPower0)*K639*fRev1/dLowInterp2,
IF(K639&lt;fPower3,(K639-fPower2)*(K639-fPower3)*fRev1/dHighInterp1-(K639-fPower1)*(K639-fPower3)*fRev2/dHighInterp2+(K639-fPower1)*(K639-fPower2)*fRev3/dHighInterp3,1))</f>
        <v>1</v>
      </c>
      <c r="M639" s="8">
        <f ca="1"/>
        <v>1</v>
      </c>
      <c r="N639" s="8">
        <f ca="1"/>
        <v>1</v>
      </c>
      <c r="O639" s="8">
        <f ca="1"/>
        <v>1</v>
      </c>
      <c r="P639" s="8">
        <f ca="1"/>
        <v>1</v>
      </c>
      <c r="Q639" s="8">
        <f ca="1"/>
        <v>1</v>
      </c>
      <c r="S639" s="10" t="str">
        <f t="shared" ca="1" si="96"/>
        <v>-</v>
      </c>
      <c r="T639" s="6" t="str">
        <f t="array" aca="1" ref="T639:Y639" ca="1">IFERROR(IF(S639&lt;fRev1,(SQRT(dLowCoeffB^2+S639*dLowCoeffA*4)-dLowCoeffB)/(dLowCoeffA*2),
(SQRT(dHighCoeffB^2-(fRev1*fPower2*fPower3/dHighInterp1
-fRev2*fPower1*fPower3/dHighInterp2+fRev3*fPower1*fPower2/dHighInterp3-S639)
*dHighCoeffA*4)+dHighCoeffB)/(dHighCoeffA*2)),"-")</f>
        <v>-</v>
      </c>
      <c r="U639" s="3" t="str">
        <f ca="1"/>
        <v>-</v>
      </c>
      <c r="V639" s="3" t="str">
        <f ca="1"/>
        <v>-</v>
      </c>
      <c r="W639" s="3" t="str">
        <f ca="1"/>
        <v>-</v>
      </c>
      <c r="X639" s="3" t="str">
        <f ca="1"/>
        <v>-</v>
      </c>
      <c r="Y639" s="3" t="str">
        <f ca="1"/>
        <v>-</v>
      </c>
    </row>
    <row r="640" spans="1:25" x14ac:dyDescent="0.25">
      <c r="A640">
        <v>638</v>
      </c>
      <c r="B640" s="9">
        <f t="shared" si="87"/>
        <v>17.722222222222221</v>
      </c>
      <c r="C640" s="3">
        <f t="shared" ca="1" si="89"/>
        <v>6</v>
      </c>
      <c r="D640">
        <f t="shared" ca="1" si="90"/>
        <v>623.75860999999998</v>
      </c>
      <c r="E640" s="8">
        <f t="shared" ca="1" si="91"/>
        <v>1</v>
      </c>
      <c r="F640" s="8">
        <f t="shared" ca="1" si="92"/>
        <v>572</v>
      </c>
      <c r="G640" s="8">
        <f t="shared" ca="1" si="93"/>
        <v>1.7213792653456703</v>
      </c>
      <c r="H640" s="8" t="str">
        <f t="shared" ca="1" si="94"/>
        <v>-</v>
      </c>
      <c r="I640" s="8" t="str">
        <f t="shared" ca="1" si="95"/>
        <v>-</v>
      </c>
      <c r="K640" s="7">
        <f t="shared" ca="1" si="88"/>
        <v>623.75860999999998</v>
      </c>
      <c r="L640" s="7">
        <f t="array" aca="1" ref="L640:Q640" ca="1">IF(K640&lt;fPower1,(fPower1-K640)*K640*fRev0/dLowInterp1+(K640-fPower0)*K640*fRev1/dLowInterp2,
IF(K640&lt;fPower3,(K640-fPower2)*(K640-fPower3)*fRev1/dHighInterp1-(K640-fPower1)*(K640-fPower3)*fRev2/dHighInterp2+(K640-fPower1)*(K640-fPower2)*fRev3/dHighInterp3,1))</f>
        <v>1</v>
      </c>
      <c r="M640" s="8">
        <f ca="1"/>
        <v>1</v>
      </c>
      <c r="N640" s="8">
        <f ca="1"/>
        <v>1</v>
      </c>
      <c r="O640" s="8">
        <f ca="1"/>
        <v>1</v>
      </c>
      <c r="P640" s="8">
        <f ca="1"/>
        <v>1</v>
      </c>
      <c r="Q640" s="8">
        <f ca="1"/>
        <v>1</v>
      </c>
      <c r="S640" s="10" t="str">
        <f t="shared" ca="1" si="96"/>
        <v>-</v>
      </c>
      <c r="T640" s="6" t="str">
        <f t="array" aca="1" ref="T640:Y640" ca="1">IFERROR(IF(S640&lt;fRev1,(SQRT(dLowCoeffB^2+S640*dLowCoeffA*4)-dLowCoeffB)/(dLowCoeffA*2),
(SQRT(dHighCoeffB^2-(fRev1*fPower2*fPower3/dHighInterp1
-fRev2*fPower1*fPower3/dHighInterp2+fRev3*fPower1*fPower2/dHighInterp3-S640)
*dHighCoeffA*4)+dHighCoeffB)/(dHighCoeffA*2)),"-")</f>
        <v>-</v>
      </c>
      <c r="U640" s="3" t="str">
        <f ca="1"/>
        <v>-</v>
      </c>
      <c r="V640" s="3" t="str">
        <f ca="1"/>
        <v>-</v>
      </c>
      <c r="W640" s="3" t="str">
        <f ca="1"/>
        <v>-</v>
      </c>
      <c r="X640" s="3" t="str">
        <f ca="1"/>
        <v>-</v>
      </c>
      <c r="Y640" s="3" t="str">
        <f ca="1"/>
        <v>-</v>
      </c>
    </row>
    <row r="641" spans="1:25" x14ac:dyDescent="0.25">
      <c r="A641">
        <v>639</v>
      </c>
      <c r="B641" s="9">
        <f t="shared" si="87"/>
        <v>17.75</v>
      </c>
      <c r="C641" s="3">
        <f t="shared" ca="1" si="89"/>
        <v>6</v>
      </c>
      <c r="D641">
        <f t="shared" ca="1" si="90"/>
        <v>623.75860999999998</v>
      </c>
      <c r="E641" s="8">
        <f t="shared" ca="1" si="91"/>
        <v>1</v>
      </c>
      <c r="F641" s="8">
        <f t="shared" ca="1" si="92"/>
        <v>572</v>
      </c>
      <c r="G641" s="8">
        <f t="shared" ca="1" si="93"/>
        <v>1.7257928455925839</v>
      </c>
      <c r="H641" s="8" t="str">
        <f t="shared" ca="1" si="94"/>
        <v>-</v>
      </c>
      <c r="I641" s="8" t="str">
        <f t="shared" ca="1" si="95"/>
        <v>-</v>
      </c>
      <c r="K641" s="7">
        <f t="shared" ca="1" si="88"/>
        <v>623.75860999999998</v>
      </c>
      <c r="L641" s="7">
        <f t="array" aca="1" ref="L641:Q641" ca="1">IF(K641&lt;fPower1,(fPower1-K641)*K641*fRev0/dLowInterp1+(K641-fPower0)*K641*fRev1/dLowInterp2,
IF(K641&lt;fPower3,(K641-fPower2)*(K641-fPower3)*fRev1/dHighInterp1-(K641-fPower1)*(K641-fPower3)*fRev2/dHighInterp2+(K641-fPower1)*(K641-fPower2)*fRev3/dHighInterp3,1))</f>
        <v>1</v>
      </c>
      <c r="M641" s="8">
        <f ca="1"/>
        <v>1</v>
      </c>
      <c r="N641" s="8">
        <f ca="1"/>
        <v>1</v>
      </c>
      <c r="O641" s="8">
        <f ca="1"/>
        <v>1</v>
      </c>
      <c r="P641" s="8">
        <f ca="1"/>
        <v>1</v>
      </c>
      <c r="Q641" s="8">
        <f ca="1"/>
        <v>1</v>
      </c>
      <c r="S641" s="10" t="str">
        <f t="shared" ca="1" si="96"/>
        <v>-</v>
      </c>
      <c r="T641" s="6" t="str">
        <f t="array" aca="1" ref="T641:Y641" ca="1">IFERROR(IF(S641&lt;fRev1,(SQRT(dLowCoeffB^2+S641*dLowCoeffA*4)-dLowCoeffB)/(dLowCoeffA*2),
(SQRT(dHighCoeffB^2-(fRev1*fPower2*fPower3/dHighInterp1
-fRev2*fPower1*fPower3/dHighInterp2+fRev3*fPower1*fPower2/dHighInterp3-S641)
*dHighCoeffA*4)+dHighCoeffB)/(dHighCoeffA*2)),"-")</f>
        <v>-</v>
      </c>
      <c r="U641" s="3" t="str">
        <f ca="1"/>
        <v>-</v>
      </c>
      <c r="V641" s="3" t="str">
        <f ca="1"/>
        <v>-</v>
      </c>
      <c r="W641" s="3" t="str">
        <f ca="1"/>
        <v>-</v>
      </c>
      <c r="X641" s="3" t="str">
        <f ca="1"/>
        <v>-</v>
      </c>
      <c r="Y641" s="3" t="str">
        <f ca="1"/>
        <v>-</v>
      </c>
    </row>
    <row r="642" spans="1:25" x14ac:dyDescent="0.25">
      <c r="A642">
        <v>640</v>
      </c>
      <c r="B642" s="9">
        <f t="shared" ref="B642:B705" si="97">A642/36</f>
        <v>17.777777777777779</v>
      </c>
      <c r="C642" s="3">
        <f t="shared" ca="1" si="89"/>
        <v>6</v>
      </c>
      <c r="D642">
        <f t="shared" ca="1" si="90"/>
        <v>623.75860999999998</v>
      </c>
      <c r="E642" s="8">
        <f t="shared" ca="1" si="91"/>
        <v>1</v>
      </c>
      <c r="F642" s="8">
        <f t="shared" ca="1" si="92"/>
        <v>572</v>
      </c>
      <c r="G642" s="8">
        <f t="shared" ca="1" si="93"/>
        <v>1.7302064258394976</v>
      </c>
      <c r="H642" s="8" t="str">
        <f t="shared" ca="1" si="94"/>
        <v>-</v>
      </c>
      <c r="I642" s="8" t="str">
        <f t="shared" ca="1" si="95"/>
        <v>-</v>
      </c>
      <c r="K642" s="7">
        <f t="shared" ref="K642:K705" ca="1" si="98">D642</f>
        <v>623.75860999999998</v>
      </c>
      <c r="L642" s="7">
        <f t="array" aca="1" ref="L642:Q642" ca="1">IF(K642&lt;fPower1,(fPower1-K642)*K642*fRev0/dLowInterp1+(K642-fPower0)*K642*fRev1/dLowInterp2,
IF(K642&lt;fPower3,(K642-fPower2)*(K642-fPower3)*fRev1/dHighInterp1-(K642-fPower1)*(K642-fPower3)*fRev2/dHighInterp2+(K642-fPower1)*(K642-fPower2)*fRev3/dHighInterp3,1))</f>
        <v>1</v>
      </c>
      <c r="M642" s="8">
        <f ca="1"/>
        <v>1</v>
      </c>
      <c r="N642" s="8">
        <f ca="1"/>
        <v>1</v>
      </c>
      <c r="O642" s="8">
        <f ca="1"/>
        <v>1</v>
      </c>
      <c r="P642" s="8">
        <f ca="1"/>
        <v>1</v>
      </c>
      <c r="Q642" s="8">
        <f ca="1"/>
        <v>1</v>
      </c>
      <c r="S642" s="10" t="str">
        <f t="shared" ca="1" si="96"/>
        <v>-</v>
      </c>
      <c r="T642" s="6" t="str">
        <f t="array" aca="1" ref="T642:Y642" ca="1">IFERROR(IF(S642&lt;fRev1,(SQRT(dLowCoeffB^2+S642*dLowCoeffA*4)-dLowCoeffB)/(dLowCoeffA*2),
(SQRT(dHighCoeffB^2-(fRev1*fPower2*fPower3/dHighInterp1
-fRev2*fPower1*fPower3/dHighInterp2+fRev3*fPower1*fPower2/dHighInterp3-S642)
*dHighCoeffA*4)+dHighCoeffB)/(dHighCoeffA*2)),"-")</f>
        <v>-</v>
      </c>
      <c r="U642" s="3" t="str">
        <f ca="1"/>
        <v>-</v>
      </c>
      <c r="V642" s="3" t="str">
        <f ca="1"/>
        <v>-</v>
      </c>
      <c r="W642" s="3" t="str">
        <f ca="1"/>
        <v>-</v>
      </c>
      <c r="X642" s="3" t="str">
        <f ca="1"/>
        <v>-</v>
      </c>
      <c r="Y642" s="3" t="str">
        <f ca="1"/>
        <v>-</v>
      </c>
    </row>
    <row r="643" spans="1:25" x14ac:dyDescent="0.25">
      <c r="A643">
        <v>641</v>
      </c>
      <c r="B643" s="9">
        <f t="shared" si="97"/>
        <v>17.805555555555557</v>
      </c>
      <c r="C643" s="3">
        <f t="shared" ref="C643:C706" ca="1" si="99">MAX(COUNTIFS(ShiftGears,"&lt;="&amp;MaxGear,ShiftPointsUse,"&lt;="&amp;D642+CarSetPower)+1,C642)</f>
        <v>6</v>
      </c>
      <c r="D643">
        <f t="shared" ref="D643:D706" ca="1" si="100">MIN(IF(C643&gt;C642,I642,D642+CarSetPower),INDEX(fPower3,C643))</f>
        <v>623.75860999999998</v>
      </c>
      <c r="E643" s="8">
        <f t="shared" ref="E643:E706" ca="1" si="101">INDEX(L643:Q643,C643)</f>
        <v>1</v>
      </c>
      <c r="F643" s="8">
        <f t="shared" ref="F643:F706" ca="1" si="102">MIN(E643*INDEX(MaxSpeed,C643)*CarSetMult,F642+AccelCap)</f>
        <v>572</v>
      </c>
      <c r="G643" s="8">
        <f t="shared" ref="G643:G706" ca="1" si="103">G642+F643/36/3600</f>
        <v>1.7346200060864112</v>
      </c>
      <c r="H643" s="8" t="str">
        <f t="shared" ref="H643:H706" ca="1" si="104">IF(C643&lt;MaxGear,F643/INDEX(MaxSpeed,C643+1)/CarSetMult,"-")</f>
        <v>-</v>
      </c>
      <c r="I643" s="8" t="str">
        <f t="shared" ref="I643:I706" ca="1" si="105">IF(C643&lt;MaxGear,INDEX(T643:Y643,C643+1),"-")</f>
        <v>-</v>
      </c>
      <c r="K643" s="7">
        <f t="shared" ca="1" si="98"/>
        <v>623.75860999999998</v>
      </c>
      <c r="L643" s="7">
        <f t="array" aca="1" ref="L643:Q643" ca="1">IF(K643&lt;fPower1,(fPower1-K643)*K643*fRev0/dLowInterp1+(K643-fPower0)*K643*fRev1/dLowInterp2,
IF(K643&lt;fPower3,(K643-fPower2)*(K643-fPower3)*fRev1/dHighInterp1-(K643-fPower1)*(K643-fPower3)*fRev2/dHighInterp2+(K643-fPower1)*(K643-fPower2)*fRev3/dHighInterp3,1))</f>
        <v>1</v>
      </c>
      <c r="M643" s="8">
        <f ca="1"/>
        <v>1</v>
      </c>
      <c r="N643" s="8">
        <f ca="1"/>
        <v>1</v>
      </c>
      <c r="O643" s="8">
        <f ca="1"/>
        <v>1</v>
      </c>
      <c r="P643" s="8">
        <f ca="1"/>
        <v>1</v>
      </c>
      <c r="Q643" s="8">
        <f ca="1"/>
        <v>1</v>
      </c>
      <c r="S643" s="10" t="str">
        <f t="shared" ref="S643:S706" ca="1" si="106">H643</f>
        <v>-</v>
      </c>
      <c r="T643" s="6" t="str">
        <f t="array" aca="1" ref="T643:Y643" ca="1">IFERROR(IF(S643&lt;fRev1,(SQRT(dLowCoeffB^2+S643*dLowCoeffA*4)-dLowCoeffB)/(dLowCoeffA*2),
(SQRT(dHighCoeffB^2-(fRev1*fPower2*fPower3/dHighInterp1
-fRev2*fPower1*fPower3/dHighInterp2+fRev3*fPower1*fPower2/dHighInterp3-S643)
*dHighCoeffA*4)+dHighCoeffB)/(dHighCoeffA*2)),"-")</f>
        <v>-</v>
      </c>
      <c r="U643" s="3" t="str">
        <f ca="1"/>
        <v>-</v>
      </c>
      <c r="V643" s="3" t="str">
        <f ca="1"/>
        <v>-</v>
      </c>
      <c r="W643" s="3" t="str">
        <f ca="1"/>
        <v>-</v>
      </c>
      <c r="X643" s="3" t="str">
        <f ca="1"/>
        <v>-</v>
      </c>
      <c r="Y643" s="3" t="str">
        <f ca="1"/>
        <v>-</v>
      </c>
    </row>
    <row r="644" spans="1:25" x14ac:dyDescent="0.25">
      <c r="A644">
        <v>642</v>
      </c>
      <c r="B644" s="9">
        <f t="shared" si="97"/>
        <v>17.833333333333332</v>
      </c>
      <c r="C644" s="3">
        <f t="shared" ca="1" si="99"/>
        <v>6</v>
      </c>
      <c r="D644">
        <f t="shared" ca="1" si="100"/>
        <v>623.75860999999998</v>
      </c>
      <c r="E644" s="8">
        <f t="shared" ca="1" si="101"/>
        <v>1</v>
      </c>
      <c r="F644" s="8">
        <f t="shared" ca="1" si="102"/>
        <v>572</v>
      </c>
      <c r="G644" s="8">
        <f t="shared" ca="1" si="103"/>
        <v>1.7390335863333248</v>
      </c>
      <c r="H644" s="8" t="str">
        <f t="shared" ca="1" si="104"/>
        <v>-</v>
      </c>
      <c r="I644" s="8" t="str">
        <f t="shared" ca="1" si="105"/>
        <v>-</v>
      </c>
      <c r="K644" s="7">
        <f t="shared" ca="1" si="98"/>
        <v>623.75860999999998</v>
      </c>
      <c r="L644" s="7">
        <f t="array" aca="1" ref="L644:Q644" ca="1">IF(K644&lt;fPower1,(fPower1-K644)*K644*fRev0/dLowInterp1+(K644-fPower0)*K644*fRev1/dLowInterp2,
IF(K644&lt;fPower3,(K644-fPower2)*(K644-fPower3)*fRev1/dHighInterp1-(K644-fPower1)*(K644-fPower3)*fRev2/dHighInterp2+(K644-fPower1)*(K644-fPower2)*fRev3/dHighInterp3,1))</f>
        <v>1</v>
      </c>
      <c r="M644" s="8">
        <f ca="1"/>
        <v>1</v>
      </c>
      <c r="N644" s="8">
        <f ca="1"/>
        <v>1</v>
      </c>
      <c r="O644" s="8">
        <f ca="1"/>
        <v>1</v>
      </c>
      <c r="P644" s="8">
        <f ca="1"/>
        <v>1</v>
      </c>
      <c r="Q644" s="8">
        <f ca="1"/>
        <v>1</v>
      </c>
      <c r="S644" s="10" t="str">
        <f t="shared" ca="1" si="106"/>
        <v>-</v>
      </c>
      <c r="T644" s="6" t="str">
        <f t="array" aca="1" ref="T644:Y644" ca="1">IFERROR(IF(S644&lt;fRev1,(SQRT(dLowCoeffB^2+S644*dLowCoeffA*4)-dLowCoeffB)/(dLowCoeffA*2),
(SQRT(dHighCoeffB^2-(fRev1*fPower2*fPower3/dHighInterp1
-fRev2*fPower1*fPower3/dHighInterp2+fRev3*fPower1*fPower2/dHighInterp3-S644)
*dHighCoeffA*4)+dHighCoeffB)/(dHighCoeffA*2)),"-")</f>
        <v>-</v>
      </c>
      <c r="U644" s="3" t="str">
        <f ca="1"/>
        <v>-</v>
      </c>
      <c r="V644" s="3" t="str">
        <f ca="1"/>
        <v>-</v>
      </c>
      <c r="W644" s="3" t="str">
        <f ca="1"/>
        <v>-</v>
      </c>
      <c r="X644" s="3" t="str">
        <f ca="1"/>
        <v>-</v>
      </c>
      <c r="Y644" s="3" t="str">
        <f ca="1"/>
        <v>-</v>
      </c>
    </row>
    <row r="645" spans="1:25" x14ac:dyDescent="0.25">
      <c r="A645">
        <v>643</v>
      </c>
      <c r="B645" s="9">
        <f t="shared" si="97"/>
        <v>17.861111111111111</v>
      </c>
      <c r="C645" s="3">
        <f t="shared" ca="1" si="99"/>
        <v>6</v>
      </c>
      <c r="D645">
        <f t="shared" ca="1" si="100"/>
        <v>623.75860999999998</v>
      </c>
      <c r="E645" s="8">
        <f t="shared" ca="1" si="101"/>
        <v>1</v>
      </c>
      <c r="F645" s="8">
        <f t="shared" ca="1" si="102"/>
        <v>572</v>
      </c>
      <c r="G645" s="8">
        <f t="shared" ca="1" si="103"/>
        <v>1.7434471665802385</v>
      </c>
      <c r="H645" s="8" t="str">
        <f t="shared" ca="1" si="104"/>
        <v>-</v>
      </c>
      <c r="I645" s="8" t="str">
        <f t="shared" ca="1" si="105"/>
        <v>-</v>
      </c>
      <c r="K645" s="7">
        <f t="shared" ca="1" si="98"/>
        <v>623.75860999999998</v>
      </c>
      <c r="L645" s="7">
        <f t="array" aca="1" ref="L645:Q645" ca="1">IF(K645&lt;fPower1,(fPower1-K645)*K645*fRev0/dLowInterp1+(K645-fPower0)*K645*fRev1/dLowInterp2,
IF(K645&lt;fPower3,(K645-fPower2)*(K645-fPower3)*fRev1/dHighInterp1-(K645-fPower1)*(K645-fPower3)*fRev2/dHighInterp2+(K645-fPower1)*(K645-fPower2)*fRev3/dHighInterp3,1))</f>
        <v>1</v>
      </c>
      <c r="M645" s="8">
        <f ca="1"/>
        <v>1</v>
      </c>
      <c r="N645" s="8">
        <f ca="1"/>
        <v>1</v>
      </c>
      <c r="O645" s="8">
        <f ca="1"/>
        <v>1</v>
      </c>
      <c r="P645" s="8">
        <f ca="1"/>
        <v>1</v>
      </c>
      <c r="Q645" s="8">
        <f ca="1"/>
        <v>1</v>
      </c>
      <c r="S645" s="10" t="str">
        <f t="shared" ca="1" si="106"/>
        <v>-</v>
      </c>
      <c r="T645" s="6" t="str">
        <f t="array" aca="1" ref="T645:Y645" ca="1">IFERROR(IF(S645&lt;fRev1,(SQRT(dLowCoeffB^2+S645*dLowCoeffA*4)-dLowCoeffB)/(dLowCoeffA*2),
(SQRT(dHighCoeffB^2-(fRev1*fPower2*fPower3/dHighInterp1
-fRev2*fPower1*fPower3/dHighInterp2+fRev3*fPower1*fPower2/dHighInterp3-S645)
*dHighCoeffA*4)+dHighCoeffB)/(dHighCoeffA*2)),"-")</f>
        <v>-</v>
      </c>
      <c r="U645" s="3" t="str">
        <f ca="1"/>
        <v>-</v>
      </c>
      <c r="V645" s="3" t="str">
        <f ca="1"/>
        <v>-</v>
      </c>
      <c r="W645" s="3" t="str">
        <f ca="1"/>
        <v>-</v>
      </c>
      <c r="X645" s="3" t="str">
        <f ca="1"/>
        <v>-</v>
      </c>
      <c r="Y645" s="3" t="str">
        <f ca="1"/>
        <v>-</v>
      </c>
    </row>
    <row r="646" spans="1:25" x14ac:dyDescent="0.25">
      <c r="A646">
        <v>644</v>
      </c>
      <c r="B646" s="9">
        <f t="shared" si="97"/>
        <v>17.888888888888889</v>
      </c>
      <c r="C646" s="3">
        <f t="shared" ca="1" si="99"/>
        <v>6</v>
      </c>
      <c r="D646">
        <f t="shared" ca="1" si="100"/>
        <v>623.75860999999998</v>
      </c>
      <c r="E646" s="8">
        <f t="shared" ca="1" si="101"/>
        <v>1</v>
      </c>
      <c r="F646" s="8">
        <f t="shared" ca="1" si="102"/>
        <v>572</v>
      </c>
      <c r="G646" s="8">
        <f t="shared" ca="1" si="103"/>
        <v>1.7478607468271521</v>
      </c>
      <c r="H646" s="8" t="str">
        <f t="shared" ca="1" si="104"/>
        <v>-</v>
      </c>
      <c r="I646" s="8" t="str">
        <f t="shared" ca="1" si="105"/>
        <v>-</v>
      </c>
      <c r="K646" s="7">
        <f t="shared" ca="1" si="98"/>
        <v>623.75860999999998</v>
      </c>
      <c r="L646" s="7">
        <f t="array" aca="1" ref="L646:Q646" ca="1">IF(K646&lt;fPower1,(fPower1-K646)*K646*fRev0/dLowInterp1+(K646-fPower0)*K646*fRev1/dLowInterp2,
IF(K646&lt;fPower3,(K646-fPower2)*(K646-fPower3)*fRev1/dHighInterp1-(K646-fPower1)*(K646-fPower3)*fRev2/dHighInterp2+(K646-fPower1)*(K646-fPower2)*fRev3/dHighInterp3,1))</f>
        <v>1</v>
      </c>
      <c r="M646" s="8">
        <f ca="1"/>
        <v>1</v>
      </c>
      <c r="N646" s="8">
        <f ca="1"/>
        <v>1</v>
      </c>
      <c r="O646" s="8">
        <f ca="1"/>
        <v>1</v>
      </c>
      <c r="P646" s="8">
        <f ca="1"/>
        <v>1</v>
      </c>
      <c r="Q646" s="8">
        <f ca="1"/>
        <v>1</v>
      </c>
      <c r="S646" s="10" t="str">
        <f t="shared" ca="1" si="106"/>
        <v>-</v>
      </c>
      <c r="T646" s="6" t="str">
        <f t="array" aca="1" ref="T646:Y646" ca="1">IFERROR(IF(S646&lt;fRev1,(SQRT(dLowCoeffB^2+S646*dLowCoeffA*4)-dLowCoeffB)/(dLowCoeffA*2),
(SQRT(dHighCoeffB^2-(fRev1*fPower2*fPower3/dHighInterp1
-fRev2*fPower1*fPower3/dHighInterp2+fRev3*fPower1*fPower2/dHighInterp3-S646)
*dHighCoeffA*4)+dHighCoeffB)/(dHighCoeffA*2)),"-")</f>
        <v>-</v>
      </c>
      <c r="U646" s="3" t="str">
        <f ca="1"/>
        <v>-</v>
      </c>
      <c r="V646" s="3" t="str">
        <f ca="1"/>
        <v>-</v>
      </c>
      <c r="W646" s="3" t="str">
        <f ca="1"/>
        <v>-</v>
      </c>
      <c r="X646" s="3" t="str">
        <f ca="1"/>
        <v>-</v>
      </c>
      <c r="Y646" s="3" t="str">
        <f ca="1"/>
        <v>-</v>
      </c>
    </row>
    <row r="647" spans="1:25" x14ac:dyDescent="0.25">
      <c r="A647">
        <v>645</v>
      </c>
      <c r="B647" s="9">
        <f t="shared" si="97"/>
        <v>17.916666666666668</v>
      </c>
      <c r="C647" s="3">
        <f t="shared" ca="1" si="99"/>
        <v>6</v>
      </c>
      <c r="D647">
        <f t="shared" ca="1" si="100"/>
        <v>623.75860999999998</v>
      </c>
      <c r="E647" s="8">
        <f t="shared" ca="1" si="101"/>
        <v>1</v>
      </c>
      <c r="F647" s="8">
        <f t="shared" ca="1" si="102"/>
        <v>572</v>
      </c>
      <c r="G647" s="8">
        <f t="shared" ca="1" si="103"/>
        <v>1.7522743270740657</v>
      </c>
      <c r="H647" s="8" t="str">
        <f t="shared" ca="1" si="104"/>
        <v>-</v>
      </c>
      <c r="I647" s="8" t="str">
        <f t="shared" ca="1" si="105"/>
        <v>-</v>
      </c>
      <c r="K647" s="7">
        <f t="shared" ca="1" si="98"/>
        <v>623.75860999999998</v>
      </c>
      <c r="L647" s="7">
        <f t="array" aca="1" ref="L647:Q647" ca="1">IF(K647&lt;fPower1,(fPower1-K647)*K647*fRev0/dLowInterp1+(K647-fPower0)*K647*fRev1/dLowInterp2,
IF(K647&lt;fPower3,(K647-fPower2)*(K647-fPower3)*fRev1/dHighInterp1-(K647-fPower1)*(K647-fPower3)*fRev2/dHighInterp2+(K647-fPower1)*(K647-fPower2)*fRev3/dHighInterp3,1))</f>
        <v>1</v>
      </c>
      <c r="M647" s="8">
        <f ca="1"/>
        <v>1</v>
      </c>
      <c r="N647" s="8">
        <f ca="1"/>
        <v>1</v>
      </c>
      <c r="O647" s="8">
        <f ca="1"/>
        <v>1</v>
      </c>
      <c r="P647" s="8">
        <f ca="1"/>
        <v>1</v>
      </c>
      <c r="Q647" s="8">
        <f ca="1"/>
        <v>1</v>
      </c>
      <c r="S647" s="10" t="str">
        <f t="shared" ca="1" si="106"/>
        <v>-</v>
      </c>
      <c r="T647" s="6" t="str">
        <f t="array" aca="1" ref="T647:Y647" ca="1">IFERROR(IF(S647&lt;fRev1,(SQRT(dLowCoeffB^2+S647*dLowCoeffA*4)-dLowCoeffB)/(dLowCoeffA*2),
(SQRT(dHighCoeffB^2-(fRev1*fPower2*fPower3/dHighInterp1
-fRev2*fPower1*fPower3/dHighInterp2+fRev3*fPower1*fPower2/dHighInterp3-S647)
*dHighCoeffA*4)+dHighCoeffB)/(dHighCoeffA*2)),"-")</f>
        <v>-</v>
      </c>
      <c r="U647" s="3" t="str">
        <f ca="1"/>
        <v>-</v>
      </c>
      <c r="V647" s="3" t="str">
        <f ca="1"/>
        <v>-</v>
      </c>
      <c r="W647" s="3" t="str">
        <f ca="1"/>
        <v>-</v>
      </c>
      <c r="X647" s="3" t="str">
        <f ca="1"/>
        <v>-</v>
      </c>
      <c r="Y647" s="3" t="str">
        <f ca="1"/>
        <v>-</v>
      </c>
    </row>
    <row r="648" spans="1:25" x14ac:dyDescent="0.25">
      <c r="A648">
        <v>646</v>
      </c>
      <c r="B648" s="9">
        <f t="shared" si="97"/>
        <v>17.944444444444443</v>
      </c>
      <c r="C648" s="3">
        <f t="shared" ca="1" si="99"/>
        <v>6</v>
      </c>
      <c r="D648">
        <f t="shared" ca="1" si="100"/>
        <v>623.75860999999998</v>
      </c>
      <c r="E648" s="8">
        <f t="shared" ca="1" si="101"/>
        <v>1</v>
      </c>
      <c r="F648" s="8">
        <f t="shared" ca="1" si="102"/>
        <v>572</v>
      </c>
      <c r="G648" s="8">
        <f t="shared" ca="1" si="103"/>
        <v>1.7566879073209793</v>
      </c>
      <c r="H648" s="8" t="str">
        <f t="shared" ca="1" si="104"/>
        <v>-</v>
      </c>
      <c r="I648" s="8" t="str">
        <f t="shared" ca="1" si="105"/>
        <v>-</v>
      </c>
      <c r="K648" s="7">
        <f t="shared" ca="1" si="98"/>
        <v>623.75860999999998</v>
      </c>
      <c r="L648" s="7">
        <f t="array" aca="1" ref="L648:Q648" ca="1">IF(K648&lt;fPower1,(fPower1-K648)*K648*fRev0/dLowInterp1+(K648-fPower0)*K648*fRev1/dLowInterp2,
IF(K648&lt;fPower3,(K648-fPower2)*(K648-fPower3)*fRev1/dHighInterp1-(K648-fPower1)*(K648-fPower3)*fRev2/dHighInterp2+(K648-fPower1)*(K648-fPower2)*fRev3/dHighInterp3,1))</f>
        <v>1</v>
      </c>
      <c r="M648" s="8">
        <f ca="1"/>
        <v>1</v>
      </c>
      <c r="N648" s="8">
        <f ca="1"/>
        <v>1</v>
      </c>
      <c r="O648" s="8">
        <f ca="1"/>
        <v>1</v>
      </c>
      <c r="P648" s="8">
        <f ca="1"/>
        <v>1</v>
      </c>
      <c r="Q648" s="8">
        <f ca="1"/>
        <v>1</v>
      </c>
      <c r="S648" s="10" t="str">
        <f t="shared" ca="1" si="106"/>
        <v>-</v>
      </c>
      <c r="T648" s="6" t="str">
        <f t="array" aca="1" ref="T648:Y648" ca="1">IFERROR(IF(S648&lt;fRev1,(SQRT(dLowCoeffB^2+S648*dLowCoeffA*4)-dLowCoeffB)/(dLowCoeffA*2),
(SQRT(dHighCoeffB^2-(fRev1*fPower2*fPower3/dHighInterp1
-fRev2*fPower1*fPower3/dHighInterp2+fRev3*fPower1*fPower2/dHighInterp3-S648)
*dHighCoeffA*4)+dHighCoeffB)/(dHighCoeffA*2)),"-")</f>
        <v>-</v>
      </c>
      <c r="U648" s="3" t="str">
        <f ca="1"/>
        <v>-</v>
      </c>
      <c r="V648" s="3" t="str">
        <f ca="1"/>
        <v>-</v>
      </c>
      <c r="W648" s="3" t="str">
        <f ca="1"/>
        <v>-</v>
      </c>
      <c r="X648" s="3" t="str">
        <f ca="1"/>
        <v>-</v>
      </c>
      <c r="Y648" s="3" t="str">
        <f ca="1"/>
        <v>-</v>
      </c>
    </row>
    <row r="649" spans="1:25" x14ac:dyDescent="0.25">
      <c r="A649">
        <v>647</v>
      </c>
      <c r="B649" s="9">
        <f t="shared" si="97"/>
        <v>17.972222222222221</v>
      </c>
      <c r="C649" s="3">
        <f t="shared" ca="1" si="99"/>
        <v>6</v>
      </c>
      <c r="D649">
        <f t="shared" ca="1" si="100"/>
        <v>623.75860999999998</v>
      </c>
      <c r="E649" s="8">
        <f t="shared" ca="1" si="101"/>
        <v>1</v>
      </c>
      <c r="F649" s="8">
        <f t="shared" ca="1" si="102"/>
        <v>572</v>
      </c>
      <c r="G649" s="8">
        <f t="shared" ca="1" si="103"/>
        <v>1.761101487567893</v>
      </c>
      <c r="H649" s="8" t="str">
        <f t="shared" ca="1" si="104"/>
        <v>-</v>
      </c>
      <c r="I649" s="8" t="str">
        <f t="shared" ca="1" si="105"/>
        <v>-</v>
      </c>
      <c r="K649" s="7">
        <f t="shared" ca="1" si="98"/>
        <v>623.75860999999998</v>
      </c>
      <c r="L649" s="7">
        <f t="array" aca="1" ref="L649:Q649" ca="1">IF(K649&lt;fPower1,(fPower1-K649)*K649*fRev0/dLowInterp1+(K649-fPower0)*K649*fRev1/dLowInterp2,
IF(K649&lt;fPower3,(K649-fPower2)*(K649-fPower3)*fRev1/dHighInterp1-(K649-fPower1)*(K649-fPower3)*fRev2/dHighInterp2+(K649-fPower1)*(K649-fPower2)*fRev3/dHighInterp3,1))</f>
        <v>1</v>
      </c>
      <c r="M649" s="8">
        <f ca="1"/>
        <v>1</v>
      </c>
      <c r="N649" s="8">
        <f ca="1"/>
        <v>1</v>
      </c>
      <c r="O649" s="8">
        <f ca="1"/>
        <v>1</v>
      </c>
      <c r="P649" s="8">
        <f ca="1"/>
        <v>1</v>
      </c>
      <c r="Q649" s="8">
        <f ca="1"/>
        <v>1</v>
      </c>
      <c r="S649" s="10" t="str">
        <f t="shared" ca="1" si="106"/>
        <v>-</v>
      </c>
      <c r="T649" s="6" t="str">
        <f t="array" aca="1" ref="T649:Y649" ca="1">IFERROR(IF(S649&lt;fRev1,(SQRT(dLowCoeffB^2+S649*dLowCoeffA*4)-dLowCoeffB)/(dLowCoeffA*2),
(SQRT(dHighCoeffB^2-(fRev1*fPower2*fPower3/dHighInterp1
-fRev2*fPower1*fPower3/dHighInterp2+fRev3*fPower1*fPower2/dHighInterp3-S649)
*dHighCoeffA*4)+dHighCoeffB)/(dHighCoeffA*2)),"-")</f>
        <v>-</v>
      </c>
      <c r="U649" s="3" t="str">
        <f ca="1"/>
        <v>-</v>
      </c>
      <c r="V649" s="3" t="str">
        <f ca="1"/>
        <v>-</v>
      </c>
      <c r="W649" s="3" t="str">
        <f ca="1"/>
        <v>-</v>
      </c>
      <c r="X649" s="3" t="str">
        <f ca="1"/>
        <v>-</v>
      </c>
      <c r="Y649" s="3" t="str">
        <f ca="1"/>
        <v>-</v>
      </c>
    </row>
    <row r="650" spans="1:25" x14ac:dyDescent="0.25">
      <c r="A650">
        <v>648</v>
      </c>
      <c r="B650" s="9">
        <f t="shared" si="97"/>
        <v>18</v>
      </c>
      <c r="C650" s="3">
        <f t="shared" ca="1" si="99"/>
        <v>6</v>
      </c>
      <c r="D650">
        <f t="shared" ca="1" si="100"/>
        <v>623.75860999999998</v>
      </c>
      <c r="E650" s="8">
        <f t="shared" ca="1" si="101"/>
        <v>1</v>
      </c>
      <c r="F650" s="8">
        <f t="shared" ca="1" si="102"/>
        <v>572</v>
      </c>
      <c r="G650" s="8">
        <f t="shared" ca="1" si="103"/>
        <v>1.7655150678148066</v>
      </c>
      <c r="H650" s="8" t="str">
        <f t="shared" ca="1" si="104"/>
        <v>-</v>
      </c>
      <c r="I650" s="8" t="str">
        <f t="shared" ca="1" si="105"/>
        <v>-</v>
      </c>
      <c r="K650" s="7">
        <f t="shared" ca="1" si="98"/>
        <v>623.75860999999998</v>
      </c>
      <c r="L650" s="7">
        <f t="array" aca="1" ref="L650:Q650" ca="1">IF(K650&lt;fPower1,(fPower1-K650)*K650*fRev0/dLowInterp1+(K650-fPower0)*K650*fRev1/dLowInterp2,
IF(K650&lt;fPower3,(K650-fPower2)*(K650-fPower3)*fRev1/dHighInterp1-(K650-fPower1)*(K650-fPower3)*fRev2/dHighInterp2+(K650-fPower1)*(K650-fPower2)*fRev3/dHighInterp3,1))</f>
        <v>1</v>
      </c>
      <c r="M650" s="8">
        <f ca="1"/>
        <v>1</v>
      </c>
      <c r="N650" s="8">
        <f ca="1"/>
        <v>1</v>
      </c>
      <c r="O650" s="8">
        <f ca="1"/>
        <v>1</v>
      </c>
      <c r="P650" s="8">
        <f ca="1"/>
        <v>1</v>
      </c>
      <c r="Q650" s="8">
        <f ca="1"/>
        <v>1</v>
      </c>
      <c r="S650" s="10" t="str">
        <f t="shared" ca="1" si="106"/>
        <v>-</v>
      </c>
      <c r="T650" s="6" t="str">
        <f t="array" aca="1" ref="T650:Y650" ca="1">IFERROR(IF(S650&lt;fRev1,(SQRT(dLowCoeffB^2+S650*dLowCoeffA*4)-dLowCoeffB)/(dLowCoeffA*2),
(SQRT(dHighCoeffB^2-(fRev1*fPower2*fPower3/dHighInterp1
-fRev2*fPower1*fPower3/dHighInterp2+fRev3*fPower1*fPower2/dHighInterp3-S650)
*dHighCoeffA*4)+dHighCoeffB)/(dHighCoeffA*2)),"-")</f>
        <v>-</v>
      </c>
      <c r="U650" s="3" t="str">
        <f ca="1"/>
        <v>-</v>
      </c>
      <c r="V650" s="3" t="str">
        <f ca="1"/>
        <v>-</v>
      </c>
      <c r="W650" s="3" t="str">
        <f ca="1"/>
        <v>-</v>
      </c>
      <c r="X650" s="3" t="str">
        <f ca="1"/>
        <v>-</v>
      </c>
      <c r="Y650" s="3" t="str">
        <f ca="1"/>
        <v>-</v>
      </c>
    </row>
    <row r="651" spans="1:25" x14ac:dyDescent="0.25">
      <c r="A651">
        <v>649</v>
      </c>
      <c r="B651" s="9">
        <f t="shared" si="97"/>
        <v>18.027777777777779</v>
      </c>
      <c r="C651" s="3">
        <f t="shared" ca="1" si="99"/>
        <v>6</v>
      </c>
      <c r="D651">
        <f t="shared" ca="1" si="100"/>
        <v>623.75860999999998</v>
      </c>
      <c r="E651" s="8">
        <f t="shared" ca="1" si="101"/>
        <v>1</v>
      </c>
      <c r="F651" s="8">
        <f t="shared" ca="1" si="102"/>
        <v>572</v>
      </c>
      <c r="G651" s="8">
        <f t="shared" ca="1" si="103"/>
        <v>1.7699286480617202</v>
      </c>
      <c r="H651" s="8" t="str">
        <f t="shared" ca="1" si="104"/>
        <v>-</v>
      </c>
      <c r="I651" s="8" t="str">
        <f t="shared" ca="1" si="105"/>
        <v>-</v>
      </c>
      <c r="K651" s="7">
        <f t="shared" ca="1" si="98"/>
        <v>623.75860999999998</v>
      </c>
      <c r="L651" s="7">
        <f t="array" aca="1" ref="L651:Q651" ca="1">IF(K651&lt;fPower1,(fPower1-K651)*K651*fRev0/dLowInterp1+(K651-fPower0)*K651*fRev1/dLowInterp2,
IF(K651&lt;fPower3,(K651-fPower2)*(K651-fPower3)*fRev1/dHighInterp1-(K651-fPower1)*(K651-fPower3)*fRev2/dHighInterp2+(K651-fPower1)*(K651-fPower2)*fRev3/dHighInterp3,1))</f>
        <v>1</v>
      </c>
      <c r="M651" s="8">
        <f ca="1"/>
        <v>1</v>
      </c>
      <c r="N651" s="8">
        <f ca="1"/>
        <v>1</v>
      </c>
      <c r="O651" s="8">
        <f ca="1"/>
        <v>1</v>
      </c>
      <c r="P651" s="8">
        <f ca="1"/>
        <v>1</v>
      </c>
      <c r="Q651" s="8">
        <f ca="1"/>
        <v>1</v>
      </c>
      <c r="S651" s="10" t="str">
        <f t="shared" ca="1" si="106"/>
        <v>-</v>
      </c>
      <c r="T651" s="6" t="str">
        <f t="array" aca="1" ref="T651:Y651" ca="1">IFERROR(IF(S651&lt;fRev1,(SQRT(dLowCoeffB^2+S651*dLowCoeffA*4)-dLowCoeffB)/(dLowCoeffA*2),
(SQRT(dHighCoeffB^2-(fRev1*fPower2*fPower3/dHighInterp1
-fRev2*fPower1*fPower3/dHighInterp2+fRev3*fPower1*fPower2/dHighInterp3-S651)
*dHighCoeffA*4)+dHighCoeffB)/(dHighCoeffA*2)),"-")</f>
        <v>-</v>
      </c>
      <c r="U651" s="3" t="str">
        <f ca="1"/>
        <v>-</v>
      </c>
      <c r="V651" s="3" t="str">
        <f ca="1"/>
        <v>-</v>
      </c>
      <c r="W651" s="3" t="str">
        <f ca="1"/>
        <v>-</v>
      </c>
      <c r="X651" s="3" t="str">
        <f ca="1"/>
        <v>-</v>
      </c>
      <c r="Y651" s="3" t="str">
        <f ca="1"/>
        <v>-</v>
      </c>
    </row>
    <row r="652" spans="1:25" x14ac:dyDescent="0.25">
      <c r="A652">
        <v>650</v>
      </c>
      <c r="B652" s="9">
        <f t="shared" si="97"/>
        <v>18.055555555555557</v>
      </c>
      <c r="C652" s="3">
        <f t="shared" ca="1" si="99"/>
        <v>6</v>
      </c>
      <c r="D652">
        <f t="shared" ca="1" si="100"/>
        <v>623.75860999999998</v>
      </c>
      <c r="E652" s="8">
        <f t="shared" ca="1" si="101"/>
        <v>1</v>
      </c>
      <c r="F652" s="8">
        <f t="shared" ca="1" si="102"/>
        <v>572</v>
      </c>
      <c r="G652" s="8">
        <f t="shared" ca="1" si="103"/>
        <v>1.7743422283086339</v>
      </c>
      <c r="H652" s="8" t="str">
        <f t="shared" ca="1" si="104"/>
        <v>-</v>
      </c>
      <c r="I652" s="8" t="str">
        <f t="shared" ca="1" si="105"/>
        <v>-</v>
      </c>
      <c r="K652" s="7">
        <f t="shared" ca="1" si="98"/>
        <v>623.75860999999998</v>
      </c>
      <c r="L652" s="7">
        <f t="array" aca="1" ref="L652:Q652" ca="1">IF(K652&lt;fPower1,(fPower1-K652)*K652*fRev0/dLowInterp1+(K652-fPower0)*K652*fRev1/dLowInterp2,
IF(K652&lt;fPower3,(K652-fPower2)*(K652-fPower3)*fRev1/dHighInterp1-(K652-fPower1)*(K652-fPower3)*fRev2/dHighInterp2+(K652-fPower1)*(K652-fPower2)*fRev3/dHighInterp3,1))</f>
        <v>1</v>
      </c>
      <c r="M652" s="8">
        <f ca="1"/>
        <v>1</v>
      </c>
      <c r="N652" s="8">
        <f ca="1"/>
        <v>1</v>
      </c>
      <c r="O652" s="8">
        <f ca="1"/>
        <v>1</v>
      </c>
      <c r="P652" s="8">
        <f ca="1"/>
        <v>1</v>
      </c>
      <c r="Q652" s="8">
        <f ca="1"/>
        <v>1</v>
      </c>
      <c r="S652" s="10" t="str">
        <f t="shared" ca="1" si="106"/>
        <v>-</v>
      </c>
      <c r="T652" s="6" t="str">
        <f t="array" aca="1" ref="T652:Y652" ca="1">IFERROR(IF(S652&lt;fRev1,(SQRT(dLowCoeffB^2+S652*dLowCoeffA*4)-dLowCoeffB)/(dLowCoeffA*2),
(SQRT(dHighCoeffB^2-(fRev1*fPower2*fPower3/dHighInterp1
-fRev2*fPower1*fPower3/dHighInterp2+fRev3*fPower1*fPower2/dHighInterp3-S652)
*dHighCoeffA*4)+dHighCoeffB)/(dHighCoeffA*2)),"-")</f>
        <v>-</v>
      </c>
      <c r="U652" s="3" t="str">
        <f ca="1"/>
        <v>-</v>
      </c>
      <c r="V652" s="3" t="str">
        <f ca="1"/>
        <v>-</v>
      </c>
      <c r="W652" s="3" t="str">
        <f ca="1"/>
        <v>-</v>
      </c>
      <c r="X652" s="3" t="str">
        <f ca="1"/>
        <v>-</v>
      </c>
      <c r="Y652" s="3" t="str">
        <f ca="1"/>
        <v>-</v>
      </c>
    </row>
    <row r="653" spans="1:25" x14ac:dyDescent="0.25">
      <c r="A653">
        <v>651</v>
      </c>
      <c r="B653" s="9">
        <f t="shared" si="97"/>
        <v>18.083333333333332</v>
      </c>
      <c r="C653" s="3">
        <f t="shared" ca="1" si="99"/>
        <v>6</v>
      </c>
      <c r="D653">
        <f t="shared" ca="1" si="100"/>
        <v>623.75860999999998</v>
      </c>
      <c r="E653" s="8">
        <f t="shared" ca="1" si="101"/>
        <v>1</v>
      </c>
      <c r="F653" s="8">
        <f t="shared" ca="1" si="102"/>
        <v>572</v>
      </c>
      <c r="G653" s="8">
        <f t="shared" ca="1" si="103"/>
        <v>1.7787558085555475</v>
      </c>
      <c r="H653" s="8" t="str">
        <f t="shared" ca="1" si="104"/>
        <v>-</v>
      </c>
      <c r="I653" s="8" t="str">
        <f t="shared" ca="1" si="105"/>
        <v>-</v>
      </c>
      <c r="K653" s="7">
        <f t="shared" ca="1" si="98"/>
        <v>623.75860999999998</v>
      </c>
      <c r="L653" s="7">
        <f t="array" aca="1" ref="L653:Q653" ca="1">IF(K653&lt;fPower1,(fPower1-K653)*K653*fRev0/dLowInterp1+(K653-fPower0)*K653*fRev1/dLowInterp2,
IF(K653&lt;fPower3,(K653-fPower2)*(K653-fPower3)*fRev1/dHighInterp1-(K653-fPower1)*(K653-fPower3)*fRev2/dHighInterp2+(K653-fPower1)*(K653-fPower2)*fRev3/dHighInterp3,1))</f>
        <v>1</v>
      </c>
      <c r="M653" s="8">
        <f ca="1"/>
        <v>1</v>
      </c>
      <c r="N653" s="8">
        <f ca="1"/>
        <v>1</v>
      </c>
      <c r="O653" s="8">
        <f ca="1"/>
        <v>1</v>
      </c>
      <c r="P653" s="8">
        <f ca="1"/>
        <v>1</v>
      </c>
      <c r="Q653" s="8">
        <f ca="1"/>
        <v>1</v>
      </c>
      <c r="S653" s="10" t="str">
        <f t="shared" ca="1" si="106"/>
        <v>-</v>
      </c>
      <c r="T653" s="6" t="str">
        <f t="array" aca="1" ref="T653:Y653" ca="1">IFERROR(IF(S653&lt;fRev1,(SQRT(dLowCoeffB^2+S653*dLowCoeffA*4)-dLowCoeffB)/(dLowCoeffA*2),
(SQRT(dHighCoeffB^2-(fRev1*fPower2*fPower3/dHighInterp1
-fRev2*fPower1*fPower3/dHighInterp2+fRev3*fPower1*fPower2/dHighInterp3-S653)
*dHighCoeffA*4)+dHighCoeffB)/(dHighCoeffA*2)),"-")</f>
        <v>-</v>
      </c>
      <c r="U653" s="3" t="str">
        <f ca="1"/>
        <v>-</v>
      </c>
      <c r="V653" s="3" t="str">
        <f ca="1"/>
        <v>-</v>
      </c>
      <c r="W653" s="3" t="str">
        <f ca="1"/>
        <v>-</v>
      </c>
      <c r="X653" s="3" t="str">
        <f ca="1"/>
        <v>-</v>
      </c>
      <c r="Y653" s="3" t="str">
        <f ca="1"/>
        <v>-</v>
      </c>
    </row>
    <row r="654" spans="1:25" x14ac:dyDescent="0.25">
      <c r="A654">
        <v>652</v>
      </c>
      <c r="B654" s="9">
        <f t="shared" si="97"/>
        <v>18.111111111111111</v>
      </c>
      <c r="C654" s="3">
        <f t="shared" ca="1" si="99"/>
        <v>6</v>
      </c>
      <c r="D654">
        <f t="shared" ca="1" si="100"/>
        <v>623.75860999999998</v>
      </c>
      <c r="E654" s="8">
        <f t="shared" ca="1" si="101"/>
        <v>1</v>
      </c>
      <c r="F654" s="8">
        <f t="shared" ca="1" si="102"/>
        <v>572</v>
      </c>
      <c r="G654" s="8">
        <f t="shared" ca="1" si="103"/>
        <v>1.7831693888024611</v>
      </c>
      <c r="H654" s="8" t="str">
        <f t="shared" ca="1" si="104"/>
        <v>-</v>
      </c>
      <c r="I654" s="8" t="str">
        <f t="shared" ca="1" si="105"/>
        <v>-</v>
      </c>
      <c r="K654" s="7">
        <f t="shared" ca="1" si="98"/>
        <v>623.75860999999998</v>
      </c>
      <c r="L654" s="7">
        <f t="array" aca="1" ref="L654:Q654" ca="1">IF(K654&lt;fPower1,(fPower1-K654)*K654*fRev0/dLowInterp1+(K654-fPower0)*K654*fRev1/dLowInterp2,
IF(K654&lt;fPower3,(K654-fPower2)*(K654-fPower3)*fRev1/dHighInterp1-(K654-fPower1)*(K654-fPower3)*fRev2/dHighInterp2+(K654-fPower1)*(K654-fPower2)*fRev3/dHighInterp3,1))</f>
        <v>1</v>
      </c>
      <c r="M654" s="8">
        <f ca="1"/>
        <v>1</v>
      </c>
      <c r="N654" s="8">
        <f ca="1"/>
        <v>1</v>
      </c>
      <c r="O654" s="8">
        <f ca="1"/>
        <v>1</v>
      </c>
      <c r="P654" s="8">
        <f ca="1"/>
        <v>1</v>
      </c>
      <c r="Q654" s="8">
        <f ca="1"/>
        <v>1</v>
      </c>
      <c r="S654" s="10" t="str">
        <f t="shared" ca="1" si="106"/>
        <v>-</v>
      </c>
      <c r="T654" s="6" t="str">
        <f t="array" aca="1" ref="T654:Y654" ca="1">IFERROR(IF(S654&lt;fRev1,(SQRT(dLowCoeffB^2+S654*dLowCoeffA*4)-dLowCoeffB)/(dLowCoeffA*2),
(SQRT(dHighCoeffB^2-(fRev1*fPower2*fPower3/dHighInterp1
-fRev2*fPower1*fPower3/dHighInterp2+fRev3*fPower1*fPower2/dHighInterp3-S654)
*dHighCoeffA*4)+dHighCoeffB)/(dHighCoeffA*2)),"-")</f>
        <v>-</v>
      </c>
      <c r="U654" s="3" t="str">
        <f ca="1"/>
        <v>-</v>
      </c>
      <c r="V654" s="3" t="str">
        <f ca="1"/>
        <v>-</v>
      </c>
      <c r="W654" s="3" t="str">
        <f ca="1"/>
        <v>-</v>
      </c>
      <c r="X654" s="3" t="str">
        <f ca="1"/>
        <v>-</v>
      </c>
      <c r="Y654" s="3" t="str">
        <f ca="1"/>
        <v>-</v>
      </c>
    </row>
    <row r="655" spans="1:25" x14ac:dyDescent="0.25">
      <c r="A655">
        <v>653</v>
      </c>
      <c r="B655" s="9">
        <f t="shared" si="97"/>
        <v>18.138888888888889</v>
      </c>
      <c r="C655" s="3">
        <f t="shared" ca="1" si="99"/>
        <v>6</v>
      </c>
      <c r="D655">
        <f t="shared" ca="1" si="100"/>
        <v>623.75860999999998</v>
      </c>
      <c r="E655" s="8">
        <f t="shared" ca="1" si="101"/>
        <v>1</v>
      </c>
      <c r="F655" s="8">
        <f t="shared" ca="1" si="102"/>
        <v>572</v>
      </c>
      <c r="G655" s="8">
        <f t="shared" ca="1" si="103"/>
        <v>1.7875829690493747</v>
      </c>
      <c r="H655" s="8" t="str">
        <f t="shared" ca="1" si="104"/>
        <v>-</v>
      </c>
      <c r="I655" s="8" t="str">
        <f t="shared" ca="1" si="105"/>
        <v>-</v>
      </c>
      <c r="K655" s="7">
        <f t="shared" ca="1" si="98"/>
        <v>623.75860999999998</v>
      </c>
      <c r="L655" s="7">
        <f t="array" aca="1" ref="L655:Q655" ca="1">IF(K655&lt;fPower1,(fPower1-K655)*K655*fRev0/dLowInterp1+(K655-fPower0)*K655*fRev1/dLowInterp2,
IF(K655&lt;fPower3,(K655-fPower2)*(K655-fPower3)*fRev1/dHighInterp1-(K655-fPower1)*(K655-fPower3)*fRev2/dHighInterp2+(K655-fPower1)*(K655-fPower2)*fRev3/dHighInterp3,1))</f>
        <v>1</v>
      </c>
      <c r="M655" s="8">
        <f ca="1"/>
        <v>1</v>
      </c>
      <c r="N655" s="8">
        <f ca="1"/>
        <v>1</v>
      </c>
      <c r="O655" s="8">
        <f ca="1"/>
        <v>1</v>
      </c>
      <c r="P655" s="8">
        <f ca="1"/>
        <v>1</v>
      </c>
      <c r="Q655" s="8">
        <f ca="1"/>
        <v>1</v>
      </c>
      <c r="S655" s="10" t="str">
        <f t="shared" ca="1" si="106"/>
        <v>-</v>
      </c>
      <c r="T655" s="6" t="str">
        <f t="array" aca="1" ref="T655:Y655" ca="1">IFERROR(IF(S655&lt;fRev1,(SQRT(dLowCoeffB^2+S655*dLowCoeffA*4)-dLowCoeffB)/(dLowCoeffA*2),
(SQRT(dHighCoeffB^2-(fRev1*fPower2*fPower3/dHighInterp1
-fRev2*fPower1*fPower3/dHighInterp2+fRev3*fPower1*fPower2/dHighInterp3-S655)
*dHighCoeffA*4)+dHighCoeffB)/(dHighCoeffA*2)),"-")</f>
        <v>-</v>
      </c>
      <c r="U655" s="3" t="str">
        <f ca="1"/>
        <v>-</v>
      </c>
      <c r="V655" s="3" t="str">
        <f ca="1"/>
        <v>-</v>
      </c>
      <c r="W655" s="3" t="str">
        <f ca="1"/>
        <v>-</v>
      </c>
      <c r="X655" s="3" t="str">
        <f ca="1"/>
        <v>-</v>
      </c>
      <c r="Y655" s="3" t="str">
        <f ca="1"/>
        <v>-</v>
      </c>
    </row>
    <row r="656" spans="1:25" x14ac:dyDescent="0.25">
      <c r="A656">
        <v>654</v>
      </c>
      <c r="B656" s="9">
        <f t="shared" si="97"/>
        <v>18.166666666666668</v>
      </c>
      <c r="C656" s="3">
        <f t="shared" ca="1" si="99"/>
        <v>6</v>
      </c>
      <c r="D656">
        <f t="shared" ca="1" si="100"/>
        <v>623.75860999999998</v>
      </c>
      <c r="E656" s="8">
        <f t="shared" ca="1" si="101"/>
        <v>1</v>
      </c>
      <c r="F656" s="8">
        <f t="shared" ca="1" si="102"/>
        <v>572</v>
      </c>
      <c r="G656" s="8">
        <f t="shared" ca="1" si="103"/>
        <v>1.7919965492962884</v>
      </c>
      <c r="H656" s="8" t="str">
        <f t="shared" ca="1" si="104"/>
        <v>-</v>
      </c>
      <c r="I656" s="8" t="str">
        <f t="shared" ca="1" si="105"/>
        <v>-</v>
      </c>
      <c r="K656" s="7">
        <f t="shared" ca="1" si="98"/>
        <v>623.75860999999998</v>
      </c>
      <c r="L656" s="7">
        <f t="array" aca="1" ref="L656:Q656" ca="1">IF(K656&lt;fPower1,(fPower1-K656)*K656*fRev0/dLowInterp1+(K656-fPower0)*K656*fRev1/dLowInterp2,
IF(K656&lt;fPower3,(K656-fPower2)*(K656-fPower3)*fRev1/dHighInterp1-(K656-fPower1)*(K656-fPower3)*fRev2/dHighInterp2+(K656-fPower1)*(K656-fPower2)*fRev3/dHighInterp3,1))</f>
        <v>1</v>
      </c>
      <c r="M656" s="8">
        <f ca="1"/>
        <v>1</v>
      </c>
      <c r="N656" s="8">
        <f ca="1"/>
        <v>1</v>
      </c>
      <c r="O656" s="8">
        <f ca="1"/>
        <v>1</v>
      </c>
      <c r="P656" s="8">
        <f ca="1"/>
        <v>1</v>
      </c>
      <c r="Q656" s="8">
        <f ca="1"/>
        <v>1</v>
      </c>
      <c r="S656" s="10" t="str">
        <f t="shared" ca="1" si="106"/>
        <v>-</v>
      </c>
      <c r="T656" s="6" t="str">
        <f t="array" aca="1" ref="T656:Y656" ca="1">IFERROR(IF(S656&lt;fRev1,(SQRT(dLowCoeffB^2+S656*dLowCoeffA*4)-dLowCoeffB)/(dLowCoeffA*2),
(SQRT(dHighCoeffB^2-(fRev1*fPower2*fPower3/dHighInterp1
-fRev2*fPower1*fPower3/dHighInterp2+fRev3*fPower1*fPower2/dHighInterp3-S656)
*dHighCoeffA*4)+dHighCoeffB)/(dHighCoeffA*2)),"-")</f>
        <v>-</v>
      </c>
      <c r="U656" s="3" t="str">
        <f ca="1"/>
        <v>-</v>
      </c>
      <c r="V656" s="3" t="str">
        <f ca="1"/>
        <v>-</v>
      </c>
      <c r="W656" s="3" t="str">
        <f ca="1"/>
        <v>-</v>
      </c>
      <c r="X656" s="3" t="str">
        <f ca="1"/>
        <v>-</v>
      </c>
      <c r="Y656" s="3" t="str">
        <f ca="1"/>
        <v>-</v>
      </c>
    </row>
    <row r="657" spans="1:25" x14ac:dyDescent="0.25">
      <c r="A657">
        <v>655</v>
      </c>
      <c r="B657" s="9">
        <f t="shared" si="97"/>
        <v>18.194444444444443</v>
      </c>
      <c r="C657" s="3">
        <f t="shared" ca="1" si="99"/>
        <v>6</v>
      </c>
      <c r="D657">
        <f t="shared" ca="1" si="100"/>
        <v>623.75860999999998</v>
      </c>
      <c r="E657" s="8">
        <f t="shared" ca="1" si="101"/>
        <v>1</v>
      </c>
      <c r="F657" s="8">
        <f t="shared" ca="1" si="102"/>
        <v>572</v>
      </c>
      <c r="G657" s="8">
        <f t="shared" ca="1" si="103"/>
        <v>1.796410129543202</v>
      </c>
      <c r="H657" s="8" t="str">
        <f t="shared" ca="1" si="104"/>
        <v>-</v>
      </c>
      <c r="I657" s="8" t="str">
        <f t="shared" ca="1" si="105"/>
        <v>-</v>
      </c>
      <c r="K657" s="7">
        <f t="shared" ca="1" si="98"/>
        <v>623.75860999999998</v>
      </c>
      <c r="L657" s="7">
        <f t="array" aca="1" ref="L657:Q657" ca="1">IF(K657&lt;fPower1,(fPower1-K657)*K657*fRev0/dLowInterp1+(K657-fPower0)*K657*fRev1/dLowInterp2,
IF(K657&lt;fPower3,(K657-fPower2)*(K657-fPower3)*fRev1/dHighInterp1-(K657-fPower1)*(K657-fPower3)*fRev2/dHighInterp2+(K657-fPower1)*(K657-fPower2)*fRev3/dHighInterp3,1))</f>
        <v>1</v>
      </c>
      <c r="M657" s="8">
        <f ca="1"/>
        <v>1</v>
      </c>
      <c r="N657" s="8">
        <f ca="1"/>
        <v>1</v>
      </c>
      <c r="O657" s="8">
        <f ca="1"/>
        <v>1</v>
      </c>
      <c r="P657" s="8">
        <f ca="1"/>
        <v>1</v>
      </c>
      <c r="Q657" s="8">
        <f ca="1"/>
        <v>1</v>
      </c>
      <c r="S657" s="10" t="str">
        <f t="shared" ca="1" si="106"/>
        <v>-</v>
      </c>
      <c r="T657" s="6" t="str">
        <f t="array" aca="1" ref="T657:Y657" ca="1">IFERROR(IF(S657&lt;fRev1,(SQRT(dLowCoeffB^2+S657*dLowCoeffA*4)-dLowCoeffB)/(dLowCoeffA*2),
(SQRT(dHighCoeffB^2-(fRev1*fPower2*fPower3/dHighInterp1
-fRev2*fPower1*fPower3/dHighInterp2+fRev3*fPower1*fPower2/dHighInterp3-S657)
*dHighCoeffA*4)+dHighCoeffB)/(dHighCoeffA*2)),"-")</f>
        <v>-</v>
      </c>
      <c r="U657" s="3" t="str">
        <f ca="1"/>
        <v>-</v>
      </c>
      <c r="V657" s="3" t="str">
        <f ca="1"/>
        <v>-</v>
      </c>
      <c r="W657" s="3" t="str">
        <f ca="1"/>
        <v>-</v>
      </c>
      <c r="X657" s="3" t="str">
        <f ca="1"/>
        <v>-</v>
      </c>
      <c r="Y657" s="3" t="str">
        <f ca="1"/>
        <v>-</v>
      </c>
    </row>
    <row r="658" spans="1:25" x14ac:dyDescent="0.25">
      <c r="A658">
        <v>656</v>
      </c>
      <c r="B658" s="9">
        <f t="shared" si="97"/>
        <v>18.222222222222221</v>
      </c>
      <c r="C658" s="3">
        <f t="shared" ca="1" si="99"/>
        <v>6</v>
      </c>
      <c r="D658">
        <f t="shared" ca="1" si="100"/>
        <v>623.75860999999998</v>
      </c>
      <c r="E658" s="8">
        <f t="shared" ca="1" si="101"/>
        <v>1</v>
      </c>
      <c r="F658" s="8">
        <f t="shared" ca="1" si="102"/>
        <v>572</v>
      </c>
      <c r="G658" s="8">
        <f t="shared" ca="1" si="103"/>
        <v>1.8008237097901156</v>
      </c>
      <c r="H658" s="8" t="str">
        <f t="shared" ca="1" si="104"/>
        <v>-</v>
      </c>
      <c r="I658" s="8" t="str">
        <f t="shared" ca="1" si="105"/>
        <v>-</v>
      </c>
      <c r="K658" s="7">
        <f t="shared" ca="1" si="98"/>
        <v>623.75860999999998</v>
      </c>
      <c r="L658" s="7">
        <f t="array" aca="1" ref="L658:Q658" ca="1">IF(K658&lt;fPower1,(fPower1-K658)*K658*fRev0/dLowInterp1+(K658-fPower0)*K658*fRev1/dLowInterp2,
IF(K658&lt;fPower3,(K658-fPower2)*(K658-fPower3)*fRev1/dHighInterp1-(K658-fPower1)*(K658-fPower3)*fRev2/dHighInterp2+(K658-fPower1)*(K658-fPower2)*fRev3/dHighInterp3,1))</f>
        <v>1</v>
      </c>
      <c r="M658" s="8">
        <f ca="1"/>
        <v>1</v>
      </c>
      <c r="N658" s="8">
        <f ca="1"/>
        <v>1</v>
      </c>
      <c r="O658" s="8">
        <f ca="1"/>
        <v>1</v>
      </c>
      <c r="P658" s="8">
        <f ca="1"/>
        <v>1</v>
      </c>
      <c r="Q658" s="8">
        <f ca="1"/>
        <v>1</v>
      </c>
      <c r="S658" s="10" t="str">
        <f t="shared" ca="1" si="106"/>
        <v>-</v>
      </c>
      <c r="T658" s="6" t="str">
        <f t="array" aca="1" ref="T658:Y658" ca="1">IFERROR(IF(S658&lt;fRev1,(SQRT(dLowCoeffB^2+S658*dLowCoeffA*4)-dLowCoeffB)/(dLowCoeffA*2),
(SQRT(dHighCoeffB^2-(fRev1*fPower2*fPower3/dHighInterp1
-fRev2*fPower1*fPower3/dHighInterp2+fRev3*fPower1*fPower2/dHighInterp3-S658)
*dHighCoeffA*4)+dHighCoeffB)/(dHighCoeffA*2)),"-")</f>
        <v>-</v>
      </c>
      <c r="U658" s="3" t="str">
        <f ca="1"/>
        <v>-</v>
      </c>
      <c r="V658" s="3" t="str">
        <f ca="1"/>
        <v>-</v>
      </c>
      <c r="W658" s="3" t="str">
        <f ca="1"/>
        <v>-</v>
      </c>
      <c r="X658" s="3" t="str">
        <f ca="1"/>
        <v>-</v>
      </c>
      <c r="Y658" s="3" t="str">
        <f ca="1"/>
        <v>-</v>
      </c>
    </row>
    <row r="659" spans="1:25" x14ac:dyDescent="0.25">
      <c r="A659">
        <v>657</v>
      </c>
      <c r="B659" s="9">
        <f t="shared" si="97"/>
        <v>18.25</v>
      </c>
      <c r="C659" s="3">
        <f t="shared" ca="1" si="99"/>
        <v>6</v>
      </c>
      <c r="D659">
        <f t="shared" ca="1" si="100"/>
        <v>623.75860999999998</v>
      </c>
      <c r="E659" s="8">
        <f t="shared" ca="1" si="101"/>
        <v>1</v>
      </c>
      <c r="F659" s="8">
        <f t="shared" ca="1" si="102"/>
        <v>572</v>
      </c>
      <c r="G659" s="8">
        <f t="shared" ca="1" si="103"/>
        <v>1.8052372900370293</v>
      </c>
      <c r="H659" s="8" t="str">
        <f t="shared" ca="1" si="104"/>
        <v>-</v>
      </c>
      <c r="I659" s="8" t="str">
        <f t="shared" ca="1" si="105"/>
        <v>-</v>
      </c>
      <c r="K659" s="7">
        <f t="shared" ca="1" si="98"/>
        <v>623.75860999999998</v>
      </c>
      <c r="L659" s="7">
        <f t="array" aca="1" ref="L659:Q659" ca="1">IF(K659&lt;fPower1,(fPower1-K659)*K659*fRev0/dLowInterp1+(K659-fPower0)*K659*fRev1/dLowInterp2,
IF(K659&lt;fPower3,(K659-fPower2)*(K659-fPower3)*fRev1/dHighInterp1-(K659-fPower1)*(K659-fPower3)*fRev2/dHighInterp2+(K659-fPower1)*(K659-fPower2)*fRev3/dHighInterp3,1))</f>
        <v>1</v>
      </c>
      <c r="M659" s="8">
        <f ca="1"/>
        <v>1</v>
      </c>
      <c r="N659" s="8">
        <f ca="1"/>
        <v>1</v>
      </c>
      <c r="O659" s="8">
        <f ca="1"/>
        <v>1</v>
      </c>
      <c r="P659" s="8">
        <f ca="1"/>
        <v>1</v>
      </c>
      <c r="Q659" s="8">
        <f ca="1"/>
        <v>1</v>
      </c>
      <c r="S659" s="10" t="str">
        <f t="shared" ca="1" si="106"/>
        <v>-</v>
      </c>
      <c r="T659" s="6" t="str">
        <f t="array" aca="1" ref="T659:Y659" ca="1">IFERROR(IF(S659&lt;fRev1,(SQRT(dLowCoeffB^2+S659*dLowCoeffA*4)-dLowCoeffB)/(dLowCoeffA*2),
(SQRT(dHighCoeffB^2-(fRev1*fPower2*fPower3/dHighInterp1
-fRev2*fPower1*fPower3/dHighInterp2+fRev3*fPower1*fPower2/dHighInterp3-S659)
*dHighCoeffA*4)+dHighCoeffB)/(dHighCoeffA*2)),"-")</f>
        <v>-</v>
      </c>
      <c r="U659" s="3" t="str">
        <f ca="1"/>
        <v>-</v>
      </c>
      <c r="V659" s="3" t="str">
        <f ca="1"/>
        <v>-</v>
      </c>
      <c r="W659" s="3" t="str">
        <f ca="1"/>
        <v>-</v>
      </c>
      <c r="X659" s="3" t="str">
        <f ca="1"/>
        <v>-</v>
      </c>
      <c r="Y659" s="3" t="str">
        <f ca="1"/>
        <v>-</v>
      </c>
    </row>
    <row r="660" spans="1:25" x14ac:dyDescent="0.25">
      <c r="A660">
        <v>658</v>
      </c>
      <c r="B660" s="9">
        <f t="shared" si="97"/>
        <v>18.277777777777779</v>
      </c>
      <c r="C660" s="3">
        <f t="shared" ca="1" si="99"/>
        <v>6</v>
      </c>
      <c r="D660">
        <f t="shared" ca="1" si="100"/>
        <v>623.75860999999998</v>
      </c>
      <c r="E660" s="8">
        <f t="shared" ca="1" si="101"/>
        <v>1</v>
      </c>
      <c r="F660" s="8">
        <f t="shared" ca="1" si="102"/>
        <v>572</v>
      </c>
      <c r="G660" s="8">
        <f t="shared" ca="1" si="103"/>
        <v>1.8096508702839429</v>
      </c>
      <c r="H660" s="8" t="str">
        <f t="shared" ca="1" si="104"/>
        <v>-</v>
      </c>
      <c r="I660" s="8" t="str">
        <f t="shared" ca="1" si="105"/>
        <v>-</v>
      </c>
      <c r="K660" s="7">
        <f t="shared" ca="1" si="98"/>
        <v>623.75860999999998</v>
      </c>
      <c r="L660" s="7">
        <f t="array" aca="1" ref="L660:Q660" ca="1">IF(K660&lt;fPower1,(fPower1-K660)*K660*fRev0/dLowInterp1+(K660-fPower0)*K660*fRev1/dLowInterp2,
IF(K660&lt;fPower3,(K660-fPower2)*(K660-fPower3)*fRev1/dHighInterp1-(K660-fPower1)*(K660-fPower3)*fRev2/dHighInterp2+(K660-fPower1)*(K660-fPower2)*fRev3/dHighInterp3,1))</f>
        <v>1</v>
      </c>
      <c r="M660" s="8">
        <f ca="1"/>
        <v>1</v>
      </c>
      <c r="N660" s="8">
        <f ca="1"/>
        <v>1</v>
      </c>
      <c r="O660" s="8">
        <f ca="1"/>
        <v>1</v>
      </c>
      <c r="P660" s="8">
        <f ca="1"/>
        <v>1</v>
      </c>
      <c r="Q660" s="8">
        <f ca="1"/>
        <v>1</v>
      </c>
      <c r="S660" s="10" t="str">
        <f t="shared" ca="1" si="106"/>
        <v>-</v>
      </c>
      <c r="T660" s="6" t="str">
        <f t="array" aca="1" ref="T660:Y660" ca="1">IFERROR(IF(S660&lt;fRev1,(SQRT(dLowCoeffB^2+S660*dLowCoeffA*4)-dLowCoeffB)/(dLowCoeffA*2),
(SQRT(dHighCoeffB^2-(fRev1*fPower2*fPower3/dHighInterp1
-fRev2*fPower1*fPower3/dHighInterp2+fRev3*fPower1*fPower2/dHighInterp3-S660)
*dHighCoeffA*4)+dHighCoeffB)/(dHighCoeffA*2)),"-")</f>
        <v>-</v>
      </c>
      <c r="U660" s="3" t="str">
        <f ca="1"/>
        <v>-</v>
      </c>
      <c r="V660" s="3" t="str">
        <f ca="1"/>
        <v>-</v>
      </c>
      <c r="W660" s="3" t="str">
        <f ca="1"/>
        <v>-</v>
      </c>
      <c r="X660" s="3" t="str">
        <f ca="1"/>
        <v>-</v>
      </c>
      <c r="Y660" s="3" t="str">
        <f ca="1"/>
        <v>-</v>
      </c>
    </row>
    <row r="661" spans="1:25" x14ac:dyDescent="0.25">
      <c r="A661">
        <v>659</v>
      </c>
      <c r="B661" s="9">
        <f t="shared" si="97"/>
        <v>18.305555555555557</v>
      </c>
      <c r="C661" s="3">
        <f t="shared" ca="1" si="99"/>
        <v>6</v>
      </c>
      <c r="D661">
        <f t="shared" ca="1" si="100"/>
        <v>623.75860999999998</v>
      </c>
      <c r="E661" s="8">
        <f t="shared" ca="1" si="101"/>
        <v>1</v>
      </c>
      <c r="F661" s="8">
        <f t="shared" ca="1" si="102"/>
        <v>572</v>
      </c>
      <c r="G661" s="8">
        <f t="shared" ca="1" si="103"/>
        <v>1.8140644505308565</v>
      </c>
      <c r="H661" s="8" t="str">
        <f t="shared" ca="1" si="104"/>
        <v>-</v>
      </c>
      <c r="I661" s="8" t="str">
        <f t="shared" ca="1" si="105"/>
        <v>-</v>
      </c>
      <c r="K661" s="7">
        <f t="shared" ca="1" si="98"/>
        <v>623.75860999999998</v>
      </c>
      <c r="L661" s="7">
        <f t="array" aca="1" ref="L661:Q661" ca="1">IF(K661&lt;fPower1,(fPower1-K661)*K661*fRev0/dLowInterp1+(K661-fPower0)*K661*fRev1/dLowInterp2,
IF(K661&lt;fPower3,(K661-fPower2)*(K661-fPower3)*fRev1/dHighInterp1-(K661-fPower1)*(K661-fPower3)*fRev2/dHighInterp2+(K661-fPower1)*(K661-fPower2)*fRev3/dHighInterp3,1))</f>
        <v>1</v>
      </c>
      <c r="M661" s="8">
        <f ca="1"/>
        <v>1</v>
      </c>
      <c r="N661" s="8">
        <f ca="1"/>
        <v>1</v>
      </c>
      <c r="O661" s="8">
        <f ca="1"/>
        <v>1</v>
      </c>
      <c r="P661" s="8">
        <f ca="1"/>
        <v>1</v>
      </c>
      <c r="Q661" s="8">
        <f ca="1"/>
        <v>1</v>
      </c>
      <c r="S661" s="10" t="str">
        <f t="shared" ca="1" si="106"/>
        <v>-</v>
      </c>
      <c r="T661" s="6" t="str">
        <f t="array" aca="1" ref="T661:Y661" ca="1">IFERROR(IF(S661&lt;fRev1,(SQRT(dLowCoeffB^2+S661*dLowCoeffA*4)-dLowCoeffB)/(dLowCoeffA*2),
(SQRT(dHighCoeffB^2-(fRev1*fPower2*fPower3/dHighInterp1
-fRev2*fPower1*fPower3/dHighInterp2+fRev3*fPower1*fPower2/dHighInterp3-S661)
*dHighCoeffA*4)+dHighCoeffB)/(dHighCoeffA*2)),"-")</f>
        <v>-</v>
      </c>
      <c r="U661" s="3" t="str">
        <f ca="1"/>
        <v>-</v>
      </c>
      <c r="V661" s="3" t="str">
        <f ca="1"/>
        <v>-</v>
      </c>
      <c r="W661" s="3" t="str">
        <f ca="1"/>
        <v>-</v>
      </c>
      <c r="X661" s="3" t="str">
        <f ca="1"/>
        <v>-</v>
      </c>
      <c r="Y661" s="3" t="str">
        <f ca="1"/>
        <v>-</v>
      </c>
    </row>
    <row r="662" spans="1:25" x14ac:dyDescent="0.25">
      <c r="A662">
        <v>660</v>
      </c>
      <c r="B662" s="9">
        <f t="shared" si="97"/>
        <v>18.333333333333332</v>
      </c>
      <c r="C662" s="3">
        <f t="shared" ca="1" si="99"/>
        <v>6</v>
      </c>
      <c r="D662">
        <f t="shared" ca="1" si="100"/>
        <v>623.75860999999998</v>
      </c>
      <c r="E662" s="8">
        <f t="shared" ca="1" si="101"/>
        <v>1</v>
      </c>
      <c r="F662" s="8">
        <f t="shared" ca="1" si="102"/>
        <v>572</v>
      </c>
      <c r="G662" s="8">
        <f t="shared" ca="1" si="103"/>
        <v>1.8184780307777701</v>
      </c>
      <c r="H662" s="8" t="str">
        <f t="shared" ca="1" si="104"/>
        <v>-</v>
      </c>
      <c r="I662" s="8" t="str">
        <f t="shared" ca="1" si="105"/>
        <v>-</v>
      </c>
      <c r="K662" s="7">
        <f t="shared" ca="1" si="98"/>
        <v>623.75860999999998</v>
      </c>
      <c r="L662" s="7">
        <f t="array" aca="1" ref="L662:Q662" ca="1">IF(K662&lt;fPower1,(fPower1-K662)*K662*fRev0/dLowInterp1+(K662-fPower0)*K662*fRev1/dLowInterp2,
IF(K662&lt;fPower3,(K662-fPower2)*(K662-fPower3)*fRev1/dHighInterp1-(K662-fPower1)*(K662-fPower3)*fRev2/dHighInterp2+(K662-fPower1)*(K662-fPower2)*fRev3/dHighInterp3,1))</f>
        <v>1</v>
      </c>
      <c r="M662" s="8">
        <f ca="1"/>
        <v>1</v>
      </c>
      <c r="N662" s="8">
        <f ca="1"/>
        <v>1</v>
      </c>
      <c r="O662" s="8">
        <f ca="1"/>
        <v>1</v>
      </c>
      <c r="P662" s="8">
        <f ca="1"/>
        <v>1</v>
      </c>
      <c r="Q662" s="8">
        <f ca="1"/>
        <v>1</v>
      </c>
      <c r="S662" s="10" t="str">
        <f t="shared" ca="1" si="106"/>
        <v>-</v>
      </c>
      <c r="T662" s="6" t="str">
        <f t="array" aca="1" ref="T662:Y662" ca="1">IFERROR(IF(S662&lt;fRev1,(SQRT(dLowCoeffB^2+S662*dLowCoeffA*4)-dLowCoeffB)/(dLowCoeffA*2),
(SQRT(dHighCoeffB^2-(fRev1*fPower2*fPower3/dHighInterp1
-fRev2*fPower1*fPower3/dHighInterp2+fRev3*fPower1*fPower2/dHighInterp3-S662)
*dHighCoeffA*4)+dHighCoeffB)/(dHighCoeffA*2)),"-")</f>
        <v>-</v>
      </c>
      <c r="U662" s="3" t="str">
        <f ca="1"/>
        <v>-</v>
      </c>
      <c r="V662" s="3" t="str">
        <f ca="1"/>
        <v>-</v>
      </c>
      <c r="W662" s="3" t="str">
        <f ca="1"/>
        <v>-</v>
      </c>
      <c r="X662" s="3" t="str">
        <f ca="1"/>
        <v>-</v>
      </c>
      <c r="Y662" s="3" t="str">
        <f ca="1"/>
        <v>-</v>
      </c>
    </row>
    <row r="663" spans="1:25" x14ac:dyDescent="0.25">
      <c r="A663">
        <v>661</v>
      </c>
      <c r="B663" s="9">
        <f t="shared" si="97"/>
        <v>18.361111111111111</v>
      </c>
      <c r="C663" s="3">
        <f t="shared" ca="1" si="99"/>
        <v>6</v>
      </c>
      <c r="D663">
        <f t="shared" ca="1" si="100"/>
        <v>623.75860999999998</v>
      </c>
      <c r="E663" s="8">
        <f t="shared" ca="1" si="101"/>
        <v>1</v>
      </c>
      <c r="F663" s="8">
        <f t="shared" ca="1" si="102"/>
        <v>572</v>
      </c>
      <c r="G663" s="8">
        <f t="shared" ca="1" si="103"/>
        <v>1.8228916110246838</v>
      </c>
      <c r="H663" s="8" t="str">
        <f t="shared" ca="1" si="104"/>
        <v>-</v>
      </c>
      <c r="I663" s="8" t="str">
        <f t="shared" ca="1" si="105"/>
        <v>-</v>
      </c>
      <c r="K663" s="7">
        <f t="shared" ca="1" si="98"/>
        <v>623.75860999999998</v>
      </c>
      <c r="L663" s="7">
        <f t="array" aca="1" ref="L663:Q663" ca="1">IF(K663&lt;fPower1,(fPower1-K663)*K663*fRev0/dLowInterp1+(K663-fPower0)*K663*fRev1/dLowInterp2,
IF(K663&lt;fPower3,(K663-fPower2)*(K663-fPower3)*fRev1/dHighInterp1-(K663-fPower1)*(K663-fPower3)*fRev2/dHighInterp2+(K663-fPower1)*(K663-fPower2)*fRev3/dHighInterp3,1))</f>
        <v>1</v>
      </c>
      <c r="M663" s="8">
        <f ca="1"/>
        <v>1</v>
      </c>
      <c r="N663" s="8">
        <f ca="1"/>
        <v>1</v>
      </c>
      <c r="O663" s="8">
        <f ca="1"/>
        <v>1</v>
      </c>
      <c r="P663" s="8">
        <f ca="1"/>
        <v>1</v>
      </c>
      <c r="Q663" s="8">
        <f ca="1"/>
        <v>1</v>
      </c>
      <c r="S663" s="10" t="str">
        <f t="shared" ca="1" si="106"/>
        <v>-</v>
      </c>
      <c r="T663" s="6" t="str">
        <f t="array" aca="1" ref="T663:Y663" ca="1">IFERROR(IF(S663&lt;fRev1,(SQRT(dLowCoeffB^2+S663*dLowCoeffA*4)-dLowCoeffB)/(dLowCoeffA*2),
(SQRT(dHighCoeffB^2-(fRev1*fPower2*fPower3/dHighInterp1
-fRev2*fPower1*fPower3/dHighInterp2+fRev3*fPower1*fPower2/dHighInterp3-S663)
*dHighCoeffA*4)+dHighCoeffB)/(dHighCoeffA*2)),"-")</f>
        <v>-</v>
      </c>
      <c r="U663" s="3" t="str">
        <f ca="1"/>
        <v>-</v>
      </c>
      <c r="V663" s="3" t="str">
        <f ca="1"/>
        <v>-</v>
      </c>
      <c r="W663" s="3" t="str">
        <f ca="1"/>
        <v>-</v>
      </c>
      <c r="X663" s="3" t="str">
        <f ca="1"/>
        <v>-</v>
      </c>
      <c r="Y663" s="3" t="str">
        <f ca="1"/>
        <v>-</v>
      </c>
    </row>
    <row r="664" spans="1:25" x14ac:dyDescent="0.25">
      <c r="A664">
        <v>662</v>
      </c>
      <c r="B664" s="9">
        <f t="shared" si="97"/>
        <v>18.388888888888889</v>
      </c>
      <c r="C664" s="3">
        <f t="shared" ca="1" si="99"/>
        <v>6</v>
      </c>
      <c r="D664">
        <f t="shared" ca="1" si="100"/>
        <v>623.75860999999998</v>
      </c>
      <c r="E664" s="8">
        <f t="shared" ca="1" si="101"/>
        <v>1</v>
      </c>
      <c r="F664" s="8">
        <f t="shared" ca="1" si="102"/>
        <v>572</v>
      </c>
      <c r="G664" s="8">
        <f t="shared" ca="1" si="103"/>
        <v>1.8273051912715974</v>
      </c>
      <c r="H664" s="8" t="str">
        <f t="shared" ca="1" si="104"/>
        <v>-</v>
      </c>
      <c r="I664" s="8" t="str">
        <f t="shared" ca="1" si="105"/>
        <v>-</v>
      </c>
      <c r="K664" s="7">
        <f t="shared" ca="1" si="98"/>
        <v>623.75860999999998</v>
      </c>
      <c r="L664" s="7">
        <f t="array" aca="1" ref="L664:Q664" ca="1">IF(K664&lt;fPower1,(fPower1-K664)*K664*fRev0/dLowInterp1+(K664-fPower0)*K664*fRev1/dLowInterp2,
IF(K664&lt;fPower3,(K664-fPower2)*(K664-fPower3)*fRev1/dHighInterp1-(K664-fPower1)*(K664-fPower3)*fRev2/dHighInterp2+(K664-fPower1)*(K664-fPower2)*fRev3/dHighInterp3,1))</f>
        <v>1</v>
      </c>
      <c r="M664" s="8">
        <f ca="1"/>
        <v>1</v>
      </c>
      <c r="N664" s="8">
        <f ca="1"/>
        <v>1</v>
      </c>
      <c r="O664" s="8">
        <f ca="1"/>
        <v>1</v>
      </c>
      <c r="P664" s="8">
        <f ca="1"/>
        <v>1</v>
      </c>
      <c r="Q664" s="8">
        <f ca="1"/>
        <v>1</v>
      </c>
      <c r="S664" s="10" t="str">
        <f t="shared" ca="1" si="106"/>
        <v>-</v>
      </c>
      <c r="T664" s="6" t="str">
        <f t="array" aca="1" ref="T664:Y664" ca="1">IFERROR(IF(S664&lt;fRev1,(SQRT(dLowCoeffB^2+S664*dLowCoeffA*4)-dLowCoeffB)/(dLowCoeffA*2),
(SQRT(dHighCoeffB^2-(fRev1*fPower2*fPower3/dHighInterp1
-fRev2*fPower1*fPower3/dHighInterp2+fRev3*fPower1*fPower2/dHighInterp3-S664)
*dHighCoeffA*4)+dHighCoeffB)/(dHighCoeffA*2)),"-")</f>
        <v>-</v>
      </c>
      <c r="U664" s="3" t="str">
        <f ca="1"/>
        <v>-</v>
      </c>
      <c r="V664" s="3" t="str">
        <f ca="1"/>
        <v>-</v>
      </c>
      <c r="W664" s="3" t="str">
        <f ca="1"/>
        <v>-</v>
      </c>
      <c r="X664" s="3" t="str">
        <f ca="1"/>
        <v>-</v>
      </c>
      <c r="Y664" s="3" t="str">
        <f ca="1"/>
        <v>-</v>
      </c>
    </row>
    <row r="665" spans="1:25" x14ac:dyDescent="0.25">
      <c r="A665">
        <v>663</v>
      </c>
      <c r="B665" s="9">
        <f t="shared" si="97"/>
        <v>18.416666666666668</v>
      </c>
      <c r="C665" s="3">
        <f t="shared" ca="1" si="99"/>
        <v>6</v>
      </c>
      <c r="D665">
        <f t="shared" ca="1" si="100"/>
        <v>623.75860999999998</v>
      </c>
      <c r="E665" s="8">
        <f t="shared" ca="1" si="101"/>
        <v>1</v>
      </c>
      <c r="F665" s="8">
        <f t="shared" ca="1" si="102"/>
        <v>572</v>
      </c>
      <c r="G665" s="8">
        <f t="shared" ca="1" si="103"/>
        <v>1.831718771518511</v>
      </c>
      <c r="H665" s="8" t="str">
        <f t="shared" ca="1" si="104"/>
        <v>-</v>
      </c>
      <c r="I665" s="8" t="str">
        <f t="shared" ca="1" si="105"/>
        <v>-</v>
      </c>
      <c r="K665" s="7">
        <f t="shared" ca="1" si="98"/>
        <v>623.75860999999998</v>
      </c>
      <c r="L665" s="7">
        <f t="array" aca="1" ref="L665:Q665" ca="1">IF(K665&lt;fPower1,(fPower1-K665)*K665*fRev0/dLowInterp1+(K665-fPower0)*K665*fRev1/dLowInterp2,
IF(K665&lt;fPower3,(K665-fPower2)*(K665-fPower3)*fRev1/dHighInterp1-(K665-fPower1)*(K665-fPower3)*fRev2/dHighInterp2+(K665-fPower1)*(K665-fPower2)*fRev3/dHighInterp3,1))</f>
        <v>1</v>
      </c>
      <c r="M665" s="8">
        <f ca="1"/>
        <v>1</v>
      </c>
      <c r="N665" s="8">
        <f ca="1"/>
        <v>1</v>
      </c>
      <c r="O665" s="8">
        <f ca="1"/>
        <v>1</v>
      </c>
      <c r="P665" s="8">
        <f ca="1"/>
        <v>1</v>
      </c>
      <c r="Q665" s="8">
        <f ca="1"/>
        <v>1</v>
      </c>
      <c r="S665" s="10" t="str">
        <f t="shared" ca="1" si="106"/>
        <v>-</v>
      </c>
      <c r="T665" s="6" t="str">
        <f t="array" aca="1" ref="T665:Y665" ca="1">IFERROR(IF(S665&lt;fRev1,(SQRT(dLowCoeffB^2+S665*dLowCoeffA*4)-dLowCoeffB)/(dLowCoeffA*2),
(SQRT(dHighCoeffB^2-(fRev1*fPower2*fPower3/dHighInterp1
-fRev2*fPower1*fPower3/dHighInterp2+fRev3*fPower1*fPower2/dHighInterp3-S665)
*dHighCoeffA*4)+dHighCoeffB)/(dHighCoeffA*2)),"-")</f>
        <v>-</v>
      </c>
      <c r="U665" s="3" t="str">
        <f ca="1"/>
        <v>-</v>
      </c>
      <c r="V665" s="3" t="str">
        <f ca="1"/>
        <v>-</v>
      </c>
      <c r="W665" s="3" t="str">
        <f ca="1"/>
        <v>-</v>
      </c>
      <c r="X665" s="3" t="str">
        <f ca="1"/>
        <v>-</v>
      </c>
      <c r="Y665" s="3" t="str">
        <f ca="1"/>
        <v>-</v>
      </c>
    </row>
    <row r="666" spans="1:25" x14ac:dyDescent="0.25">
      <c r="A666">
        <v>664</v>
      </c>
      <c r="B666" s="9">
        <f t="shared" si="97"/>
        <v>18.444444444444443</v>
      </c>
      <c r="C666" s="3">
        <f t="shared" ca="1" si="99"/>
        <v>6</v>
      </c>
      <c r="D666">
        <f t="shared" ca="1" si="100"/>
        <v>623.75860999999998</v>
      </c>
      <c r="E666" s="8">
        <f t="shared" ca="1" si="101"/>
        <v>1</v>
      </c>
      <c r="F666" s="8">
        <f t="shared" ca="1" si="102"/>
        <v>572</v>
      </c>
      <c r="G666" s="8">
        <f t="shared" ca="1" si="103"/>
        <v>1.8361323517654247</v>
      </c>
      <c r="H666" s="8" t="str">
        <f t="shared" ca="1" si="104"/>
        <v>-</v>
      </c>
      <c r="I666" s="8" t="str">
        <f t="shared" ca="1" si="105"/>
        <v>-</v>
      </c>
      <c r="K666" s="7">
        <f t="shared" ca="1" si="98"/>
        <v>623.75860999999998</v>
      </c>
      <c r="L666" s="7">
        <f t="array" aca="1" ref="L666:Q666" ca="1">IF(K666&lt;fPower1,(fPower1-K666)*K666*fRev0/dLowInterp1+(K666-fPower0)*K666*fRev1/dLowInterp2,
IF(K666&lt;fPower3,(K666-fPower2)*(K666-fPower3)*fRev1/dHighInterp1-(K666-fPower1)*(K666-fPower3)*fRev2/dHighInterp2+(K666-fPower1)*(K666-fPower2)*fRev3/dHighInterp3,1))</f>
        <v>1</v>
      </c>
      <c r="M666" s="8">
        <f ca="1"/>
        <v>1</v>
      </c>
      <c r="N666" s="8">
        <f ca="1"/>
        <v>1</v>
      </c>
      <c r="O666" s="8">
        <f ca="1"/>
        <v>1</v>
      </c>
      <c r="P666" s="8">
        <f ca="1"/>
        <v>1</v>
      </c>
      <c r="Q666" s="8">
        <f ca="1"/>
        <v>1</v>
      </c>
      <c r="S666" s="10" t="str">
        <f t="shared" ca="1" si="106"/>
        <v>-</v>
      </c>
      <c r="T666" s="6" t="str">
        <f t="array" aca="1" ref="T666:Y666" ca="1">IFERROR(IF(S666&lt;fRev1,(SQRT(dLowCoeffB^2+S666*dLowCoeffA*4)-dLowCoeffB)/(dLowCoeffA*2),
(SQRT(dHighCoeffB^2-(fRev1*fPower2*fPower3/dHighInterp1
-fRev2*fPower1*fPower3/dHighInterp2+fRev3*fPower1*fPower2/dHighInterp3-S666)
*dHighCoeffA*4)+dHighCoeffB)/(dHighCoeffA*2)),"-")</f>
        <v>-</v>
      </c>
      <c r="U666" s="3" t="str">
        <f ca="1"/>
        <v>-</v>
      </c>
      <c r="V666" s="3" t="str">
        <f ca="1"/>
        <v>-</v>
      </c>
      <c r="W666" s="3" t="str">
        <f ca="1"/>
        <v>-</v>
      </c>
      <c r="X666" s="3" t="str">
        <f ca="1"/>
        <v>-</v>
      </c>
      <c r="Y666" s="3" t="str">
        <f ca="1"/>
        <v>-</v>
      </c>
    </row>
    <row r="667" spans="1:25" x14ac:dyDescent="0.25">
      <c r="A667">
        <v>665</v>
      </c>
      <c r="B667" s="9">
        <f t="shared" si="97"/>
        <v>18.472222222222221</v>
      </c>
      <c r="C667" s="3">
        <f t="shared" ca="1" si="99"/>
        <v>6</v>
      </c>
      <c r="D667">
        <f t="shared" ca="1" si="100"/>
        <v>623.75860999999998</v>
      </c>
      <c r="E667" s="8">
        <f t="shared" ca="1" si="101"/>
        <v>1</v>
      </c>
      <c r="F667" s="8">
        <f t="shared" ca="1" si="102"/>
        <v>572</v>
      </c>
      <c r="G667" s="8">
        <f t="shared" ca="1" si="103"/>
        <v>1.8405459320123383</v>
      </c>
      <c r="H667" s="8" t="str">
        <f t="shared" ca="1" si="104"/>
        <v>-</v>
      </c>
      <c r="I667" s="8" t="str">
        <f t="shared" ca="1" si="105"/>
        <v>-</v>
      </c>
      <c r="K667" s="7">
        <f t="shared" ca="1" si="98"/>
        <v>623.75860999999998</v>
      </c>
      <c r="L667" s="7">
        <f t="array" aca="1" ref="L667:Q667" ca="1">IF(K667&lt;fPower1,(fPower1-K667)*K667*fRev0/dLowInterp1+(K667-fPower0)*K667*fRev1/dLowInterp2,
IF(K667&lt;fPower3,(K667-fPower2)*(K667-fPower3)*fRev1/dHighInterp1-(K667-fPower1)*(K667-fPower3)*fRev2/dHighInterp2+(K667-fPower1)*(K667-fPower2)*fRev3/dHighInterp3,1))</f>
        <v>1</v>
      </c>
      <c r="M667" s="8">
        <f ca="1"/>
        <v>1</v>
      </c>
      <c r="N667" s="8">
        <f ca="1"/>
        <v>1</v>
      </c>
      <c r="O667" s="8">
        <f ca="1"/>
        <v>1</v>
      </c>
      <c r="P667" s="8">
        <f ca="1"/>
        <v>1</v>
      </c>
      <c r="Q667" s="8">
        <f ca="1"/>
        <v>1</v>
      </c>
      <c r="S667" s="10" t="str">
        <f t="shared" ca="1" si="106"/>
        <v>-</v>
      </c>
      <c r="T667" s="6" t="str">
        <f t="array" aca="1" ref="T667:Y667" ca="1">IFERROR(IF(S667&lt;fRev1,(SQRT(dLowCoeffB^2+S667*dLowCoeffA*4)-dLowCoeffB)/(dLowCoeffA*2),
(SQRT(dHighCoeffB^2-(fRev1*fPower2*fPower3/dHighInterp1
-fRev2*fPower1*fPower3/dHighInterp2+fRev3*fPower1*fPower2/dHighInterp3-S667)
*dHighCoeffA*4)+dHighCoeffB)/(dHighCoeffA*2)),"-")</f>
        <v>-</v>
      </c>
      <c r="U667" s="3" t="str">
        <f ca="1"/>
        <v>-</v>
      </c>
      <c r="V667" s="3" t="str">
        <f ca="1"/>
        <v>-</v>
      </c>
      <c r="W667" s="3" t="str">
        <f ca="1"/>
        <v>-</v>
      </c>
      <c r="X667" s="3" t="str">
        <f ca="1"/>
        <v>-</v>
      </c>
      <c r="Y667" s="3" t="str">
        <f ca="1"/>
        <v>-</v>
      </c>
    </row>
    <row r="668" spans="1:25" x14ac:dyDescent="0.25">
      <c r="A668">
        <v>666</v>
      </c>
      <c r="B668" s="9">
        <f t="shared" si="97"/>
        <v>18.5</v>
      </c>
      <c r="C668" s="3">
        <f t="shared" ca="1" si="99"/>
        <v>6</v>
      </c>
      <c r="D668">
        <f t="shared" ca="1" si="100"/>
        <v>623.75860999999998</v>
      </c>
      <c r="E668" s="8">
        <f t="shared" ca="1" si="101"/>
        <v>1</v>
      </c>
      <c r="F668" s="8">
        <f t="shared" ca="1" si="102"/>
        <v>572</v>
      </c>
      <c r="G668" s="8">
        <f t="shared" ca="1" si="103"/>
        <v>1.8449595122592519</v>
      </c>
      <c r="H668" s="8" t="str">
        <f t="shared" ca="1" si="104"/>
        <v>-</v>
      </c>
      <c r="I668" s="8" t="str">
        <f t="shared" ca="1" si="105"/>
        <v>-</v>
      </c>
      <c r="K668" s="7">
        <f t="shared" ca="1" si="98"/>
        <v>623.75860999999998</v>
      </c>
      <c r="L668" s="7">
        <f t="array" aca="1" ref="L668:Q668" ca="1">IF(K668&lt;fPower1,(fPower1-K668)*K668*fRev0/dLowInterp1+(K668-fPower0)*K668*fRev1/dLowInterp2,
IF(K668&lt;fPower3,(K668-fPower2)*(K668-fPower3)*fRev1/dHighInterp1-(K668-fPower1)*(K668-fPower3)*fRev2/dHighInterp2+(K668-fPower1)*(K668-fPower2)*fRev3/dHighInterp3,1))</f>
        <v>1</v>
      </c>
      <c r="M668" s="8">
        <f ca="1"/>
        <v>1</v>
      </c>
      <c r="N668" s="8">
        <f ca="1"/>
        <v>1</v>
      </c>
      <c r="O668" s="8">
        <f ca="1"/>
        <v>1</v>
      </c>
      <c r="P668" s="8">
        <f ca="1"/>
        <v>1</v>
      </c>
      <c r="Q668" s="8">
        <f ca="1"/>
        <v>1</v>
      </c>
      <c r="S668" s="10" t="str">
        <f t="shared" ca="1" si="106"/>
        <v>-</v>
      </c>
      <c r="T668" s="6" t="str">
        <f t="array" aca="1" ref="T668:Y668" ca="1">IFERROR(IF(S668&lt;fRev1,(SQRT(dLowCoeffB^2+S668*dLowCoeffA*4)-dLowCoeffB)/(dLowCoeffA*2),
(SQRT(dHighCoeffB^2-(fRev1*fPower2*fPower3/dHighInterp1
-fRev2*fPower1*fPower3/dHighInterp2+fRev3*fPower1*fPower2/dHighInterp3-S668)
*dHighCoeffA*4)+dHighCoeffB)/(dHighCoeffA*2)),"-")</f>
        <v>-</v>
      </c>
      <c r="U668" s="3" t="str">
        <f ca="1"/>
        <v>-</v>
      </c>
      <c r="V668" s="3" t="str">
        <f ca="1"/>
        <v>-</v>
      </c>
      <c r="W668" s="3" t="str">
        <f ca="1"/>
        <v>-</v>
      </c>
      <c r="X668" s="3" t="str">
        <f ca="1"/>
        <v>-</v>
      </c>
      <c r="Y668" s="3" t="str">
        <f ca="1"/>
        <v>-</v>
      </c>
    </row>
    <row r="669" spans="1:25" x14ac:dyDescent="0.25">
      <c r="A669">
        <v>667</v>
      </c>
      <c r="B669" s="9">
        <f t="shared" si="97"/>
        <v>18.527777777777779</v>
      </c>
      <c r="C669" s="3">
        <f t="shared" ca="1" si="99"/>
        <v>6</v>
      </c>
      <c r="D669">
        <f t="shared" ca="1" si="100"/>
        <v>623.75860999999998</v>
      </c>
      <c r="E669" s="8">
        <f t="shared" ca="1" si="101"/>
        <v>1</v>
      </c>
      <c r="F669" s="8">
        <f t="shared" ca="1" si="102"/>
        <v>572</v>
      </c>
      <c r="G669" s="8">
        <f t="shared" ca="1" si="103"/>
        <v>1.8493730925061656</v>
      </c>
      <c r="H669" s="8" t="str">
        <f t="shared" ca="1" si="104"/>
        <v>-</v>
      </c>
      <c r="I669" s="8" t="str">
        <f t="shared" ca="1" si="105"/>
        <v>-</v>
      </c>
      <c r="K669" s="7">
        <f t="shared" ca="1" si="98"/>
        <v>623.75860999999998</v>
      </c>
      <c r="L669" s="7">
        <f t="array" aca="1" ref="L669:Q669" ca="1">IF(K669&lt;fPower1,(fPower1-K669)*K669*fRev0/dLowInterp1+(K669-fPower0)*K669*fRev1/dLowInterp2,
IF(K669&lt;fPower3,(K669-fPower2)*(K669-fPower3)*fRev1/dHighInterp1-(K669-fPower1)*(K669-fPower3)*fRev2/dHighInterp2+(K669-fPower1)*(K669-fPower2)*fRev3/dHighInterp3,1))</f>
        <v>1</v>
      </c>
      <c r="M669" s="8">
        <f ca="1"/>
        <v>1</v>
      </c>
      <c r="N669" s="8">
        <f ca="1"/>
        <v>1</v>
      </c>
      <c r="O669" s="8">
        <f ca="1"/>
        <v>1</v>
      </c>
      <c r="P669" s="8">
        <f ca="1"/>
        <v>1</v>
      </c>
      <c r="Q669" s="8">
        <f ca="1"/>
        <v>1</v>
      </c>
      <c r="S669" s="10" t="str">
        <f t="shared" ca="1" si="106"/>
        <v>-</v>
      </c>
      <c r="T669" s="6" t="str">
        <f t="array" aca="1" ref="T669:Y669" ca="1">IFERROR(IF(S669&lt;fRev1,(SQRT(dLowCoeffB^2+S669*dLowCoeffA*4)-dLowCoeffB)/(dLowCoeffA*2),
(SQRT(dHighCoeffB^2-(fRev1*fPower2*fPower3/dHighInterp1
-fRev2*fPower1*fPower3/dHighInterp2+fRev3*fPower1*fPower2/dHighInterp3-S669)
*dHighCoeffA*4)+dHighCoeffB)/(dHighCoeffA*2)),"-")</f>
        <v>-</v>
      </c>
      <c r="U669" s="3" t="str">
        <f ca="1"/>
        <v>-</v>
      </c>
      <c r="V669" s="3" t="str">
        <f ca="1"/>
        <v>-</v>
      </c>
      <c r="W669" s="3" t="str">
        <f ca="1"/>
        <v>-</v>
      </c>
      <c r="X669" s="3" t="str">
        <f ca="1"/>
        <v>-</v>
      </c>
      <c r="Y669" s="3" t="str">
        <f ca="1"/>
        <v>-</v>
      </c>
    </row>
    <row r="670" spans="1:25" x14ac:dyDescent="0.25">
      <c r="A670">
        <v>668</v>
      </c>
      <c r="B670" s="9">
        <f t="shared" si="97"/>
        <v>18.555555555555557</v>
      </c>
      <c r="C670" s="3">
        <f t="shared" ca="1" si="99"/>
        <v>6</v>
      </c>
      <c r="D670">
        <f t="shared" ca="1" si="100"/>
        <v>623.75860999999998</v>
      </c>
      <c r="E670" s="8">
        <f t="shared" ca="1" si="101"/>
        <v>1</v>
      </c>
      <c r="F670" s="8">
        <f t="shared" ca="1" si="102"/>
        <v>572</v>
      </c>
      <c r="G670" s="8">
        <f t="shared" ca="1" si="103"/>
        <v>1.8537866727530792</v>
      </c>
      <c r="H670" s="8" t="str">
        <f t="shared" ca="1" si="104"/>
        <v>-</v>
      </c>
      <c r="I670" s="8" t="str">
        <f t="shared" ca="1" si="105"/>
        <v>-</v>
      </c>
      <c r="K670" s="7">
        <f t="shared" ca="1" si="98"/>
        <v>623.75860999999998</v>
      </c>
      <c r="L670" s="7">
        <f t="array" aca="1" ref="L670:Q670" ca="1">IF(K670&lt;fPower1,(fPower1-K670)*K670*fRev0/dLowInterp1+(K670-fPower0)*K670*fRev1/dLowInterp2,
IF(K670&lt;fPower3,(K670-fPower2)*(K670-fPower3)*fRev1/dHighInterp1-(K670-fPower1)*(K670-fPower3)*fRev2/dHighInterp2+(K670-fPower1)*(K670-fPower2)*fRev3/dHighInterp3,1))</f>
        <v>1</v>
      </c>
      <c r="M670" s="8">
        <f ca="1"/>
        <v>1</v>
      </c>
      <c r="N670" s="8">
        <f ca="1"/>
        <v>1</v>
      </c>
      <c r="O670" s="8">
        <f ca="1"/>
        <v>1</v>
      </c>
      <c r="P670" s="8">
        <f ca="1"/>
        <v>1</v>
      </c>
      <c r="Q670" s="8">
        <f ca="1"/>
        <v>1</v>
      </c>
      <c r="S670" s="10" t="str">
        <f t="shared" ca="1" si="106"/>
        <v>-</v>
      </c>
      <c r="T670" s="6" t="str">
        <f t="array" aca="1" ref="T670:Y670" ca="1">IFERROR(IF(S670&lt;fRev1,(SQRT(dLowCoeffB^2+S670*dLowCoeffA*4)-dLowCoeffB)/(dLowCoeffA*2),
(SQRT(dHighCoeffB^2-(fRev1*fPower2*fPower3/dHighInterp1
-fRev2*fPower1*fPower3/dHighInterp2+fRev3*fPower1*fPower2/dHighInterp3-S670)
*dHighCoeffA*4)+dHighCoeffB)/(dHighCoeffA*2)),"-")</f>
        <v>-</v>
      </c>
      <c r="U670" s="3" t="str">
        <f ca="1"/>
        <v>-</v>
      </c>
      <c r="V670" s="3" t="str">
        <f ca="1"/>
        <v>-</v>
      </c>
      <c r="W670" s="3" t="str">
        <f ca="1"/>
        <v>-</v>
      </c>
      <c r="X670" s="3" t="str">
        <f ca="1"/>
        <v>-</v>
      </c>
      <c r="Y670" s="3" t="str">
        <f ca="1"/>
        <v>-</v>
      </c>
    </row>
    <row r="671" spans="1:25" x14ac:dyDescent="0.25">
      <c r="A671">
        <v>669</v>
      </c>
      <c r="B671" s="9">
        <f t="shared" si="97"/>
        <v>18.583333333333332</v>
      </c>
      <c r="C671" s="3">
        <f t="shared" ca="1" si="99"/>
        <v>6</v>
      </c>
      <c r="D671">
        <f t="shared" ca="1" si="100"/>
        <v>623.75860999999998</v>
      </c>
      <c r="E671" s="8">
        <f t="shared" ca="1" si="101"/>
        <v>1</v>
      </c>
      <c r="F671" s="8">
        <f t="shared" ca="1" si="102"/>
        <v>572</v>
      </c>
      <c r="G671" s="8">
        <f t="shared" ca="1" si="103"/>
        <v>1.8582002529999928</v>
      </c>
      <c r="H671" s="8" t="str">
        <f t="shared" ca="1" si="104"/>
        <v>-</v>
      </c>
      <c r="I671" s="8" t="str">
        <f t="shared" ca="1" si="105"/>
        <v>-</v>
      </c>
      <c r="K671" s="7">
        <f t="shared" ca="1" si="98"/>
        <v>623.75860999999998</v>
      </c>
      <c r="L671" s="7">
        <f t="array" aca="1" ref="L671:Q671" ca="1">IF(K671&lt;fPower1,(fPower1-K671)*K671*fRev0/dLowInterp1+(K671-fPower0)*K671*fRev1/dLowInterp2,
IF(K671&lt;fPower3,(K671-fPower2)*(K671-fPower3)*fRev1/dHighInterp1-(K671-fPower1)*(K671-fPower3)*fRev2/dHighInterp2+(K671-fPower1)*(K671-fPower2)*fRev3/dHighInterp3,1))</f>
        <v>1</v>
      </c>
      <c r="M671" s="8">
        <f ca="1"/>
        <v>1</v>
      </c>
      <c r="N671" s="8">
        <f ca="1"/>
        <v>1</v>
      </c>
      <c r="O671" s="8">
        <f ca="1"/>
        <v>1</v>
      </c>
      <c r="P671" s="8">
        <f ca="1"/>
        <v>1</v>
      </c>
      <c r="Q671" s="8">
        <f ca="1"/>
        <v>1</v>
      </c>
      <c r="S671" s="10" t="str">
        <f t="shared" ca="1" si="106"/>
        <v>-</v>
      </c>
      <c r="T671" s="6" t="str">
        <f t="array" aca="1" ref="T671:Y671" ca="1">IFERROR(IF(S671&lt;fRev1,(SQRT(dLowCoeffB^2+S671*dLowCoeffA*4)-dLowCoeffB)/(dLowCoeffA*2),
(SQRT(dHighCoeffB^2-(fRev1*fPower2*fPower3/dHighInterp1
-fRev2*fPower1*fPower3/dHighInterp2+fRev3*fPower1*fPower2/dHighInterp3-S671)
*dHighCoeffA*4)+dHighCoeffB)/(dHighCoeffA*2)),"-")</f>
        <v>-</v>
      </c>
      <c r="U671" s="3" t="str">
        <f ca="1"/>
        <v>-</v>
      </c>
      <c r="V671" s="3" t="str">
        <f ca="1"/>
        <v>-</v>
      </c>
      <c r="W671" s="3" t="str">
        <f ca="1"/>
        <v>-</v>
      </c>
      <c r="X671" s="3" t="str">
        <f ca="1"/>
        <v>-</v>
      </c>
      <c r="Y671" s="3" t="str">
        <f ca="1"/>
        <v>-</v>
      </c>
    </row>
    <row r="672" spans="1:25" x14ac:dyDescent="0.25">
      <c r="A672">
        <v>670</v>
      </c>
      <c r="B672" s="9">
        <f t="shared" si="97"/>
        <v>18.611111111111111</v>
      </c>
      <c r="C672" s="3">
        <f t="shared" ca="1" si="99"/>
        <v>6</v>
      </c>
      <c r="D672">
        <f t="shared" ca="1" si="100"/>
        <v>623.75860999999998</v>
      </c>
      <c r="E672" s="8">
        <f t="shared" ca="1" si="101"/>
        <v>1</v>
      </c>
      <c r="F672" s="8">
        <f t="shared" ca="1" si="102"/>
        <v>572</v>
      </c>
      <c r="G672" s="8">
        <f t="shared" ca="1" si="103"/>
        <v>1.8626138332469064</v>
      </c>
      <c r="H672" s="8" t="str">
        <f t="shared" ca="1" si="104"/>
        <v>-</v>
      </c>
      <c r="I672" s="8" t="str">
        <f t="shared" ca="1" si="105"/>
        <v>-</v>
      </c>
      <c r="K672" s="7">
        <f t="shared" ca="1" si="98"/>
        <v>623.75860999999998</v>
      </c>
      <c r="L672" s="7">
        <f t="array" aca="1" ref="L672:Q672" ca="1">IF(K672&lt;fPower1,(fPower1-K672)*K672*fRev0/dLowInterp1+(K672-fPower0)*K672*fRev1/dLowInterp2,
IF(K672&lt;fPower3,(K672-fPower2)*(K672-fPower3)*fRev1/dHighInterp1-(K672-fPower1)*(K672-fPower3)*fRev2/dHighInterp2+(K672-fPower1)*(K672-fPower2)*fRev3/dHighInterp3,1))</f>
        <v>1</v>
      </c>
      <c r="M672" s="8">
        <f ca="1"/>
        <v>1</v>
      </c>
      <c r="N672" s="8">
        <f ca="1"/>
        <v>1</v>
      </c>
      <c r="O672" s="8">
        <f ca="1"/>
        <v>1</v>
      </c>
      <c r="P672" s="8">
        <f ca="1"/>
        <v>1</v>
      </c>
      <c r="Q672" s="8">
        <f ca="1"/>
        <v>1</v>
      </c>
      <c r="S672" s="10" t="str">
        <f t="shared" ca="1" si="106"/>
        <v>-</v>
      </c>
      <c r="T672" s="6" t="str">
        <f t="array" aca="1" ref="T672:Y672" ca="1">IFERROR(IF(S672&lt;fRev1,(SQRT(dLowCoeffB^2+S672*dLowCoeffA*4)-dLowCoeffB)/(dLowCoeffA*2),
(SQRT(dHighCoeffB^2-(fRev1*fPower2*fPower3/dHighInterp1
-fRev2*fPower1*fPower3/dHighInterp2+fRev3*fPower1*fPower2/dHighInterp3-S672)
*dHighCoeffA*4)+dHighCoeffB)/(dHighCoeffA*2)),"-")</f>
        <v>-</v>
      </c>
      <c r="U672" s="3" t="str">
        <f ca="1"/>
        <v>-</v>
      </c>
      <c r="V672" s="3" t="str">
        <f ca="1"/>
        <v>-</v>
      </c>
      <c r="W672" s="3" t="str">
        <f ca="1"/>
        <v>-</v>
      </c>
      <c r="X672" s="3" t="str">
        <f ca="1"/>
        <v>-</v>
      </c>
      <c r="Y672" s="3" t="str">
        <f ca="1"/>
        <v>-</v>
      </c>
    </row>
    <row r="673" spans="1:25" x14ac:dyDescent="0.25">
      <c r="A673">
        <v>671</v>
      </c>
      <c r="B673" s="9">
        <f t="shared" si="97"/>
        <v>18.638888888888889</v>
      </c>
      <c r="C673" s="3">
        <f t="shared" ca="1" si="99"/>
        <v>6</v>
      </c>
      <c r="D673">
        <f t="shared" ca="1" si="100"/>
        <v>623.75860999999998</v>
      </c>
      <c r="E673" s="8">
        <f t="shared" ca="1" si="101"/>
        <v>1</v>
      </c>
      <c r="F673" s="8">
        <f t="shared" ca="1" si="102"/>
        <v>572</v>
      </c>
      <c r="G673" s="8">
        <f t="shared" ca="1" si="103"/>
        <v>1.8670274134938201</v>
      </c>
      <c r="H673" s="8" t="str">
        <f t="shared" ca="1" si="104"/>
        <v>-</v>
      </c>
      <c r="I673" s="8" t="str">
        <f t="shared" ca="1" si="105"/>
        <v>-</v>
      </c>
      <c r="K673" s="7">
        <f t="shared" ca="1" si="98"/>
        <v>623.75860999999998</v>
      </c>
      <c r="L673" s="7">
        <f t="array" aca="1" ref="L673:Q673" ca="1">IF(K673&lt;fPower1,(fPower1-K673)*K673*fRev0/dLowInterp1+(K673-fPower0)*K673*fRev1/dLowInterp2,
IF(K673&lt;fPower3,(K673-fPower2)*(K673-fPower3)*fRev1/dHighInterp1-(K673-fPower1)*(K673-fPower3)*fRev2/dHighInterp2+(K673-fPower1)*(K673-fPower2)*fRev3/dHighInterp3,1))</f>
        <v>1</v>
      </c>
      <c r="M673" s="8">
        <f ca="1"/>
        <v>1</v>
      </c>
      <c r="N673" s="8">
        <f ca="1"/>
        <v>1</v>
      </c>
      <c r="O673" s="8">
        <f ca="1"/>
        <v>1</v>
      </c>
      <c r="P673" s="8">
        <f ca="1"/>
        <v>1</v>
      </c>
      <c r="Q673" s="8">
        <f ca="1"/>
        <v>1</v>
      </c>
      <c r="S673" s="10" t="str">
        <f t="shared" ca="1" si="106"/>
        <v>-</v>
      </c>
      <c r="T673" s="6" t="str">
        <f t="array" aca="1" ref="T673:Y673" ca="1">IFERROR(IF(S673&lt;fRev1,(SQRT(dLowCoeffB^2+S673*dLowCoeffA*4)-dLowCoeffB)/(dLowCoeffA*2),
(SQRT(dHighCoeffB^2-(fRev1*fPower2*fPower3/dHighInterp1
-fRev2*fPower1*fPower3/dHighInterp2+fRev3*fPower1*fPower2/dHighInterp3-S673)
*dHighCoeffA*4)+dHighCoeffB)/(dHighCoeffA*2)),"-")</f>
        <v>-</v>
      </c>
      <c r="U673" s="3" t="str">
        <f ca="1"/>
        <v>-</v>
      </c>
      <c r="V673" s="3" t="str">
        <f ca="1"/>
        <v>-</v>
      </c>
      <c r="W673" s="3" t="str">
        <f ca="1"/>
        <v>-</v>
      </c>
      <c r="X673" s="3" t="str">
        <f ca="1"/>
        <v>-</v>
      </c>
      <c r="Y673" s="3" t="str">
        <f ca="1"/>
        <v>-</v>
      </c>
    </row>
    <row r="674" spans="1:25" x14ac:dyDescent="0.25">
      <c r="A674">
        <v>672</v>
      </c>
      <c r="B674" s="9">
        <f t="shared" si="97"/>
        <v>18.666666666666668</v>
      </c>
      <c r="C674" s="3">
        <f t="shared" ca="1" si="99"/>
        <v>6</v>
      </c>
      <c r="D674">
        <f t="shared" ca="1" si="100"/>
        <v>623.75860999999998</v>
      </c>
      <c r="E674" s="8">
        <f t="shared" ca="1" si="101"/>
        <v>1</v>
      </c>
      <c r="F674" s="8">
        <f t="shared" ca="1" si="102"/>
        <v>572</v>
      </c>
      <c r="G674" s="8">
        <f t="shared" ca="1" si="103"/>
        <v>1.8714409937407337</v>
      </c>
      <c r="H674" s="8" t="str">
        <f t="shared" ca="1" si="104"/>
        <v>-</v>
      </c>
      <c r="I674" s="8" t="str">
        <f t="shared" ca="1" si="105"/>
        <v>-</v>
      </c>
      <c r="K674" s="7">
        <f t="shared" ca="1" si="98"/>
        <v>623.75860999999998</v>
      </c>
      <c r="L674" s="7">
        <f t="array" aca="1" ref="L674:Q674" ca="1">IF(K674&lt;fPower1,(fPower1-K674)*K674*fRev0/dLowInterp1+(K674-fPower0)*K674*fRev1/dLowInterp2,
IF(K674&lt;fPower3,(K674-fPower2)*(K674-fPower3)*fRev1/dHighInterp1-(K674-fPower1)*(K674-fPower3)*fRev2/dHighInterp2+(K674-fPower1)*(K674-fPower2)*fRev3/dHighInterp3,1))</f>
        <v>1</v>
      </c>
      <c r="M674" s="8">
        <f ca="1"/>
        <v>1</v>
      </c>
      <c r="N674" s="8">
        <f ca="1"/>
        <v>1</v>
      </c>
      <c r="O674" s="8">
        <f ca="1"/>
        <v>1</v>
      </c>
      <c r="P674" s="8">
        <f ca="1"/>
        <v>1</v>
      </c>
      <c r="Q674" s="8">
        <f ca="1"/>
        <v>1</v>
      </c>
      <c r="S674" s="10" t="str">
        <f t="shared" ca="1" si="106"/>
        <v>-</v>
      </c>
      <c r="T674" s="6" t="str">
        <f t="array" aca="1" ref="T674:Y674" ca="1">IFERROR(IF(S674&lt;fRev1,(SQRT(dLowCoeffB^2+S674*dLowCoeffA*4)-dLowCoeffB)/(dLowCoeffA*2),
(SQRT(dHighCoeffB^2-(fRev1*fPower2*fPower3/dHighInterp1
-fRev2*fPower1*fPower3/dHighInterp2+fRev3*fPower1*fPower2/dHighInterp3-S674)
*dHighCoeffA*4)+dHighCoeffB)/(dHighCoeffA*2)),"-")</f>
        <v>-</v>
      </c>
      <c r="U674" s="3" t="str">
        <f ca="1"/>
        <v>-</v>
      </c>
      <c r="V674" s="3" t="str">
        <f ca="1"/>
        <v>-</v>
      </c>
      <c r="W674" s="3" t="str">
        <f ca="1"/>
        <v>-</v>
      </c>
      <c r="X674" s="3" t="str">
        <f ca="1"/>
        <v>-</v>
      </c>
      <c r="Y674" s="3" t="str">
        <f ca="1"/>
        <v>-</v>
      </c>
    </row>
    <row r="675" spans="1:25" x14ac:dyDescent="0.25">
      <c r="A675">
        <v>673</v>
      </c>
      <c r="B675" s="9">
        <f t="shared" si="97"/>
        <v>18.694444444444443</v>
      </c>
      <c r="C675" s="3">
        <f t="shared" ca="1" si="99"/>
        <v>6</v>
      </c>
      <c r="D675">
        <f t="shared" ca="1" si="100"/>
        <v>623.75860999999998</v>
      </c>
      <c r="E675" s="8">
        <f t="shared" ca="1" si="101"/>
        <v>1</v>
      </c>
      <c r="F675" s="8">
        <f t="shared" ca="1" si="102"/>
        <v>572</v>
      </c>
      <c r="G675" s="8">
        <f t="shared" ca="1" si="103"/>
        <v>1.8758545739876473</v>
      </c>
      <c r="H675" s="8" t="str">
        <f t="shared" ca="1" si="104"/>
        <v>-</v>
      </c>
      <c r="I675" s="8" t="str">
        <f t="shared" ca="1" si="105"/>
        <v>-</v>
      </c>
      <c r="K675" s="7">
        <f t="shared" ca="1" si="98"/>
        <v>623.75860999999998</v>
      </c>
      <c r="L675" s="7">
        <f t="array" aca="1" ref="L675:Q675" ca="1">IF(K675&lt;fPower1,(fPower1-K675)*K675*fRev0/dLowInterp1+(K675-fPower0)*K675*fRev1/dLowInterp2,
IF(K675&lt;fPower3,(K675-fPower2)*(K675-fPower3)*fRev1/dHighInterp1-(K675-fPower1)*(K675-fPower3)*fRev2/dHighInterp2+(K675-fPower1)*(K675-fPower2)*fRev3/dHighInterp3,1))</f>
        <v>1</v>
      </c>
      <c r="M675" s="8">
        <f ca="1"/>
        <v>1</v>
      </c>
      <c r="N675" s="8">
        <f ca="1"/>
        <v>1</v>
      </c>
      <c r="O675" s="8">
        <f ca="1"/>
        <v>1</v>
      </c>
      <c r="P675" s="8">
        <f ca="1"/>
        <v>1</v>
      </c>
      <c r="Q675" s="8">
        <f ca="1"/>
        <v>1</v>
      </c>
      <c r="S675" s="10" t="str">
        <f t="shared" ca="1" si="106"/>
        <v>-</v>
      </c>
      <c r="T675" s="6" t="str">
        <f t="array" aca="1" ref="T675:Y675" ca="1">IFERROR(IF(S675&lt;fRev1,(SQRT(dLowCoeffB^2+S675*dLowCoeffA*4)-dLowCoeffB)/(dLowCoeffA*2),
(SQRT(dHighCoeffB^2-(fRev1*fPower2*fPower3/dHighInterp1
-fRev2*fPower1*fPower3/dHighInterp2+fRev3*fPower1*fPower2/dHighInterp3-S675)
*dHighCoeffA*4)+dHighCoeffB)/(dHighCoeffA*2)),"-")</f>
        <v>-</v>
      </c>
      <c r="U675" s="3" t="str">
        <f ca="1"/>
        <v>-</v>
      </c>
      <c r="V675" s="3" t="str">
        <f ca="1"/>
        <v>-</v>
      </c>
      <c r="W675" s="3" t="str">
        <f ca="1"/>
        <v>-</v>
      </c>
      <c r="X675" s="3" t="str">
        <f ca="1"/>
        <v>-</v>
      </c>
      <c r="Y675" s="3" t="str">
        <f ca="1"/>
        <v>-</v>
      </c>
    </row>
    <row r="676" spans="1:25" x14ac:dyDescent="0.25">
      <c r="A676">
        <v>674</v>
      </c>
      <c r="B676" s="9">
        <f t="shared" si="97"/>
        <v>18.722222222222221</v>
      </c>
      <c r="C676" s="3">
        <f t="shared" ca="1" si="99"/>
        <v>6</v>
      </c>
      <c r="D676">
        <f t="shared" ca="1" si="100"/>
        <v>623.75860999999998</v>
      </c>
      <c r="E676" s="8">
        <f t="shared" ca="1" si="101"/>
        <v>1</v>
      </c>
      <c r="F676" s="8">
        <f t="shared" ca="1" si="102"/>
        <v>572</v>
      </c>
      <c r="G676" s="8">
        <f t="shared" ca="1" si="103"/>
        <v>1.880268154234561</v>
      </c>
      <c r="H676" s="8" t="str">
        <f t="shared" ca="1" si="104"/>
        <v>-</v>
      </c>
      <c r="I676" s="8" t="str">
        <f t="shared" ca="1" si="105"/>
        <v>-</v>
      </c>
      <c r="K676" s="7">
        <f t="shared" ca="1" si="98"/>
        <v>623.75860999999998</v>
      </c>
      <c r="L676" s="7">
        <f t="array" aca="1" ref="L676:Q676" ca="1">IF(K676&lt;fPower1,(fPower1-K676)*K676*fRev0/dLowInterp1+(K676-fPower0)*K676*fRev1/dLowInterp2,
IF(K676&lt;fPower3,(K676-fPower2)*(K676-fPower3)*fRev1/dHighInterp1-(K676-fPower1)*(K676-fPower3)*fRev2/dHighInterp2+(K676-fPower1)*(K676-fPower2)*fRev3/dHighInterp3,1))</f>
        <v>1</v>
      </c>
      <c r="M676" s="8">
        <f ca="1"/>
        <v>1</v>
      </c>
      <c r="N676" s="8">
        <f ca="1"/>
        <v>1</v>
      </c>
      <c r="O676" s="8">
        <f ca="1"/>
        <v>1</v>
      </c>
      <c r="P676" s="8">
        <f ca="1"/>
        <v>1</v>
      </c>
      <c r="Q676" s="8">
        <f ca="1"/>
        <v>1</v>
      </c>
      <c r="S676" s="10" t="str">
        <f t="shared" ca="1" si="106"/>
        <v>-</v>
      </c>
      <c r="T676" s="6" t="str">
        <f t="array" aca="1" ref="T676:Y676" ca="1">IFERROR(IF(S676&lt;fRev1,(SQRT(dLowCoeffB^2+S676*dLowCoeffA*4)-dLowCoeffB)/(dLowCoeffA*2),
(SQRT(dHighCoeffB^2-(fRev1*fPower2*fPower3/dHighInterp1
-fRev2*fPower1*fPower3/dHighInterp2+fRev3*fPower1*fPower2/dHighInterp3-S676)
*dHighCoeffA*4)+dHighCoeffB)/(dHighCoeffA*2)),"-")</f>
        <v>-</v>
      </c>
      <c r="U676" s="3" t="str">
        <f ca="1"/>
        <v>-</v>
      </c>
      <c r="V676" s="3" t="str">
        <f ca="1"/>
        <v>-</v>
      </c>
      <c r="W676" s="3" t="str">
        <f ca="1"/>
        <v>-</v>
      </c>
      <c r="X676" s="3" t="str">
        <f ca="1"/>
        <v>-</v>
      </c>
      <c r="Y676" s="3" t="str">
        <f ca="1"/>
        <v>-</v>
      </c>
    </row>
    <row r="677" spans="1:25" x14ac:dyDescent="0.25">
      <c r="A677">
        <v>675</v>
      </c>
      <c r="B677" s="9">
        <f t="shared" si="97"/>
        <v>18.75</v>
      </c>
      <c r="C677" s="3">
        <f t="shared" ca="1" si="99"/>
        <v>6</v>
      </c>
      <c r="D677">
        <f t="shared" ca="1" si="100"/>
        <v>623.75860999999998</v>
      </c>
      <c r="E677" s="8">
        <f t="shared" ca="1" si="101"/>
        <v>1</v>
      </c>
      <c r="F677" s="8">
        <f t="shared" ca="1" si="102"/>
        <v>572</v>
      </c>
      <c r="G677" s="8">
        <f t="shared" ca="1" si="103"/>
        <v>1.8846817344814746</v>
      </c>
      <c r="H677" s="8" t="str">
        <f t="shared" ca="1" si="104"/>
        <v>-</v>
      </c>
      <c r="I677" s="8" t="str">
        <f t="shared" ca="1" si="105"/>
        <v>-</v>
      </c>
      <c r="K677" s="7">
        <f t="shared" ca="1" si="98"/>
        <v>623.75860999999998</v>
      </c>
      <c r="L677" s="7">
        <f t="array" aca="1" ref="L677:Q677" ca="1">IF(K677&lt;fPower1,(fPower1-K677)*K677*fRev0/dLowInterp1+(K677-fPower0)*K677*fRev1/dLowInterp2,
IF(K677&lt;fPower3,(K677-fPower2)*(K677-fPower3)*fRev1/dHighInterp1-(K677-fPower1)*(K677-fPower3)*fRev2/dHighInterp2+(K677-fPower1)*(K677-fPower2)*fRev3/dHighInterp3,1))</f>
        <v>1</v>
      </c>
      <c r="M677" s="8">
        <f ca="1"/>
        <v>1</v>
      </c>
      <c r="N677" s="8">
        <f ca="1"/>
        <v>1</v>
      </c>
      <c r="O677" s="8">
        <f ca="1"/>
        <v>1</v>
      </c>
      <c r="P677" s="8">
        <f ca="1"/>
        <v>1</v>
      </c>
      <c r="Q677" s="8">
        <f ca="1"/>
        <v>1</v>
      </c>
      <c r="S677" s="10" t="str">
        <f t="shared" ca="1" si="106"/>
        <v>-</v>
      </c>
      <c r="T677" s="6" t="str">
        <f t="array" aca="1" ref="T677:Y677" ca="1">IFERROR(IF(S677&lt;fRev1,(SQRT(dLowCoeffB^2+S677*dLowCoeffA*4)-dLowCoeffB)/(dLowCoeffA*2),
(SQRT(dHighCoeffB^2-(fRev1*fPower2*fPower3/dHighInterp1
-fRev2*fPower1*fPower3/dHighInterp2+fRev3*fPower1*fPower2/dHighInterp3-S677)
*dHighCoeffA*4)+dHighCoeffB)/(dHighCoeffA*2)),"-")</f>
        <v>-</v>
      </c>
      <c r="U677" s="3" t="str">
        <f ca="1"/>
        <v>-</v>
      </c>
      <c r="V677" s="3" t="str">
        <f ca="1"/>
        <v>-</v>
      </c>
      <c r="W677" s="3" t="str">
        <f ca="1"/>
        <v>-</v>
      </c>
      <c r="X677" s="3" t="str">
        <f ca="1"/>
        <v>-</v>
      </c>
      <c r="Y677" s="3" t="str">
        <f ca="1"/>
        <v>-</v>
      </c>
    </row>
    <row r="678" spans="1:25" x14ac:dyDescent="0.25">
      <c r="A678">
        <v>676</v>
      </c>
      <c r="B678" s="9">
        <f t="shared" si="97"/>
        <v>18.777777777777779</v>
      </c>
      <c r="C678" s="3">
        <f t="shared" ca="1" si="99"/>
        <v>6</v>
      </c>
      <c r="D678">
        <f t="shared" ca="1" si="100"/>
        <v>623.75860999999998</v>
      </c>
      <c r="E678" s="8">
        <f t="shared" ca="1" si="101"/>
        <v>1</v>
      </c>
      <c r="F678" s="8">
        <f t="shared" ca="1" si="102"/>
        <v>572</v>
      </c>
      <c r="G678" s="8">
        <f t="shared" ca="1" si="103"/>
        <v>1.8890953147283882</v>
      </c>
      <c r="H678" s="8" t="str">
        <f t="shared" ca="1" si="104"/>
        <v>-</v>
      </c>
      <c r="I678" s="8" t="str">
        <f t="shared" ca="1" si="105"/>
        <v>-</v>
      </c>
      <c r="K678" s="7">
        <f t="shared" ca="1" si="98"/>
        <v>623.75860999999998</v>
      </c>
      <c r="L678" s="7">
        <f t="array" aca="1" ref="L678:Q678" ca="1">IF(K678&lt;fPower1,(fPower1-K678)*K678*fRev0/dLowInterp1+(K678-fPower0)*K678*fRev1/dLowInterp2,
IF(K678&lt;fPower3,(K678-fPower2)*(K678-fPower3)*fRev1/dHighInterp1-(K678-fPower1)*(K678-fPower3)*fRev2/dHighInterp2+(K678-fPower1)*(K678-fPower2)*fRev3/dHighInterp3,1))</f>
        <v>1</v>
      </c>
      <c r="M678" s="8">
        <f ca="1"/>
        <v>1</v>
      </c>
      <c r="N678" s="8">
        <f ca="1"/>
        <v>1</v>
      </c>
      <c r="O678" s="8">
        <f ca="1"/>
        <v>1</v>
      </c>
      <c r="P678" s="8">
        <f ca="1"/>
        <v>1</v>
      </c>
      <c r="Q678" s="8">
        <f ca="1"/>
        <v>1</v>
      </c>
      <c r="S678" s="10" t="str">
        <f t="shared" ca="1" si="106"/>
        <v>-</v>
      </c>
      <c r="T678" s="6" t="str">
        <f t="array" aca="1" ref="T678:Y678" ca="1">IFERROR(IF(S678&lt;fRev1,(SQRT(dLowCoeffB^2+S678*dLowCoeffA*4)-dLowCoeffB)/(dLowCoeffA*2),
(SQRT(dHighCoeffB^2-(fRev1*fPower2*fPower3/dHighInterp1
-fRev2*fPower1*fPower3/dHighInterp2+fRev3*fPower1*fPower2/dHighInterp3-S678)
*dHighCoeffA*4)+dHighCoeffB)/(dHighCoeffA*2)),"-")</f>
        <v>-</v>
      </c>
      <c r="U678" s="3" t="str">
        <f ca="1"/>
        <v>-</v>
      </c>
      <c r="V678" s="3" t="str">
        <f ca="1"/>
        <v>-</v>
      </c>
      <c r="W678" s="3" t="str">
        <f ca="1"/>
        <v>-</v>
      </c>
      <c r="X678" s="3" t="str">
        <f ca="1"/>
        <v>-</v>
      </c>
      <c r="Y678" s="3" t="str">
        <f ca="1"/>
        <v>-</v>
      </c>
    </row>
    <row r="679" spans="1:25" x14ac:dyDescent="0.25">
      <c r="A679">
        <v>677</v>
      </c>
      <c r="B679" s="9">
        <f t="shared" si="97"/>
        <v>18.805555555555557</v>
      </c>
      <c r="C679" s="3">
        <f t="shared" ca="1" si="99"/>
        <v>6</v>
      </c>
      <c r="D679">
        <f t="shared" ca="1" si="100"/>
        <v>623.75860999999998</v>
      </c>
      <c r="E679" s="8">
        <f t="shared" ca="1" si="101"/>
        <v>1</v>
      </c>
      <c r="F679" s="8">
        <f t="shared" ca="1" si="102"/>
        <v>572</v>
      </c>
      <c r="G679" s="8">
        <f t="shared" ca="1" si="103"/>
        <v>1.8935088949753018</v>
      </c>
      <c r="H679" s="8" t="str">
        <f t="shared" ca="1" si="104"/>
        <v>-</v>
      </c>
      <c r="I679" s="8" t="str">
        <f t="shared" ca="1" si="105"/>
        <v>-</v>
      </c>
      <c r="K679" s="7">
        <f t="shared" ca="1" si="98"/>
        <v>623.75860999999998</v>
      </c>
      <c r="L679" s="7">
        <f t="array" aca="1" ref="L679:Q679" ca="1">IF(K679&lt;fPower1,(fPower1-K679)*K679*fRev0/dLowInterp1+(K679-fPower0)*K679*fRev1/dLowInterp2,
IF(K679&lt;fPower3,(K679-fPower2)*(K679-fPower3)*fRev1/dHighInterp1-(K679-fPower1)*(K679-fPower3)*fRev2/dHighInterp2+(K679-fPower1)*(K679-fPower2)*fRev3/dHighInterp3,1))</f>
        <v>1</v>
      </c>
      <c r="M679" s="8">
        <f ca="1"/>
        <v>1</v>
      </c>
      <c r="N679" s="8">
        <f ca="1"/>
        <v>1</v>
      </c>
      <c r="O679" s="8">
        <f ca="1"/>
        <v>1</v>
      </c>
      <c r="P679" s="8">
        <f ca="1"/>
        <v>1</v>
      </c>
      <c r="Q679" s="8">
        <f ca="1"/>
        <v>1</v>
      </c>
      <c r="S679" s="10" t="str">
        <f t="shared" ca="1" si="106"/>
        <v>-</v>
      </c>
      <c r="T679" s="6" t="str">
        <f t="array" aca="1" ref="T679:Y679" ca="1">IFERROR(IF(S679&lt;fRev1,(SQRT(dLowCoeffB^2+S679*dLowCoeffA*4)-dLowCoeffB)/(dLowCoeffA*2),
(SQRT(dHighCoeffB^2-(fRev1*fPower2*fPower3/dHighInterp1
-fRev2*fPower1*fPower3/dHighInterp2+fRev3*fPower1*fPower2/dHighInterp3-S679)
*dHighCoeffA*4)+dHighCoeffB)/(dHighCoeffA*2)),"-")</f>
        <v>-</v>
      </c>
      <c r="U679" s="3" t="str">
        <f ca="1"/>
        <v>-</v>
      </c>
      <c r="V679" s="3" t="str">
        <f ca="1"/>
        <v>-</v>
      </c>
      <c r="W679" s="3" t="str">
        <f ca="1"/>
        <v>-</v>
      </c>
      <c r="X679" s="3" t="str">
        <f ca="1"/>
        <v>-</v>
      </c>
      <c r="Y679" s="3" t="str">
        <f ca="1"/>
        <v>-</v>
      </c>
    </row>
    <row r="680" spans="1:25" x14ac:dyDescent="0.25">
      <c r="A680">
        <v>678</v>
      </c>
      <c r="B680" s="9">
        <f t="shared" si="97"/>
        <v>18.833333333333332</v>
      </c>
      <c r="C680" s="3">
        <f t="shared" ca="1" si="99"/>
        <v>6</v>
      </c>
      <c r="D680">
        <f t="shared" ca="1" si="100"/>
        <v>623.75860999999998</v>
      </c>
      <c r="E680" s="8">
        <f t="shared" ca="1" si="101"/>
        <v>1</v>
      </c>
      <c r="F680" s="8">
        <f t="shared" ca="1" si="102"/>
        <v>572</v>
      </c>
      <c r="G680" s="8">
        <f t="shared" ca="1" si="103"/>
        <v>1.8979224752222155</v>
      </c>
      <c r="H680" s="8" t="str">
        <f t="shared" ca="1" si="104"/>
        <v>-</v>
      </c>
      <c r="I680" s="8" t="str">
        <f t="shared" ca="1" si="105"/>
        <v>-</v>
      </c>
      <c r="K680" s="7">
        <f t="shared" ca="1" si="98"/>
        <v>623.75860999999998</v>
      </c>
      <c r="L680" s="7">
        <f t="array" aca="1" ref="L680:Q680" ca="1">IF(K680&lt;fPower1,(fPower1-K680)*K680*fRev0/dLowInterp1+(K680-fPower0)*K680*fRev1/dLowInterp2,
IF(K680&lt;fPower3,(K680-fPower2)*(K680-fPower3)*fRev1/dHighInterp1-(K680-fPower1)*(K680-fPower3)*fRev2/dHighInterp2+(K680-fPower1)*(K680-fPower2)*fRev3/dHighInterp3,1))</f>
        <v>1</v>
      </c>
      <c r="M680" s="8">
        <f ca="1"/>
        <v>1</v>
      </c>
      <c r="N680" s="8">
        <f ca="1"/>
        <v>1</v>
      </c>
      <c r="O680" s="8">
        <f ca="1"/>
        <v>1</v>
      </c>
      <c r="P680" s="8">
        <f ca="1"/>
        <v>1</v>
      </c>
      <c r="Q680" s="8">
        <f ca="1"/>
        <v>1</v>
      </c>
      <c r="S680" s="10" t="str">
        <f t="shared" ca="1" si="106"/>
        <v>-</v>
      </c>
      <c r="T680" s="6" t="str">
        <f t="array" aca="1" ref="T680:Y680" ca="1">IFERROR(IF(S680&lt;fRev1,(SQRT(dLowCoeffB^2+S680*dLowCoeffA*4)-dLowCoeffB)/(dLowCoeffA*2),
(SQRT(dHighCoeffB^2-(fRev1*fPower2*fPower3/dHighInterp1
-fRev2*fPower1*fPower3/dHighInterp2+fRev3*fPower1*fPower2/dHighInterp3-S680)
*dHighCoeffA*4)+dHighCoeffB)/(dHighCoeffA*2)),"-")</f>
        <v>-</v>
      </c>
      <c r="U680" s="3" t="str">
        <f ca="1"/>
        <v>-</v>
      </c>
      <c r="V680" s="3" t="str">
        <f ca="1"/>
        <v>-</v>
      </c>
      <c r="W680" s="3" t="str">
        <f ca="1"/>
        <v>-</v>
      </c>
      <c r="X680" s="3" t="str">
        <f ca="1"/>
        <v>-</v>
      </c>
      <c r="Y680" s="3" t="str">
        <f ca="1"/>
        <v>-</v>
      </c>
    </row>
    <row r="681" spans="1:25" x14ac:dyDescent="0.25">
      <c r="A681">
        <v>679</v>
      </c>
      <c r="B681" s="9">
        <f t="shared" si="97"/>
        <v>18.861111111111111</v>
      </c>
      <c r="C681" s="3">
        <f t="shared" ca="1" si="99"/>
        <v>6</v>
      </c>
      <c r="D681">
        <f t="shared" ca="1" si="100"/>
        <v>623.75860999999998</v>
      </c>
      <c r="E681" s="8">
        <f t="shared" ca="1" si="101"/>
        <v>1</v>
      </c>
      <c r="F681" s="8">
        <f t="shared" ca="1" si="102"/>
        <v>572</v>
      </c>
      <c r="G681" s="8">
        <f t="shared" ca="1" si="103"/>
        <v>1.9023360554691291</v>
      </c>
      <c r="H681" s="8" t="str">
        <f t="shared" ca="1" si="104"/>
        <v>-</v>
      </c>
      <c r="I681" s="8" t="str">
        <f t="shared" ca="1" si="105"/>
        <v>-</v>
      </c>
      <c r="K681" s="7">
        <f t="shared" ca="1" si="98"/>
        <v>623.75860999999998</v>
      </c>
      <c r="L681" s="7">
        <f t="array" aca="1" ref="L681:Q681" ca="1">IF(K681&lt;fPower1,(fPower1-K681)*K681*fRev0/dLowInterp1+(K681-fPower0)*K681*fRev1/dLowInterp2,
IF(K681&lt;fPower3,(K681-fPower2)*(K681-fPower3)*fRev1/dHighInterp1-(K681-fPower1)*(K681-fPower3)*fRev2/dHighInterp2+(K681-fPower1)*(K681-fPower2)*fRev3/dHighInterp3,1))</f>
        <v>1</v>
      </c>
      <c r="M681" s="8">
        <f ca="1"/>
        <v>1</v>
      </c>
      <c r="N681" s="8">
        <f ca="1"/>
        <v>1</v>
      </c>
      <c r="O681" s="8">
        <f ca="1"/>
        <v>1</v>
      </c>
      <c r="P681" s="8">
        <f ca="1"/>
        <v>1</v>
      </c>
      <c r="Q681" s="8">
        <f ca="1"/>
        <v>1</v>
      </c>
      <c r="S681" s="10" t="str">
        <f t="shared" ca="1" si="106"/>
        <v>-</v>
      </c>
      <c r="T681" s="6" t="str">
        <f t="array" aca="1" ref="T681:Y681" ca="1">IFERROR(IF(S681&lt;fRev1,(SQRT(dLowCoeffB^2+S681*dLowCoeffA*4)-dLowCoeffB)/(dLowCoeffA*2),
(SQRT(dHighCoeffB^2-(fRev1*fPower2*fPower3/dHighInterp1
-fRev2*fPower1*fPower3/dHighInterp2+fRev3*fPower1*fPower2/dHighInterp3-S681)
*dHighCoeffA*4)+dHighCoeffB)/(dHighCoeffA*2)),"-")</f>
        <v>-</v>
      </c>
      <c r="U681" s="3" t="str">
        <f ca="1"/>
        <v>-</v>
      </c>
      <c r="V681" s="3" t="str">
        <f ca="1"/>
        <v>-</v>
      </c>
      <c r="W681" s="3" t="str">
        <f ca="1"/>
        <v>-</v>
      </c>
      <c r="X681" s="3" t="str">
        <f ca="1"/>
        <v>-</v>
      </c>
      <c r="Y681" s="3" t="str">
        <f ca="1"/>
        <v>-</v>
      </c>
    </row>
    <row r="682" spans="1:25" x14ac:dyDescent="0.25">
      <c r="A682">
        <v>680</v>
      </c>
      <c r="B682" s="9">
        <f t="shared" si="97"/>
        <v>18.888888888888889</v>
      </c>
      <c r="C682" s="3">
        <f t="shared" ca="1" si="99"/>
        <v>6</v>
      </c>
      <c r="D682">
        <f t="shared" ca="1" si="100"/>
        <v>623.75860999999998</v>
      </c>
      <c r="E682" s="8">
        <f t="shared" ca="1" si="101"/>
        <v>1</v>
      </c>
      <c r="F682" s="8">
        <f t="shared" ca="1" si="102"/>
        <v>572</v>
      </c>
      <c r="G682" s="8">
        <f t="shared" ca="1" si="103"/>
        <v>1.9067496357160427</v>
      </c>
      <c r="H682" s="8" t="str">
        <f t="shared" ca="1" si="104"/>
        <v>-</v>
      </c>
      <c r="I682" s="8" t="str">
        <f t="shared" ca="1" si="105"/>
        <v>-</v>
      </c>
      <c r="K682" s="7">
        <f t="shared" ca="1" si="98"/>
        <v>623.75860999999998</v>
      </c>
      <c r="L682" s="7">
        <f t="array" aca="1" ref="L682:Q682" ca="1">IF(K682&lt;fPower1,(fPower1-K682)*K682*fRev0/dLowInterp1+(K682-fPower0)*K682*fRev1/dLowInterp2,
IF(K682&lt;fPower3,(K682-fPower2)*(K682-fPower3)*fRev1/dHighInterp1-(K682-fPower1)*(K682-fPower3)*fRev2/dHighInterp2+(K682-fPower1)*(K682-fPower2)*fRev3/dHighInterp3,1))</f>
        <v>1</v>
      </c>
      <c r="M682" s="8">
        <f ca="1"/>
        <v>1</v>
      </c>
      <c r="N682" s="8">
        <f ca="1"/>
        <v>1</v>
      </c>
      <c r="O682" s="8">
        <f ca="1"/>
        <v>1</v>
      </c>
      <c r="P682" s="8">
        <f ca="1"/>
        <v>1</v>
      </c>
      <c r="Q682" s="8">
        <f ca="1"/>
        <v>1</v>
      </c>
      <c r="S682" s="10" t="str">
        <f t="shared" ca="1" si="106"/>
        <v>-</v>
      </c>
      <c r="T682" s="6" t="str">
        <f t="array" aca="1" ref="T682:Y682" ca="1">IFERROR(IF(S682&lt;fRev1,(SQRT(dLowCoeffB^2+S682*dLowCoeffA*4)-dLowCoeffB)/(dLowCoeffA*2),
(SQRT(dHighCoeffB^2-(fRev1*fPower2*fPower3/dHighInterp1
-fRev2*fPower1*fPower3/dHighInterp2+fRev3*fPower1*fPower2/dHighInterp3-S682)
*dHighCoeffA*4)+dHighCoeffB)/(dHighCoeffA*2)),"-")</f>
        <v>-</v>
      </c>
      <c r="U682" s="3" t="str">
        <f ca="1"/>
        <v>-</v>
      </c>
      <c r="V682" s="3" t="str">
        <f ca="1"/>
        <v>-</v>
      </c>
      <c r="W682" s="3" t="str">
        <f ca="1"/>
        <v>-</v>
      </c>
      <c r="X682" s="3" t="str">
        <f ca="1"/>
        <v>-</v>
      </c>
      <c r="Y682" s="3" t="str">
        <f ca="1"/>
        <v>-</v>
      </c>
    </row>
    <row r="683" spans="1:25" x14ac:dyDescent="0.25">
      <c r="A683">
        <v>681</v>
      </c>
      <c r="B683" s="9">
        <f t="shared" si="97"/>
        <v>18.916666666666668</v>
      </c>
      <c r="C683" s="3">
        <f t="shared" ca="1" si="99"/>
        <v>6</v>
      </c>
      <c r="D683">
        <f t="shared" ca="1" si="100"/>
        <v>623.75860999999998</v>
      </c>
      <c r="E683" s="8">
        <f t="shared" ca="1" si="101"/>
        <v>1</v>
      </c>
      <c r="F683" s="8">
        <f t="shared" ca="1" si="102"/>
        <v>572</v>
      </c>
      <c r="G683" s="8">
        <f t="shared" ca="1" si="103"/>
        <v>1.9111632159629564</v>
      </c>
      <c r="H683" s="8" t="str">
        <f t="shared" ca="1" si="104"/>
        <v>-</v>
      </c>
      <c r="I683" s="8" t="str">
        <f t="shared" ca="1" si="105"/>
        <v>-</v>
      </c>
      <c r="K683" s="7">
        <f t="shared" ca="1" si="98"/>
        <v>623.75860999999998</v>
      </c>
      <c r="L683" s="7">
        <f t="array" aca="1" ref="L683:Q683" ca="1">IF(K683&lt;fPower1,(fPower1-K683)*K683*fRev0/dLowInterp1+(K683-fPower0)*K683*fRev1/dLowInterp2,
IF(K683&lt;fPower3,(K683-fPower2)*(K683-fPower3)*fRev1/dHighInterp1-(K683-fPower1)*(K683-fPower3)*fRev2/dHighInterp2+(K683-fPower1)*(K683-fPower2)*fRev3/dHighInterp3,1))</f>
        <v>1</v>
      </c>
      <c r="M683" s="8">
        <f ca="1"/>
        <v>1</v>
      </c>
      <c r="N683" s="8">
        <f ca="1"/>
        <v>1</v>
      </c>
      <c r="O683" s="8">
        <f ca="1"/>
        <v>1</v>
      </c>
      <c r="P683" s="8">
        <f ca="1"/>
        <v>1</v>
      </c>
      <c r="Q683" s="8">
        <f ca="1"/>
        <v>1</v>
      </c>
      <c r="S683" s="10" t="str">
        <f t="shared" ca="1" si="106"/>
        <v>-</v>
      </c>
      <c r="T683" s="6" t="str">
        <f t="array" aca="1" ref="T683:Y683" ca="1">IFERROR(IF(S683&lt;fRev1,(SQRT(dLowCoeffB^2+S683*dLowCoeffA*4)-dLowCoeffB)/(dLowCoeffA*2),
(SQRT(dHighCoeffB^2-(fRev1*fPower2*fPower3/dHighInterp1
-fRev2*fPower1*fPower3/dHighInterp2+fRev3*fPower1*fPower2/dHighInterp3-S683)
*dHighCoeffA*4)+dHighCoeffB)/(dHighCoeffA*2)),"-")</f>
        <v>-</v>
      </c>
      <c r="U683" s="3" t="str">
        <f ca="1"/>
        <v>-</v>
      </c>
      <c r="V683" s="3" t="str">
        <f ca="1"/>
        <v>-</v>
      </c>
      <c r="W683" s="3" t="str">
        <f ca="1"/>
        <v>-</v>
      </c>
      <c r="X683" s="3" t="str">
        <f ca="1"/>
        <v>-</v>
      </c>
      <c r="Y683" s="3" t="str">
        <f ca="1"/>
        <v>-</v>
      </c>
    </row>
    <row r="684" spans="1:25" x14ac:dyDescent="0.25">
      <c r="A684">
        <v>682</v>
      </c>
      <c r="B684" s="9">
        <f t="shared" si="97"/>
        <v>18.944444444444443</v>
      </c>
      <c r="C684" s="3">
        <f t="shared" ca="1" si="99"/>
        <v>6</v>
      </c>
      <c r="D684">
        <f t="shared" ca="1" si="100"/>
        <v>623.75860999999998</v>
      </c>
      <c r="E684" s="8">
        <f t="shared" ca="1" si="101"/>
        <v>1</v>
      </c>
      <c r="F684" s="8">
        <f t="shared" ca="1" si="102"/>
        <v>572</v>
      </c>
      <c r="G684" s="8">
        <f t="shared" ca="1" si="103"/>
        <v>1.91557679620987</v>
      </c>
      <c r="H684" s="8" t="str">
        <f t="shared" ca="1" si="104"/>
        <v>-</v>
      </c>
      <c r="I684" s="8" t="str">
        <f t="shared" ca="1" si="105"/>
        <v>-</v>
      </c>
      <c r="K684" s="7">
        <f t="shared" ca="1" si="98"/>
        <v>623.75860999999998</v>
      </c>
      <c r="L684" s="7">
        <f t="array" aca="1" ref="L684:Q684" ca="1">IF(K684&lt;fPower1,(fPower1-K684)*K684*fRev0/dLowInterp1+(K684-fPower0)*K684*fRev1/dLowInterp2,
IF(K684&lt;fPower3,(K684-fPower2)*(K684-fPower3)*fRev1/dHighInterp1-(K684-fPower1)*(K684-fPower3)*fRev2/dHighInterp2+(K684-fPower1)*(K684-fPower2)*fRev3/dHighInterp3,1))</f>
        <v>1</v>
      </c>
      <c r="M684" s="8">
        <f ca="1"/>
        <v>1</v>
      </c>
      <c r="N684" s="8">
        <f ca="1"/>
        <v>1</v>
      </c>
      <c r="O684" s="8">
        <f ca="1"/>
        <v>1</v>
      </c>
      <c r="P684" s="8">
        <f ca="1"/>
        <v>1</v>
      </c>
      <c r="Q684" s="8">
        <f ca="1"/>
        <v>1</v>
      </c>
      <c r="S684" s="10" t="str">
        <f t="shared" ca="1" si="106"/>
        <v>-</v>
      </c>
      <c r="T684" s="6" t="str">
        <f t="array" aca="1" ref="T684:Y684" ca="1">IFERROR(IF(S684&lt;fRev1,(SQRT(dLowCoeffB^2+S684*dLowCoeffA*4)-dLowCoeffB)/(dLowCoeffA*2),
(SQRT(dHighCoeffB^2-(fRev1*fPower2*fPower3/dHighInterp1
-fRev2*fPower1*fPower3/dHighInterp2+fRev3*fPower1*fPower2/dHighInterp3-S684)
*dHighCoeffA*4)+dHighCoeffB)/(dHighCoeffA*2)),"-")</f>
        <v>-</v>
      </c>
      <c r="U684" s="3" t="str">
        <f ca="1"/>
        <v>-</v>
      </c>
      <c r="V684" s="3" t="str">
        <f ca="1"/>
        <v>-</v>
      </c>
      <c r="W684" s="3" t="str">
        <f ca="1"/>
        <v>-</v>
      </c>
      <c r="X684" s="3" t="str">
        <f ca="1"/>
        <v>-</v>
      </c>
      <c r="Y684" s="3" t="str">
        <f ca="1"/>
        <v>-</v>
      </c>
    </row>
    <row r="685" spans="1:25" x14ac:dyDescent="0.25">
      <c r="A685">
        <v>683</v>
      </c>
      <c r="B685" s="9">
        <f t="shared" si="97"/>
        <v>18.972222222222221</v>
      </c>
      <c r="C685" s="3">
        <f t="shared" ca="1" si="99"/>
        <v>6</v>
      </c>
      <c r="D685">
        <f t="shared" ca="1" si="100"/>
        <v>623.75860999999998</v>
      </c>
      <c r="E685" s="8">
        <f t="shared" ca="1" si="101"/>
        <v>1</v>
      </c>
      <c r="F685" s="8">
        <f t="shared" ca="1" si="102"/>
        <v>572</v>
      </c>
      <c r="G685" s="8">
        <f t="shared" ca="1" si="103"/>
        <v>1.9199903764567836</v>
      </c>
      <c r="H685" s="8" t="str">
        <f t="shared" ca="1" si="104"/>
        <v>-</v>
      </c>
      <c r="I685" s="8" t="str">
        <f t="shared" ca="1" si="105"/>
        <v>-</v>
      </c>
      <c r="K685" s="7">
        <f t="shared" ca="1" si="98"/>
        <v>623.75860999999998</v>
      </c>
      <c r="L685" s="7">
        <f t="array" aca="1" ref="L685:Q685" ca="1">IF(K685&lt;fPower1,(fPower1-K685)*K685*fRev0/dLowInterp1+(K685-fPower0)*K685*fRev1/dLowInterp2,
IF(K685&lt;fPower3,(K685-fPower2)*(K685-fPower3)*fRev1/dHighInterp1-(K685-fPower1)*(K685-fPower3)*fRev2/dHighInterp2+(K685-fPower1)*(K685-fPower2)*fRev3/dHighInterp3,1))</f>
        <v>1</v>
      </c>
      <c r="M685" s="8">
        <f ca="1"/>
        <v>1</v>
      </c>
      <c r="N685" s="8">
        <f ca="1"/>
        <v>1</v>
      </c>
      <c r="O685" s="8">
        <f ca="1"/>
        <v>1</v>
      </c>
      <c r="P685" s="8">
        <f ca="1"/>
        <v>1</v>
      </c>
      <c r="Q685" s="8">
        <f ca="1"/>
        <v>1</v>
      </c>
      <c r="S685" s="10" t="str">
        <f t="shared" ca="1" si="106"/>
        <v>-</v>
      </c>
      <c r="T685" s="6" t="str">
        <f t="array" aca="1" ref="T685:Y685" ca="1">IFERROR(IF(S685&lt;fRev1,(SQRT(dLowCoeffB^2+S685*dLowCoeffA*4)-dLowCoeffB)/(dLowCoeffA*2),
(SQRT(dHighCoeffB^2-(fRev1*fPower2*fPower3/dHighInterp1
-fRev2*fPower1*fPower3/dHighInterp2+fRev3*fPower1*fPower2/dHighInterp3-S685)
*dHighCoeffA*4)+dHighCoeffB)/(dHighCoeffA*2)),"-")</f>
        <v>-</v>
      </c>
      <c r="U685" s="3" t="str">
        <f ca="1"/>
        <v>-</v>
      </c>
      <c r="V685" s="3" t="str">
        <f ca="1"/>
        <v>-</v>
      </c>
      <c r="W685" s="3" t="str">
        <f ca="1"/>
        <v>-</v>
      </c>
      <c r="X685" s="3" t="str">
        <f ca="1"/>
        <v>-</v>
      </c>
      <c r="Y685" s="3" t="str">
        <f ca="1"/>
        <v>-</v>
      </c>
    </row>
    <row r="686" spans="1:25" x14ac:dyDescent="0.25">
      <c r="A686">
        <v>684</v>
      </c>
      <c r="B686" s="9">
        <f t="shared" si="97"/>
        <v>19</v>
      </c>
      <c r="C686" s="3">
        <f t="shared" ca="1" si="99"/>
        <v>6</v>
      </c>
      <c r="D686">
        <f t="shared" ca="1" si="100"/>
        <v>623.75860999999998</v>
      </c>
      <c r="E686" s="8">
        <f t="shared" ca="1" si="101"/>
        <v>1</v>
      </c>
      <c r="F686" s="8">
        <f t="shared" ca="1" si="102"/>
        <v>572</v>
      </c>
      <c r="G686" s="8">
        <f t="shared" ca="1" si="103"/>
        <v>1.9244039567036972</v>
      </c>
      <c r="H686" s="8" t="str">
        <f t="shared" ca="1" si="104"/>
        <v>-</v>
      </c>
      <c r="I686" s="8" t="str">
        <f t="shared" ca="1" si="105"/>
        <v>-</v>
      </c>
      <c r="K686" s="7">
        <f t="shared" ca="1" si="98"/>
        <v>623.75860999999998</v>
      </c>
      <c r="L686" s="7">
        <f t="array" aca="1" ref="L686:Q686" ca="1">IF(K686&lt;fPower1,(fPower1-K686)*K686*fRev0/dLowInterp1+(K686-fPower0)*K686*fRev1/dLowInterp2,
IF(K686&lt;fPower3,(K686-fPower2)*(K686-fPower3)*fRev1/dHighInterp1-(K686-fPower1)*(K686-fPower3)*fRev2/dHighInterp2+(K686-fPower1)*(K686-fPower2)*fRev3/dHighInterp3,1))</f>
        <v>1</v>
      </c>
      <c r="M686" s="8">
        <f ca="1"/>
        <v>1</v>
      </c>
      <c r="N686" s="8">
        <f ca="1"/>
        <v>1</v>
      </c>
      <c r="O686" s="8">
        <f ca="1"/>
        <v>1</v>
      </c>
      <c r="P686" s="8">
        <f ca="1"/>
        <v>1</v>
      </c>
      <c r="Q686" s="8">
        <f ca="1"/>
        <v>1</v>
      </c>
      <c r="S686" s="10" t="str">
        <f t="shared" ca="1" si="106"/>
        <v>-</v>
      </c>
      <c r="T686" s="6" t="str">
        <f t="array" aca="1" ref="T686:Y686" ca="1">IFERROR(IF(S686&lt;fRev1,(SQRT(dLowCoeffB^2+S686*dLowCoeffA*4)-dLowCoeffB)/(dLowCoeffA*2),
(SQRT(dHighCoeffB^2-(fRev1*fPower2*fPower3/dHighInterp1
-fRev2*fPower1*fPower3/dHighInterp2+fRev3*fPower1*fPower2/dHighInterp3-S686)
*dHighCoeffA*4)+dHighCoeffB)/(dHighCoeffA*2)),"-")</f>
        <v>-</v>
      </c>
      <c r="U686" s="3" t="str">
        <f ca="1"/>
        <v>-</v>
      </c>
      <c r="V686" s="3" t="str">
        <f ca="1"/>
        <v>-</v>
      </c>
      <c r="W686" s="3" t="str">
        <f ca="1"/>
        <v>-</v>
      </c>
      <c r="X686" s="3" t="str">
        <f ca="1"/>
        <v>-</v>
      </c>
      <c r="Y686" s="3" t="str">
        <f ca="1"/>
        <v>-</v>
      </c>
    </row>
    <row r="687" spans="1:25" x14ac:dyDescent="0.25">
      <c r="A687">
        <v>685</v>
      </c>
      <c r="B687" s="9">
        <f t="shared" si="97"/>
        <v>19.027777777777779</v>
      </c>
      <c r="C687" s="3">
        <f t="shared" ca="1" si="99"/>
        <v>6</v>
      </c>
      <c r="D687">
        <f t="shared" ca="1" si="100"/>
        <v>623.75860999999998</v>
      </c>
      <c r="E687" s="8">
        <f t="shared" ca="1" si="101"/>
        <v>1</v>
      </c>
      <c r="F687" s="8">
        <f t="shared" ca="1" si="102"/>
        <v>572</v>
      </c>
      <c r="G687" s="8">
        <f t="shared" ca="1" si="103"/>
        <v>1.9288175369506109</v>
      </c>
      <c r="H687" s="8" t="str">
        <f t="shared" ca="1" si="104"/>
        <v>-</v>
      </c>
      <c r="I687" s="8" t="str">
        <f t="shared" ca="1" si="105"/>
        <v>-</v>
      </c>
      <c r="K687" s="7">
        <f t="shared" ca="1" si="98"/>
        <v>623.75860999999998</v>
      </c>
      <c r="L687" s="7">
        <f t="array" aca="1" ref="L687:Q687" ca="1">IF(K687&lt;fPower1,(fPower1-K687)*K687*fRev0/dLowInterp1+(K687-fPower0)*K687*fRev1/dLowInterp2,
IF(K687&lt;fPower3,(K687-fPower2)*(K687-fPower3)*fRev1/dHighInterp1-(K687-fPower1)*(K687-fPower3)*fRev2/dHighInterp2+(K687-fPower1)*(K687-fPower2)*fRev3/dHighInterp3,1))</f>
        <v>1</v>
      </c>
      <c r="M687" s="8">
        <f ca="1"/>
        <v>1</v>
      </c>
      <c r="N687" s="8">
        <f ca="1"/>
        <v>1</v>
      </c>
      <c r="O687" s="8">
        <f ca="1"/>
        <v>1</v>
      </c>
      <c r="P687" s="8">
        <f ca="1"/>
        <v>1</v>
      </c>
      <c r="Q687" s="8">
        <f ca="1"/>
        <v>1</v>
      </c>
      <c r="S687" s="10" t="str">
        <f t="shared" ca="1" si="106"/>
        <v>-</v>
      </c>
      <c r="T687" s="6" t="str">
        <f t="array" aca="1" ref="T687:Y687" ca="1">IFERROR(IF(S687&lt;fRev1,(SQRT(dLowCoeffB^2+S687*dLowCoeffA*4)-dLowCoeffB)/(dLowCoeffA*2),
(SQRT(dHighCoeffB^2-(fRev1*fPower2*fPower3/dHighInterp1
-fRev2*fPower1*fPower3/dHighInterp2+fRev3*fPower1*fPower2/dHighInterp3-S687)
*dHighCoeffA*4)+dHighCoeffB)/(dHighCoeffA*2)),"-")</f>
        <v>-</v>
      </c>
      <c r="U687" s="3" t="str">
        <f ca="1"/>
        <v>-</v>
      </c>
      <c r="V687" s="3" t="str">
        <f ca="1"/>
        <v>-</v>
      </c>
      <c r="W687" s="3" t="str">
        <f ca="1"/>
        <v>-</v>
      </c>
      <c r="X687" s="3" t="str">
        <f ca="1"/>
        <v>-</v>
      </c>
      <c r="Y687" s="3" t="str">
        <f ca="1"/>
        <v>-</v>
      </c>
    </row>
    <row r="688" spans="1:25" x14ac:dyDescent="0.25">
      <c r="A688">
        <v>686</v>
      </c>
      <c r="B688" s="9">
        <f t="shared" si="97"/>
        <v>19.055555555555557</v>
      </c>
      <c r="C688" s="3">
        <f t="shared" ca="1" si="99"/>
        <v>6</v>
      </c>
      <c r="D688">
        <f t="shared" ca="1" si="100"/>
        <v>623.75860999999998</v>
      </c>
      <c r="E688" s="8">
        <f t="shared" ca="1" si="101"/>
        <v>1</v>
      </c>
      <c r="F688" s="8">
        <f t="shared" ca="1" si="102"/>
        <v>572</v>
      </c>
      <c r="G688" s="8">
        <f t="shared" ca="1" si="103"/>
        <v>1.9332311171975245</v>
      </c>
      <c r="H688" s="8" t="str">
        <f t="shared" ca="1" si="104"/>
        <v>-</v>
      </c>
      <c r="I688" s="8" t="str">
        <f t="shared" ca="1" si="105"/>
        <v>-</v>
      </c>
      <c r="K688" s="7">
        <f t="shared" ca="1" si="98"/>
        <v>623.75860999999998</v>
      </c>
      <c r="L688" s="7">
        <f t="array" aca="1" ref="L688:Q688" ca="1">IF(K688&lt;fPower1,(fPower1-K688)*K688*fRev0/dLowInterp1+(K688-fPower0)*K688*fRev1/dLowInterp2,
IF(K688&lt;fPower3,(K688-fPower2)*(K688-fPower3)*fRev1/dHighInterp1-(K688-fPower1)*(K688-fPower3)*fRev2/dHighInterp2+(K688-fPower1)*(K688-fPower2)*fRev3/dHighInterp3,1))</f>
        <v>1</v>
      </c>
      <c r="M688" s="8">
        <f ca="1"/>
        <v>1</v>
      </c>
      <c r="N688" s="8">
        <f ca="1"/>
        <v>1</v>
      </c>
      <c r="O688" s="8">
        <f ca="1"/>
        <v>1</v>
      </c>
      <c r="P688" s="8">
        <f ca="1"/>
        <v>1</v>
      </c>
      <c r="Q688" s="8">
        <f ca="1"/>
        <v>1</v>
      </c>
      <c r="S688" s="10" t="str">
        <f t="shared" ca="1" si="106"/>
        <v>-</v>
      </c>
      <c r="T688" s="6" t="str">
        <f t="array" aca="1" ref="T688:Y688" ca="1">IFERROR(IF(S688&lt;fRev1,(SQRT(dLowCoeffB^2+S688*dLowCoeffA*4)-dLowCoeffB)/(dLowCoeffA*2),
(SQRT(dHighCoeffB^2-(fRev1*fPower2*fPower3/dHighInterp1
-fRev2*fPower1*fPower3/dHighInterp2+fRev3*fPower1*fPower2/dHighInterp3-S688)
*dHighCoeffA*4)+dHighCoeffB)/(dHighCoeffA*2)),"-")</f>
        <v>-</v>
      </c>
      <c r="U688" s="3" t="str">
        <f ca="1"/>
        <v>-</v>
      </c>
      <c r="V688" s="3" t="str">
        <f ca="1"/>
        <v>-</v>
      </c>
      <c r="W688" s="3" t="str">
        <f ca="1"/>
        <v>-</v>
      </c>
      <c r="X688" s="3" t="str">
        <f ca="1"/>
        <v>-</v>
      </c>
      <c r="Y688" s="3" t="str">
        <f ca="1"/>
        <v>-</v>
      </c>
    </row>
    <row r="689" spans="1:25" x14ac:dyDescent="0.25">
      <c r="A689">
        <v>687</v>
      </c>
      <c r="B689" s="9">
        <f t="shared" si="97"/>
        <v>19.083333333333332</v>
      </c>
      <c r="C689" s="3">
        <f t="shared" ca="1" si="99"/>
        <v>6</v>
      </c>
      <c r="D689">
        <f t="shared" ca="1" si="100"/>
        <v>623.75860999999998</v>
      </c>
      <c r="E689" s="8">
        <f t="shared" ca="1" si="101"/>
        <v>1</v>
      </c>
      <c r="F689" s="8">
        <f t="shared" ca="1" si="102"/>
        <v>572</v>
      </c>
      <c r="G689" s="8">
        <f t="shared" ca="1" si="103"/>
        <v>1.9376446974444381</v>
      </c>
      <c r="H689" s="8" t="str">
        <f t="shared" ca="1" si="104"/>
        <v>-</v>
      </c>
      <c r="I689" s="8" t="str">
        <f t="shared" ca="1" si="105"/>
        <v>-</v>
      </c>
      <c r="K689" s="7">
        <f t="shared" ca="1" si="98"/>
        <v>623.75860999999998</v>
      </c>
      <c r="L689" s="7">
        <f t="array" aca="1" ref="L689:Q689" ca="1">IF(K689&lt;fPower1,(fPower1-K689)*K689*fRev0/dLowInterp1+(K689-fPower0)*K689*fRev1/dLowInterp2,
IF(K689&lt;fPower3,(K689-fPower2)*(K689-fPower3)*fRev1/dHighInterp1-(K689-fPower1)*(K689-fPower3)*fRev2/dHighInterp2+(K689-fPower1)*(K689-fPower2)*fRev3/dHighInterp3,1))</f>
        <v>1</v>
      </c>
      <c r="M689" s="8">
        <f ca="1"/>
        <v>1</v>
      </c>
      <c r="N689" s="8">
        <f ca="1"/>
        <v>1</v>
      </c>
      <c r="O689" s="8">
        <f ca="1"/>
        <v>1</v>
      </c>
      <c r="P689" s="8">
        <f ca="1"/>
        <v>1</v>
      </c>
      <c r="Q689" s="8">
        <f ca="1"/>
        <v>1</v>
      </c>
      <c r="S689" s="10" t="str">
        <f t="shared" ca="1" si="106"/>
        <v>-</v>
      </c>
      <c r="T689" s="6" t="str">
        <f t="array" aca="1" ref="T689:Y689" ca="1">IFERROR(IF(S689&lt;fRev1,(SQRT(dLowCoeffB^2+S689*dLowCoeffA*4)-dLowCoeffB)/(dLowCoeffA*2),
(SQRT(dHighCoeffB^2-(fRev1*fPower2*fPower3/dHighInterp1
-fRev2*fPower1*fPower3/dHighInterp2+fRev3*fPower1*fPower2/dHighInterp3-S689)
*dHighCoeffA*4)+dHighCoeffB)/(dHighCoeffA*2)),"-")</f>
        <v>-</v>
      </c>
      <c r="U689" s="3" t="str">
        <f ca="1"/>
        <v>-</v>
      </c>
      <c r="V689" s="3" t="str">
        <f ca="1"/>
        <v>-</v>
      </c>
      <c r="W689" s="3" t="str">
        <f ca="1"/>
        <v>-</v>
      </c>
      <c r="X689" s="3" t="str">
        <f ca="1"/>
        <v>-</v>
      </c>
      <c r="Y689" s="3" t="str">
        <f ca="1"/>
        <v>-</v>
      </c>
    </row>
    <row r="690" spans="1:25" x14ac:dyDescent="0.25">
      <c r="A690">
        <v>688</v>
      </c>
      <c r="B690" s="9">
        <f t="shared" si="97"/>
        <v>19.111111111111111</v>
      </c>
      <c r="C690" s="3">
        <f t="shared" ca="1" si="99"/>
        <v>6</v>
      </c>
      <c r="D690">
        <f t="shared" ca="1" si="100"/>
        <v>623.75860999999998</v>
      </c>
      <c r="E690" s="8">
        <f t="shared" ca="1" si="101"/>
        <v>1</v>
      </c>
      <c r="F690" s="8">
        <f t="shared" ca="1" si="102"/>
        <v>572</v>
      </c>
      <c r="G690" s="8">
        <f t="shared" ca="1" si="103"/>
        <v>1.9420582776913518</v>
      </c>
      <c r="H690" s="8" t="str">
        <f t="shared" ca="1" si="104"/>
        <v>-</v>
      </c>
      <c r="I690" s="8" t="str">
        <f t="shared" ca="1" si="105"/>
        <v>-</v>
      </c>
      <c r="K690" s="7">
        <f t="shared" ca="1" si="98"/>
        <v>623.75860999999998</v>
      </c>
      <c r="L690" s="7">
        <f t="array" aca="1" ref="L690:Q690" ca="1">IF(K690&lt;fPower1,(fPower1-K690)*K690*fRev0/dLowInterp1+(K690-fPower0)*K690*fRev1/dLowInterp2,
IF(K690&lt;fPower3,(K690-fPower2)*(K690-fPower3)*fRev1/dHighInterp1-(K690-fPower1)*(K690-fPower3)*fRev2/dHighInterp2+(K690-fPower1)*(K690-fPower2)*fRev3/dHighInterp3,1))</f>
        <v>1</v>
      </c>
      <c r="M690" s="8">
        <f ca="1"/>
        <v>1</v>
      </c>
      <c r="N690" s="8">
        <f ca="1"/>
        <v>1</v>
      </c>
      <c r="O690" s="8">
        <f ca="1"/>
        <v>1</v>
      </c>
      <c r="P690" s="8">
        <f ca="1"/>
        <v>1</v>
      </c>
      <c r="Q690" s="8">
        <f ca="1"/>
        <v>1</v>
      </c>
      <c r="S690" s="10" t="str">
        <f t="shared" ca="1" si="106"/>
        <v>-</v>
      </c>
      <c r="T690" s="6" t="str">
        <f t="array" aca="1" ref="T690:Y690" ca="1">IFERROR(IF(S690&lt;fRev1,(SQRT(dLowCoeffB^2+S690*dLowCoeffA*4)-dLowCoeffB)/(dLowCoeffA*2),
(SQRT(dHighCoeffB^2-(fRev1*fPower2*fPower3/dHighInterp1
-fRev2*fPower1*fPower3/dHighInterp2+fRev3*fPower1*fPower2/dHighInterp3-S690)
*dHighCoeffA*4)+dHighCoeffB)/(dHighCoeffA*2)),"-")</f>
        <v>-</v>
      </c>
      <c r="U690" s="3" t="str">
        <f ca="1"/>
        <v>-</v>
      </c>
      <c r="V690" s="3" t="str">
        <f ca="1"/>
        <v>-</v>
      </c>
      <c r="W690" s="3" t="str">
        <f ca="1"/>
        <v>-</v>
      </c>
      <c r="X690" s="3" t="str">
        <f ca="1"/>
        <v>-</v>
      </c>
      <c r="Y690" s="3" t="str">
        <f ca="1"/>
        <v>-</v>
      </c>
    </row>
    <row r="691" spans="1:25" x14ac:dyDescent="0.25">
      <c r="A691">
        <v>689</v>
      </c>
      <c r="B691" s="9">
        <f t="shared" si="97"/>
        <v>19.138888888888889</v>
      </c>
      <c r="C691" s="3">
        <f t="shared" ca="1" si="99"/>
        <v>6</v>
      </c>
      <c r="D691">
        <f t="shared" ca="1" si="100"/>
        <v>623.75860999999998</v>
      </c>
      <c r="E691" s="8">
        <f t="shared" ca="1" si="101"/>
        <v>1</v>
      </c>
      <c r="F691" s="8">
        <f t="shared" ca="1" si="102"/>
        <v>572</v>
      </c>
      <c r="G691" s="8">
        <f t="shared" ca="1" si="103"/>
        <v>1.9464718579382654</v>
      </c>
      <c r="H691" s="8" t="str">
        <f t="shared" ca="1" si="104"/>
        <v>-</v>
      </c>
      <c r="I691" s="8" t="str">
        <f t="shared" ca="1" si="105"/>
        <v>-</v>
      </c>
      <c r="K691" s="7">
        <f t="shared" ca="1" si="98"/>
        <v>623.75860999999998</v>
      </c>
      <c r="L691" s="7">
        <f t="array" aca="1" ref="L691:Q691" ca="1">IF(K691&lt;fPower1,(fPower1-K691)*K691*fRev0/dLowInterp1+(K691-fPower0)*K691*fRev1/dLowInterp2,
IF(K691&lt;fPower3,(K691-fPower2)*(K691-fPower3)*fRev1/dHighInterp1-(K691-fPower1)*(K691-fPower3)*fRev2/dHighInterp2+(K691-fPower1)*(K691-fPower2)*fRev3/dHighInterp3,1))</f>
        <v>1</v>
      </c>
      <c r="M691" s="8">
        <f ca="1"/>
        <v>1</v>
      </c>
      <c r="N691" s="8">
        <f ca="1"/>
        <v>1</v>
      </c>
      <c r="O691" s="8">
        <f ca="1"/>
        <v>1</v>
      </c>
      <c r="P691" s="8">
        <f ca="1"/>
        <v>1</v>
      </c>
      <c r="Q691" s="8">
        <f ca="1"/>
        <v>1</v>
      </c>
      <c r="S691" s="10" t="str">
        <f t="shared" ca="1" si="106"/>
        <v>-</v>
      </c>
      <c r="T691" s="6" t="str">
        <f t="array" aca="1" ref="T691:Y691" ca="1">IFERROR(IF(S691&lt;fRev1,(SQRT(dLowCoeffB^2+S691*dLowCoeffA*4)-dLowCoeffB)/(dLowCoeffA*2),
(SQRT(dHighCoeffB^2-(fRev1*fPower2*fPower3/dHighInterp1
-fRev2*fPower1*fPower3/dHighInterp2+fRev3*fPower1*fPower2/dHighInterp3-S691)
*dHighCoeffA*4)+dHighCoeffB)/(dHighCoeffA*2)),"-")</f>
        <v>-</v>
      </c>
      <c r="U691" s="3" t="str">
        <f ca="1"/>
        <v>-</v>
      </c>
      <c r="V691" s="3" t="str">
        <f ca="1"/>
        <v>-</v>
      </c>
      <c r="W691" s="3" t="str">
        <f ca="1"/>
        <v>-</v>
      </c>
      <c r="X691" s="3" t="str">
        <f ca="1"/>
        <v>-</v>
      </c>
      <c r="Y691" s="3" t="str">
        <f ca="1"/>
        <v>-</v>
      </c>
    </row>
    <row r="692" spans="1:25" x14ac:dyDescent="0.25">
      <c r="A692">
        <v>690</v>
      </c>
      <c r="B692" s="9">
        <f t="shared" si="97"/>
        <v>19.166666666666668</v>
      </c>
      <c r="C692" s="3">
        <f t="shared" ca="1" si="99"/>
        <v>6</v>
      </c>
      <c r="D692">
        <f t="shared" ca="1" si="100"/>
        <v>623.75860999999998</v>
      </c>
      <c r="E692" s="8">
        <f t="shared" ca="1" si="101"/>
        <v>1</v>
      </c>
      <c r="F692" s="8">
        <f t="shared" ca="1" si="102"/>
        <v>572</v>
      </c>
      <c r="G692" s="8">
        <f t="shared" ca="1" si="103"/>
        <v>1.950885438185179</v>
      </c>
      <c r="H692" s="8" t="str">
        <f t="shared" ca="1" si="104"/>
        <v>-</v>
      </c>
      <c r="I692" s="8" t="str">
        <f t="shared" ca="1" si="105"/>
        <v>-</v>
      </c>
      <c r="K692" s="7">
        <f t="shared" ca="1" si="98"/>
        <v>623.75860999999998</v>
      </c>
      <c r="L692" s="7">
        <f t="array" aca="1" ref="L692:Q692" ca="1">IF(K692&lt;fPower1,(fPower1-K692)*K692*fRev0/dLowInterp1+(K692-fPower0)*K692*fRev1/dLowInterp2,
IF(K692&lt;fPower3,(K692-fPower2)*(K692-fPower3)*fRev1/dHighInterp1-(K692-fPower1)*(K692-fPower3)*fRev2/dHighInterp2+(K692-fPower1)*(K692-fPower2)*fRev3/dHighInterp3,1))</f>
        <v>1</v>
      </c>
      <c r="M692" s="8">
        <f ca="1"/>
        <v>1</v>
      </c>
      <c r="N692" s="8">
        <f ca="1"/>
        <v>1</v>
      </c>
      <c r="O692" s="8">
        <f ca="1"/>
        <v>1</v>
      </c>
      <c r="P692" s="8">
        <f ca="1"/>
        <v>1</v>
      </c>
      <c r="Q692" s="8">
        <f ca="1"/>
        <v>1</v>
      </c>
      <c r="S692" s="10" t="str">
        <f t="shared" ca="1" si="106"/>
        <v>-</v>
      </c>
      <c r="T692" s="6" t="str">
        <f t="array" aca="1" ref="T692:Y692" ca="1">IFERROR(IF(S692&lt;fRev1,(SQRT(dLowCoeffB^2+S692*dLowCoeffA*4)-dLowCoeffB)/(dLowCoeffA*2),
(SQRT(dHighCoeffB^2-(fRev1*fPower2*fPower3/dHighInterp1
-fRev2*fPower1*fPower3/dHighInterp2+fRev3*fPower1*fPower2/dHighInterp3-S692)
*dHighCoeffA*4)+dHighCoeffB)/(dHighCoeffA*2)),"-")</f>
        <v>-</v>
      </c>
      <c r="U692" s="3" t="str">
        <f ca="1"/>
        <v>-</v>
      </c>
      <c r="V692" s="3" t="str">
        <f ca="1"/>
        <v>-</v>
      </c>
      <c r="W692" s="3" t="str">
        <f ca="1"/>
        <v>-</v>
      </c>
      <c r="X692" s="3" t="str">
        <f ca="1"/>
        <v>-</v>
      </c>
      <c r="Y692" s="3" t="str">
        <f ca="1"/>
        <v>-</v>
      </c>
    </row>
    <row r="693" spans="1:25" x14ac:dyDescent="0.25">
      <c r="A693">
        <v>691</v>
      </c>
      <c r="B693" s="9">
        <f t="shared" si="97"/>
        <v>19.194444444444443</v>
      </c>
      <c r="C693" s="3">
        <f t="shared" ca="1" si="99"/>
        <v>6</v>
      </c>
      <c r="D693">
        <f t="shared" ca="1" si="100"/>
        <v>623.75860999999998</v>
      </c>
      <c r="E693" s="8">
        <f t="shared" ca="1" si="101"/>
        <v>1</v>
      </c>
      <c r="F693" s="8">
        <f t="shared" ca="1" si="102"/>
        <v>572</v>
      </c>
      <c r="G693" s="8">
        <f t="shared" ca="1" si="103"/>
        <v>1.9552990184320926</v>
      </c>
      <c r="H693" s="8" t="str">
        <f t="shared" ca="1" si="104"/>
        <v>-</v>
      </c>
      <c r="I693" s="8" t="str">
        <f t="shared" ca="1" si="105"/>
        <v>-</v>
      </c>
      <c r="K693" s="7">
        <f t="shared" ca="1" si="98"/>
        <v>623.75860999999998</v>
      </c>
      <c r="L693" s="7">
        <f t="array" aca="1" ref="L693:Q693" ca="1">IF(K693&lt;fPower1,(fPower1-K693)*K693*fRev0/dLowInterp1+(K693-fPower0)*K693*fRev1/dLowInterp2,
IF(K693&lt;fPower3,(K693-fPower2)*(K693-fPower3)*fRev1/dHighInterp1-(K693-fPower1)*(K693-fPower3)*fRev2/dHighInterp2+(K693-fPower1)*(K693-fPower2)*fRev3/dHighInterp3,1))</f>
        <v>1</v>
      </c>
      <c r="M693" s="8">
        <f ca="1"/>
        <v>1</v>
      </c>
      <c r="N693" s="8">
        <f ca="1"/>
        <v>1</v>
      </c>
      <c r="O693" s="8">
        <f ca="1"/>
        <v>1</v>
      </c>
      <c r="P693" s="8">
        <f ca="1"/>
        <v>1</v>
      </c>
      <c r="Q693" s="8">
        <f ca="1"/>
        <v>1</v>
      </c>
      <c r="S693" s="10" t="str">
        <f t="shared" ca="1" si="106"/>
        <v>-</v>
      </c>
      <c r="T693" s="6" t="str">
        <f t="array" aca="1" ref="T693:Y693" ca="1">IFERROR(IF(S693&lt;fRev1,(SQRT(dLowCoeffB^2+S693*dLowCoeffA*4)-dLowCoeffB)/(dLowCoeffA*2),
(SQRT(dHighCoeffB^2-(fRev1*fPower2*fPower3/dHighInterp1
-fRev2*fPower1*fPower3/dHighInterp2+fRev3*fPower1*fPower2/dHighInterp3-S693)
*dHighCoeffA*4)+dHighCoeffB)/(dHighCoeffA*2)),"-")</f>
        <v>-</v>
      </c>
      <c r="U693" s="3" t="str">
        <f ca="1"/>
        <v>-</v>
      </c>
      <c r="V693" s="3" t="str">
        <f ca="1"/>
        <v>-</v>
      </c>
      <c r="W693" s="3" t="str">
        <f ca="1"/>
        <v>-</v>
      </c>
      <c r="X693" s="3" t="str">
        <f ca="1"/>
        <v>-</v>
      </c>
      <c r="Y693" s="3" t="str">
        <f ca="1"/>
        <v>-</v>
      </c>
    </row>
    <row r="694" spans="1:25" x14ac:dyDescent="0.25">
      <c r="A694">
        <v>692</v>
      </c>
      <c r="B694" s="9">
        <f t="shared" si="97"/>
        <v>19.222222222222221</v>
      </c>
      <c r="C694" s="3">
        <f t="shared" ca="1" si="99"/>
        <v>6</v>
      </c>
      <c r="D694">
        <f t="shared" ca="1" si="100"/>
        <v>623.75860999999998</v>
      </c>
      <c r="E694" s="8">
        <f t="shared" ca="1" si="101"/>
        <v>1</v>
      </c>
      <c r="F694" s="8">
        <f t="shared" ca="1" si="102"/>
        <v>572</v>
      </c>
      <c r="G694" s="8">
        <f t="shared" ca="1" si="103"/>
        <v>1.9597125986790063</v>
      </c>
      <c r="H694" s="8" t="str">
        <f t="shared" ca="1" si="104"/>
        <v>-</v>
      </c>
      <c r="I694" s="8" t="str">
        <f t="shared" ca="1" si="105"/>
        <v>-</v>
      </c>
      <c r="K694" s="7">
        <f t="shared" ca="1" si="98"/>
        <v>623.75860999999998</v>
      </c>
      <c r="L694" s="7">
        <f t="array" aca="1" ref="L694:Q694" ca="1">IF(K694&lt;fPower1,(fPower1-K694)*K694*fRev0/dLowInterp1+(K694-fPower0)*K694*fRev1/dLowInterp2,
IF(K694&lt;fPower3,(K694-fPower2)*(K694-fPower3)*fRev1/dHighInterp1-(K694-fPower1)*(K694-fPower3)*fRev2/dHighInterp2+(K694-fPower1)*(K694-fPower2)*fRev3/dHighInterp3,1))</f>
        <v>1</v>
      </c>
      <c r="M694" s="8">
        <f ca="1"/>
        <v>1</v>
      </c>
      <c r="N694" s="8">
        <f ca="1"/>
        <v>1</v>
      </c>
      <c r="O694" s="8">
        <f ca="1"/>
        <v>1</v>
      </c>
      <c r="P694" s="8">
        <f ca="1"/>
        <v>1</v>
      </c>
      <c r="Q694" s="8">
        <f ca="1"/>
        <v>1</v>
      </c>
      <c r="S694" s="10" t="str">
        <f t="shared" ca="1" si="106"/>
        <v>-</v>
      </c>
      <c r="T694" s="6" t="str">
        <f t="array" aca="1" ref="T694:Y694" ca="1">IFERROR(IF(S694&lt;fRev1,(SQRT(dLowCoeffB^2+S694*dLowCoeffA*4)-dLowCoeffB)/(dLowCoeffA*2),
(SQRT(dHighCoeffB^2-(fRev1*fPower2*fPower3/dHighInterp1
-fRev2*fPower1*fPower3/dHighInterp2+fRev3*fPower1*fPower2/dHighInterp3-S694)
*dHighCoeffA*4)+dHighCoeffB)/(dHighCoeffA*2)),"-")</f>
        <v>-</v>
      </c>
      <c r="U694" s="3" t="str">
        <f ca="1"/>
        <v>-</v>
      </c>
      <c r="V694" s="3" t="str">
        <f ca="1"/>
        <v>-</v>
      </c>
      <c r="W694" s="3" t="str">
        <f ca="1"/>
        <v>-</v>
      </c>
      <c r="X694" s="3" t="str">
        <f ca="1"/>
        <v>-</v>
      </c>
      <c r="Y694" s="3" t="str">
        <f ca="1"/>
        <v>-</v>
      </c>
    </row>
    <row r="695" spans="1:25" x14ac:dyDescent="0.25">
      <c r="A695">
        <v>693</v>
      </c>
      <c r="B695" s="9">
        <f t="shared" si="97"/>
        <v>19.25</v>
      </c>
      <c r="C695" s="3">
        <f t="shared" ca="1" si="99"/>
        <v>6</v>
      </c>
      <c r="D695">
        <f t="shared" ca="1" si="100"/>
        <v>623.75860999999998</v>
      </c>
      <c r="E695" s="8">
        <f t="shared" ca="1" si="101"/>
        <v>1</v>
      </c>
      <c r="F695" s="8">
        <f t="shared" ca="1" si="102"/>
        <v>572</v>
      </c>
      <c r="G695" s="8">
        <f t="shared" ca="1" si="103"/>
        <v>1.9641261789259199</v>
      </c>
      <c r="H695" s="8" t="str">
        <f t="shared" ca="1" si="104"/>
        <v>-</v>
      </c>
      <c r="I695" s="8" t="str">
        <f t="shared" ca="1" si="105"/>
        <v>-</v>
      </c>
      <c r="K695" s="7">
        <f t="shared" ca="1" si="98"/>
        <v>623.75860999999998</v>
      </c>
      <c r="L695" s="7">
        <f t="array" aca="1" ref="L695:Q695" ca="1">IF(K695&lt;fPower1,(fPower1-K695)*K695*fRev0/dLowInterp1+(K695-fPower0)*K695*fRev1/dLowInterp2,
IF(K695&lt;fPower3,(K695-fPower2)*(K695-fPower3)*fRev1/dHighInterp1-(K695-fPower1)*(K695-fPower3)*fRev2/dHighInterp2+(K695-fPower1)*(K695-fPower2)*fRev3/dHighInterp3,1))</f>
        <v>1</v>
      </c>
      <c r="M695" s="8">
        <f ca="1"/>
        <v>1</v>
      </c>
      <c r="N695" s="8">
        <f ca="1"/>
        <v>1</v>
      </c>
      <c r="O695" s="8">
        <f ca="1"/>
        <v>1</v>
      </c>
      <c r="P695" s="8">
        <f ca="1"/>
        <v>1</v>
      </c>
      <c r="Q695" s="8">
        <f ca="1"/>
        <v>1</v>
      </c>
      <c r="S695" s="10" t="str">
        <f t="shared" ca="1" si="106"/>
        <v>-</v>
      </c>
      <c r="T695" s="6" t="str">
        <f t="array" aca="1" ref="T695:Y695" ca="1">IFERROR(IF(S695&lt;fRev1,(SQRT(dLowCoeffB^2+S695*dLowCoeffA*4)-dLowCoeffB)/(dLowCoeffA*2),
(SQRT(dHighCoeffB^2-(fRev1*fPower2*fPower3/dHighInterp1
-fRev2*fPower1*fPower3/dHighInterp2+fRev3*fPower1*fPower2/dHighInterp3-S695)
*dHighCoeffA*4)+dHighCoeffB)/(dHighCoeffA*2)),"-")</f>
        <v>-</v>
      </c>
      <c r="U695" s="3" t="str">
        <f ca="1"/>
        <v>-</v>
      </c>
      <c r="V695" s="3" t="str">
        <f ca="1"/>
        <v>-</v>
      </c>
      <c r="W695" s="3" t="str">
        <f ca="1"/>
        <v>-</v>
      </c>
      <c r="X695" s="3" t="str">
        <f ca="1"/>
        <v>-</v>
      </c>
      <c r="Y695" s="3" t="str">
        <f ca="1"/>
        <v>-</v>
      </c>
    </row>
    <row r="696" spans="1:25" x14ac:dyDescent="0.25">
      <c r="A696">
        <v>694</v>
      </c>
      <c r="B696" s="9">
        <f t="shared" si="97"/>
        <v>19.277777777777779</v>
      </c>
      <c r="C696" s="3">
        <f t="shared" ca="1" si="99"/>
        <v>6</v>
      </c>
      <c r="D696">
        <f t="shared" ca="1" si="100"/>
        <v>623.75860999999998</v>
      </c>
      <c r="E696" s="8">
        <f t="shared" ca="1" si="101"/>
        <v>1</v>
      </c>
      <c r="F696" s="8">
        <f t="shared" ca="1" si="102"/>
        <v>572</v>
      </c>
      <c r="G696" s="8">
        <f t="shared" ca="1" si="103"/>
        <v>1.9685397591728335</v>
      </c>
      <c r="H696" s="8" t="str">
        <f t="shared" ca="1" si="104"/>
        <v>-</v>
      </c>
      <c r="I696" s="8" t="str">
        <f t="shared" ca="1" si="105"/>
        <v>-</v>
      </c>
      <c r="K696" s="7">
        <f t="shared" ca="1" si="98"/>
        <v>623.75860999999998</v>
      </c>
      <c r="L696" s="7">
        <f t="array" aca="1" ref="L696:Q696" ca="1">IF(K696&lt;fPower1,(fPower1-K696)*K696*fRev0/dLowInterp1+(K696-fPower0)*K696*fRev1/dLowInterp2,
IF(K696&lt;fPower3,(K696-fPower2)*(K696-fPower3)*fRev1/dHighInterp1-(K696-fPower1)*(K696-fPower3)*fRev2/dHighInterp2+(K696-fPower1)*(K696-fPower2)*fRev3/dHighInterp3,1))</f>
        <v>1</v>
      </c>
      <c r="M696" s="8">
        <f ca="1"/>
        <v>1</v>
      </c>
      <c r="N696" s="8">
        <f ca="1"/>
        <v>1</v>
      </c>
      <c r="O696" s="8">
        <f ca="1"/>
        <v>1</v>
      </c>
      <c r="P696" s="8">
        <f ca="1"/>
        <v>1</v>
      </c>
      <c r="Q696" s="8">
        <f ca="1"/>
        <v>1</v>
      </c>
      <c r="S696" s="10" t="str">
        <f t="shared" ca="1" si="106"/>
        <v>-</v>
      </c>
      <c r="T696" s="6" t="str">
        <f t="array" aca="1" ref="T696:Y696" ca="1">IFERROR(IF(S696&lt;fRev1,(SQRT(dLowCoeffB^2+S696*dLowCoeffA*4)-dLowCoeffB)/(dLowCoeffA*2),
(SQRT(dHighCoeffB^2-(fRev1*fPower2*fPower3/dHighInterp1
-fRev2*fPower1*fPower3/dHighInterp2+fRev3*fPower1*fPower2/dHighInterp3-S696)
*dHighCoeffA*4)+dHighCoeffB)/(dHighCoeffA*2)),"-")</f>
        <v>-</v>
      </c>
      <c r="U696" s="3" t="str">
        <f ca="1"/>
        <v>-</v>
      </c>
      <c r="V696" s="3" t="str">
        <f ca="1"/>
        <v>-</v>
      </c>
      <c r="W696" s="3" t="str">
        <f ca="1"/>
        <v>-</v>
      </c>
      <c r="X696" s="3" t="str">
        <f ca="1"/>
        <v>-</v>
      </c>
      <c r="Y696" s="3" t="str">
        <f ca="1"/>
        <v>-</v>
      </c>
    </row>
    <row r="697" spans="1:25" x14ac:dyDescent="0.25">
      <c r="A697">
        <v>695</v>
      </c>
      <c r="B697" s="9">
        <f t="shared" si="97"/>
        <v>19.305555555555557</v>
      </c>
      <c r="C697" s="3">
        <f t="shared" ca="1" si="99"/>
        <v>6</v>
      </c>
      <c r="D697">
        <f t="shared" ca="1" si="100"/>
        <v>623.75860999999998</v>
      </c>
      <c r="E697" s="8">
        <f t="shared" ca="1" si="101"/>
        <v>1</v>
      </c>
      <c r="F697" s="8">
        <f t="shared" ca="1" si="102"/>
        <v>572</v>
      </c>
      <c r="G697" s="8">
        <f t="shared" ca="1" si="103"/>
        <v>1.9729533394197472</v>
      </c>
      <c r="H697" s="8" t="str">
        <f t="shared" ca="1" si="104"/>
        <v>-</v>
      </c>
      <c r="I697" s="8" t="str">
        <f t="shared" ca="1" si="105"/>
        <v>-</v>
      </c>
      <c r="K697" s="7">
        <f t="shared" ca="1" si="98"/>
        <v>623.75860999999998</v>
      </c>
      <c r="L697" s="7">
        <f t="array" aca="1" ref="L697:Q697" ca="1">IF(K697&lt;fPower1,(fPower1-K697)*K697*fRev0/dLowInterp1+(K697-fPower0)*K697*fRev1/dLowInterp2,
IF(K697&lt;fPower3,(K697-fPower2)*(K697-fPower3)*fRev1/dHighInterp1-(K697-fPower1)*(K697-fPower3)*fRev2/dHighInterp2+(K697-fPower1)*(K697-fPower2)*fRev3/dHighInterp3,1))</f>
        <v>1</v>
      </c>
      <c r="M697" s="8">
        <f ca="1"/>
        <v>1</v>
      </c>
      <c r="N697" s="8">
        <f ca="1"/>
        <v>1</v>
      </c>
      <c r="O697" s="8">
        <f ca="1"/>
        <v>1</v>
      </c>
      <c r="P697" s="8">
        <f ca="1"/>
        <v>1</v>
      </c>
      <c r="Q697" s="8">
        <f ca="1"/>
        <v>1</v>
      </c>
      <c r="S697" s="10" t="str">
        <f t="shared" ca="1" si="106"/>
        <v>-</v>
      </c>
      <c r="T697" s="6" t="str">
        <f t="array" aca="1" ref="T697:Y697" ca="1">IFERROR(IF(S697&lt;fRev1,(SQRT(dLowCoeffB^2+S697*dLowCoeffA*4)-dLowCoeffB)/(dLowCoeffA*2),
(SQRT(dHighCoeffB^2-(fRev1*fPower2*fPower3/dHighInterp1
-fRev2*fPower1*fPower3/dHighInterp2+fRev3*fPower1*fPower2/dHighInterp3-S697)
*dHighCoeffA*4)+dHighCoeffB)/(dHighCoeffA*2)),"-")</f>
        <v>-</v>
      </c>
      <c r="U697" s="3" t="str">
        <f ca="1"/>
        <v>-</v>
      </c>
      <c r="V697" s="3" t="str">
        <f ca="1"/>
        <v>-</v>
      </c>
      <c r="W697" s="3" t="str">
        <f ca="1"/>
        <v>-</v>
      </c>
      <c r="X697" s="3" t="str">
        <f ca="1"/>
        <v>-</v>
      </c>
      <c r="Y697" s="3" t="str">
        <f ca="1"/>
        <v>-</v>
      </c>
    </row>
    <row r="698" spans="1:25" x14ac:dyDescent="0.25">
      <c r="A698">
        <v>696</v>
      </c>
      <c r="B698" s="9">
        <f t="shared" si="97"/>
        <v>19.333333333333332</v>
      </c>
      <c r="C698" s="3">
        <f t="shared" ca="1" si="99"/>
        <v>6</v>
      </c>
      <c r="D698">
        <f t="shared" ca="1" si="100"/>
        <v>623.75860999999998</v>
      </c>
      <c r="E698" s="8">
        <f t="shared" ca="1" si="101"/>
        <v>1</v>
      </c>
      <c r="F698" s="8">
        <f t="shared" ca="1" si="102"/>
        <v>572</v>
      </c>
      <c r="G698" s="8">
        <f t="shared" ca="1" si="103"/>
        <v>1.9773669196666608</v>
      </c>
      <c r="H698" s="8" t="str">
        <f t="shared" ca="1" si="104"/>
        <v>-</v>
      </c>
      <c r="I698" s="8" t="str">
        <f t="shared" ca="1" si="105"/>
        <v>-</v>
      </c>
      <c r="K698" s="7">
        <f t="shared" ca="1" si="98"/>
        <v>623.75860999999998</v>
      </c>
      <c r="L698" s="7">
        <f t="array" aca="1" ref="L698:Q698" ca="1">IF(K698&lt;fPower1,(fPower1-K698)*K698*fRev0/dLowInterp1+(K698-fPower0)*K698*fRev1/dLowInterp2,
IF(K698&lt;fPower3,(K698-fPower2)*(K698-fPower3)*fRev1/dHighInterp1-(K698-fPower1)*(K698-fPower3)*fRev2/dHighInterp2+(K698-fPower1)*(K698-fPower2)*fRev3/dHighInterp3,1))</f>
        <v>1</v>
      </c>
      <c r="M698" s="8">
        <f ca="1"/>
        <v>1</v>
      </c>
      <c r="N698" s="8">
        <f ca="1"/>
        <v>1</v>
      </c>
      <c r="O698" s="8">
        <f ca="1"/>
        <v>1</v>
      </c>
      <c r="P698" s="8">
        <f ca="1"/>
        <v>1</v>
      </c>
      <c r="Q698" s="8">
        <f ca="1"/>
        <v>1</v>
      </c>
      <c r="S698" s="10" t="str">
        <f t="shared" ca="1" si="106"/>
        <v>-</v>
      </c>
      <c r="T698" s="6" t="str">
        <f t="array" aca="1" ref="T698:Y698" ca="1">IFERROR(IF(S698&lt;fRev1,(SQRT(dLowCoeffB^2+S698*dLowCoeffA*4)-dLowCoeffB)/(dLowCoeffA*2),
(SQRT(dHighCoeffB^2-(fRev1*fPower2*fPower3/dHighInterp1
-fRev2*fPower1*fPower3/dHighInterp2+fRev3*fPower1*fPower2/dHighInterp3-S698)
*dHighCoeffA*4)+dHighCoeffB)/(dHighCoeffA*2)),"-")</f>
        <v>-</v>
      </c>
      <c r="U698" s="3" t="str">
        <f ca="1"/>
        <v>-</v>
      </c>
      <c r="V698" s="3" t="str">
        <f ca="1"/>
        <v>-</v>
      </c>
      <c r="W698" s="3" t="str">
        <f ca="1"/>
        <v>-</v>
      </c>
      <c r="X698" s="3" t="str">
        <f ca="1"/>
        <v>-</v>
      </c>
      <c r="Y698" s="3" t="str">
        <f ca="1"/>
        <v>-</v>
      </c>
    </row>
    <row r="699" spans="1:25" x14ac:dyDescent="0.25">
      <c r="A699">
        <v>697</v>
      </c>
      <c r="B699" s="9">
        <f t="shared" si="97"/>
        <v>19.361111111111111</v>
      </c>
      <c r="C699" s="3">
        <f t="shared" ca="1" si="99"/>
        <v>6</v>
      </c>
      <c r="D699">
        <f t="shared" ca="1" si="100"/>
        <v>623.75860999999998</v>
      </c>
      <c r="E699" s="8">
        <f t="shared" ca="1" si="101"/>
        <v>1</v>
      </c>
      <c r="F699" s="8">
        <f t="shared" ca="1" si="102"/>
        <v>572</v>
      </c>
      <c r="G699" s="8">
        <f t="shared" ca="1" si="103"/>
        <v>1.9817804999135744</v>
      </c>
      <c r="H699" s="8" t="str">
        <f t="shared" ca="1" si="104"/>
        <v>-</v>
      </c>
      <c r="I699" s="8" t="str">
        <f t="shared" ca="1" si="105"/>
        <v>-</v>
      </c>
      <c r="K699" s="7">
        <f t="shared" ca="1" si="98"/>
        <v>623.75860999999998</v>
      </c>
      <c r="L699" s="7">
        <f t="array" aca="1" ref="L699:Q699" ca="1">IF(K699&lt;fPower1,(fPower1-K699)*K699*fRev0/dLowInterp1+(K699-fPower0)*K699*fRev1/dLowInterp2,
IF(K699&lt;fPower3,(K699-fPower2)*(K699-fPower3)*fRev1/dHighInterp1-(K699-fPower1)*(K699-fPower3)*fRev2/dHighInterp2+(K699-fPower1)*(K699-fPower2)*fRev3/dHighInterp3,1))</f>
        <v>1</v>
      </c>
      <c r="M699" s="8">
        <f ca="1"/>
        <v>1</v>
      </c>
      <c r="N699" s="8">
        <f ca="1"/>
        <v>1</v>
      </c>
      <c r="O699" s="8">
        <f ca="1"/>
        <v>1</v>
      </c>
      <c r="P699" s="8">
        <f ca="1"/>
        <v>1</v>
      </c>
      <c r="Q699" s="8">
        <f ca="1"/>
        <v>1</v>
      </c>
      <c r="S699" s="10" t="str">
        <f t="shared" ca="1" si="106"/>
        <v>-</v>
      </c>
      <c r="T699" s="6" t="str">
        <f t="array" aca="1" ref="T699:Y699" ca="1">IFERROR(IF(S699&lt;fRev1,(SQRT(dLowCoeffB^2+S699*dLowCoeffA*4)-dLowCoeffB)/(dLowCoeffA*2),
(SQRT(dHighCoeffB^2-(fRev1*fPower2*fPower3/dHighInterp1
-fRev2*fPower1*fPower3/dHighInterp2+fRev3*fPower1*fPower2/dHighInterp3-S699)
*dHighCoeffA*4)+dHighCoeffB)/(dHighCoeffA*2)),"-")</f>
        <v>-</v>
      </c>
      <c r="U699" s="3" t="str">
        <f ca="1"/>
        <v>-</v>
      </c>
      <c r="V699" s="3" t="str">
        <f ca="1"/>
        <v>-</v>
      </c>
      <c r="W699" s="3" t="str">
        <f ca="1"/>
        <v>-</v>
      </c>
      <c r="X699" s="3" t="str">
        <f ca="1"/>
        <v>-</v>
      </c>
      <c r="Y699" s="3" t="str">
        <f ca="1"/>
        <v>-</v>
      </c>
    </row>
    <row r="700" spans="1:25" x14ac:dyDescent="0.25">
      <c r="A700">
        <v>698</v>
      </c>
      <c r="B700" s="9">
        <f t="shared" si="97"/>
        <v>19.388888888888889</v>
      </c>
      <c r="C700" s="3">
        <f t="shared" ca="1" si="99"/>
        <v>6</v>
      </c>
      <c r="D700">
        <f t="shared" ca="1" si="100"/>
        <v>623.75860999999998</v>
      </c>
      <c r="E700" s="8">
        <f t="shared" ca="1" si="101"/>
        <v>1</v>
      </c>
      <c r="F700" s="8">
        <f t="shared" ca="1" si="102"/>
        <v>572</v>
      </c>
      <c r="G700" s="8">
        <f t="shared" ca="1" si="103"/>
        <v>1.986194080160488</v>
      </c>
      <c r="H700" s="8" t="str">
        <f t="shared" ca="1" si="104"/>
        <v>-</v>
      </c>
      <c r="I700" s="8" t="str">
        <f t="shared" ca="1" si="105"/>
        <v>-</v>
      </c>
      <c r="K700" s="7">
        <f t="shared" ca="1" si="98"/>
        <v>623.75860999999998</v>
      </c>
      <c r="L700" s="7">
        <f t="array" aca="1" ref="L700:Q700" ca="1">IF(K700&lt;fPower1,(fPower1-K700)*K700*fRev0/dLowInterp1+(K700-fPower0)*K700*fRev1/dLowInterp2,
IF(K700&lt;fPower3,(K700-fPower2)*(K700-fPower3)*fRev1/dHighInterp1-(K700-fPower1)*(K700-fPower3)*fRev2/dHighInterp2+(K700-fPower1)*(K700-fPower2)*fRev3/dHighInterp3,1))</f>
        <v>1</v>
      </c>
      <c r="M700" s="8">
        <f ca="1"/>
        <v>1</v>
      </c>
      <c r="N700" s="8">
        <f ca="1"/>
        <v>1</v>
      </c>
      <c r="O700" s="8">
        <f ca="1"/>
        <v>1</v>
      </c>
      <c r="P700" s="8">
        <f ca="1"/>
        <v>1</v>
      </c>
      <c r="Q700" s="8">
        <f ca="1"/>
        <v>1</v>
      </c>
      <c r="S700" s="10" t="str">
        <f t="shared" ca="1" si="106"/>
        <v>-</v>
      </c>
      <c r="T700" s="6" t="str">
        <f t="array" aca="1" ref="T700:Y700" ca="1">IFERROR(IF(S700&lt;fRev1,(SQRT(dLowCoeffB^2+S700*dLowCoeffA*4)-dLowCoeffB)/(dLowCoeffA*2),
(SQRT(dHighCoeffB^2-(fRev1*fPower2*fPower3/dHighInterp1
-fRev2*fPower1*fPower3/dHighInterp2+fRev3*fPower1*fPower2/dHighInterp3-S700)
*dHighCoeffA*4)+dHighCoeffB)/(dHighCoeffA*2)),"-")</f>
        <v>-</v>
      </c>
      <c r="U700" s="3" t="str">
        <f ca="1"/>
        <v>-</v>
      </c>
      <c r="V700" s="3" t="str">
        <f ca="1"/>
        <v>-</v>
      </c>
      <c r="W700" s="3" t="str">
        <f ca="1"/>
        <v>-</v>
      </c>
      <c r="X700" s="3" t="str">
        <f ca="1"/>
        <v>-</v>
      </c>
      <c r="Y700" s="3" t="str">
        <f ca="1"/>
        <v>-</v>
      </c>
    </row>
    <row r="701" spans="1:25" x14ac:dyDescent="0.25">
      <c r="A701">
        <v>699</v>
      </c>
      <c r="B701" s="9">
        <f t="shared" si="97"/>
        <v>19.416666666666668</v>
      </c>
      <c r="C701" s="3">
        <f t="shared" ca="1" si="99"/>
        <v>6</v>
      </c>
      <c r="D701">
        <f t="shared" ca="1" si="100"/>
        <v>623.75860999999998</v>
      </c>
      <c r="E701" s="8">
        <f t="shared" ca="1" si="101"/>
        <v>1</v>
      </c>
      <c r="F701" s="8">
        <f t="shared" ca="1" si="102"/>
        <v>572</v>
      </c>
      <c r="G701" s="8">
        <f t="shared" ca="1" si="103"/>
        <v>1.9906076604074017</v>
      </c>
      <c r="H701" s="8" t="str">
        <f t="shared" ca="1" si="104"/>
        <v>-</v>
      </c>
      <c r="I701" s="8" t="str">
        <f t="shared" ca="1" si="105"/>
        <v>-</v>
      </c>
      <c r="K701" s="7">
        <f t="shared" ca="1" si="98"/>
        <v>623.75860999999998</v>
      </c>
      <c r="L701" s="7">
        <f t="array" aca="1" ref="L701:Q701" ca="1">IF(K701&lt;fPower1,(fPower1-K701)*K701*fRev0/dLowInterp1+(K701-fPower0)*K701*fRev1/dLowInterp2,
IF(K701&lt;fPower3,(K701-fPower2)*(K701-fPower3)*fRev1/dHighInterp1-(K701-fPower1)*(K701-fPower3)*fRev2/dHighInterp2+(K701-fPower1)*(K701-fPower2)*fRev3/dHighInterp3,1))</f>
        <v>1</v>
      </c>
      <c r="M701" s="8">
        <f ca="1"/>
        <v>1</v>
      </c>
      <c r="N701" s="8">
        <f ca="1"/>
        <v>1</v>
      </c>
      <c r="O701" s="8">
        <f ca="1"/>
        <v>1</v>
      </c>
      <c r="P701" s="8">
        <f ca="1"/>
        <v>1</v>
      </c>
      <c r="Q701" s="8">
        <f ca="1"/>
        <v>1</v>
      </c>
      <c r="S701" s="10" t="str">
        <f t="shared" ca="1" si="106"/>
        <v>-</v>
      </c>
      <c r="T701" s="6" t="str">
        <f t="array" aca="1" ref="T701:Y701" ca="1">IFERROR(IF(S701&lt;fRev1,(SQRT(dLowCoeffB^2+S701*dLowCoeffA*4)-dLowCoeffB)/(dLowCoeffA*2),
(SQRT(dHighCoeffB^2-(fRev1*fPower2*fPower3/dHighInterp1
-fRev2*fPower1*fPower3/dHighInterp2+fRev3*fPower1*fPower2/dHighInterp3-S701)
*dHighCoeffA*4)+dHighCoeffB)/(dHighCoeffA*2)),"-")</f>
        <v>-</v>
      </c>
      <c r="U701" s="3" t="str">
        <f ca="1"/>
        <v>-</v>
      </c>
      <c r="V701" s="3" t="str">
        <f ca="1"/>
        <v>-</v>
      </c>
      <c r="W701" s="3" t="str">
        <f ca="1"/>
        <v>-</v>
      </c>
      <c r="X701" s="3" t="str">
        <f ca="1"/>
        <v>-</v>
      </c>
      <c r="Y701" s="3" t="str">
        <f ca="1"/>
        <v>-</v>
      </c>
    </row>
    <row r="702" spans="1:25" x14ac:dyDescent="0.25">
      <c r="A702">
        <v>700</v>
      </c>
      <c r="B702" s="9">
        <f t="shared" si="97"/>
        <v>19.444444444444443</v>
      </c>
      <c r="C702" s="3">
        <f t="shared" ca="1" si="99"/>
        <v>6</v>
      </c>
      <c r="D702">
        <f t="shared" ca="1" si="100"/>
        <v>623.75860999999998</v>
      </c>
      <c r="E702" s="8">
        <f t="shared" ca="1" si="101"/>
        <v>1</v>
      </c>
      <c r="F702" s="8">
        <f t="shared" ca="1" si="102"/>
        <v>572</v>
      </c>
      <c r="G702" s="8">
        <f t="shared" ca="1" si="103"/>
        <v>1.9950212406543153</v>
      </c>
      <c r="H702" s="8" t="str">
        <f t="shared" ca="1" si="104"/>
        <v>-</v>
      </c>
      <c r="I702" s="8" t="str">
        <f t="shared" ca="1" si="105"/>
        <v>-</v>
      </c>
      <c r="K702" s="7">
        <f t="shared" ca="1" si="98"/>
        <v>623.75860999999998</v>
      </c>
      <c r="L702" s="7">
        <f t="array" aca="1" ref="L702:Q702" ca="1">IF(K702&lt;fPower1,(fPower1-K702)*K702*fRev0/dLowInterp1+(K702-fPower0)*K702*fRev1/dLowInterp2,
IF(K702&lt;fPower3,(K702-fPower2)*(K702-fPower3)*fRev1/dHighInterp1-(K702-fPower1)*(K702-fPower3)*fRev2/dHighInterp2+(K702-fPower1)*(K702-fPower2)*fRev3/dHighInterp3,1))</f>
        <v>1</v>
      </c>
      <c r="M702" s="8">
        <f ca="1"/>
        <v>1</v>
      </c>
      <c r="N702" s="8">
        <f ca="1"/>
        <v>1</v>
      </c>
      <c r="O702" s="8">
        <f ca="1"/>
        <v>1</v>
      </c>
      <c r="P702" s="8">
        <f ca="1"/>
        <v>1</v>
      </c>
      <c r="Q702" s="8">
        <f ca="1"/>
        <v>1</v>
      </c>
      <c r="S702" s="10" t="str">
        <f t="shared" ca="1" si="106"/>
        <v>-</v>
      </c>
      <c r="T702" s="6" t="str">
        <f t="array" aca="1" ref="T702:Y702" ca="1">IFERROR(IF(S702&lt;fRev1,(SQRT(dLowCoeffB^2+S702*dLowCoeffA*4)-dLowCoeffB)/(dLowCoeffA*2),
(SQRT(dHighCoeffB^2-(fRev1*fPower2*fPower3/dHighInterp1
-fRev2*fPower1*fPower3/dHighInterp2+fRev3*fPower1*fPower2/dHighInterp3-S702)
*dHighCoeffA*4)+dHighCoeffB)/(dHighCoeffA*2)),"-")</f>
        <v>-</v>
      </c>
      <c r="U702" s="3" t="str">
        <f ca="1"/>
        <v>-</v>
      </c>
      <c r="V702" s="3" t="str">
        <f ca="1"/>
        <v>-</v>
      </c>
      <c r="W702" s="3" t="str">
        <f ca="1"/>
        <v>-</v>
      </c>
      <c r="X702" s="3" t="str">
        <f ca="1"/>
        <v>-</v>
      </c>
      <c r="Y702" s="3" t="str">
        <f ca="1"/>
        <v>-</v>
      </c>
    </row>
    <row r="703" spans="1:25" x14ac:dyDescent="0.25">
      <c r="A703">
        <v>701</v>
      </c>
      <c r="B703" s="9">
        <f t="shared" si="97"/>
        <v>19.472222222222221</v>
      </c>
      <c r="C703" s="3">
        <f t="shared" ca="1" si="99"/>
        <v>6</v>
      </c>
      <c r="D703">
        <f t="shared" ca="1" si="100"/>
        <v>623.75860999999998</v>
      </c>
      <c r="E703" s="8">
        <f t="shared" ca="1" si="101"/>
        <v>1</v>
      </c>
      <c r="F703" s="8">
        <f t="shared" ca="1" si="102"/>
        <v>572</v>
      </c>
      <c r="G703" s="8">
        <f t="shared" ca="1" si="103"/>
        <v>1.9994348209012289</v>
      </c>
      <c r="H703" s="8" t="str">
        <f t="shared" ca="1" si="104"/>
        <v>-</v>
      </c>
      <c r="I703" s="8" t="str">
        <f t="shared" ca="1" si="105"/>
        <v>-</v>
      </c>
      <c r="K703" s="7">
        <f t="shared" ca="1" si="98"/>
        <v>623.75860999999998</v>
      </c>
      <c r="L703" s="7">
        <f t="array" aca="1" ref="L703:Q703" ca="1">IF(K703&lt;fPower1,(fPower1-K703)*K703*fRev0/dLowInterp1+(K703-fPower0)*K703*fRev1/dLowInterp2,
IF(K703&lt;fPower3,(K703-fPower2)*(K703-fPower3)*fRev1/dHighInterp1-(K703-fPower1)*(K703-fPower3)*fRev2/dHighInterp2+(K703-fPower1)*(K703-fPower2)*fRev3/dHighInterp3,1))</f>
        <v>1</v>
      </c>
      <c r="M703" s="8">
        <f ca="1"/>
        <v>1</v>
      </c>
      <c r="N703" s="8">
        <f ca="1"/>
        <v>1</v>
      </c>
      <c r="O703" s="8">
        <f ca="1"/>
        <v>1</v>
      </c>
      <c r="P703" s="8">
        <f ca="1"/>
        <v>1</v>
      </c>
      <c r="Q703" s="8">
        <f ca="1"/>
        <v>1</v>
      </c>
      <c r="S703" s="10" t="str">
        <f t="shared" ca="1" si="106"/>
        <v>-</v>
      </c>
      <c r="T703" s="6" t="str">
        <f t="array" aca="1" ref="T703:Y703" ca="1">IFERROR(IF(S703&lt;fRev1,(SQRT(dLowCoeffB^2+S703*dLowCoeffA*4)-dLowCoeffB)/(dLowCoeffA*2),
(SQRT(dHighCoeffB^2-(fRev1*fPower2*fPower3/dHighInterp1
-fRev2*fPower1*fPower3/dHighInterp2+fRev3*fPower1*fPower2/dHighInterp3-S703)
*dHighCoeffA*4)+dHighCoeffB)/(dHighCoeffA*2)),"-")</f>
        <v>-</v>
      </c>
      <c r="U703" s="3" t="str">
        <f ca="1"/>
        <v>-</v>
      </c>
      <c r="V703" s="3" t="str">
        <f ca="1"/>
        <v>-</v>
      </c>
      <c r="W703" s="3" t="str">
        <f ca="1"/>
        <v>-</v>
      </c>
      <c r="X703" s="3" t="str">
        <f ca="1"/>
        <v>-</v>
      </c>
      <c r="Y703" s="3" t="str">
        <f ca="1"/>
        <v>-</v>
      </c>
    </row>
    <row r="704" spans="1:25" x14ac:dyDescent="0.25">
      <c r="A704">
        <v>702</v>
      </c>
      <c r="B704" s="9">
        <f t="shared" si="97"/>
        <v>19.5</v>
      </c>
      <c r="C704" s="3">
        <f t="shared" ca="1" si="99"/>
        <v>6</v>
      </c>
      <c r="D704">
        <f t="shared" ca="1" si="100"/>
        <v>623.75860999999998</v>
      </c>
      <c r="E704" s="8">
        <f t="shared" ca="1" si="101"/>
        <v>1</v>
      </c>
      <c r="F704" s="8">
        <f t="shared" ca="1" si="102"/>
        <v>572</v>
      </c>
      <c r="G704" s="8">
        <f t="shared" ca="1" si="103"/>
        <v>2.0038484011481423</v>
      </c>
      <c r="H704" s="8" t="str">
        <f t="shared" ca="1" si="104"/>
        <v>-</v>
      </c>
      <c r="I704" s="8" t="str">
        <f t="shared" ca="1" si="105"/>
        <v>-</v>
      </c>
      <c r="K704" s="7">
        <f t="shared" ca="1" si="98"/>
        <v>623.75860999999998</v>
      </c>
      <c r="L704" s="7">
        <f t="array" aca="1" ref="L704:Q704" ca="1">IF(K704&lt;fPower1,(fPower1-K704)*K704*fRev0/dLowInterp1+(K704-fPower0)*K704*fRev1/dLowInterp2,
IF(K704&lt;fPower3,(K704-fPower2)*(K704-fPower3)*fRev1/dHighInterp1-(K704-fPower1)*(K704-fPower3)*fRev2/dHighInterp2+(K704-fPower1)*(K704-fPower2)*fRev3/dHighInterp3,1))</f>
        <v>1</v>
      </c>
      <c r="M704" s="8">
        <f ca="1"/>
        <v>1</v>
      </c>
      <c r="N704" s="8">
        <f ca="1"/>
        <v>1</v>
      </c>
      <c r="O704" s="8">
        <f ca="1"/>
        <v>1</v>
      </c>
      <c r="P704" s="8">
        <f ca="1"/>
        <v>1</v>
      </c>
      <c r="Q704" s="8">
        <f ca="1"/>
        <v>1</v>
      </c>
      <c r="S704" s="10" t="str">
        <f t="shared" ca="1" si="106"/>
        <v>-</v>
      </c>
      <c r="T704" s="6" t="str">
        <f t="array" aca="1" ref="T704:Y704" ca="1">IFERROR(IF(S704&lt;fRev1,(SQRT(dLowCoeffB^2+S704*dLowCoeffA*4)-dLowCoeffB)/(dLowCoeffA*2),
(SQRT(dHighCoeffB^2-(fRev1*fPower2*fPower3/dHighInterp1
-fRev2*fPower1*fPower3/dHighInterp2+fRev3*fPower1*fPower2/dHighInterp3-S704)
*dHighCoeffA*4)+dHighCoeffB)/(dHighCoeffA*2)),"-")</f>
        <v>-</v>
      </c>
      <c r="U704" s="3" t="str">
        <f ca="1"/>
        <v>-</v>
      </c>
      <c r="V704" s="3" t="str">
        <f ca="1"/>
        <v>-</v>
      </c>
      <c r="W704" s="3" t="str">
        <f ca="1"/>
        <v>-</v>
      </c>
      <c r="X704" s="3" t="str">
        <f ca="1"/>
        <v>-</v>
      </c>
      <c r="Y704" s="3" t="str">
        <f ca="1"/>
        <v>-</v>
      </c>
    </row>
    <row r="705" spans="1:25" x14ac:dyDescent="0.25">
      <c r="A705">
        <v>703</v>
      </c>
      <c r="B705" s="9">
        <f t="shared" si="97"/>
        <v>19.527777777777779</v>
      </c>
      <c r="C705" s="3">
        <f t="shared" ca="1" si="99"/>
        <v>6</v>
      </c>
      <c r="D705">
        <f t="shared" ca="1" si="100"/>
        <v>623.75860999999998</v>
      </c>
      <c r="E705" s="8">
        <f t="shared" ca="1" si="101"/>
        <v>1</v>
      </c>
      <c r="F705" s="8">
        <f t="shared" ca="1" si="102"/>
        <v>572</v>
      </c>
      <c r="G705" s="8">
        <f t="shared" ca="1" si="103"/>
        <v>2.008261981395056</v>
      </c>
      <c r="H705" s="8" t="str">
        <f t="shared" ca="1" si="104"/>
        <v>-</v>
      </c>
      <c r="I705" s="8" t="str">
        <f t="shared" ca="1" si="105"/>
        <v>-</v>
      </c>
      <c r="K705" s="7">
        <f t="shared" ca="1" si="98"/>
        <v>623.75860999999998</v>
      </c>
      <c r="L705" s="7">
        <f t="array" aca="1" ref="L705:Q705" ca="1">IF(K705&lt;fPower1,(fPower1-K705)*K705*fRev0/dLowInterp1+(K705-fPower0)*K705*fRev1/dLowInterp2,
IF(K705&lt;fPower3,(K705-fPower2)*(K705-fPower3)*fRev1/dHighInterp1-(K705-fPower1)*(K705-fPower3)*fRev2/dHighInterp2+(K705-fPower1)*(K705-fPower2)*fRev3/dHighInterp3,1))</f>
        <v>1</v>
      </c>
      <c r="M705" s="8">
        <f ca="1"/>
        <v>1</v>
      </c>
      <c r="N705" s="8">
        <f ca="1"/>
        <v>1</v>
      </c>
      <c r="O705" s="8">
        <f ca="1"/>
        <v>1</v>
      </c>
      <c r="P705" s="8">
        <f ca="1"/>
        <v>1</v>
      </c>
      <c r="Q705" s="8">
        <f ca="1"/>
        <v>1</v>
      </c>
      <c r="S705" s="10" t="str">
        <f t="shared" ca="1" si="106"/>
        <v>-</v>
      </c>
      <c r="T705" s="6" t="str">
        <f t="array" aca="1" ref="T705:Y705" ca="1">IFERROR(IF(S705&lt;fRev1,(SQRT(dLowCoeffB^2+S705*dLowCoeffA*4)-dLowCoeffB)/(dLowCoeffA*2),
(SQRT(dHighCoeffB^2-(fRev1*fPower2*fPower3/dHighInterp1
-fRev2*fPower1*fPower3/dHighInterp2+fRev3*fPower1*fPower2/dHighInterp3-S705)
*dHighCoeffA*4)+dHighCoeffB)/(dHighCoeffA*2)),"-")</f>
        <v>-</v>
      </c>
      <c r="U705" s="3" t="str">
        <f ca="1"/>
        <v>-</v>
      </c>
      <c r="V705" s="3" t="str">
        <f ca="1"/>
        <v>-</v>
      </c>
      <c r="W705" s="3" t="str">
        <f ca="1"/>
        <v>-</v>
      </c>
      <c r="X705" s="3" t="str">
        <f ca="1"/>
        <v>-</v>
      </c>
      <c r="Y705" s="3" t="str">
        <f ca="1"/>
        <v>-</v>
      </c>
    </row>
    <row r="706" spans="1:25" x14ac:dyDescent="0.25">
      <c r="A706">
        <v>704</v>
      </c>
      <c r="B706" s="9">
        <f t="shared" ref="B706:B902" si="107">A706/36</f>
        <v>19.555555555555557</v>
      </c>
      <c r="C706" s="3">
        <f t="shared" ca="1" si="99"/>
        <v>6</v>
      </c>
      <c r="D706">
        <f t="shared" ca="1" si="100"/>
        <v>623.75860999999998</v>
      </c>
      <c r="E706" s="8">
        <f t="shared" ca="1" si="101"/>
        <v>1</v>
      </c>
      <c r="F706" s="8">
        <f t="shared" ca="1" si="102"/>
        <v>572</v>
      </c>
      <c r="G706" s="8">
        <f t="shared" ca="1" si="103"/>
        <v>2.0126755616419696</v>
      </c>
      <c r="H706" s="8" t="str">
        <f t="shared" ca="1" si="104"/>
        <v>-</v>
      </c>
      <c r="I706" s="8" t="str">
        <f t="shared" ca="1" si="105"/>
        <v>-</v>
      </c>
      <c r="K706" s="7">
        <f t="shared" ref="K706:K769" ca="1" si="108">D706</f>
        <v>623.75860999999998</v>
      </c>
      <c r="L706" s="7">
        <f t="array" aca="1" ref="L706:Q706" ca="1">IF(K706&lt;fPower1,(fPower1-K706)*K706*fRev0/dLowInterp1+(K706-fPower0)*K706*fRev1/dLowInterp2,
IF(K706&lt;fPower3,(K706-fPower2)*(K706-fPower3)*fRev1/dHighInterp1-(K706-fPower1)*(K706-fPower3)*fRev2/dHighInterp2+(K706-fPower1)*(K706-fPower2)*fRev3/dHighInterp3,1))</f>
        <v>1</v>
      </c>
      <c r="M706" s="8">
        <f ca="1"/>
        <v>1</v>
      </c>
      <c r="N706" s="8">
        <f ca="1"/>
        <v>1</v>
      </c>
      <c r="O706" s="8">
        <f ca="1"/>
        <v>1</v>
      </c>
      <c r="P706" s="8">
        <f ca="1"/>
        <v>1</v>
      </c>
      <c r="Q706" s="8">
        <f ca="1"/>
        <v>1</v>
      </c>
      <c r="S706" s="10" t="str">
        <f t="shared" ca="1" si="106"/>
        <v>-</v>
      </c>
      <c r="T706" s="6" t="str">
        <f t="array" aca="1" ref="T706:Y706" ca="1">IFERROR(IF(S706&lt;fRev1,(SQRT(dLowCoeffB^2+S706*dLowCoeffA*4)-dLowCoeffB)/(dLowCoeffA*2),
(SQRT(dHighCoeffB^2-(fRev1*fPower2*fPower3/dHighInterp1
-fRev2*fPower1*fPower3/dHighInterp2+fRev3*fPower1*fPower2/dHighInterp3-S706)
*dHighCoeffA*4)+dHighCoeffB)/(dHighCoeffA*2)),"-")</f>
        <v>-</v>
      </c>
      <c r="U706" s="3" t="str">
        <f ca="1"/>
        <v>-</v>
      </c>
      <c r="V706" s="3" t="str">
        <f ca="1"/>
        <v>-</v>
      </c>
      <c r="W706" s="3" t="str">
        <f ca="1"/>
        <v>-</v>
      </c>
      <c r="X706" s="3" t="str">
        <f ca="1"/>
        <v>-</v>
      </c>
      <c r="Y706" s="3" t="str">
        <f ca="1"/>
        <v>-</v>
      </c>
    </row>
    <row r="707" spans="1:25" x14ac:dyDescent="0.25">
      <c r="A707">
        <v>705</v>
      </c>
      <c r="B707" s="9">
        <f t="shared" si="107"/>
        <v>19.583333333333332</v>
      </c>
      <c r="C707" s="3">
        <f t="shared" ref="C707:C770" ca="1" si="109">MAX(COUNTIFS(ShiftGears,"&lt;="&amp;MaxGear,ShiftPointsUse,"&lt;="&amp;D706+CarSetPower)+1,C706)</f>
        <v>6</v>
      </c>
      <c r="D707">
        <f t="shared" ref="D707:D770" ca="1" si="110">MIN(IF(C707&gt;C706,I706,D706+CarSetPower),INDEX(fPower3,C707))</f>
        <v>623.75860999999998</v>
      </c>
      <c r="E707" s="8">
        <f t="shared" ref="E707:E770" ca="1" si="111">INDEX(L707:Q707,C707)</f>
        <v>1</v>
      </c>
      <c r="F707" s="8">
        <f t="shared" ref="F707:F770" ca="1" si="112">MIN(E707*INDEX(MaxSpeed,C707)*CarSetMult,F706+AccelCap)</f>
        <v>572</v>
      </c>
      <c r="G707" s="8">
        <f t="shared" ref="G707:G770" ca="1" si="113">G706+F707/36/3600</f>
        <v>2.0170891418888832</v>
      </c>
      <c r="H707" s="8" t="str">
        <f t="shared" ref="H707:H770" ca="1" si="114">IF(C707&lt;MaxGear,F707/INDEX(MaxSpeed,C707+1)/CarSetMult,"-")</f>
        <v>-</v>
      </c>
      <c r="I707" s="8" t="str">
        <f t="shared" ref="I707:I770" ca="1" si="115">IF(C707&lt;MaxGear,INDEX(T707:Y707,C707+1),"-")</f>
        <v>-</v>
      </c>
      <c r="K707" s="7">
        <f t="shared" ca="1" si="108"/>
        <v>623.75860999999998</v>
      </c>
      <c r="L707" s="7">
        <f t="array" aca="1" ref="L707:Q707" ca="1">IF(K707&lt;fPower1,(fPower1-K707)*K707*fRev0/dLowInterp1+(K707-fPower0)*K707*fRev1/dLowInterp2,
IF(K707&lt;fPower3,(K707-fPower2)*(K707-fPower3)*fRev1/dHighInterp1-(K707-fPower1)*(K707-fPower3)*fRev2/dHighInterp2+(K707-fPower1)*(K707-fPower2)*fRev3/dHighInterp3,1))</f>
        <v>1</v>
      </c>
      <c r="M707" s="8">
        <f ca="1"/>
        <v>1</v>
      </c>
      <c r="N707" s="8">
        <f ca="1"/>
        <v>1</v>
      </c>
      <c r="O707" s="8">
        <f ca="1"/>
        <v>1</v>
      </c>
      <c r="P707" s="8">
        <f ca="1"/>
        <v>1</v>
      </c>
      <c r="Q707" s="8">
        <f ca="1"/>
        <v>1</v>
      </c>
      <c r="S707" s="10" t="str">
        <f t="shared" ref="S707:S722" ca="1" si="116">H707</f>
        <v>-</v>
      </c>
      <c r="T707" s="6" t="str">
        <f t="array" aca="1" ref="T707:Y707" ca="1">IFERROR(IF(S707&lt;fRev1,(SQRT(dLowCoeffB^2+S707*dLowCoeffA*4)-dLowCoeffB)/(dLowCoeffA*2),
(SQRT(dHighCoeffB^2-(fRev1*fPower2*fPower3/dHighInterp1
-fRev2*fPower1*fPower3/dHighInterp2+fRev3*fPower1*fPower2/dHighInterp3-S707)
*dHighCoeffA*4)+dHighCoeffB)/(dHighCoeffA*2)),"-")</f>
        <v>-</v>
      </c>
      <c r="U707" s="3" t="str">
        <f ca="1"/>
        <v>-</v>
      </c>
      <c r="V707" s="3" t="str">
        <f ca="1"/>
        <v>-</v>
      </c>
      <c r="W707" s="3" t="str">
        <f ca="1"/>
        <v>-</v>
      </c>
      <c r="X707" s="3" t="str">
        <f ca="1"/>
        <v>-</v>
      </c>
      <c r="Y707" s="3" t="str">
        <f ca="1"/>
        <v>-</v>
      </c>
    </row>
    <row r="708" spans="1:25" x14ac:dyDescent="0.25">
      <c r="A708">
        <v>706</v>
      </c>
      <c r="B708" s="9">
        <f t="shared" si="107"/>
        <v>19.611111111111111</v>
      </c>
      <c r="C708" s="3">
        <f t="shared" ca="1" si="109"/>
        <v>6</v>
      </c>
      <c r="D708">
        <f t="shared" ca="1" si="110"/>
        <v>623.75860999999998</v>
      </c>
      <c r="E708" s="8">
        <f t="shared" ca="1" si="111"/>
        <v>1</v>
      </c>
      <c r="F708" s="8">
        <f t="shared" ca="1" si="112"/>
        <v>572</v>
      </c>
      <c r="G708" s="8">
        <f t="shared" ca="1" si="113"/>
        <v>2.0215027221357968</v>
      </c>
      <c r="H708" s="8" t="str">
        <f t="shared" ca="1" si="114"/>
        <v>-</v>
      </c>
      <c r="I708" s="8" t="str">
        <f t="shared" ca="1" si="115"/>
        <v>-</v>
      </c>
      <c r="K708" s="7">
        <f t="shared" ca="1" si="108"/>
        <v>623.75860999999998</v>
      </c>
      <c r="L708" s="7">
        <f t="array" aca="1" ref="L708:Q708" ca="1">IF(K708&lt;fPower1,(fPower1-K708)*K708*fRev0/dLowInterp1+(K708-fPower0)*K708*fRev1/dLowInterp2,
IF(K708&lt;fPower3,(K708-fPower2)*(K708-fPower3)*fRev1/dHighInterp1-(K708-fPower1)*(K708-fPower3)*fRev2/dHighInterp2+(K708-fPower1)*(K708-fPower2)*fRev3/dHighInterp3,1))</f>
        <v>1</v>
      </c>
      <c r="M708" s="8">
        <f ca="1"/>
        <v>1</v>
      </c>
      <c r="N708" s="8">
        <f ca="1"/>
        <v>1</v>
      </c>
      <c r="O708" s="8">
        <f ca="1"/>
        <v>1</v>
      </c>
      <c r="P708" s="8">
        <f ca="1"/>
        <v>1</v>
      </c>
      <c r="Q708" s="8">
        <f ca="1"/>
        <v>1</v>
      </c>
      <c r="S708" s="10" t="str">
        <f t="shared" ca="1" si="116"/>
        <v>-</v>
      </c>
      <c r="T708" s="6" t="str">
        <f t="array" aca="1" ref="T708:Y708" ca="1">IFERROR(IF(S708&lt;fRev1,(SQRT(dLowCoeffB^2+S708*dLowCoeffA*4)-dLowCoeffB)/(dLowCoeffA*2),
(SQRT(dHighCoeffB^2-(fRev1*fPower2*fPower3/dHighInterp1
-fRev2*fPower1*fPower3/dHighInterp2+fRev3*fPower1*fPower2/dHighInterp3-S708)
*dHighCoeffA*4)+dHighCoeffB)/(dHighCoeffA*2)),"-")</f>
        <v>-</v>
      </c>
      <c r="U708" s="3" t="str">
        <f ca="1"/>
        <v>-</v>
      </c>
      <c r="V708" s="3" t="str">
        <f ca="1"/>
        <v>-</v>
      </c>
      <c r="W708" s="3" t="str">
        <f ca="1"/>
        <v>-</v>
      </c>
      <c r="X708" s="3" t="str">
        <f ca="1"/>
        <v>-</v>
      </c>
      <c r="Y708" s="3" t="str">
        <f ca="1"/>
        <v>-</v>
      </c>
    </row>
    <row r="709" spans="1:25" x14ac:dyDescent="0.25">
      <c r="A709">
        <v>707</v>
      </c>
      <c r="B709" s="9">
        <f t="shared" si="107"/>
        <v>19.638888888888889</v>
      </c>
      <c r="C709" s="3">
        <f t="shared" ca="1" si="109"/>
        <v>6</v>
      </c>
      <c r="D709">
        <f t="shared" ca="1" si="110"/>
        <v>623.75860999999998</v>
      </c>
      <c r="E709" s="8">
        <f t="shared" ca="1" si="111"/>
        <v>1</v>
      </c>
      <c r="F709" s="8">
        <f t="shared" ca="1" si="112"/>
        <v>572</v>
      </c>
      <c r="G709" s="8">
        <f t="shared" ca="1" si="113"/>
        <v>2.0259163023827105</v>
      </c>
      <c r="H709" s="8" t="str">
        <f t="shared" ca="1" si="114"/>
        <v>-</v>
      </c>
      <c r="I709" s="8" t="str">
        <f t="shared" ca="1" si="115"/>
        <v>-</v>
      </c>
      <c r="K709" s="7">
        <f t="shared" ca="1" si="108"/>
        <v>623.75860999999998</v>
      </c>
      <c r="L709" s="7">
        <f t="array" aca="1" ref="L709:Q709" ca="1">IF(K709&lt;fPower1,(fPower1-K709)*K709*fRev0/dLowInterp1+(K709-fPower0)*K709*fRev1/dLowInterp2,
IF(K709&lt;fPower3,(K709-fPower2)*(K709-fPower3)*fRev1/dHighInterp1-(K709-fPower1)*(K709-fPower3)*fRev2/dHighInterp2+(K709-fPower1)*(K709-fPower2)*fRev3/dHighInterp3,1))</f>
        <v>1</v>
      </c>
      <c r="M709" s="8">
        <f ca="1"/>
        <v>1</v>
      </c>
      <c r="N709" s="8">
        <f ca="1"/>
        <v>1</v>
      </c>
      <c r="O709" s="8">
        <f ca="1"/>
        <v>1</v>
      </c>
      <c r="P709" s="8">
        <f ca="1"/>
        <v>1</v>
      </c>
      <c r="Q709" s="8">
        <f ca="1"/>
        <v>1</v>
      </c>
      <c r="S709" s="10" t="str">
        <f t="shared" ca="1" si="116"/>
        <v>-</v>
      </c>
      <c r="T709" s="6" t="str">
        <f t="array" aca="1" ref="T709:Y709" ca="1">IFERROR(IF(S709&lt;fRev1,(SQRT(dLowCoeffB^2+S709*dLowCoeffA*4)-dLowCoeffB)/(dLowCoeffA*2),
(SQRT(dHighCoeffB^2-(fRev1*fPower2*fPower3/dHighInterp1
-fRev2*fPower1*fPower3/dHighInterp2+fRev3*fPower1*fPower2/dHighInterp3-S709)
*dHighCoeffA*4)+dHighCoeffB)/(dHighCoeffA*2)),"-")</f>
        <v>-</v>
      </c>
      <c r="U709" s="3" t="str">
        <f ca="1"/>
        <v>-</v>
      </c>
      <c r="V709" s="3" t="str">
        <f ca="1"/>
        <v>-</v>
      </c>
      <c r="W709" s="3" t="str">
        <f ca="1"/>
        <v>-</v>
      </c>
      <c r="X709" s="3" t="str">
        <f ca="1"/>
        <v>-</v>
      </c>
      <c r="Y709" s="3" t="str">
        <f ca="1"/>
        <v>-</v>
      </c>
    </row>
    <row r="710" spans="1:25" x14ac:dyDescent="0.25">
      <c r="A710">
        <v>708</v>
      </c>
      <c r="B710" s="9">
        <f t="shared" si="107"/>
        <v>19.666666666666668</v>
      </c>
      <c r="C710" s="3">
        <f t="shared" ca="1" si="109"/>
        <v>6</v>
      </c>
      <c r="D710">
        <f t="shared" ca="1" si="110"/>
        <v>623.75860999999998</v>
      </c>
      <c r="E710" s="8">
        <f t="shared" ca="1" si="111"/>
        <v>1</v>
      </c>
      <c r="F710" s="8">
        <f t="shared" ca="1" si="112"/>
        <v>572</v>
      </c>
      <c r="G710" s="8">
        <f t="shared" ca="1" si="113"/>
        <v>2.0303298826296241</v>
      </c>
      <c r="H710" s="8" t="str">
        <f t="shared" ca="1" si="114"/>
        <v>-</v>
      </c>
      <c r="I710" s="8" t="str">
        <f t="shared" ca="1" si="115"/>
        <v>-</v>
      </c>
      <c r="K710" s="7">
        <f t="shared" ca="1" si="108"/>
        <v>623.75860999999998</v>
      </c>
      <c r="L710" s="7">
        <f t="array" aca="1" ref="L710:Q710" ca="1">IF(K710&lt;fPower1,(fPower1-K710)*K710*fRev0/dLowInterp1+(K710-fPower0)*K710*fRev1/dLowInterp2,
IF(K710&lt;fPower3,(K710-fPower2)*(K710-fPower3)*fRev1/dHighInterp1-(K710-fPower1)*(K710-fPower3)*fRev2/dHighInterp2+(K710-fPower1)*(K710-fPower2)*fRev3/dHighInterp3,1))</f>
        <v>1</v>
      </c>
      <c r="M710" s="8">
        <f ca="1"/>
        <v>1</v>
      </c>
      <c r="N710" s="8">
        <f ca="1"/>
        <v>1</v>
      </c>
      <c r="O710" s="8">
        <f ca="1"/>
        <v>1</v>
      </c>
      <c r="P710" s="8">
        <f ca="1"/>
        <v>1</v>
      </c>
      <c r="Q710" s="8">
        <f ca="1"/>
        <v>1</v>
      </c>
      <c r="S710" s="10" t="str">
        <f t="shared" ca="1" si="116"/>
        <v>-</v>
      </c>
      <c r="T710" s="6" t="str">
        <f t="array" aca="1" ref="T710:Y710" ca="1">IFERROR(IF(S710&lt;fRev1,(SQRT(dLowCoeffB^2+S710*dLowCoeffA*4)-dLowCoeffB)/(dLowCoeffA*2),
(SQRT(dHighCoeffB^2-(fRev1*fPower2*fPower3/dHighInterp1
-fRev2*fPower1*fPower3/dHighInterp2+fRev3*fPower1*fPower2/dHighInterp3-S710)
*dHighCoeffA*4)+dHighCoeffB)/(dHighCoeffA*2)),"-")</f>
        <v>-</v>
      </c>
      <c r="U710" s="3" t="str">
        <f ca="1"/>
        <v>-</v>
      </c>
      <c r="V710" s="3" t="str">
        <f ca="1"/>
        <v>-</v>
      </c>
      <c r="W710" s="3" t="str">
        <f ca="1"/>
        <v>-</v>
      </c>
      <c r="X710" s="3" t="str">
        <f ca="1"/>
        <v>-</v>
      </c>
      <c r="Y710" s="3" t="str">
        <f ca="1"/>
        <v>-</v>
      </c>
    </row>
    <row r="711" spans="1:25" x14ac:dyDescent="0.25">
      <c r="A711">
        <v>709</v>
      </c>
      <c r="B711" s="9">
        <f t="shared" si="107"/>
        <v>19.694444444444443</v>
      </c>
      <c r="C711" s="3">
        <f t="shared" ca="1" si="109"/>
        <v>6</v>
      </c>
      <c r="D711">
        <f t="shared" ca="1" si="110"/>
        <v>623.75860999999998</v>
      </c>
      <c r="E711" s="8">
        <f t="shared" ca="1" si="111"/>
        <v>1</v>
      </c>
      <c r="F711" s="8">
        <f t="shared" ca="1" si="112"/>
        <v>572</v>
      </c>
      <c r="G711" s="8">
        <f t="shared" ca="1" si="113"/>
        <v>2.0347434628765377</v>
      </c>
      <c r="H711" s="8" t="str">
        <f t="shared" ca="1" si="114"/>
        <v>-</v>
      </c>
      <c r="I711" s="8" t="str">
        <f t="shared" ca="1" si="115"/>
        <v>-</v>
      </c>
      <c r="K711" s="7">
        <f t="shared" ca="1" si="108"/>
        <v>623.75860999999998</v>
      </c>
      <c r="L711" s="7">
        <f t="array" aca="1" ref="L711:Q711" ca="1">IF(K711&lt;fPower1,(fPower1-K711)*K711*fRev0/dLowInterp1+(K711-fPower0)*K711*fRev1/dLowInterp2,
IF(K711&lt;fPower3,(K711-fPower2)*(K711-fPower3)*fRev1/dHighInterp1-(K711-fPower1)*(K711-fPower3)*fRev2/dHighInterp2+(K711-fPower1)*(K711-fPower2)*fRev3/dHighInterp3,1))</f>
        <v>1</v>
      </c>
      <c r="M711" s="8">
        <f ca="1"/>
        <v>1</v>
      </c>
      <c r="N711" s="8">
        <f ca="1"/>
        <v>1</v>
      </c>
      <c r="O711" s="8">
        <f ca="1"/>
        <v>1</v>
      </c>
      <c r="P711" s="8">
        <f ca="1"/>
        <v>1</v>
      </c>
      <c r="Q711" s="8">
        <f ca="1"/>
        <v>1</v>
      </c>
      <c r="S711" s="10" t="str">
        <f t="shared" ca="1" si="116"/>
        <v>-</v>
      </c>
      <c r="T711" s="6" t="str">
        <f t="array" aca="1" ref="T711:Y711" ca="1">IFERROR(IF(S711&lt;fRev1,(SQRT(dLowCoeffB^2+S711*dLowCoeffA*4)-dLowCoeffB)/(dLowCoeffA*2),
(SQRT(dHighCoeffB^2-(fRev1*fPower2*fPower3/dHighInterp1
-fRev2*fPower1*fPower3/dHighInterp2+fRev3*fPower1*fPower2/dHighInterp3-S711)
*dHighCoeffA*4)+dHighCoeffB)/(dHighCoeffA*2)),"-")</f>
        <v>-</v>
      </c>
      <c r="U711" s="3" t="str">
        <f ca="1"/>
        <v>-</v>
      </c>
      <c r="V711" s="3" t="str">
        <f ca="1"/>
        <v>-</v>
      </c>
      <c r="W711" s="3" t="str">
        <f ca="1"/>
        <v>-</v>
      </c>
      <c r="X711" s="3" t="str">
        <f ca="1"/>
        <v>-</v>
      </c>
      <c r="Y711" s="3" t="str">
        <f ca="1"/>
        <v>-</v>
      </c>
    </row>
    <row r="712" spans="1:25" x14ac:dyDescent="0.25">
      <c r="A712">
        <v>710</v>
      </c>
      <c r="B712" s="9">
        <f t="shared" si="107"/>
        <v>19.722222222222221</v>
      </c>
      <c r="C712" s="3">
        <f t="shared" ca="1" si="109"/>
        <v>6</v>
      </c>
      <c r="D712">
        <f t="shared" ca="1" si="110"/>
        <v>623.75860999999998</v>
      </c>
      <c r="E712" s="8">
        <f t="shared" ca="1" si="111"/>
        <v>1</v>
      </c>
      <c r="F712" s="8">
        <f t="shared" ca="1" si="112"/>
        <v>572</v>
      </c>
      <c r="G712" s="8">
        <f t="shared" ca="1" si="113"/>
        <v>2.0391570431234514</v>
      </c>
      <c r="H712" s="8" t="str">
        <f t="shared" ca="1" si="114"/>
        <v>-</v>
      </c>
      <c r="I712" s="8" t="str">
        <f t="shared" ca="1" si="115"/>
        <v>-</v>
      </c>
      <c r="K712" s="7">
        <f t="shared" ca="1" si="108"/>
        <v>623.75860999999998</v>
      </c>
      <c r="L712" s="7">
        <f t="array" aca="1" ref="L712:Q712" ca="1">IF(K712&lt;fPower1,(fPower1-K712)*K712*fRev0/dLowInterp1+(K712-fPower0)*K712*fRev1/dLowInterp2,
IF(K712&lt;fPower3,(K712-fPower2)*(K712-fPower3)*fRev1/dHighInterp1-(K712-fPower1)*(K712-fPower3)*fRev2/dHighInterp2+(K712-fPower1)*(K712-fPower2)*fRev3/dHighInterp3,1))</f>
        <v>1</v>
      </c>
      <c r="M712" s="8">
        <f ca="1"/>
        <v>1</v>
      </c>
      <c r="N712" s="8">
        <f ca="1"/>
        <v>1</v>
      </c>
      <c r="O712" s="8">
        <f ca="1"/>
        <v>1</v>
      </c>
      <c r="P712" s="8">
        <f ca="1"/>
        <v>1</v>
      </c>
      <c r="Q712" s="8">
        <f ca="1"/>
        <v>1</v>
      </c>
      <c r="S712" s="10" t="str">
        <f t="shared" ca="1" si="116"/>
        <v>-</v>
      </c>
      <c r="T712" s="6" t="str">
        <f t="array" aca="1" ref="T712:Y712" ca="1">IFERROR(IF(S712&lt;fRev1,(SQRT(dLowCoeffB^2+S712*dLowCoeffA*4)-dLowCoeffB)/(dLowCoeffA*2),
(SQRT(dHighCoeffB^2-(fRev1*fPower2*fPower3/dHighInterp1
-fRev2*fPower1*fPower3/dHighInterp2+fRev3*fPower1*fPower2/dHighInterp3-S712)
*dHighCoeffA*4)+dHighCoeffB)/(dHighCoeffA*2)),"-")</f>
        <v>-</v>
      </c>
      <c r="U712" s="3" t="str">
        <f ca="1"/>
        <v>-</v>
      </c>
      <c r="V712" s="3" t="str">
        <f ca="1"/>
        <v>-</v>
      </c>
      <c r="W712" s="3" t="str">
        <f ca="1"/>
        <v>-</v>
      </c>
      <c r="X712" s="3" t="str">
        <f ca="1"/>
        <v>-</v>
      </c>
      <c r="Y712" s="3" t="str">
        <f ca="1"/>
        <v>-</v>
      </c>
    </row>
    <row r="713" spans="1:25" x14ac:dyDescent="0.25">
      <c r="A713">
        <v>711</v>
      </c>
      <c r="B713" s="9">
        <f t="shared" si="107"/>
        <v>19.75</v>
      </c>
      <c r="C713" s="3">
        <f t="shared" ca="1" si="109"/>
        <v>6</v>
      </c>
      <c r="D713">
        <f t="shared" ca="1" si="110"/>
        <v>623.75860999999998</v>
      </c>
      <c r="E713" s="8">
        <f t="shared" ca="1" si="111"/>
        <v>1</v>
      </c>
      <c r="F713" s="8">
        <f t="shared" ca="1" si="112"/>
        <v>572</v>
      </c>
      <c r="G713" s="8">
        <f t="shared" ca="1" si="113"/>
        <v>2.043570623370365</v>
      </c>
      <c r="H713" s="8" t="str">
        <f t="shared" ca="1" si="114"/>
        <v>-</v>
      </c>
      <c r="I713" s="8" t="str">
        <f t="shared" ca="1" si="115"/>
        <v>-</v>
      </c>
      <c r="K713" s="7">
        <f t="shared" ca="1" si="108"/>
        <v>623.75860999999998</v>
      </c>
      <c r="L713" s="7">
        <f t="array" aca="1" ref="L713:Q713" ca="1">IF(K713&lt;fPower1,(fPower1-K713)*K713*fRev0/dLowInterp1+(K713-fPower0)*K713*fRev1/dLowInterp2,
IF(K713&lt;fPower3,(K713-fPower2)*(K713-fPower3)*fRev1/dHighInterp1-(K713-fPower1)*(K713-fPower3)*fRev2/dHighInterp2+(K713-fPower1)*(K713-fPower2)*fRev3/dHighInterp3,1))</f>
        <v>1</v>
      </c>
      <c r="M713" s="8">
        <f ca="1"/>
        <v>1</v>
      </c>
      <c r="N713" s="8">
        <f ca="1"/>
        <v>1</v>
      </c>
      <c r="O713" s="8">
        <f ca="1"/>
        <v>1</v>
      </c>
      <c r="P713" s="8">
        <f ca="1"/>
        <v>1</v>
      </c>
      <c r="Q713" s="8">
        <f ca="1"/>
        <v>1</v>
      </c>
      <c r="S713" s="10" t="str">
        <f t="shared" ca="1" si="116"/>
        <v>-</v>
      </c>
      <c r="T713" s="6" t="str">
        <f t="array" aca="1" ref="T713:Y713" ca="1">IFERROR(IF(S713&lt;fRev1,(SQRT(dLowCoeffB^2+S713*dLowCoeffA*4)-dLowCoeffB)/(dLowCoeffA*2),
(SQRT(dHighCoeffB^2-(fRev1*fPower2*fPower3/dHighInterp1
-fRev2*fPower1*fPower3/dHighInterp2+fRev3*fPower1*fPower2/dHighInterp3-S713)
*dHighCoeffA*4)+dHighCoeffB)/(dHighCoeffA*2)),"-")</f>
        <v>-</v>
      </c>
      <c r="U713" s="3" t="str">
        <f ca="1"/>
        <v>-</v>
      </c>
      <c r="V713" s="3" t="str">
        <f ca="1"/>
        <v>-</v>
      </c>
      <c r="W713" s="3" t="str">
        <f ca="1"/>
        <v>-</v>
      </c>
      <c r="X713" s="3" t="str">
        <f ca="1"/>
        <v>-</v>
      </c>
      <c r="Y713" s="3" t="str">
        <f ca="1"/>
        <v>-</v>
      </c>
    </row>
    <row r="714" spans="1:25" x14ac:dyDescent="0.25">
      <c r="A714">
        <v>712</v>
      </c>
      <c r="B714" s="9">
        <f t="shared" si="107"/>
        <v>19.777777777777779</v>
      </c>
      <c r="C714" s="3">
        <f t="shared" ca="1" si="109"/>
        <v>6</v>
      </c>
      <c r="D714">
        <f t="shared" ca="1" si="110"/>
        <v>623.75860999999998</v>
      </c>
      <c r="E714" s="8">
        <f t="shared" ca="1" si="111"/>
        <v>1</v>
      </c>
      <c r="F714" s="8">
        <f t="shared" ca="1" si="112"/>
        <v>572</v>
      </c>
      <c r="G714" s="8">
        <f t="shared" ca="1" si="113"/>
        <v>2.0479842036172786</v>
      </c>
      <c r="H714" s="8" t="str">
        <f t="shared" ca="1" si="114"/>
        <v>-</v>
      </c>
      <c r="I714" s="8" t="str">
        <f t="shared" ca="1" si="115"/>
        <v>-</v>
      </c>
      <c r="K714" s="7">
        <f t="shared" ca="1" si="108"/>
        <v>623.75860999999998</v>
      </c>
      <c r="L714" s="7">
        <f t="array" aca="1" ref="L714:Q714" ca="1">IF(K714&lt;fPower1,(fPower1-K714)*K714*fRev0/dLowInterp1+(K714-fPower0)*K714*fRev1/dLowInterp2,
IF(K714&lt;fPower3,(K714-fPower2)*(K714-fPower3)*fRev1/dHighInterp1-(K714-fPower1)*(K714-fPower3)*fRev2/dHighInterp2+(K714-fPower1)*(K714-fPower2)*fRev3/dHighInterp3,1))</f>
        <v>1</v>
      </c>
      <c r="M714" s="8">
        <f ca="1"/>
        <v>1</v>
      </c>
      <c r="N714" s="8">
        <f ca="1"/>
        <v>1</v>
      </c>
      <c r="O714" s="8">
        <f ca="1"/>
        <v>1</v>
      </c>
      <c r="P714" s="8">
        <f ca="1"/>
        <v>1</v>
      </c>
      <c r="Q714" s="8">
        <f ca="1"/>
        <v>1</v>
      </c>
      <c r="S714" s="10" t="str">
        <f t="shared" ca="1" si="116"/>
        <v>-</v>
      </c>
      <c r="T714" s="6" t="str">
        <f t="array" aca="1" ref="T714:Y714" ca="1">IFERROR(IF(S714&lt;fRev1,(SQRT(dLowCoeffB^2+S714*dLowCoeffA*4)-dLowCoeffB)/(dLowCoeffA*2),
(SQRT(dHighCoeffB^2-(fRev1*fPower2*fPower3/dHighInterp1
-fRev2*fPower1*fPower3/dHighInterp2+fRev3*fPower1*fPower2/dHighInterp3-S714)
*dHighCoeffA*4)+dHighCoeffB)/(dHighCoeffA*2)),"-")</f>
        <v>-</v>
      </c>
      <c r="U714" s="3" t="str">
        <f ca="1"/>
        <v>-</v>
      </c>
      <c r="V714" s="3" t="str">
        <f ca="1"/>
        <v>-</v>
      </c>
      <c r="W714" s="3" t="str">
        <f ca="1"/>
        <v>-</v>
      </c>
      <c r="X714" s="3" t="str">
        <f ca="1"/>
        <v>-</v>
      </c>
      <c r="Y714" s="3" t="str">
        <f ca="1"/>
        <v>-</v>
      </c>
    </row>
    <row r="715" spans="1:25" x14ac:dyDescent="0.25">
      <c r="A715">
        <v>713</v>
      </c>
      <c r="B715" s="9">
        <f t="shared" si="107"/>
        <v>19.805555555555557</v>
      </c>
      <c r="C715" s="3">
        <f t="shared" ca="1" si="109"/>
        <v>6</v>
      </c>
      <c r="D715">
        <f t="shared" ca="1" si="110"/>
        <v>623.75860999999998</v>
      </c>
      <c r="E715" s="8">
        <f t="shared" ca="1" si="111"/>
        <v>1</v>
      </c>
      <c r="F715" s="8">
        <f t="shared" ca="1" si="112"/>
        <v>572</v>
      </c>
      <c r="G715" s="8">
        <f t="shared" ca="1" si="113"/>
        <v>2.0523977838641922</v>
      </c>
      <c r="H715" s="8" t="str">
        <f t="shared" ca="1" si="114"/>
        <v>-</v>
      </c>
      <c r="I715" s="8" t="str">
        <f t="shared" ca="1" si="115"/>
        <v>-</v>
      </c>
      <c r="K715" s="7">
        <f t="shared" ca="1" si="108"/>
        <v>623.75860999999998</v>
      </c>
      <c r="L715" s="7">
        <f t="array" aca="1" ref="L715:Q715" ca="1">IF(K715&lt;fPower1,(fPower1-K715)*K715*fRev0/dLowInterp1+(K715-fPower0)*K715*fRev1/dLowInterp2,
IF(K715&lt;fPower3,(K715-fPower2)*(K715-fPower3)*fRev1/dHighInterp1-(K715-fPower1)*(K715-fPower3)*fRev2/dHighInterp2+(K715-fPower1)*(K715-fPower2)*fRev3/dHighInterp3,1))</f>
        <v>1</v>
      </c>
      <c r="M715" s="8">
        <f ca="1"/>
        <v>1</v>
      </c>
      <c r="N715" s="8">
        <f ca="1"/>
        <v>1</v>
      </c>
      <c r="O715" s="8">
        <f ca="1"/>
        <v>1</v>
      </c>
      <c r="P715" s="8">
        <f ca="1"/>
        <v>1</v>
      </c>
      <c r="Q715" s="8">
        <f ca="1"/>
        <v>1</v>
      </c>
      <c r="S715" s="10" t="str">
        <f t="shared" ca="1" si="116"/>
        <v>-</v>
      </c>
      <c r="T715" s="6" t="str">
        <f t="array" aca="1" ref="T715:Y715" ca="1">IFERROR(IF(S715&lt;fRev1,(SQRT(dLowCoeffB^2+S715*dLowCoeffA*4)-dLowCoeffB)/(dLowCoeffA*2),
(SQRT(dHighCoeffB^2-(fRev1*fPower2*fPower3/dHighInterp1
-fRev2*fPower1*fPower3/dHighInterp2+fRev3*fPower1*fPower2/dHighInterp3-S715)
*dHighCoeffA*4)+dHighCoeffB)/(dHighCoeffA*2)),"-")</f>
        <v>-</v>
      </c>
      <c r="U715" s="3" t="str">
        <f ca="1"/>
        <v>-</v>
      </c>
      <c r="V715" s="3" t="str">
        <f ca="1"/>
        <v>-</v>
      </c>
      <c r="W715" s="3" t="str">
        <f ca="1"/>
        <v>-</v>
      </c>
      <c r="X715" s="3" t="str">
        <f ca="1"/>
        <v>-</v>
      </c>
      <c r="Y715" s="3" t="str">
        <f ca="1"/>
        <v>-</v>
      </c>
    </row>
    <row r="716" spans="1:25" x14ac:dyDescent="0.25">
      <c r="A716">
        <v>714</v>
      </c>
      <c r="B716" s="9">
        <f t="shared" si="107"/>
        <v>19.833333333333332</v>
      </c>
      <c r="C716" s="3">
        <f t="shared" ca="1" si="109"/>
        <v>6</v>
      </c>
      <c r="D716">
        <f t="shared" ca="1" si="110"/>
        <v>623.75860999999998</v>
      </c>
      <c r="E716" s="8">
        <f t="shared" ca="1" si="111"/>
        <v>1</v>
      </c>
      <c r="F716" s="8">
        <f t="shared" ca="1" si="112"/>
        <v>572</v>
      </c>
      <c r="G716" s="8">
        <f t="shared" ca="1" si="113"/>
        <v>2.0568113641111059</v>
      </c>
      <c r="H716" s="8" t="str">
        <f t="shared" ca="1" si="114"/>
        <v>-</v>
      </c>
      <c r="I716" s="8" t="str">
        <f t="shared" ca="1" si="115"/>
        <v>-</v>
      </c>
      <c r="K716" s="7">
        <f t="shared" ca="1" si="108"/>
        <v>623.75860999999998</v>
      </c>
      <c r="L716" s="7">
        <f t="array" aca="1" ref="L716:Q716" ca="1">IF(K716&lt;fPower1,(fPower1-K716)*K716*fRev0/dLowInterp1+(K716-fPower0)*K716*fRev1/dLowInterp2,
IF(K716&lt;fPower3,(K716-fPower2)*(K716-fPower3)*fRev1/dHighInterp1-(K716-fPower1)*(K716-fPower3)*fRev2/dHighInterp2+(K716-fPower1)*(K716-fPower2)*fRev3/dHighInterp3,1))</f>
        <v>1</v>
      </c>
      <c r="M716" s="8">
        <f ca="1"/>
        <v>1</v>
      </c>
      <c r="N716" s="8">
        <f ca="1"/>
        <v>1</v>
      </c>
      <c r="O716" s="8">
        <f ca="1"/>
        <v>1</v>
      </c>
      <c r="P716" s="8">
        <f ca="1"/>
        <v>1</v>
      </c>
      <c r="Q716" s="8">
        <f ca="1"/>
        <v>1</v>
      </c>
      <c r="S716" s="10" t="str">
        <f t="shared" ca="1" si="116"/>
        <v>-</v>
      </c>
      <c r="T716" s="6" t="str">
        <f t="array" aca="1" ref="T716:Y716" ca="1">IFERROR(IF(S716&lt;fRev1,(SQRT(dLowCoeffB^2+S716*dLowCoeffA*4)-dLowCoeffB)/(dLowCoeffA*2),
(SQRT(dHighCoeffB^2-(fRev1*fPower2*fPower3/dHighInterp1
-fRev2*fPower1*fPower3/dHighInterp2+fRev3*fPower1*fPower2/dHighInterp3-S716)
*dHighCoeffA*4)+dHighCoeffB)/(dHighCoeffA*2)),"-")</f>
        <v>-</v>
      </c>
      <c r="U716" s="3" t="str">
        <f ca="1"/>
        <v>-</v>
      </c>
      <c r="V716" s="3" t="str">
        <f ca="1"/>
        <v>-</v>
      </c>
      <c r="W716" s="3" t="str">
        <f ca="1"/>
        <v>-</v>
      </c>
      <c r="X716" s="3" t="str">
        <f ca="1"/>
        <v>-</v>
      </c>
      <c r="Y716" s="3" t="str">
        <f ca="1"/>
        <v>-</v>
      </c>
    </row>
    <row r="717" spans="1:25" x14ac:dyDescent="0.25">
      <c r="A717">
        <v>715</v>
      </c>
      <c r="B717" s="9">
        <f t="shared" si="107"/>
        <v>19.861111111111111</v>
      </c>
      <c r="C717" s="3">
        <f t="shared" ca="1" si="109"/>
        <v>6</v>
      </c>
      <c r="D717">
        <f t="shared" ca="1" si="110"/>
        <v>623.75860999999998</v>
      </c>
      <c r="E717" s="8">
        <f t="shared" ca="1" si="111"/>
        <v>1</v>
      </c>
      <c r="F717" s="8">
        <f t="shared" ca="1" si="112"/>
        <v>572</v>
      </c>
      <c r="G717" s="8">
        <f t="shared" ca="1" si="113"/>
        <v>2.0612249443580195</v>
      </c>
      <c r="H717" s="8" t="str">
        <f t="shared" ca="1" si="114"/>
        <v>-</v>
      </c>
      <c r="I717" s="8" t="str">
        <f t="shared" ca="1" si="115"/>
        <v>-</v>
      </c>
      <c r="K717" s="7">
        <f t="shared" ca="1" si="108"/>
        <v>623.75860999999998</v>
      </c>
      <c r="L717" s="7">
        <f t="array" aca="1" ref="L717:Q717" ca="1">IF(K717&lt;fPower1,(fPower1-K717)*K717*fRev0/dLowInterp1+(K717-fPower0)*K717*fRev1/dLowInterp2,
IF(K717&lt;fPower3,(K717-fPower2)*(K717-fPower3)*fRev1/dHighInterp1-(K717-fPower1)*(K717-fPower3)*fRev2/dHighInterp2+(K717-fPower1)*(K717-fPower2)*fRev3/dHighInterp3,1))</f>
        <v>1</v>
      </c>
      <c r="M717" s="8">
        <f ca="1"/>
        <v>1</v>
      </c>
      <c r="N717" s="8">
        <f ca="1"/>
        <v>1</v>
      </c>
      <c r="O717" s="8">
        <f ca="1"/>
        <v>1</v>
      </c>
      <c r="P717" s="8">
        <f ca="1"/>
        <v>1</v>
      </c>
      <c r="Q717" s="8">
        <f ca="1"/>
        <v>1</v>
      </c>
      <c r="S717" s="10" t="str">
        <f t="shared" ca="1" si="116"/>
        <v>-</v>
      </c>
      <c r="T717" s="6" t="str">
        <f t="array" aca="1" ref="T717:Y717" ca="1">IFERROR(IF(S717&lt;fRev1,(SQRT(dLowCoeffB^2+S717*dLowCoeffA*4)-dLowCoeffB)/(dLowCoeffA*2),
(SQRT(dHighCoeffB^2-(fRev1*fPower2*fPower3/dHighInterp1
-fRev2*fPower1*fPower3/dHighInterp2+fRev3*fPower1*fPower2/dHighInterp3-S717)
*dHighCoeffA*4)+dHighCoeffB)/(dHighCoeffA*2)),"-")</f>
        <v>-</v>
      </c>
      <c r="U717" s="3" t="str">
        <f ca="1"/>
        <v>-</v>
      </c>
      <c r="V717" s="3" t="str">
        <f ca="1"/>
        <v>-</v>
      </c>
      <c r="W717" s="3" t="str">
        <f ca="1"/>
        <v>-</v>
      </c>
      <c r="X717" s="3" t="str">
        <f ca="1"/>
        <v>-</v>
      </c>
      <c r="Y717" s="3" t="str">
        <f ca="1"/>
        <v>-</v>
      </c>
    </row>
    <row r="718" spans="1:25" x14ac:dyDescent="0.25">
      <c r="A718">
        <v>716</v>
      </c>
      <c r="B718" s="9">
        <f t="shared" si="107"/>
        <v>19.888888888888889</v>
      </c>
      <c r="C718" s="3">
        <f t="shared" ca="1" si="109"/>
        <v>6</v>
      </c>
      <c r="D718">
        <f t="shared" ca="1" si="110"/>
        <v>623.75860999999998</v>
      </c>
      <c r="E718" s="8">
        <f t="shared" ca="1" si="111"/>
        <v>1</v>
      </c>
      <c r="F718" s="8">
        <f t="shared" ca="1" si="112"/>
        <v>572</v>
      </c>
      <c r="G718" s="8">
        <f t="shared" ca="1" si="113"/>
        <v>2.0656385246049331</v>
      </c>
      <c r="H718" s="8" t="str">
        <f t="shared" ca="1" si="114"/>
        <v>-</v>
      </c>
      <c r="I718" s="8" t="str">
        <f t="shared" ca="1" si="115"/>
        <v>-</v>
      </c>
      <c r="K718" s="7">
        <f t="shared" ca="1" si="108"/>
        <v>623.75860999999998</v>
      </c>
      <c r="L718" s="7">
        <f t="array" aca="1" ref="L718:Q718" ca="1">IF(K718&lt;fPower1,(fPower1-K718)*K718*fRev0/dLowInterp1+(K718-fPower0)*K718*fRev1/dLowInterp2,
IF(K718&lt;fPower3,(K718-fPower2)*(K718-fPower3)*fRev1/dHighInterp1-(K718-fPower1)*(K718-fPower3)*fRev2/dHighInterp2+(K718-fPower1)*(K718-fPower2)*fRev3/dHighInterp3,1))</f>
        <v>1</v>
      </c>
      <c r="M718" s="8">
        <f ca="1"/>
        <v>1</v>
      </c>
      <c r="N718" s="8">
        <f ca="1"/>
        <v>1</v>
      </c>
      <c r="O718" s="8">
        <f ca="1"/>
        <v>1</v>
      </c>
      <c r="P718" s="8">
        <f ca="1"/>
        <v>1</v>
      </c>
      <c r="Q718" s="8">
        <f ca="1"/>
        <v>1</v>
      </c>
      <c r="S718" s="10" t="str">
        <f t="shared" ca="1" si="116"/>
        <v>-</v>
      </c>
      <c r="T718" s="6" t="str">
        <f t="array" aca="1" ref="T718:Y718" ca="1">IFERROR(IF(S718&lt;fRev1,(SQRT(dLowCoeffB^2+S718*dLowCoeffA*4)-dLowCoeffB)/(dLowCoeffA*2),
(SQRT(dHighCoeffB^2-(fRev1*fPower2*fPower3/dHighInterp1
-fRev2*fPower1*fPower3/dHighInterp2+fRev3*fPower1*fPower2/dHighInterp3-S718)
*dHighCoeffA*4)+dHighCoeffB)/(dHighCoeffA*2)),"-")</f>
        <v>-</v>
      </c>
      <c r="U718" s="3" t="str">
        <f ca="1"/>
        <v>-</v>
      </c>
      <c r="V718" s="3" t="str">
        <f ca="1"/>
        <v>-</v>
      </c>
      <c r="W718" s="3" t="str">
        <f ca="1"/>
        <v>-</v>
      </c>
      <c r="X718" s="3" t="str">
        <f ca="1"/>
        <v>-</v>
      </c>
      <c r="Y718" s="3" t="str">
        <f ca="1"/>
        <v>-</v>
      </c>
    </row>
    <row r="719" spans="1:25" x14ac:dyDescent="0.25">
      <c r="A719">
        <v>717</v>
      </c>
      <c r="B719" s="9">
        <f t="shared" si="107"/>
        <v>19.916666666666668</v>
      </c>
      <c r="C719" s="3">
        <f t="shared" ca="1" si="109"/>
        <v>6</v>
      </c>
      <c r="D719">
        <f t="shared" ca="1" si="110"/>
        <v>623.75860999999998</v>
      </c>
      <c r="E719" s="8">
        <f t="shared" ca="1" si="111"/>
        <v>1</v>
      </c>
      <c r="F719" s="8">
        <f t="shared" ca="1" si="112"/>
        <v>572</v>
      </c>
      <c r="G719" s="8">
        <f t="shared" ca="1" si="113"/>
        <v>2.0700521048518468</v>
      </c>
      <c r="H719" s="8" t="str">
        <f t="shared" ca="1" si="114"/>
        <v>-</v>
      </c>
      <c r="I719" s="8" t="str">
        <f t="shared" ca="1" si="115"/>
        <v>-</v>
      </c>
      <c r="K719" s="7">
        <f t="shared" ca="1" si="108"/>
        <v>623.75860999999998</v>
      </c>
      <c r="L719" s="7">
        <f t="array" aca="1" ref="L719:Q719" ca="1">IF(K719&lt;fPower1,(fPower1-K719)*K719*fRev0/dLowInterp1+(K719-fPower0)*K719*fRev1/dLowInterp2,
IF(K719&lt;fPower3,(K719-fPower2)*(K719-fPower3)*fRev1/dHighInterp1-(K719-fPower1)*(K719-fPower3)*fRev2/dHighInterp2+(K719-fPower1)*(K719-fPower2)*fRev3/dHighInterp3,1))</f>
        <v>1</v>
      </c>
      <c r="M719" s="8">
        <f ca="1"/>
        <v>1</v>
      </c>
      <c r="N719" s="8">
        <f ca="1"/>
        <v>1</v>
      </c>
      <c r="O719" s="8">
        <f ca="1"/>
        <v>1</v>
      </c>
      <c r="P719" s="8">
        <f ca="1"/>
        <v>1</v>
      </c>
      <c r="Q719" s="8">
        <f ca="1"/>
        <v>1</v>
      </c>
      <c r="S719" s="10" t="str">
        <f t="shared" ca="1" si="116"/>
        <v>-</v>
      </c>
      <c r="T719" s="6" t="str">
        <f t="array" aca="1" ref="T719:Y719" ca="1">IFERROR(IF(S719&lt;fRev1,(SQRT(dLowCoeffB^2+S719*dLowCoeffA*4)-dLowCoeffB)/(dLowCoeffA*2),
(SQRT(dHighCoeffB^2-(fRev1*fPower2*fPower3/dHighInterp1
-fRev2*fPower1*fPower3/dHighInterp2+fRev3*fPower1*fPower2/dHighInterp3-S719)
*dHighCoeffA*4)+dHighCoeffB)/(dHighCoeffA*2)),"-")</f>
        <v>-</v>
      </c>
      <c r="U719" s="3" t="str">
        <f ca="1"/>
        <v>-</v>
      </c>
      <c r="V719" s="3" t="str">
        <f ca="1"/>
        <v>-</v>
      </c>
      <c r="W719" s="3" t="str">
        <f ca="1"/>
        <v>-</v>
      </c>
      <c r="X719" s="3" t="str">
        <f ca="1"/>
        <v>-</v>
      </c>
      <c r="Y719" s="3" t="str">
        <f ca="1"/>
        <v>-</v>
      </c>
    </row>
    <row r="720" spans="1:25" x14ac:dyDescent="0.25">
      <c r="A720">
        <v>718</v>
      </c>
      <c r="B720" s="9">
        <f t="shared" si="107"/>
        <v>19.944444444444443</v>
      </c>
      <c r="C720" s="3">
        <f t="shared" ca="1" si="109"/>
        <v>6</v>
      </c>
      <c r="D720">
        <f t="shared" ca="1" si="110"/>
        <v>623.75860999999998</v>
      </c>
      <c r="E720" s="8">
        <f t="shared" ca="1" si="111"/>
        <v>1</v>
      </c>
      <c r="F720" s="8">
        <f t="shared" ca="1" si="112"/>
        <v>572</v>
      </c>
      <c r="G720" s="8">
        <f t="shared" ca="1" si="113"/>
        <v>2.0744656850987604</v>
      </c>
      <c r="H720" s="8" t="str">
        <f t="shared" ca="1" si="114"/>
        <v>-</v>
      </c>
      <c r="I720" s="8" t="str">
        <f t="shared" ca="1" si="115"/>
        <v>-</v>
      </c>
      <c r="K720" s="7">
        <f t="shared" ca="1" si="108"/>
        <v>623.75860999999998</v>
      </c>
      <c r="L720" s="7">
        <f t="array" aca="1" ref="L720:Q720" ca="1">IF(K720&lt;fPower1,(fPower1-K720)*K720*fRev0/dLowInterp1+(K720-fPower0)*K720*fRev1/dLowInterp2,
IF(K720&lt;fPower3,(K720-fPower2)*(K720-fPower3)*fRev1/dHighInterp1-(K720-fPower1)*(K720-fPower3)*fRev2/dHighInterp2+(K720-fPower1)*(K720-fPower2)*fRev3/dHighInterp3,1))</f>
        <v>1</v>
      </c>
      <c r="M720" s="8">
        <f ca="1"/>
        <v>1</v>
      </c>
      <c r="N720" s="8">
        <f ca="1"/>
        <v>1</v>
      </c>
      <c r="O720" s="8">
        <f ca="1"/>
        <v>1</v>
      </c>
      <c r="P720" s="8">
        <f ca="1"/>
        <v>1</v>
      </c>
      <c r="Q720" s="8">
        <f ca="1"/>
        <v>1</v>
      </c>
      <c r="S720" s="10" t="str">
        <f t="shared" ca="1" si="116"/>
        <v>-</v>
      </c>
      <c r="T720" s="6" t="str">
        <f t="array" aca="1" ref="T720:Y720" ca="1">IFERROR(IF(S720&lt;fRev1,(SQRT(dLowCoeffB^2+S720*dLowCoeffA*4)-dLowCoeffB)/(dLowCoeffA*2),
(SQRT(dHighCoeffB^2-(fRev1*fPower2*fPower3/dHighInterp1
-fRev2*fPower1*fPower3/dHighInterp2+fRev3*fPower1*fPower2/dHighInterp3-S720)
*dHighCoeffA*4)+dHighCoeffB)/(dHighCoeffA*2)),"-")</f>
        <v>-</v>
      </c>
      <c r="U720" s="3" t="str">
        <f ca="1"/>
        <v>-</v>
      </c>
      <c r="V720" s="3" t="str">
        <f ca="1"/>
        <v>-</v>
      </c>
      <c r="W720" s="3" t="str">
        <f ca="1"/>
        <v>-</v>
      </c>
      <c r="X720" s="3" t="str">
        <f ca="1"/>
        <v>-</v>
      </c>
      <c r="Y720" s="3" t="str">
        <f ca="1"/>
        <v>-</v>
      </c>
    </row>
    <row r="721" spans="1:25" x14ac:dyDescent="0.25">
      <c r="A721">
        <v>719</v>
      </c>
      <c r="B721" s="9">
        <f t="shared" si="107"/>
        <v>19.972222222222221</v>
      </c>
      <c r="C721" s="3">
        <f t="shared" ca="1" si="109"/>
        <v>6</v>
      </c>
      <c r="D721">
        <f t="shared" ca="1" si="110"/>
        <v>623.75860999999998</v>
      </c>
      <c r="E721" s="8">
        <f t="shared" ca="1" si="111"/>
        <v>1</v>
      </c>
      <c r="F721" s="8">
        <f t="shared" ca="1" si="112"/>
        <v>572</v>
      </c>
      <c r="G721" s="8">
        <f t="shared" ca="1" si="113"/>
        <v>2.078879265345674</v>
      </c>
      <c r="H721" s="8" t="str">
        <f t="shared" ca="1" si="114"/>
        <v>-</v>
      </c>
      <c r="I721" s="8" t="str">
        <f t="shared" ca="1" si="115"/>
        <v>-</v>
      </c>
      <c r="K721" s="7">
        <f t="shared" ca="1" si="108"/>
        <v>623.75860999999998</v>
      </c>
      <c r="L721" s="7">
        <f t="array" aca="1" ref="L721:Q721" ca="1">IF(K721&lt;fPower1,(fPower1-K721)*K721*fRev0/dLowInterp1+(K721-fPower0)*K721*fRev1/dLowInterp2,
IF(K721&lt;fPower3,(K721-fPower2)*(K721-fPower3)*fRev1/dHighInterp1-(K721-fPower1)*(K721-fPower3)*fRev2/dHighInterp2+(K721-fPower1)*(K721-fPower2)*fRev3/dHighInterp3,1))</f>
        <v>1</v>
      </c>
      <c r="M721" s="8">
        <f ca="1"/>
        <v>1</v>
      </c>
      <c r="N721" s="8">
        <f ca="1"/>
        <v>1</v>
      </c>
      <c r="O721" s="8">
        <f ca="1"/>
        <v>1</v>
      </c>
      <c r="P721" s="8">
        <f ca="1"/>
        <v>1</v>
      </c>
      <c r="Q721" s="8">
        <f ca="1"/>
        <v>1</v>
      </c>
      <c r="S721" s="10" t="str">
        <f t="shared" ca="1" si="116"/>
        <v>-</v>
      </c>
      <c r="T721" s="6" t="str">
        <f t="array" aca="1" ref="T721:Y721" ca="1">IFERROR(IF(S721&lt;fRev1,(SQRT(dLowCoeffB^2+S721*dLowCoeffA*4)-dLowCoeffB)/(dLowCoeffA*2),
(SQRT(dHighCoeffB^2-(fRev1*fPower2*fPower3/dHighInterp1
-fRev2*fPower1*fPower3/dHighInterp2+fRev3*fPower1*fPower2/dHighInterp3-S721)
*dHighCoeffA*4)+dHighCoeffB)/(dHighCoeffA*2)),"-")</f>
        <v>-</v>
      </c>
      <c r="U721" s="3" t="str">
        <f ca="1"/>
        <v>-</v>
      </c>
      <c r="V721" s="3" t="str">
        <f ca="1"/>
        <v>-</v>
      </c>
      <c r="W721" s="3" t="str">
        <f ca="1"/>
        <v>-</v>
      </c>
      <c r="X721" s="3" t="str">
        <f ca="1"/>
        <v>-</v>
      </c>
      <c r="Y721" s="3" t="str">
        <f ca="1"/>
        <v>-</v>
      </c>
    </row>
    <row r="722" spans="1:25" x14ac:dyDescent="0.25">
      <c r="A722">
        <v>720</v>
      </c>
      <c r="B722" s="9">
        <f t="shared" si="107"/>
        <v>20</v>
      </c>
      <c r="C722" s="3">
        <f t="shared" ca="1" si="109"/>
        <v>6</v>
      </c>
      <c r="D722">
        <f t="shared" ca="1" si="110"/>
        <v>623.75860999999998</v>
      </c>
      <c r="E722" s="8">
        <f t="shared" ca="1" si="111"/>
        <v>1</v>
      </c>
      <c r="F722" s="8">
        <f t="shared" ca="1" si="112"/>
        <v>572</v>
      </c>
      <c r="G722" s="8">
        <f t="shared" ca="1" si="113"/>
        <v>2.0832928455925876</v>
      </c>
      <c r="H722" s="8" t="str">
        <f t="shared" ca="1" si="114"/>
        <v>-</v>
      </c>
      <c r="I722" s="8" t="str">
        <f t="shared" ca="1" si="115"/>
        <v>-</v>
      </c>
      <c r="K722" s="7">
        <f t="shared" ca="1" si="108"/>
        <v>623.75860999999998</v>
      </c>
      <c r="L722" s="7">
        <f t="array" aca="1" ref="L722:Q722" ca="1">IF(K722&lt;fPower1,(fPower1-K722)*K722*fRev0/dLowInterp1+(K722-fPower0)*K722*fRev1/dLowInterp2,
IF(K722&lt;fPower3,(K722-fPower2)*(K722-fPower3)*fRev1/dHighInterp1-(K722-fPower1)*(K722-fPower3)*fRev2/dHighInterp2+(K722-fPower1)*(K722-fPower2)*fRev3/dHighInterp3,1))</f>
        <v>1</v>
      </c>
      <c r="M722" s="8">
        <f ca="1"/>
        <v>1</v>
      </c>
      <c r="N722" s="8">
        <f ca="1"/>
        <v>1</v>
      </c>
      <c r="O722" s="8">
        <f ca="1"/>
        <v>1</v>
      </c>
      <c r="P722" s="8">
        <f ca="1"/>
        <v>1</v>
      </c>
      <c r="Q722" s="8">
        <f ca="1"/>
        <v>1</v>
      </c>
      <c r="S722" s="10" t="str">
        <f t="shared" ca="1" si="116"/>
        <v>-</v>
      </c>
      <c r="T722" s="6" t="str">
        <f t="array" aca="1" ref="T722:Y722" ca="1">IFERROR(IF(S722&lt;fRev1,(SQRT(dLowCoeffB^2+S722*dLowCoeffA*4)-dLowCoeffB)/(dLowCoeffA*2),
(SQRT(dHighCoeffB^2-(fRev1*fPower2*fPower3/dHighInterp1
-fRev2*fPower1*fPower3/dHighInterp2+fRev3*fPower1*fPower2/dHighInterp3-S722)
*dHighCoeffA*4)+dHighCoeffB)/(dHighCoeffA*2)),"-")</f>
        <v>-</v>
      </c>
      <c r="U722" s="3" t="str">
        <f ca="1"/>
        <v>-</v>
      </c>
      <c r="V722" s="3" t="str">
        <f ca="1"/>
        <v>-</v>
      </c>
      <c r="W722" s="3" t="str">
        <f ca="1"/>
        <v>-</v>
      </c>
      <c r="X722" s="3" t="str">
        <f ca="1"/>
        <v>-</v>
      </c>
      <c r="Y722" s="3" t="str">
        <f ca="1"/>
        <v>-</v>
      </c>
    </row>
    <row r="723" spans="1:25" x14ac:dyDescent="0.25">
      <c r="A723">
        <v>721</v>
      </c>
      <c r="B723" s="9">
        <f t="shared" si="107"/>
        <v>20.027777777777779</v>
      </c>
      <c r="C723" s="3">
        <f t="shared" ca="1" si="109"/>
        <v>6</v>
      </c>
      <c r="D723">
        <f t="shared" ca="1" si="110"/>
        <v>623.75860999999998</v>
      </c>
      <c r="E723" s="8">
        <f t="shared" ca="1" si="111"/>
        <v>1</v>
      </c>
      <c r="F723" s="8">
        <f t="shared" ca="1" si="112"/>
        <v>572</v>
      </c>
      <c r="G723" s="8">
        <f t="shared" ca="1" si="113"/>
        <v>2.0877064258395013</v>
      </c>
      <c r="H723" s="8" t="str">
        <f t="shared" ca="1" si="114"/>
        <v>-</v>
      </c>
      <c r="I723" s="8" t="str">
        <f t="shared" ca="1" si="115"/>
        <v>-</v>
      </c>
      <c r="K723" s="7">
        <f t="shared" ca="1" si="108"/>
        <v>623.75860999999998</v>
      </c>
      <c r="L723" s="7">
        <f t="array" aca="1" ref="L723:Q723" ca="1">IF(K723&lt;fPower1,(fPower1-K723)*K723*fRev0/dLowInterp1+(K723-fPower0)*K723*fRev1/dLowInterp2,
IF(K723&lt;fPower3,(K723-fPower2)*(K723-fPower3)*fRev1/dHighInterp1-(K723-fPower1)*(K723-fPower3)*fRev2/dHighInterp2+(K723-fPower1)*(K723-fPower2)*fRev3/dHighInterp3,1))</f>
        <v>1</v>
      </c>
      <c r="M723" s="8">
        <f ca="1"/>
        <v>1</v>
      </c>
      <c r="N723" s="8">
        <f ca="1"/>
        <v>1</v>
      </c>
      <c r="O723" s="8">
        <f ca="1"/>
        <v>1</v>
      </c>
      <c r="P723" s="8">
        <f ca="1"/>
        <v>1</v>
      </c>
      <c r="Q723" s="8">
        <f ca="1"/>
        <v>1</v>
      </c>
      <c r="S723" s="10" t="str">
        <f t="shared" ref="S723:S754" ca="1" si="117">H723</f>
        <v>-</v>
      </c>
      <c r="T723" s="6" t="str">
        <f t="array" aca="1" ref="T723:Y723" ca="1">IFERROR(IF(S723&lt;fRev1,(SQRT(dLowCoeffB^2+S723*dLowCoeffA*4)-dLowCoeffB)/(dLowCoeffA*2),
(SQRT(dHighCoeffB^2-(fRev1*fPower2*fPower3/dHighInterp1
-fRev2*fPower1*fPower3/dHighInterp2+fRev3*fPower1*fPower2/dHighInterp3-S723)
*dHighCoeffA*4)+dHighCoeffB)/(dHighCoeffA*2)),"-")</f>
        <v>-</v>
      </c>
      <c r="U723" s="3" t="str">
        <f ca="1"/>
        <v>-</v>
      </c>
      <c r="V723" s="3" t="str">
        <f ca="1"/>
        <v>-</v>
      </c>
      <c r="W723" s="3" t="str">
        <f ca="1"/>
        <v>-</v>
      </c>
      <c r="X723" s="3" t="str">
        <f ca="1"/>
        <v>-</v>
      </c>
      <c r="Y723" s="3" t="str">
        <f ca="1"/>
        <v>-</v>
      </c>
    </row>
    <row r="724" spans="1:25" x14ac:dyDescent="0.25">
      <c r="A724">
        <v>722</v>
      </c>
      <c r="B724" s="9">
        <f t="shared" si="107"/>
        <v>20.055555555555557</v>
      </c>
      <c r="C724" s="3">
        <f t="shared" ca="1" si="109"/>
        <v>6</v>
      </c>
      <c r="D724">
        <f t="shared" ca="1" si="110"/>
        <v>623.75860999999998</v>
      </c>
      <c r="E724" s="8">
        <f t="shared" ca="1" si="111"/>
        <v>1</v>
      </c>
      <c r="F724" s="8">
        <f t="shared" ca="1" si="112"/>
        <v>572</v>
      </c>
      <c r="G724" s="8">
        <f t="shared" ca="1" si="113"/>
        <v>2.0921200060864149</v>
      </c>
      <c r="H724" s="8" t="str">
        <f t="shared" ca="1" si="114"/>
        <v>-</v>
      </c>
      <c r="I724" s="8" t="str">
        <f t="shared" ca="1" si="115"/>
        <v>-</v>
      </c>
      <c r="K724" s="7">
        <f t="shared" ca="1" si="108"/>
        <v>623.75860999999998</v>
      </c>
      <c r="L724" s="7">
        <f t="array" aca="1" ref="L724:Q724" ca="1">IF(K724&lt;fPower1,(fPower1-K724)*K724*fRev0/dLowInterp1+(K724-fPower0)*K724*fRev1/dLowInterp2,
IF(K724&lt;fPower3,(K724-fPower2)*(K724-fPower3)*fRev1/dHighInterp1-(K724-fPower1)*(K724-fPower3)*fRev2/dHighInterp2+(K724-fPower1)*(K724-fPower2)*fRev3/dHighInterp3,1))</f>
        <v>1</v>
      </c>
      <c r="M724" s="8">
        <f ca="1"/>
        <v>1</v>
      </c>
      <c r="N724" s="8">
        <f ca="1"/>
        <v>1</v>
      </c>
      <c r="O724" s="8">
        <f ca="1"/>
        <v>1</v>
      </c>
      <c r="P724" s="8">
        <f ca="1"/>
        <v>1</v>
      </c>
      <c r="Q724" s="8">
        <f ca="1"/>
        <v>1</v>
      </c>
      <c r="S724" s="10" t="str">
        <f t="shared" ca="1" si="117"/>
        <v>-</v>
      </c>
      <c r="T724" s="6" t="str">
        <f t="array" aca="1" ref="T724:Y724" ca="1">IFERROR(IF(S724&lt;fRev1,(SQRT(dLowCoeffB^2+S724*dLowCoeffA*4)-dLowCoeffB)/(dLowCoeffA*2),
(SQRT(dHighCoeffB^2-(fRev1*fPower2*fPower3/dHighInterp1
-fRev2*fPower1*fPower3/dHighInterp2+fRev3*fPower1*fPower2/dHighInterp3-S724)
*dHighCoeffA*4)+dHighCoeffB)/(dHighCoeffA*2)),"-")</f>
        <v>-</v>
      </c>
      <c r="U724" s="3" t="str">
        <f ca="1"/>
        <v>-</v>
      </c>
      <c r="V724" s="3" t="str">
        <f ca="1"/>
        <v>-</v>
      </c>
      <c r="W724" s="3" t="str">
        <f ca="1"/>
        <v>-</v>
      </c>
      <c r="X724" s="3" t="str">
        <f ca="1"/>
        <v>-</v>
      </c>
      <c r="Y724" s="3" t="str">
        <f ca="1"/>
        <v>-</v>
      </c>
    </row>
    <row r="725" spans="1:25" x14ac:dyDescent="0.25">
      <c r="A725">
        <v>723</v>
      </c>
      <c r="B725" s="9">
        <f t="shared" si="107"/>
        <v>20.083333333333332</v>
      </c>
      <c r="C725" s="3">
        <f t="shared" ca="1" si="109"/>
        <v>6</v>
      </c>
      <c r="D725">
        <f t="shared" ca="1" si="110"/>
        <v>623.75860999999998</v>
      </c>
      <c r="E725" s="8">
        <f t="shared" ca="1" si="111"/>
        <v>1</v>
      </c>
      <c r="F725" s="8">
        <f t="shared" ca="1" si="112"/>
        <v>572</v>
      </c>
      <c r="G725" s="8">
        <f t="shared" ca="1" si="113"/>
        <v>2.0965335863333285</v>
      </c>
      <c r="H725" s="8" t="str">
        <f t="shared" ca="1" si="114"/>
        <v>-</v>
      </c>
      <c r="I725" s="8" t="str">
        <f t="shared" ca="1" si="115"/>
        <v>-</v>
      </c>
      <c r="K725" s="7">
        <f t="shared" ca="1" si="108"/>
        <v>623.75860999999998</v>
      </c>
      <c r="L725" s="7">
        <f t="array" aca="1" ref="L725:Q725" ca="1">IF(K725&lt;fPower1,(fPower1-K725)*K725*fRev0/dLowInterp1+(K725-fPower0)*K725*fRev1/dLowInterp2,
IF(K725&lt;fPower3,(K725-fPower2)*(K725-fPower3)*fRev1/dHighInterp1-(K725-fPower1)*(K725-fPower3)*fRev2/dHighInterp2+(K725-fPower1)*(K725-fPower2)*fRev3/dHighInterp3,1))</f>
        <v>1</v>
      </c>
      <c r="M725" s="8">
        <f ca="1"/>
        <v>1</v>
      </c>
      <c r="N725" s="8">
        <f ca="1"/>
        <v>1</v>
      </c>
      <c r="O725" s="8">
        <f ca="1"/>
        <v>1</v>
      </c>
      <c r="P725" s="8">
        <f ca="1"/>
        <v>1</v>
      </c>
      <c r="Q725" s="8">
        <f ca="1"/>
        <v>1</v>
      </c>
      <c r="S725" s="10" t="str">
        <f t="shared" ca="1" si="117"/>
        <v>-</v>
      </c>
      <c r="T725" s="6" t="str">
        <f t="array" aca="1" ref="T725:Y725" ca="1">IFERROR(IF(S725&lt;fRev1,(SQRT(dLowCoeffB^2+S725*dLowCoeffA*4)-dLowCoeffB)/(dLowCoeffA*2),
(SQRT(dHighCoeffB^2-(fRev1*fPower2*fPower3/dHighInterp1
-fRev2*fPower1*fPower3/dHighInterp2+fRev3*fPower1*fPower2/dHighInterp3-S725)
*dHighCoeffA*4)+dHighCoeffB)/(dHighCoeffA*2)),"-")</f>
        <v>-</v>
      </c>
      <c r="U725" s="3" t="str">
        <f ca="1"/>
        <v>-</v>
      </c>
      <c r="V725" s="3" t="str">
        <f ca="1"/>
        <v>-</v>
      </c>
      <c r="W725" s="3" t="str">
        <f ca="1"/>
        <v>-</v>
      </c>
      <c r="X725" s="3" t="str">
        <f ca="1"/>
        <v>-</v>
      </c>
      <c r="Y725" s="3" t="str">
        <f ca="1"/>
        <v>-</v>
      </c>
    </row>
    <row r="726" spans="1:25" x14ac:dyDescent="0.25">
      <c r="A726">
        <v>724</v>
      </c>
      <c r="B726" s="9">
        <f t="shared" si="107"/>
        <v>20.111111111111111</v>
      </c>
      <c r="C726" s="3">
        <f t="shared" ca="1" si="109"/>
        <v>6</v>
      </c>
      <c r="D726">
        <f t="shared" ca="1" si="110"/>
        <v>623.75860999999998</v>
      </c>
      <c r="E726" s="8">
        <f t="shared" ca="1" si="111"/>
        <v>1</v>
      </c>
      <c r="F726" s="8">
        <f t="shared" ca="1" si="112"/>
        <v>572</v>
      </c>
      <c r="G726" s="8">
        <f t="shared" ca="1" si="113"/>
        <v>2.1009471665802422</v>
      </c>
      <c r="H726" s="8" t="str">
        <f t="shared" ca="1" si="114"/>
        <v>-</v>
      </c>
      <c r="I726" s="8" t="str">
        <f t="shared" ca="1" si="115"/>
        <v>-</v>
      </c>
      <c r="K726" s="7">
        <f t="shared" ca="1" si="108"/>
        <v>623.75860999999998</v>
      </c>
      <c r="L726" s="7">
        <f t="array" aca="1" ref="L726:Q726" ca="1">IF(K726&lt;fPower1,(fPower1-K726)*K726*fRev0/dLowInterp1+(K726-fPower0)*K726*fRev1/dLowInterp2,
IF(K726&lt;fPower3,(K726-fPower2)*(K726-fPower3)*fRev1/dHighInterp1-(K726-fPower1)*(K726-fPower3)*fRev2/dHighInterp2+(K726-fPower1)*(K726-fPower2)*fRev3/dHighInterp3,1))</f>
        <v>1</v>
      </c>
      <c r="M726" s="8">
        <f ca="1"/>
        <v>1</v>
      </c>
      <c r="N726" s="8">
        <f ca="1"/>
        <v>1</v>
      </c>
      <c r="O726" s="8">
        <f ca="1"/>
        <v>1</v>
      </c>
      <c r="P726" s="8">
        <f ca="1"/>
        <v>1</v>
      </c>
      <c r="Q726" s="8">
        <f ca="1"/>
        <v>1</v>
      </c>
      <c r="S726" s="10" t="str">
        <f t="shared" ca="1" si="117"/>
        <v>-</v>
      </c>
      <c r="T726" s="6" t="str">
        <f t="array" aca="1" ref="T726:Y726" ca="1">IFERROR(IF(S726&lt;fRev1,(SQRT(dLowCoeffB^2+S726*dLowCoeffA*4)-dLowCoeffB)/(dLowCoeffA*2),
(SQRT(dHighCoeffB^2-(fRev1*fPower2*fPower3/dHighInterp1
-fRev2*fPower1*fPower3/dHighInterp2+fRev3*fPower1*fPower2/dHighInterp3-S726)
*dHighCoeffA*4)+dHighCoeffB)/(dHighCoeffA*2)),"-")</f>
        <v>-</v>
      </c>
      <c r="U726" s="3" t="str">
        <f ca="1"/>
        <v>-</v>
      </c>
      <c r="V726" s="3" t="str">
        <f ca="1"/>
        <v>-</v>
      </c>
      <c r="W726" s="3" t="str">
        <f ca="1"/>
        <v>-</v>
      </c>
      <c r="X726" s="3" t="str">
        <f ca="1"/>
        <v>-</v>
      </c>
      <c r="Y726" s="3" t="str">
        <f ca="1"/>
        <v>-</v>
      </c>
    </row>
    <row r="727" spans="1:25" x14ac:dyDescent="0.25">
      <c r="A727">
        <v>725</v>
      </c>
      <c r="B727" s="9">
        <f t="shared" si="107"/>
        <v>20.138888888888889</v>
      </c>
      <c r="C727" s="3">
        <f t="shared" ca="1" si="109"/>
        <v>6</v>
      </c>
      <c r="D727">
        <f t="shared" ca="1" si="110"/>
        <v>623.75860999999998</v>
      </c>
      <c r="E727" s="8">
        <f t="shared" ca="1" si="111"/>
        <v>1</v>
      </c>
      <c r="F727" s="8">
        <f t="shared" ca="1" si="112"/>
        <v>572</v>
      </c>
      <c r="G727" s="8">
        <f t="shared" ca="1" si="113"/>
        <v>2.1053607468271558</v>
      </c>
      <c r="H727" s="8" t="str">
        <f t="shared" ca="1" si="114"/>
        <v>-</v>
      </c>
      <c r="I727" s="8" t="str">
        <f t="shared" ca="1" si="115"/>
        <v>-</v>
      </c>
      <c r="K727" s="7">
        <f t="shared" ca="1" si="108"/>
        <v>623.75860999999998</v>
      </c>
      <c r="L727" s="7">
        <f t="array" aca="1" ref="L727:Q727" ca="1">IF(K727&lt;fPower1,(fPower1-K727)*K727*fRev0/dLowInterp1+(K727-fPower0)*K727*fRev1/dLowInterp2,
IF(K727&lt;fPower3,(K727-fPower2)*(K727-fPower3)*fRev1/dHighInterp1-(K727-fPower1)*(K727-fPower3)*fRev2/dHighInterp2+(K727-fPower1)*(K727-fPower2)*fRev3/dHighInterp3,1))</f>
        <v>1</v>
      </c>
      <c r="M727" s="8">
        <f ca="1"/>
        <v>1</v>
      </c>
      <c r="N727" s="8">
        <f ca="1"/>
        <v>1</v>
      </c>
      <c r="O727" s="8">
        <f ca="1"/>
        <v>1</v>
      </c>
      <c r="P727" s="8">
        <f ca="1"/>
        <v>1</v>
      </c>
      <c r="Q727" s="8">
        <f ca="1"/>
        <v>1</v>
      </c>
      <c r="S727" s="10" t="str">
        <f t="shared" ca="1" si="117"/>
        <v>-</v>
      </c>
      <c r="T727" s="6" t="str">
        <f t="array" aca="1" ref="T727:Y727" ca="1">IFERROR(IF(S727&lt;fRev1,(SQRT(dLowCoeffB^2+S727*dLowCoeffA*4)-dLowCoeffB)/(dLowCoeffA*2),
(SQRT(dHighCoeffB^2-(fRev1*fPower2*fPower3/dHighInterp1
-fRev2*fPower1*fPower3/dHighInterp2+fRev3*fPower1*fPower2/dHighInterp3-S727)
*dHighCoeffA*4)+dHighCoeffB)/(dHighCoeffA*2)),"-")</f>
        <v>-</v>
      </c>
      <c r="U727" s="3" t="str">
        <f ca="1"/>
        <v>-</v>
      </c>
      <c r="V727" s="3" t="str">
        <f ca="1"/>
        <v>-</v>
      </c>
      <c r="W727" s="3" t="str">
        <f ca="1"/>
        <v>-</v>
      </c>
      <c r="X727" s="3" t="str">
        <f ca="1"/>
        <v>-</v>
      </c>
      <c r="Y727" s="3" t="str">
        <f ca="1"/>
        <v>-</v>
      </c>
    </row>
    <row r="728" spans="1:25" x14ac:dyDescent="0.25">
      <c r="A728">
        <v>726</v>
      </c>
      <c r="B728" s="9">
        <f t="shared" si="107"/>
        <v>20.166666666666668</v>
      </c>
      <c r="C728" s="3">
        <f t="shared" ca="1" si="109"/>
        <v>6</v>
      </c>
      <c r="D728">
        <f t="shared" ca="1" si="110"/>
        <v>623.75860999999998</v>
      </c>
      <c r="E728" s="8">
        <f t="shared" ca="1" si="111"/>
        <v>1</v>
      </c>
      <c r="F728" s="8">
        <f t="shared" ca="1" si="112"/>
        <v>572</v>
      </c>
      <c r="G728" s="8">
        <f t="shared" ca="1" si="113"/>
        <v>2.1097743270740694</v>
      </c>
      <c r="H728" s="8" t="str">
        <f t="shared" ca="1" si="114"/>
        <v>-</v>
      </c>
      <c r="I728" s="8" t="str">
        <f t="shared" ca="1" si="115"/>
        <v>-</v>
      </c>
      <c r="K728" s="7">
        <f t="shared" ca="1" si="108"/>
        <v>623.75860999999998</v>
      </c>
      <c r="L728" s="7">
        <f t="array" aca="1" ref="L728:Q728" ca="1">IF(K728&lt;fPower1,(fPower1-K728)*K728*fRev0/dLowInterp1+(K728-fPower0)*K728*fRev1/dLowInterp2,
IF(K728&lt;fPower3,(K728-fPower2)*(K728-fPower3)*fRev1/dHighInterp1-(K728-fPower1)*(K728-fPower3)*fRev2/dHighInterp2+(K728-fPower1)*(K728-fPower2)*fRev3/dHighInterp3,1))</f>
        <v>1</v>
      </c>
      <c r="M728" s="8">
        <f ca="1"/>
        <v>1</v>
      </c>
      <c r="N728" s="8">
        <f ca="1"/>
        <v>1</v>
      </c>
      <c r="O728" s="8">
        <f ca="1"/>
        <v>1</v>
      </c>
      <c r="P728" s="8">
        <f ca="1"/>
        <v>1</v>
      </c>
      <c r="Q728" s="8">
        <f ca="1"/>
        <v>1</v>
      </c>
      <c r="S728" s="10" t="str">
        <f t="shared" ca="1" si="117"/>
        <v>-</v>
      </c>
      <c r="T728" s="6" t="str">
        <f t="array" aca="1" ref="T728:Y728" ca="1">IFERROR(IF(S728&lt;fRev1,(SQRT(dLowCoeffB^2+S728*dLowCoeffA*4)-dLowCoeffB)/(dLowCoeffA*2),
(SQRT(dHighCoeffB^2-(fRev1*fPower2*fPower3/dHighInterp1
-fRev2*fPower1*fPower3/dHighInterp2+fRev3*fPower1*fPower2/dHighInterp3-S728)
*dHighCoeffA*4)+dHighCoeffB)/(dHighCoeffA*2)),"-")</f>
        <v>-</v>
      </c>
      <c r="U728" s="3" t="str">
        <f ca="1"/>
        <v>-</v>
      </c>
      <c r="V728" s="3" t="str">
        <f ca="1"/>
        <v>-</v>
      </c>
      <c r="W728" s="3" t="str">
        <f ca="1"/>
        <v>-</v>
      </c>
      <c r="X728" s="3" t="str">
        <f ca="1"/>
        <v>-</v>
      </c>
      <c r="Y728" s="3" t="str">
        <f ca="1"/>
        <v>-</v>
      </c>
    </row>
    <row r="729" spans="1:25" x14ac:dyDescent="0.25">
      <c r="A729">
        <v>727</v>
      </c>
      <c r="B729" s="9">
        <f t="shared" si="107"/>
        <v>20.194444444444443</v>
      </c>
      <c r="C729" s="3">
        <f t="shared" ca="1" si="109"/>
        <v>6</v>
      </c>
      <c r="D729">
        <f t="shared" ca="1" si="110"/>
        <v>623.75860999999998</v>
      </c>
      <c r="E729" s="8">
        <f t="shared" ca="1" si="111"/>
        <v>1</v>
      </c>
      <c r="F729" s="8">
        <f t="shared" ca="1" si="112"/>
        <v>572</v>
      </c>
      <c r="G729" s="8">
        <f t="shared" ca="1" si="113"/>
        <v>2.1141879073209831</v>
      </c>
      <c r="H729" s="8" t="str">
        <f t="shared" ca="1" si="114"/>
        <v>-</v>
      </c>
      <c r="I729" s="8" t="str">
        <f t="shared" ca="1" si="115"/>
        <v>-</v>
      </c>
      <c r="K729" s="7">
        <f t="shared" ca="1" si="108"/>
        <v>623.75860999999998</v>
      </c>
      <c r="L729" s="7">
        <f t="array" aca="1" ref="L729:Q729" ca="1">IF(K729&lt;fPower1,(fPower1-K729)*K729*fRev0/dLowInterp1+(K729-fPower0)*K729*fRev1/dLowInterp2,
IF(K729&lt;fPower3,(K729-fPower2)*(K729-fPower3)*fRev1/dHighInterp1-(K729-fPower1)*(K729-fPower3)*fRev2/dHighInterp2+(K729-fPower1)*(K729-fPower2)*fRev3/dHighInterp3,1))</f>
        <v>1</v>
      </c>
      <c r="M729" s="8">
        <f ca="1"/>
        <v>1</v>
      </c>
      <c r="N729" s="8">
        <f ca="1"/>
        <v>1</v>
      </c>
      <c r="O729" s="8">
        <f ca="1"/>
        <v>1</v>
      </c>
      <c r="P729" s="8">
        <f ca="1"/>
        <v>1</v>
      </c>
      <c r="Q729" s="8">
        <f ca="1"/>
        <v>1</v>
      </c>
      <c r="S729" s="10" t="str">
        <f t="shared" ca="1" si="117"/>
        <v>-</v>
      </c>
      <c r="T729" s="6" t="str">
        <f t="array" aca="1" ref="T729:Y729" ca="1">IFERROR(IF(S729&lt;fRev1,(SQRT(dLowCoeffB^2+S729*dLowCoeffA*4)-dLowCoeffB)/(dLowCoeffA*2),
(SQRT(dHighCoeffB^2-(fRev1*fPower2*fPower3/dHighInterp1
-fRev2*fPower1*fPower3/dHighInterp2+fRev3*fPower1*fPower2/dHighInterp3-S729)
*dHighCoeffA*4)+dHighCoeffB)/(dHighCoeffA*2)),"-")</f>
        <v>-</v>
      </c>
      <c r="U729" s="3" t="str">
        <f ca="1"/>
        <v>-</v>
      </c>
      <c r="V729" s="3" t="str">
        <f ca="1"/>
        <v>-</v>
      </c>
      <c r="W729" s="3" t="str">
        <f ca="1"/>
        <v>-</v>
      </c>
      <c r="X729" s="3" t="str">
        <f ca="1"/>
        <v>-</v>
      </c>
      <c r="Y729" s="3" t="str">
        <f ca="1"/>
        <v>-</v>
      </c>
    </row>
    <row r="730" spans="1:25" x14ac:dyDescent="0.25">
      <c r="A730">
        <v>728</v>
      </c>
      <c r="B730" s="9">
        <f t="shared" si="107"/>
        <v>20.222222222222221</v>
      </c>
      <c r="C730" s="3">
        <f t="shared" ca="1" si="109"/>
        <v>6</v>
      </c>
      <c r="D730">
        <f t="shared" ca="1" si="110"/>
        <v>623.75860999999998</v>
      </c>
      <c r="E730" s="8">
        <f t="shared" ca="1" si="111"/>
        <v>1</v>
      </c>
      <c r="F730" s="8">
        <f t="shared" ca="1" si="112"/>
        <v>572</v>
      </c>
      <c r="G730" s="8">
        <f t="shared" ca="1" si="113"/>
        <v>2.1186014875678967</v>
      </c>
      <c r="H730" s="8" t="str">
        <f t="shared" ca="1" si="114"/>
        <v>-</v>
      </c>
      <c r="I730" s="8" t="str">
        <f t="shared" ca="1" si="115"/>
        <v>-</v>
      </c>
      <c r="K730" s="7">
        <f t="shared" ca="1" si="108"/>
        <v>623.75860999999998</v>
      </c>
      <c r="L730" s="7">
        <f t="array" aca="1" ref="L730:Q730" ca="1">IF(K730&lt;fPower1,(fPower1-K730)*K730*fRev0/dLowInterp1+(K730-fPower0)*K730*fRev1/dLowInterp2,
IF(K730&lt;fPower3,(K730-fPower2)*(K730-fPower3)*fRev1/dHighInterp1-(K730-fPower1)*(K730-fPower3)*fRev2/dHighInterp2+(K730-fPower1)*(K730-fPower2)*fRev3/dHighInterp3,1))</f>
        <v>1</v>
      </c>
      <c r="M730" s="8">
        <f ca="1"/>
        <v>1</v>
      </c>
      <c r="N730" s="8">
        <f ca="1"/>
        <v>1</v>
      </c>
      <c r="O730" s="8">
        <f ca="1"/>
        <v>1</v>
      </c>
      <c r="P730" s="8">
        <f ca="1"/>
        <v>1</v>
      </c>
      <c r="Q730" s="8">
        <f ca="1"/>
        <v>1</v>
      </c>
      <c r="S730" s="10" t="str">
        <f t="shared" ca="1" si="117"/>
        <v>-</v>
      </c>
      <c r="T730" s="6" t="str">
        <f t="array" aca="1" ref="T730:Y730" ca="1">IFERROR(IF(S730&lt;fRev1,(SQRT(dLowCoeffB^2+S730*dLowCoeffA*4)-dLowCoeffB)/(dLowCoeffA*2),
(SQRT(dHighCoeffB^2-(fRev1*fPower2*fPower3/dHighInterp1
-fRev2*fPower1*fPower3/dHighInterp2+fRev3*fPower1*fPower2/dHighInterp3-S730)
*dHighCoeffA*4)+dHighCoeffB)/(dHighCoeffA*2)),"-")</f>
        <v>-</v>
      </c>
      <c r="U730" s="3" t="str">
        <f ca="1"/>
        <v>-</v>
      </c>
      <c r="V730" s="3" t="str">
        <f ca="1"/>
        <v>-</v>
      </c>
      <c r="W730" s="3" t="str">
        <f ca="1"/>
        <v>-</v>
      </c>
      <c r="X730" s="3" t="str">
        <f ca="1"/>
        <v>-</v>
      </c>
      <c r="Y730" s="3" t="str">
        <f ca="1"/>
        <v>-</v>
      </c>
    </row>
    <row r="731" spans="1:25" x14ac:dyDescent="0.25">
      <c r="A731">
        <v>729</v>
      </c>
      <c r="B731" s="9">
        <f t="shared" si="107"/>
        <v>20.25</v>
      </c>
      <c r="C731" s="3">
        <f t="shared" ca="1" si="109"/>
        <v>6</v>
      </c>
      <c r="D731">
        <f t="shared" ca="1" si="110"/>
        <v>623.75860999999998</v>
      </c>
      <c r="E731" s="8">
        <f t="shared" ca="1" si="111"/>
        <v>1</v>
      </c>
      <c r="F731" s="8">
        <f t="shared" ca="1" si="112"/>
        <v>572</v>
      </c>
      <c r="G731" s="8">
        <f t="shared" ca="1" si="113"/>
        <v>2.1230150678148103</v>
      </c>
      <c r="H731" s="8" t="str">
        <f t="shared" ca="1" si="114"/>
        <v>-</v>
      </c>
      <c r="I731" s="8" t="str">
        <f t="shared" ca="1" si="115"/>
        <v>-</v>
      </c>
      <c r="K731" s="7">
        <f t="shared" ca="1" si="108"/>
        <v>623.75860999999998</v>
      </c>
      <c r="L731" s="7">
        <f t="array" aca="1" ref="L731:Q731" ca="1">IF(K731&lt;fPower1,(fPower1-K731)*K731*fRev0/dLowInterp1+(K731-fPower0)*K731*fRev1/dLowInterp2,
IF(K731&lt;fPower3,(K731-fPower2)*(K731-fPower3)*fRev1/dHighInterp1-(K731-fPower1)*(K731-fPower3)*fRev2/dHighInterp2+(K731-fPower1)*(K731-fPower2)*fRev3/dHighInterp3,1))</f>
        <v>1</v>
      </c>
      <c r="M731" s="8">
        <f ca="1"/>
        <v>1</v>
      </c>
      <c r="N731" s="8">
        <f ca="1"/>
        <v>1</v>
      </c>
      <c r="O731" s="8">
        <f ca="1"/>
        <v>1</v>
      </c>
      <c r="P731" s="8">
        <f ca="1"/>
        <v>1</v>
      </c>
      <c r="Q731" s="8">
        <f ca="1"/>
        <v>1</v>
      </c>
      <c r="S731" s="10" t="str">
        <f t="shared" ca="1" si="117"/>
        <v>-</v>
      </c>
      <c r="T731" s="6" t="str">
        <f t="array" aca="1" ref="T731:Y731" ca="1">IFERROR(IF(S731&lt;fRev1,(SQRT(dLowCoeffB^2+S731*dLowCoeffA*4)-dLowCoeffB)/(dLowCoeffA*2),
(SQRT(dHighCoeffB^2-(fRev1*fPower2*fPower3/dHighInterp1
-fRev2*fPower1*fPower3/dHighInterp2+fRev3*fPower1*fPower2/dHighInterp3-S731)
*dHighCoeffA*4)+dHighCoeffB)/(dHighCoeffA*2)),"-")</f>
        <v>-</v>
      </c>
      <c r="U731" s="3" t="str">
        <f ca="1"/>
        <v>-</v>
      </c>
      <c r="V731" s="3" t="str">
        <f ca="1"/>
        <v>-</v>
      </c>
      <c r="W731" s="3" t="str">
        <f ca="1"/>
        <v>-</v>
      </c>
      <c r="X731" s="3" t="str">
        <f ca="1"/>
        <v>-</v>
      </c>
      <c r="Y731" s="3" t="str">
        <f ca="1"/>
        <v>-</v>
      </c>
    </row>
    <row r="732" spans="1:25" x14ac:dyDescent="0.25">
      <c r="A732">
        <v>730</v>
      </c>
      <c r="B732" s="9">
        <f t="shared" si="107"/>
        <v>20.277777777777779</v>
      </c>
      <c r="C732" s="3">
        <f t="shared" ca="1" si="109"/>
        <v>6</v>
      </c>
      <c r="D732">
        <f t="shared" ca="1" si="110"/>
        <v>623.75860999999998</v>
      </c>
      <c r="E732" s="8">
        <f t="shared" ca="1" si="111"/>
        <v>1</v>
      </c>
      <c r="F732" s="8">
        <f t="shared" ca="1" si="112"/>
        <v>572</v>
      </c>
      <c r="G732" s="8">
        <f t="shared" ca="1" si="113"/>
        <v>2.1274286480617239</v>
      </c>
      <c r="H732" s="8" t="str">
        <f t="shared" ca="1" si="114"/>
        <v>-</v>
      </c>
      <c r="I732" s="8" t="str">
        <f t="shared" ca="1" si="115"/>
        <v>-</v>
      </c>
      <c r="K732" s="7">
        <f t="shared" ca="1" si="108"/>
        <v>623.75860999999998</v>
      </c>
      <c r="L732" s="7">
        <f t="array" aca="1" ref="L732:Q732" ca="1">IF(K732&lt;fPower1,(fPower1-K732)*K732*fRev0/dLowInterp1+(K732-fPower0)*K732*fRev1/dLowInterp2,
IF(K732&lt;fPower3,(K732-fPower2)*(K732-fPower3)*fRev1/dHighInterp1-(K732-fPower1)*(K732-fPower3)*fRev2/dHighInterp2+(K732-fPower1)*(K732-fPower2)*fRev3/dHighInterp3,1))</f>
        <v>1</v>
      </c>
      <c r="M732" s="8">
        <f ca="1"/>
        <v>1</v>
      </c>
      <c r="N732" s="8">
        <f ca="1"/>
        <v>1</v>
      </c>
      <c r="O732" s="8">
        <f ca="1"/>
        <v>1</v>
      </c>
      <c r="P732" s="8">
        <f ca="1"/>
        <v>1</v>
      </c>
      <c r="Q732" s="8">
        <f ca="1"/>
        <v>1</v>
      </c>
      <c r="S732" s="10" t="str">
        <f t="shared" ca="1" si="117"/>
        <v>-</v>
      </c>
      <c r="T732" s="6" t="str">
        <f t="array" aca="1" ref="T732:Y732" ca="1">IFERROR(IF(S732&lt;fRev1,(SQRT(dLowCoeffB^2+S732*dLowCoeffA*4)-dLowCoeffB)/(dLowCoeffA*2),
(SQRT(dHighCoeffB^2-(fRev1*fPower2*fPower3/dHighInterp1
-fRev2*fPower1*fPower3/dHighInterp2+fRev3*fPower1*fPower2/dHighInterp3-S732)
*dHighCoeffA*4)+dHighCoeffB)/(dHighCoeffA*2)),"-")</f>
        <v>-</v>
      </c>
      <c r="U732" s="3" t="str">
        <f ca="1"/>
        <v>-</v>
      </c>
      <c r="V732" s="3" t="str">
        <f ca="1"/>
        <v>-</v>
      </c>
      <c r="W732" s="3" t="str">
        <f ca="1"/>
        <v>-</v>
      </c>
      <c r="X732" s="3" t="str">
        <f ca="1"/>
        <v>-</v>
      </c>
      <c r="Y732" s="3" t="str">
        <f ca="1"/>
        <v>-</v>
      </c>
    </row>
    <row r="733" spans="1:25" x14ac:dyDescent="0.25">
      <c r="A733">
        <v>731</v>
      </c>
      <c r="B733" s="9">
        <f t="shared" si="107"/>
        <v>20.305555555555557</v>
      </c>
      <c r="C733" s="3">
        <f t="shared" ca="1" si="109"/>
        <v>6</v>
      </c>
      <c r="D733">
        <f t="shared" ca="1" si="110"/>
        <v>623.75860999999998</v>
      </c>
      <c r="E733" s="8">
        <f t="shared" ca="1" si="111"/>
        <v>1</v>
      </c>
      <c r="F733" s="8">
        <f t="shared" ca="1" si="112"/>
        <v>572</v>
      </c>
      <c r="G733" s="8">
        <f t="shared" ca="1" si="113"/>
        <v>2.1318422283086376</v>
      </c>
      <c r="H733" s="8" t="str">
        <f t="shared" ca="1" si="114"/>
        <v>-</v>
      </c>
      <c r="I733" s="8" t="str">
        <f t="shared" ca="1" si="115"/>
        <v>-</v>
      </c>
      <c r="K733" s="7">
        <f t="shared" ca="1" si="108"/>
        <v>623.75860999999998</v>
      </c>
      <c r="L733" s="7">
        <f t="array" aca="1" ref="L733:Q733" ca="1">IF(K733&lt;fPower1,(fPower1-K733)*K733*fRev0/dLowInterp1+(K733-fPower0)*K733*fRev1/dLowInterp2,
IF(K733&lt;fPower3,(K733-fPower2)*(K733-fPower3)*fRev1/dHighInterp1-(K733-fPower1)*(K733-fPower3)*fRev2/dHighInterp2+(K733-fPower1)*(K733-fPower2)*fRev3/dHighInterp3,1))</f>
        <v>1</v>
      </c>
      <c r="M733" s="8">
        <f ca="1"/>
        <v>1</v>
      </c>
      <c r="N733" s="8">
        <f ca="1"/>
        <v>1</v>
      </c>
      <c r="O733" s="8">
        <f ca="1"/>
        <v>1</v>
      </c>
      <c r="P733" s="8">
        <f ca="1"/>
        <v>1</v>
      </c>
      <c r="Q733" s="8">
        <f ca="1"/>
        <v>1</v>
      </c>
      <c r="S733" s="10" t="str">
        <f t="shared" ca="1" si="117"/>
        <v>-</v>
      </c>
      <c r="T733" s="6" t="str">
        <f t="array" aca="1" ref="T733:Y733" ca="1">IFERROR(IF(S733&lt;fRev1,(SQRT(dLowCoeffB^2+S733*dLowCoeffA*4)-dLowCoeffB)/(dLowCoeffA*2),
(SQRT(dHighCoeffB^2-(fRev1*fPower2*fPower3/dHighInterp1
-fRev2*fPower1*fPower3/dHighInterp2+fRev3*fPower1*fPower2/dHighInterp3-S733)
*dHighCoeffA*4)+dHighCoeffB)/(dHighCoeffA*2)),"-")</f>
        <v>-</v>
      </c>
      <c r="U733" s="3" t="str">
        <f ca="1"/>
        <v>-</v>
      </c>
      <c r="V733" s="3" t="str">
        <f ca="1"/>
        <v>-</v>
      </c>
      <c r="W733" s="3" t="str">
        <f ca="1"/>
        <v>-</v>
      </c>
      <c r="X733" s="3" t="str">
        <f ca="1"/>
        <v>-</v>
      </c>
      <c r="Y733" s="3" t="str">
        <f ca="1"/>
        <v>-</v>
      </c>
    </row>
    <row r="734" spans="1:25" x14ac:dyDescent="0.25">
      <c r="A734">
        <v>732</v>
      </c>
      <c r="B734" s="9">
        <f t="shared" si="107"/>
        <v>20.333333333333332</v>
      </c>
      <c r="C734" s="3">
        <f t="shared" ca="1" si="109"/>
        <v>6</v>
      </c>
      <c r="D734">
        <f t="shared" ca="1" si="110"/>
        <v>623.75860999999998</v>
      </c>
      <c r="E734" s="8">
        <f t="shared" ca="1" si="111"/>
        <v>1</v>
      </c>
      <c r="F734" s="8">
        <f t="shared" ca="1" si="112"/>
        <v>572</v>
      </c>
      <c r="G734" s="8">
        <f t="shared" ca="1" si="113"/>
        <v>2.1362558085555512</v>
      </c>
      <c r="H734" s="8" t="str">
        <f t="shared" ca="1" si="114"/>
        <v>-</v>
      </c>
      <c r="I734" s="8" t="str">
        <f t="shared" ca="1" si="115"/>
        <v>-</v>
      </c>
      <c r="K734" s="7">
        <f t="shared" ca="1" si="108"/>
        <v>623.75860999999998</v>
      </c>
      <c r="L734" s="7">
        <f t="array" aca="1" ref="L734:Q734" ca="1">IF(K734&lt;fPower1,(fPower1-K734)*K734*fRev0/dLowInterp1+(K734-fPower0)*K734*fRev1/dLowInterp2,
IF(K734&lt;fPower3,(K734-fPower2)*(K734-fPower3)*fRev1/dHighInterp1-(K734-fPower1)*(K734-fPower3)*fRev2/dHighInterp2+(K734-fPower1)*(K734-fPower2)*fRev3/dHighInterp3,1))</f>
        <v>1</v>
      </c>
      <c r="M734" s="8">
        <f ca="1"/>
        <v>1</v>
      </c>
      <c r="N734" s="8">
        <f ca="1"/>
        <v>1</v>
      </c>
      <c r="O734" s="8">
        <f ca="1"/>
        <v>1</v>
      </c>
      <c r="P734" s="8">
        <f ca="1"/>
        <v>1</v>
      </c>
      <c r="Q734" s="8">
        <f ca="1"/>
        <v>1</v>
      </c>
      <c r="S734" s="10" t="str">
        <f t="shared" ca="1" si="117"/>
        <v>-</v>
      </c>
      <c r="T734" s="6" t="str">
        <f t="array" aca="1" ref="T734:Y734" ca="1">IFERROR(IF(S734&lt;fRev1,(SQRT(dLowCoeffB^2+S734*dLowCoeffA*4)-dLowCoeffB)/(dLowCoeffA*2),
(SQRT(dHighCoeffB^2-(fRev1*fPower2*fPower3/dHighInterp1
-fRev2*fPower1*fPower3/dHighInterp2+fRev3*fPower1*fPower2/dHighInterp3-S734)
*dHighCoeffA*4)+dHighCoeffB)/(dHighCoeffA*2)),"-")</f>
        <v>-</v>
      </c>
      <c r="U734" s="3" t="str">
        <f ca="1"/>
        <v>-</v>
      </c>
      <c r="V734" s="3" t="str">
        <f ca="1"/>
        <v>-</v>
      </c>
      <c r="W734" s="3" t="str">
        <f ca="1"/>
        <v>-</v>
      </c>
      <c r="X734" s="3" t="str">
        <f ca="1"/>
        <v>-</v>
      </c>
      <c r="Y734" s="3" t="str">
        <f ca="1"/>
        <v>-</v>
      </c>
    </row>
    <row r="735" spans="1:25" x14ac:dyDescent="0.25">
      <c r="A735">
        <v>733</v>
      </c>
      <c r="B735" s="9">
        <f t="shared" si="107"/>
        <v>20.361111111111111</v>
      </c>
      <c r="C735" s="3">
        <f t="shared" ca="1" si="109"/>
        <v>6</v>
      </c>
      <c r="D735">
        <f t="shared" ca="1" si="110"/>
        <v>623.75860999999998</v>
      </c>
      <c r="E735" s="8">
        <f t="shared" ca="1" si="111"/>
        <v>1</v>
      </c>
      <c r="F735" s="8">
        <f t="shared" ca="1" si="112"/>
        <v>572</v>
      </c>
      <c r="G735" s="8">
        <f t="shared" ca="1" si="113"/>
        <v>2.1406693888024648</v>
      </c>
      <c r="H735" s="8" t="str">
        <f t="shared" ca="1" si="114"/>
        <v>-</v>
      </c>
      <c r="I735" s="8" t="str">
        <f t="shared" ca="1" si="115"/>
        <v>-</v>
      </c>
      <c r="K735" s="7">
        <f t="shared" ca="1" si="108"/>
        <v>623.75860999999998</v>
      </c>
      <c r="L735" s="7">
        <f t="array" aca="1" ref="L735:Q735" ca="1">IF(K735&lt;fPower1,(fPower1-K735)*K735*fRev0/dLowInterp1+(K735-fPower0)*K735*fRev1/dLowInterp2,
IF(K735&lt;fPower3,(K735-fPower2)*(K735-fPower3)*fRev1/dHighInterp1-(K735-fPower1)*(K735-fPower3)*fRev2/dHighInterp2+(K735-fPower1)*(K735-fPower2)*fRev3/dHighInterp3,1))</f>
        <v>1</v>
      </c>
      <c r="M735" s="8">
        <f ca="1"/>
        <v>1</v>
      </c>
      <c r="N735" s="8">
        <f ca="1"/>
        <v>1</v>
      </c>
      <c r="O735" s="8">
        <f ca="1"/>
        <v>1</v>
      </c>
      <c r="P735" s="8">
        <f ca="1"/>
        <v>1</v>
      </c>
      <c r="Q735" s="8">
        <f ca="1"/>
        <v>1</v>
      </c>
      <c r="S735" s="10" t="str">
        <f t="shared" ca="1" si="117"/>
        <v>-</v>
      </c>
      <c r="T735" s="6" t="str">
        <f t="array" aca="1" ref="T735:Y735" ca="1">IFERROR(IF(S735&lt;fRev1,(SQRT(dLowCoeffB^2+S735*dLowCoeffA*4)-dLowCoeffB)/(dLowCoeffA*2),
(SQRT(dHighCoeffB^2-(fRev1*fPower2*fPower3/dHighInterp1
-fRev2*fPower1*fPower3/dHighInterp2+fRev3*fPower1*fPower2/dHighInterp3-S735)
*dHighCoeffA*4)+dHighCoeffB)/(dHighCoeffA*2)),"-")</f>
        <v>-</v>
      </c>
      <c r="U735" s="3" t="str">
        <f ca="1"/>
        <v>-</v>
      </c>
      <c r="V735" s="3" t="str">
        <f ca="1"/>
        <v>-</v>
      </c>
      <c r="W735" s="3" t="str">
        <f ca="1"/>
        <v>-</v>
      </c>
      <c r="X735" s="3" t="str">
        <f ca="1"/>
        <v>-</v>
      </c>
      <c r="Y735" s="3" t="str">
        <f ca="1"/>
        <v>-</v>
      </c>
    </row>
    <row r="736" spans="1:25" x14ac:dyDescent="0.25">
      <c r="A736">
        <v>734</v>
      </c>
      <c r="B736" s="9">
        <f t="shared" si="107"/>
        <v>20.388888888888889</v>
      </c>
      <c r="C736" s="3">
        <f t="shared" ca="1" si="109"/>
        <v>6</v>
      </c>
      <c r="D736">
        <f t="shared" ca="1" si="110"/>
        <v>623.75860999999998</v>
      </c>
      <c r="E736" s="8">
        <f t="shared" ca="1" si="111"/>
        <v>1</v>
      </c>
      <c r="F736" s="8">
        <f t="shared" ca="1" si="112"/>
        <v>572</v>
      </c>
      <c r="G736" s="8">
        <f t="shared" ca="1" si="113"/>
        <v>2.1450829690493785</v>
      </c>
      <c r="H736" s="8" t="str">
        <f t="shared" ca="1" si="114"/>
        <v>-</v>
      </c>
      <c r="I736" s="8" t="str">
        <f t="shared" ca="1" si="115"/>
        <v>-</v>
      </c>
      <c r="K736" s="7">
        <f t="shared" ca="1" si="108"/>
        <v>623.75860999999998</v>
      </c>
      <c r="L736" s="7">
        <f t="array" aca="1" ref="L736:Q736" ca="1">IF(K736&lt;fPower1,(fPower1-K736)*K736*fRev0/dLowInterp1+(K736-fPower0)*K736*fRev1/dLowInterp2,
IF(K736&lt;fPower3,(K736-fPower2)*(K736-fPower3)*fRev1/dHighInterp1-(K736-fPower1)*(K736-fPower3)*fRev2/dHighInterp2+(K736-fPower1)*(K736-fPower2)*fRev3/dHighInterp3,1))</f>
        <v>1</v>
      </c>
      <c r="M736" s="8">
        <f ca="1"/>
        <v>1</v>
      </c>
      <c r="N736" s="8">
        <f ca="1"/>
        <v>1</v>
      </c>
      <c r="O736" s="8">
        <f ca="1"/>
        <v>1</v>
      </c>
      <c r="P736" s="8">
        <f ca="1"/>
        <v>1</v>
      </c>
      <c r="Q736" s="8">
        <f ca="1"/>
        <v>1</v>
      </c>
      <c r="S736" s="10" t="str">
        <f t="shared" ca="1" si="117"/>
        <v>-</v>
      </c>
      <c r="T736" s="6" t="str">
        <f t="array" aca="1" ref="T736:Y736" ca="1">IFERROR(IF(S736&lt;fRev1,(SQRT(dLowCoeffB^2+S736*dLowCoeffA*4)-dLowCoeffB)/(dLowCoeffA*2),
(SQRT(dHighCoeffB^2-(fRev1*fPower2*fPower3/dHighInterp1
-fRev2*fPower1*fPower3/dHighInterp2+fRev3*fPower1*fPower2/dHighInterp3-S736)
*dHighCoeffA*4)+dHighCoeffB)/(dHighCoeffA*2)),"-")</f>
        <v>-</v>
      </c>
      <c r="U736" s="3" t="str">
        <f ca="1"/>
        <v>-</v>
      </c>
      <c r="V736" s="3" t="str">
        <f ca="1"/>
        <v>-</v>
      </c>
      <c r="W736" s="3" t="str">
        <f ca="1"/>
        <v>-</v>
      </c>
      <c r="X736" s="3" t="str">
        <f ca="1"/>
        <v>-</v>
      </c>
      <c r="Y736" s="3" t="str">
        <f ca="1"/>
        <v>-</v>
      </c>
    </row>
    <row r="737" spans="1:25" x14ac:dyDescent="0.25">
      <c r="A737">
        <v>735</v>
      </c>
      <c r="B737" s="9">
        <f t="shared" si="107"/>
        <v>20.416666666666668</v>
      </c>
      <c r="C737" s="3">
        <f t="shared" ca="1" si="109"/>
        <v>6</v>
      </c>
      <c r="D737">
        <f t="shared" ca="1" si="110"/>
        <v>623.75860999999998</v>
      </c>
      <c r="E737" s="8">
        <f t="shared" ca="1" si="111"/>
        <v>1</v>
      </c>
      <c r="F737" s="8">
        <f t="shared" ca="1" si="112"/>
        <v>572</v>
      </c>
      <c r="G737" s="8">
        <f t="shared" ca="1" si="113"/>
        <v>2.1494965492962921</v>
      </c>
      <c r="H737" s="8" t="str">
        <f t="shared" ca="1" si="114"/>
        <v>-</v>
      </c>
      <c r="I737" s="8" t="str">
        <f t="shared" ca="1" si="115"/>
        <v>-</v>
      </c>
      <c r="K737" s="7">
        <f t="shared" ca="1" si="108"/>
        <v>623.75860999999998</v>
      </c>
      <c r="L737" s="7">
        <f t="array" aca="1" ref="L737:Q737" ca="1">IF(K737&lt;fPower1,(fPower1-K737)*K737*fRev0/dLowInterp1+(K737-fPower0)*K737*fRev1/dLowInterp2,
IF(K737&lt;fPower3,(K737-fPower2)*(K737-fPower3)*fRev1/dHighInterp1-(K737-fPower1)*(K737-fPower3)*fRev2/dHighInterp2+(K737-fPower1)*(K737-fPower2)*fRev3/dHighInterp3,1))</f>
        <v>1</v>
      </c>
      <c r="M737" s="8">
        <f ca="1"/>
        <v>1</v>
      </c>
      <c r="N737" s="8">
        <f ca="1"/>
        <v>1</v>
      </c>
      <c r="O737" s="8">
        <f ca="1"/>
        <v>1</v>
      </c>
      <c r="P737" s="8">
        <f ca="1"/>
        <v>1</v>
      </c>
      <c r="Q737" s="8">
        <f ca="1"/>
        <v>1</v>
      </c>
      <c r="S737" s="10" t="str">
        <f t="shared" ca="1" si="117"/>
        <v>-</v>
      </c>
      <c r="T737" s="6" t="str">
        <f t="array" aca="1" ref="T737:Y737" ca="1">IFERROR(IF(S737&lt;fRev1,(SQRT(dLowCoeffB^2+S737*dLowCoeffA*4)-dLowCoeffB)/(dLowCoeffA*2),
(SQRT(dHighCoeffB^2-(fRev1*fPower2*fPower3/dHighInterp1
-fRev2*fPower1*fPower3/dHighInterp2+fRev3*fPower1*fPower2/dHighInterp3-S737)
*dHighCoeffA*4)+dHighCoeffB)/(dHighCoeffA*2)),"-")</f>
        <v>-</v>
      </c>
      <c r="U737" s="3" t="str">
        <f ca="1"/>
        <v>-</v>
      </c>
      <c r="V737" s="3" t="str">
        <f ca="1"/>
        <v>-</v>
      </c>
      <c r="W737" s="3" t="str">
        <f ca="1"/>
        <v>-</v>
      </c>
      <c r="X737" s="3" t="str">
        <f ca="1"/>
        <v>-</v>
      </c>
      <c r="Y737" s="3" t="str">
        <f ca="1"/>
        <v>-</v>
      </c>
    </row>
    <row r="738" spans="1:25" x14ac:dyDescent="0.25">
      <c r="A738">
        <v>736</v>
      </c>
      <c r="B738" s="9">
        <f t="shared" si="107"/>
        <v>20.444444444444443</v>
      </c>
      <c r="C738" s="3">
        <f t="shared" ca="1" si="109"/>
        <v>6</v>
      </c>
      <c r="D738">
        <f t="shared" ca="1" si="110"/>
        <v>623.75860999999998</v>
      </c>
      <c r="E738" s="8">
        <f t="shared" ca="1" si="111"/>
        <v>1</v>
      </c>
      <c r="F738" s="8">
        <f t="shared" ca="1" si="112"/>
        <v>572</v>
      </c>
      <c r="G738" s="8">
        <f t="shared" ca="1" si="113"/>
        <v>2.1539101295432057</v>
      </c>
      <c r="H738" s="8" t="str">
        <f t="shared" ca="1" si="114"/>
        <v>-</v>
      </c>
      <c r="I738" s="8" t="str">
        <f t="shared" ca="1" si="115"/>
        <v>-</v>
      </c>
      <c r="K738" s="7">
        <f t="shared" ca="1" si="108"/>
        <v>623.75860999999998</v>
      </c>
      <c r="L738" s="7">
        <f t="array" aca="1" ref="L738:Q738" ca="1">IF(K738&lt;fPower1,(fPower1-K738)*K738*fRev0/dLowInterp1+(K738-fPower0)*K738*fRev1/dLowInterp2,
IF(K738&lt;fPower3,(K738-fPower2)*(K738-fPower3)*fRev1/dHighInterp1-(K738-fPower1)*(K738-fPower3)*fRev2/dHighInterp2+(K738-fPower1)*(K738-fPower2)*fRev3/dHighInterp3,1))</f>
        <v>1</v>
      </c>
      <c r="M738" s="8">
        <f ca="1"/>
        <v>1</v>
      </c>
      <c r="N738" s="8">
        <f ca="1"/>
        <v>1</v>
      </c>
      <c r="O738" s="8">
        <f ca="1"/>
        <v>1</v>
      </c>
      <c r="P738" s="8">
        <f ca="1"/>
        <v>1</v>
      </c>
      <c r="Q738" s="8">
        <f ca="1"/>
        <v>1</v>
      </c>
      <c r="S738" s="10" t="str">
        <f t="shared" ca="1" si="117"/>
        <v>-</v>
      </c>
      <c r="T738" s="6" t="str">
        <f t="array" aca="1" ref="T738:Y738" ca="1">IFERROR(IF(S738&lt;fRev1,(SQRT(dLowCoeffB^2+S738*dLowCoeffA*4)-dLowCoeffB)/(dLowCoeffA*2),
(SQRT(dHighCoeffB^2-(fRev1*fPower2*fPower3/dHighInterp1
-fRev2*fPower1*fPower3/dHighInterp2+fRev3*fPower1*fPower2/dHighInterp3-S738)
*dHighCoeffA*4)+dHighCoeffB)/(dHighCoeffA*2)),"-")</f>
        <v>-</v>
      </c>
      <c r="U738" s="3" t="str">
        <f ca="1"/>
        <v>-</v>
      </c>
      <c r="V738" s="3" t="str">
        <f ca="1"/>
        <v>-</v>
      </c>
      <c r="W738" s="3" t="str">
        <f ca="1"/>
        <v>-</v>
      </c>
      <c r="X738" s="3" t="str">
        <f ca="1"/>
        <v>-</v>
      </c>
      <c r="Y738" s="3" t="str">
        <f ca="1"/>
        <v>-</v>
      </c>
    </row>
    <row r="739" spans="1:25" x14ac:dyDescent="0.25">
      <c r="A739">
        <v>737</v>
      </c>
      <c r="B739" s="9">
        <f t="shared" si="107"/>
        <v>20.472222222222221</v>
      </c>
      <c r="C739" s="3">
        <f t="shared" ca="1" si="109"/>
        <v>6</v>
      </c>
      <c r="D739">
        <f t="shared" ca="1" si="110"/>
        <v>623.75860999999998</v>
      </c>
      <c r="E739" s="8">
        <f t="shared" ca="1" si="111"/>
        <v>1</v>
      </c>
      <c r="F739" s="8">
        <f t="shared" ca="1" si="112"/>
        <v>572</v>
      </c>
      <c r="G739" s="8">
        <f t="shared" ca="1" si="113"/>
        <v>2.1583237097901193</v>
      </c>
      <c r="H739" s="8" t="str">
        <f t="shared" ca="1" si="114"/>
        <v>-</v>
      </c>
      <c r="I739" s="8" t="str">
        <f t="shared" ca="1" si="115"/>
        <v>-</v>
      </c>
      <c r="K739" s="7">
        <f t="shared" ca="1" si="108"/>
        <v>623.75860999999998</v>
      </c>
      <c r="L739" s="7">
        <f t="array" aca="1" ref="L739:Q739" ca="1">IF(K739&lt;fPower1,(fPower1-K739)*K739*fRev0/dLowInterp1+(K739-fPower0)*K739*fRev1/dLowInterp2,
IF(K739&lt;fPower3,(K739-fPower2)*(K739-fPower3)*fRev1/dHighInterp1-(K739-fPower1)*(K739-fPower3)*fRev2/dHighInterp2+(K739-fPower1)*(K739-fPower2)*fRev3/dHighInterp3,1))</f>
        <v>1</v>
      </c>
      <c r="M739" s="8">
        <f ca="1"/>
        <v>1</v>
      </c>
      <c r="N739" s="8">
        <f ca="1"/>
        <v>1</v>
      </c>
      <c r="O739" s="8">
        <f ca="1"/>
        <v>1</v>
      </c>
      <c r="P739" s="8">
        <f ca="1"/>
        <v>1</v>
      </c>
      <c r="Q739" s="8">
        <f ca="1"/>
        <v>1</v>
      </c>
      <c r="S739" s="10" t="str">
        <f t="shared" ca="1" si="117"/>
        <v>-</v>
      </c>
      <c r="T739" s="6" t="str">
        <f t="array" aca="1" ref="T739:Y739" ca="1">IFERROR(IF(S739&lt;fRev1,(SQRT(dLowCoeffB^2+S739*dLowCoeffA*4)-dLowCoeffB)/(dLowCoeffA*2),
(SQRT(dHighCoeffB^2-(fRev1*fPower2*fPower3/dHighInterp1
-fRev2*fPower1*fPower3/dHighInterp2+fRev3*fPower1*fPower2/dHighInterp3-S739)
*dHighCoeffA*4)+dHighCoeffB)/(dHighCoeffA*2)),"-")</f>
        <v>-</v>
      </c>
      <c r="U739" s="3" t="str">
        <f ca="1"/>
        <v>-</v>
      </c>
      <c r="V739" s="3" t="str">
        <f ca="1"/>
        <v>-</v>
      </c>
      <c r="W739" s="3" t="str">
        <f ca="1"/>
        <v>-</v>
      </c>
      <c r="X739" s="3" t="str">
        <f ca="1"/>
        <v>-</v>
      </c>
      <c r="Y739" s="3" t="str">
        <f ca="1"/>
        <v>-</v>
      </c>
    </row>
    <row r="740" spans="1:25" x14ac:dyDescent="0.25">
      <c r="A740">
        <v>738</v>
      </c>
      <c r="B740" s="9">
        <f t="shared" si="107"/>
        <v>20.5</v>
      </c>
      <c r="C740" s="3">
        <f t="shared" ca="1" si="109"/>
        <v>6</v>
      </c>
      <c r="D740">
        <f t="shared" ca="1" si="110"/>
        <v>623.75860999999998</v>
      </c>
      <c r="E740" s="8">
        <f t="shared" ca="1" si="111"/>
        <v>1</v>
      </c>
      <c r="F740" s="8">
        <f t="shared" ca="1" si="112"/>
        <v>572</v>
      </c>
      <c r="G740" s="8">
        <f t="shared" ca="1" si="113"/>
        <v>2.162737290037033</v>
      </c>
      <c r="H740" s="8" t="str">
        <f t="shared" ca="1" si="114"/>
        <v>-</v>
      </c>
      <c r="I740" s="8" t="str">
        <f t="shared" ca="1" si="115"/>
        <v>-</v>
      </c>
      <c r="K740" s="7">
        <f t="shared" ca="1" si="108"/>
        <v>623.75860999999998</v>
      </c>
      <c r="L740" s="7">
        <f t="array" aca="1" ref="L740:Q740" ca="1">IF(K740&lt;fPower1,(fPower1-K740)*K740*fRev0/dLowInterp1+(K740-fPower0)*K740*fRev1/dLowInterp2,
IF(K740&lt;fPower3,(K740-fPower2)*(K740-fPower3)*fRev1/dHighInterp1-(K740-fPower1)*(K740-fPower3)*fRev2/dHighInterp2+(K740-fPower1)*(K740-fPower2)*fRev3/dHighInterp3,1))</f>
        <v>1</v>
      </c>
      <c r="M740" s="8">
        <f ca="1"/>
        <v>1</v>
      </c>
      <c r="N740" s="8">
        <f ca="1"/>
        <v>1</v>
      </c>
      <c r="O740" s="8">
        <f ca="1"/>
        <v>1</v>
      </c>
      <c r="P740" s="8">
        <f ca="1"/>
        <v>1</v>
      </c>
      <c r="Q740" s="8">
        <f ca="1"/>
        <v>1</v>
      </c>
      <c r="S740" s="10" t="str">
        <f t="shared" ca="1" si="117"/>
        <v>-</v>
      </c>
      <c r="T740" s="6" t="str">
        <f t="array" aca="1" ref="T740:Y740" ca="1">IFERROR(IF(S740&lt;fRev1,(SQRT(dLowCoeffB^2+S740*dLowCoeffA*4)-dLowCoeffB)/(dLowCoeffA*2),
(SQRT(dHighCoeffB^2-(fRev1*fPower2*fPower3/dHighInterp1
-fRev2*fPower1*fPower3/dHighInterp2+fRev3*fPower1*fPower2/dHighInterp3-S740)
*dHighCoeffA*4)+dHighCoeffB)/(dHighCoeffA*2)),"-")</f>
        <v>-</v>
      </c>
      <c r="U740" s="3" t="str">
        <f ca="1"/>
        <v>-</v>
      </c>
      <c r="V740" s="3" t="str">
        <f ca="1"/>
        <v>-</v>
      </c>
      <c r="W740" s="3" t="str">
        <f ca="1"/>
        <v>-</v>
      </c>
      <c r="X740" s="3" t="str">
        <f ca="1"/>
        <v>-</v>
      </c>
      <c r="Y740" s="3" t="str">
        <f ca="1"/>
        <v>-</v>
      </c>
    </row>
    <row r="741" spans="1:25" x14ac:dyDescent="0.25">
      <c r="A741">
        <v>739</v>
      </c>
      <c r="B741" s="9">
        <f t="shared" si="107"/>
        <v>20.527777777777779</v>
      </c>
      <c r="C741" s="3">
        <f t="shared" ca="1" si="109"/>
        <v>6</v>
      </c>
      <c r="D741">
        <f t="shared" ca="1" si="110"/>
        <v>623.75860999999998</v>
      </c>
      <c r="E741" s="8">
        <f t="shared" ca="1" si="111"/>
        <v>1</v>
      </c>
      <c r="F741" s="8">
        <f t="shared" ca="1" si="112"/>
        <v>572</v>
      </c>
      <c r="G741" s="8">
        <f t="shared" ca="1" si="113"/>
        <v>2.1671508702839466</v>
      </c>
      <c r="H741" s="8" t="str">
        <f t="shared" ca="1" si="114"/>
        <v>-</v>
      </c>
      <c r="I741" s="8" t="str">
        <f t="shared" ca="1" si="115"/>
        <v>-</v>
      </c>
      <c r="K741" s="7">
        <f t="shared" ca="1" si="108"/>
        <v>623.75860999999998</v>
      </c>
      <c r="L741" s="7">
        <f t="array" aca="1" ref="L741:Q741" ca="1">IF(K741&lt;fPower1,(fPower1-K741)*K741*fRev0/dLowInterp1+(K741-fPower0)*K741*fRev1/dLowInterp2,
IF(K741&lt;fPower3,(K741-fPower2)*(K741-fPower3)*fRev1/dHighInterp1-(K741-fPower1)*(K741-fPower3)*fRev2/dHighInterp2+(K741-fPower1)*(K741-fPower2)*fRev3/dHighInterp3,1))</f>
        <v>1</v>
      </c>
      <c r="M741" s="8">
        <f ca="1"/>
        <v>1</v>
      </c>
      <c r="N741" s="8">
        <f ca="1"/>
        <v>1</v>
      </c>
      <c r="O741" s="8">
        <f ca="1"/>
        <v>1</v>
      </c>
      <c r="P741" s="8">
        <f ca="1"/>
        <v>1</v>
      </c>
      <c r="Q741" s="8">
        <f ca="1"/>
        <v>1</v>
      </c>
      <c r="S741" s="10" t="str">
        <f t="shared" ca="1" si="117"/>
        <v>-</v>
      </c>
      <c r="T741" s="6" t="str">
        <f t="array" aca="1" ref="T741:Y741" ca="1">IFERROR(IF(S741&lt;fRev1,(SQRT(dLowCoeffB^2+S741*dLowCoeffA*4)-dLowCoeffB)/(dLowCoeffA*2),
(SQRT(dHighCoeffB^2-(fRev1*fPower2*fPower3/dHighInterp1
-fRev2*fPower1*fPower3/dHighInterp2+fRev3*fPower1*fPower2/dHighInterp3-S741)
*dHighCoeffA*4)+dHighCoeffB)/(dHighCoeffA*2)),"-")</f>
        <v>-</v>
      </c>
      <c r="U741" s="3" t="str">
        <f ca="1"/>
        <v>-</v>
      </c>
      <c r="V741" s="3" t="str">
        <f ca="1"/>
        <v>-</v>
      </c>
      <c r="W741" s="3" t="str">
        <f ca="1"/>
        <v>-</v>
      </c>
      <c r="X741" s="3" t="str">
        <f ca="1"/>
        <v>-</v>
      </c>
      <c r="Y741" s="3" t="str">
        <f ca="1"/>
        <v>-</v>
      </c>
    </row>
    <row r="742" spans="1:25" x14ac:dyDescent="0.25">
      <c r="A742">
        <v>740</v>
      </c>
      <c r="B742" s="9">
        <f t="shared" si="107"/>
        <v>20.555555555555557</v>
      </c>
      <c r="C742" s="3">
        <f t="shared" ca="1" si="109"/>
        <v>6</v>
      </c>
      <c r="D742">
        <f t="shared" ca="1" si="110"/>
        <v>623.75860999999998</v>
      </c>
      <c r="E742" s="8">
        <f t="shared" ca="1" si="111"/>
        <v>1</v>
      </c>
      <c r="F742" s="8">
        <f t="shared" ca="1" si="112"/>
        <v>572</v>
      </c>
      <c r="G742" s="8">
        <f t="shared" ca="1" si="113"/>
        <v>2.1715644505308602</v>
      </c>
      <c r="H742" s="8" t="str">
        <f t="shared" ca="1" si="114"/>
        <v>-</v>
      </c>
      <c r="I742" s="8" t="str">
        <f t="shared" ca="1" si="115"/>
        <v>-</v>
      </c>
      <c r="K742" s="7">
        <f t="shared" ca="1" si="108"/>
        <v>623.75860999999998</v>
      </c>
      <c r="L742" s="7">
        <f t="array" aca="1" ref="L742:Q742" ca="1">IF(K742&lt;fPower1,(fPower1-K742)*K742*fRev0/dLowInterp1+(K742-fPower0)*K742*fRev1/dLowInterp2,
IF(K742&lt;fPower3,(K742-fPower2)*(K742-fPower3)*fRev1/dHighInterp1-(K742-fPower1)*(K742-fPower3)*fRev2/dHighInterp2+(K742-fPower1)*(K742-fPower2)*fRev3/dHighInterp3,1))</f>
        <v>1</v>
      </c>
      <c r="M742" s="8">
        <f ca="1"/>
        <v>1</v>
      </c>
      <c r="N742" s="8">
        <f ca="1"/>
        <v>1</v>
      </c>
      <c r="O742" s="8">
        <f ca="1"/>
        <v>1</v>
      </c>
      <c r="P742" s="8">
        <f ca="1"/>
        <v>1</v>
      </c>
      <c r="Q742" s="8">
        <f ca="1"/>
        <v>1</v>
      </c>
      <c r="S742" s="10" t="str">
        <f t="shared" ca="1" si="117"/>
        <v>-</v>
      </c>
      <c r="T742" s="6" t="str">
        <f t="array" aca="1" ref="T742:Y742" ca="1">IFERROR(IF(S742&lt;fRev1,(SQRT(dLowCoeffB^2+S742*dLowCoeffA*4)-dLowCoeffB)/(dLowCoeffA*2),
(SQRT(dHighCoeffB^2-(fRev1*fPower2*fPower3/dHighInterp1
-fRev2*fPower1*fPower3/dHighInterp2+fRev3*fPower1*fPower2/dHighInterp3-S742)
*dHighCoeffA*4)+dHighCoeffB)/(dHighCoeffA*2)),"-")</f>
        <v>-</v>
      </c>
      <c r="U742" s="3" t="str">
        <f ca="1"/>
        <v>-</v>
      </c>
      <c r="V742" s="3" t="str">
        <f ca="1"/>
        <v>-</v>
      </c>
      <c r="W742" s="3" t="str">
        <f ca="1"/>
        <v>-</v>
      </c>
      <c r="X742" s="3" t="str">
        <f ca="1"/>
        <v>-</v>
      </c>
      <c r="Y742" s="3" t="str">
        <f ca="1"/>
        <v>-</v>
      </c>
    </row>
    <row r="743" spans="1:25" x14ac:dyDescent="0.25">
      <c r="A743">
        <v>741</v>
      </c>
      <c r="B743" s="9">
        <f t="shared" si="107"/>
        <v>20.583333333333332</v>
      </c>
      <c r="C743" s="3">
        <f t="shared" ca="1" si="109"/>
        <v>6</v>
      </c>
      <c r="D743">
        <f t="shared" ca="1" si="110"/>
        <v>623.75860999999998</v>
      </c>
      <c r="E743" s="8">
        <f t="shared" ca="1" si="111"/>
        <v>1</v>
      </c>
      <c r="F743" s="8">
        <f t="shared" ca="1" si="112"/>
        <v>572</v>
      </c>
      <c r="G743" s="8">
        <f t="shared" ca="1" si="113"/>
        <v>2.1759780307777739</v>
      </c>
      <c r="H743" s="8" t="str">
        <f t="shared" ca="1" si="114"/>
        <v>-</v>
      </c>
      <c r="I743" s="8" t="str">
        <f t="shared" ca="1" si="115"/>
        <v>-</v>
      </c>
      <c r="K743" s="7">
        <f t="shared" ca="1" si="108"/>
        <v>623.75860999999998</v>
      </c>
      <c r="L743" s="7">
        <f t="array" aca="1" ref="L743:Q743" ca="1">IF(K743&lt;fPower1,(fPower1-K743)*K743*fRev0/dLowInterp1+(K743-fPower0)*K743*fRev1/dLowInterp2,
IF(K743&lt;fPower3,(K743-fPower2)*(K743-fPower3)*fRev1/dHighInterp1-(K743-fPower1)*(K743-fPower3)*fRev2/dHighInterp2+(K743-fPower1)*(K743-fPower2)*fRev3/dHighInterp3,1))</f>
        <v>1</v>
      </c>
      <c r="M743" s="8">
        <f ca="1"/>
        <v>1</v>
      </c>
      <c r="N743" s="8">
        <f ca="1"/>
        <v>1</v>
      </c>
      <c r="O743" s="8">
        <f ca="1"/>
        <v>1</v>
      </c>
      <c r="P743" s="8">
        <f ca="1"/>
        <v>1</v>
      </c>
      <c r="Q743" s="8">
        <f ca="1"/>
        <v>1</v>
      </c>
      <c r="S743" s="10" t="str">
        <f t="shared" ca="1" si="117"/>
        <v>-</v>
      </c>
      <c r="T743" s="6" t="str">
        <f t="array" aca="1" ref="T743:Y743" ca="1">IFERROR(IF(S743&lt;fRev1,(SQRT(dLowCoeffB^2+S743*dLowCoeffA*4)-dLowCoeffB)/(dLowCoeffA*2),
(SQRT(dHighCoeffB^2-(fRev1*fPower2*fPower3/dHighInterp1
-fRev2*fPower1*fPower3/dHighInterp2+fRev3*fPower1*fPower2/dHighInterp3-S743)
*dHighCoeffA*4)+dHighCoeffB)/(dHighCoeffA*2)),"-")</f>
        <v>-</v>
      </c>
      <c r="U743" s="3" t="str">
        <f ca="1"/>
        <v>-</v>
      </c>
      <c r="V743" s="3" t="str">
        <f ca="1"/>
        <v>-</v>
      </c>
      <c r="W743" s="3" t="str">
        <f ca="1"/>
        <v>-</v>
      </c>
      <c r="X743" s="3" t="str">
        <f ca="1"/>
        <v>-</v>
      </c>
      <c r="Y743" s="3" t="str">
        <f ca="1"/>
        <v>-</v>
      </c>
    </row>
    <row r="744" spans="1:25" x14ac:dyDescent="0.25">
      <c r="A744">
        <v>742</v>
      </c>
      <c r="B744" s="9">
        <f t="shared" si="107"/>
        <v>20.611111111111111</v>
      </c>
      <c r="C744" s="3">
        <f t="shared" ca="1" si="109"/>
        <v>6</v>
      </c>
      <c r="D744">
        <f t="shared" ca="1" si="110"/>
        <v>623.75860999999998</v>
      </c>
      <c r="E744" s="8">
        <f t="shared" ca="1" si="111"/>
        <v>1</v>
      </c>
      <c r="F744" s="8">
        <f t="shared" ca="1" si="112"/>
        <v>572</v>
      </c>
      <c r="G744" s="8">
        <f t="shared" ca="1" si="113"/>
        <v>2.1803916110246875</v>
      </c>
      <c r="H744" s="8" t="str">
        <f t="shared" ca="1" si="114"/>
        <v>-</v>
      </c>
      <c r="I744" s="8" t="str">
        <f t="shared" ca="1" si="115"/>
        <v>-</v>
      </c>
      <c r="K744" s="7">
        <f t="shared" ca="1" si="108"/>
        <v>623.75860999999998</v>
      </c>
      <c r="L744" s="7">
        <f t="array" aca="1" ref="L744:Q744" ca="1">IF(K744&lt;fPower1,(fPower1-K744)*K744*fRev0/dLowInterp1+(K744-fPower0)*K744*fRev1/dLowInterp2,
IF(K744&lt;fPower3,(K744-fPower2)*(K744-fPower3)*fRev1/dHighInterp1-(K744-fPower1)*(K744-fPower3)*fRev2/dHighInterp2+(K744-fPower1)*(K744-fPower2)*fRev3/dHighInterp3,1))</f>
        <v>1</v>
      </c>
      <c r="M744" s="8">
        <f ca="1"/>
        <v>1</v>
      </c>
      <c r="N744" s="8">
        <f ca="1"/>
        <v>1</v>
      </c>
      <c r="O744" s="8">
        <f ca="1"/>
        <v>1</v>
      </c>
      <c r="P744" s="8">
        <f ca="1"/>
        <v>1</v>
      </c>
      <c r="Q744" s="8">
        <f ca="1"/>
        <v>1</v>
      </c>
      <c r="S744" s="10" t="str">
        <f t="shared" ca="1" si="117"/>
        <v>-</v>
      </c>
      <c r="T744" s="6" t="str">
        <f t="array" aca="1" ref="T744:Y744" ca="1">IFERROR(IF(S744&lt;fRev1,(SQRT(dLowCoeffB^2+S744*dLowCoeffA*4)-dLowCoeffB)/(dLowCoeffA*2),
(SQRT(dHighCoeffB^2-(fRev1*fPower2*fPower3/dHighInterp1
-fRev2*fPower1*fPower3/dHighInterp2+fRev3*fPower1*fPower2/dHighInterp3-S744)
*dHighCoeffA*4)+dHighCoeffB)/(dHighCoeffA*2)),"-")</f>
        <v>-</v>
      </c>
      <c r="U744" s="3" t="str">
        <f ca="1"/>
        <v>-</v>
      </c>
      <c r="V744" s="3" t="str">
        <f ca="1"/>
        <v>-</v>
      </c>
      <c r="W744" s="3" t="str">
        <f ca="1"/>
        <v>-</v>
      </c>
      <c r="X744" s="3" t="str">
        <f ca="1"/>
        <v>-</v>
      </c>
      <c r="Y744" s="3" t="str">
        <f ca="1"/>
        <v>-</v>
      </c>
    </row>
    <row r="745" spans="1:25" x14ac:dyDescent="0.25">
      <c r="A745">
        <v>743</v>
      </c>
      <c r="B745" s="9">
        <f t="shared" si="107"/>
        <v>20.638888888888889</v>
      </c>
      <c r="C745" s="3">
        <f t="shared" ca="1" si="109"/>
        <v>6</v>
      </c>
      <c r="D745">
        <f t="shared" ca="1" si="110"/>
        <v>623.75860999999998</v>
      </c>
      <c r="E745" s="8">
        <f t="shared" ca="1" si="111"/>
        <v>1</v>
      </c>
      <c r="F745" s="8">
        <f t="shared" ca="1" si="112"/>
        <v>572</v>
      </c>
      <c r="G745" s="8">
        <f t="shared" ca="1" si="113"/>
        <v>2.1848051912716011</v>
      </c>
      <c r="H745" s="8" t="str">
        <f t="shared" ca="1" si="114"/>
        <v>-</v>
      </c>
      <c r="I745" s="8" t="str">
        <f t="shared" ca="1" si="115"/>
        <v>-</v>
      </c>
      <c r="K745" s="7">
        <f t="shared" ca="1" si="108"/>
        <v>623.75860999999998</v>
      </c>
      <c r="L745" s="7">
        <f t="array" aca="1" ref="L745:Q745" ca="1">IF(K745&lt;fPower1,(fPower1-K745)*K745*fRev0/dLowInterp1+(K745-fPower0)*K745*fRev1/dLowInterp2,
IF(K745&lt;fPower3,(K745-fPower2)*(K745-fPower3)*fRev1/dHighInterp1-(K745-fPower1)*(K745-fPower3)*fRev2/dHighInterp2+(K745-fPower1)*(K745-fPower2)*fRev3/dHighInterp3,1))</f>
        <v>1</v>
      </c>
      <c r="M745" s="8">
        <f ca="1"/>
        <v>1</v>
      </c>
      <c r="N745" s="8">
        <f ca="1"/>
        <v>1</v>
      </c>
      <c r="O745" s="8">
        <f ca="1"/>
        <v>1</v>
      </c>
      <c r="P745" s="8">
        <f ca="1"/>
        <v>1</v>
      </c>
      <c r="Q745" s="8">
        <f ca="1"/>
        <v>1</v>
      </c>
      <c r="S745" s="10" t="str">
        <f t="shared" ca="1" si="117"/>
        <v>-</v>
      </c>
      <c r="T745" s="6" t="str">
        <f t="array" aca="1" ref="T745:Y745" ca="1">IFERROR(IF(S745&lt;fRev1,(SQRT(dLowCoeffB^2+S745*dLowCoeffA*4)-dLowCoeffB)/(dLowCoeffA*2),
(SQRT(dHighCoeffB^2-(fRev1*fPower2*fPower3/dHighInterp1
-fRev2*fPower1*fPower3/dHighInterp2+fRev3*fPower1*fPower2/dHighInterp3-S745)
*dHighCoeffA*4)+dHighCoeffB)/(dHighCoeffA*2)),"-")</f>
        <v>-</v>
      </c>
      <c r="U745" s="3" t="str">
        <f ca="1"/>
        <v>-</v>
      </c>
      <c r="V745" s="3" t="str">
        <f ca="1"/>
        <v>-</v>
      </c>
      <c r="W745" s="3" t="str">
        <f ca="1"/>
        <v>-</v>
      </c>
      <c r="X745" s="3" t="str">
        <f ca="1"/>
        <v>-</v>
      </c>
      <c r="Y745" s="3" t="str">
        <f ca="1"/>
        <v>-</v>
      </c>
    </row>
    <row r="746" spans="1:25" x14ac:dyDescent="0.25">
      <c r="A746">
        <v>744</v>
      </c>
      <c r="B746" s="9">
        <f t="shared" si="107"/>
        <v>20.666666666666668</v>
      </c>
      <c r="C746" s="3">
        <f t="shared" ca="1" si="109"/>
        <v>6</v>
      </c>
      <c r="D746">
        <f t="shared" ca="1" si="110"/>
        <v>623.75860999999998</v>
      </c>
      <c r="E746" s="8">
        <f t="shared" ca="1" si="111"/>
        <v>1</v>
      </c>
      <c r="F746" s="8">
        <f t="shared" ca="1" si="112"/>
        <v>572</v>
      </c>
      <c r="G746" s="8">
        <f t="shared" ca="1" si="113"/>
        <v>2.1892187715185147</v>
      </c>
      <c r="H746" s="8" t="str">
        <f t="shared" ca="1" si="114"/>
        <v>-</v>
      </c>
      <c r="I746" s="8" t="str">
        <f t="shared" ca="1" si="115"/>
        <v>-</v>
      </c>
      <c r="K746" s="7">
        <f t="shared" ca="1" si="108"/>
        <v>623.75860999999998</v>
      </c>
      <c r="L746" s="7">
        <f t="array" aca="1" ref="L746:Q746" ca="1">IF(K746&lt;fPower1,(fPower1-K746)*K746*fRev0/dLowInterp1+(K746-fPower0)*K746*fRev1/dLowInterp2,
IF(K746&lt;fPower3,(K746-fPower2)*(K746-fPower3)*fRev1/dHighInterp1-(K746-fPower1)*(K746-fPower3)*fRev2/dHighInterp2+(K746-fPower1)*(K746-fPower2)*fRev3/dHighInterp3,1))</f>
        <v>1</v>
      </c>
      <c r="M746" s="8">
        <f ca="1"/>
        <v>1</v>
      </c>
      <c r="N746" s="8">
        <f ca="1"/>
        <v>1</v>
      </c>
      <c r="O746" s="8">
        <f ca="1"/>
        <v>1</v>
      </c>
      <c r="P746" s="8">
        <f ca="1"/>
        <v>1</v>
      </c>
      <c r="Q746" s="8">
        <f ca="1"/>
        <v>1</v>
      </c>
      <c r="S746" s="10" t="str">
        <f t="shared" ca="1" si="117"/>
        <v>-</v>
      </c>
      <c r="T746" s="6" t="str">
        <f t="array" aca="1" ref="T746:Y746" ca="1">IFERROR(IF(S746&lt;fRev1,(SQRT(dLowCoeffB^2+S746*dLowCoeffA*4)-dLowCoeffB)/(dLowCoeffA*2),
(SQRT(dHighCoeffB^2-(fRev1*fPower2*fPower3/dHighInterp1
-fRev2*fPower1*fPower3/dHighInterp2+fRev3*fPower1*fPower2/dHighInterp3-S746)
*dHighCoeffA*4)+dHighCoeffB)/(dHighCoeffA*2)),"-")</f>
        <v>-</v>
      </c>
      <c r="U746" s="3" t="str">
        <f ca="1"/>
        <v>-</v>
      </c>
      <c r="V746" s="3" t="str">
        <f ca="1"/>
        <v>-</v>
      </c>
      <c r="W746" s="3" t="str">
        <f ca="1"/>
        <v>-</v>
      </c>
      <c r="X746" s="3" t="str">
        <f ca="1"/>
        <v>-</v>
      </c>
      <c r="Y746" s="3" t="str">
        <f ca="1"/>
        <v>-</v>
      </c>
    </row>
    <row r="747" spans="1:25" x14ac:dyDescent="0.25">
      <c r="A747">
        <v>745</v>
      </c>
      <c r="B747" s="9">
        <f t="shared" si="107"/>
        <v>20.694444444444443</v>
      </c>
      <c r="C747" s="3">
        <f t="shared" ca="1" si="109"/>
        <v>6</v>
      </c>
      <c r="D747">
        <f t="shared" ca="1" si="110"/>
        <v>623.75860999999998</v>
      </c>
      <c r="E747" s="8">
        <f t="shared" ca="1" si="111"/>
        <v>1</v>
      </c>
      <c r="F747" s="8">
        <f t="shared" ca="1" si="112"/>
        <v>572</v>
      </c>
      <c r="G747" s="8">
        <f t="shared" ca="1" si="113"/>
        <v>2.1936323517654284</v>
      </c>
      <c r="H747" s="8" t="str">
        <f t="shared" ca="1" si="114"/>
        <v>-</v>
      </c>
      <c r="I747" s="8" t="str">
        <f t="shared" ca="1" si="115"/>
        <v>-</v>
      </c>
      <c r="K747" s="7">
        <f t="shared" ca="1" si="108"/>
        <v>623.75860999999998</v>
      </c>
      <c r="L747" s="7">
        <f t="array" aca="1" ref="L747:Q747" ca="1">IF(K747&lt;fPower1,(fPower1-K747)*K747*fRev0/dLowInterp1+(K747-fPower0)*K747*fRev1/dLowInterp2,
IF(K747&lt;fPower3,(K747-fPower2)*(K747-fPower3)*fRev1/dHighInterp1-(K747-fPower1)*(K747-fPower3)*fRev2/dHighInterp2+(K747-fPower1)*(K747-fPower2)*fRev3/dHighInterp3,1))</f>
        <v>1</v>
      </c>
      <c r="M747" s="8">
        <f ca="1"/>
        <v>1</v>
      </c>
      <c r="N747" s="8">
        <f ca="1"/>
        <v>1</v>
      </c>
      <c r="O747" s="8">
        <f ca="1"/>
        <v>1</v>
      </c>
      <c r="P747" s="8">
        <f ca="1"/>
        <v>1</v>
      </c>
      <c r="Q747" s="8">
        <f ca="1"/>
        <v>1</v>
      </c>
      <c r="S747" s="10" t="str">
        <f t="shared" ca="1" si="117"/>
        <v>-</v>
      </c>
      <c r="T747" s="6" t="str">
        <f t="array" aca="1" ref="T747:Y747" ca="1">IFERROR(IF(S747&lt;fRev1,(SQRT(dLowCoeffB^2+S747*dLowCoeffA*4)-dLowCoeffB)/(dLowCoeffA*2),
(SQRT(dHighCoeffB^2-(fRev1*fPower2*fPower3/dHighInterp1
-fRev2*fPower1*fPower3/dHighInterp2+fRev3*fPower1*fPower2/dHighInterp3-S747)
*dHighCoeffA*4)+dHighCoeffB)/(dHighCoeffA*2)),"-")</f>
        <v>-</v>
      </c>
      <c r="U747" s="3" t="str">
        <f ca="1"/>
        <v>-</v>
      </c>
      <c r="V747" s="3" t="str">
        <f ca="1"/>
        <v>-</v>
      </c>
      <c r="W747" s="3" t="str">
        <f ca="1"/>
        <v>-</v>
      </c>
      <c r="X747" s="3" t="str">
        <f ca="1"/>
        <v>-</v>
      </c>
      <c r="Y747" s="3" t="str">
        <f ca="1"/>
        <v>-</v>
      </c>
    </row>
    <row r="748" spans="1:25" x14ac:dyDescent="0.25">
      <c r="A748">
        <v>746</v>
      </c>
      <c r="B748" s="9">
        <f t="shared" si="107"/>
        <v>20.722222222222221</v>
      </c>
      <c r="C748" s="3">
        <f t="shared" ca="1" si="109"/>
        <v>6</v>
      </c>
      <c r="D748">
        <f t="shared" ca="1" si="110"/>
        <v>623.75860999999998</v>
      </c>
      <c r="E748" s="8">
        <f t="shared" ca="1" si="111"/>
        <v>1</v>
      </c>
      <c r="F748" s="8">
        <f t="shared" ca="1" si="112"/>
        <v>572</v>
      </c>
      <c r="G748" s="8">
        <f t="shared" ca="1" si="113"/>
        <v>2.198045932012342</v>
      </c>
      <c r="H748" s="8" t="str">
        <f t="shared" ca="1" si="114"/>
        <v>-</v>
      </c>
      <c r="I748" s="8" t="str">
        <f t="shared" ca="1" si="115"/>
        <v>-</v>
      </c>
      <c r="K748" s="7">
        <f t="shared" ca="1" si="108"/>
        <v>623.75860999999998</v>
      </c>
      <c r="L748" s="7">
        <f t="array" aca="1" ref="L748:Q748" ca="1">IF(K748&lt;fPower1,(fPower1-K748)*K748*fRev0/dLowInterp1+(K748-fPower0)*K748*fRev1/dLowInterp2,
IF(K748&lt;fPower3,(K748-fPower2)*(K748-fPower3)*fRev1/dHighInterp1-(K748-fPower1)*(K748-fPower3)*fRev2/dHighInterp2+(K748-fPower1)*(K748-fPower2)*fRev3/dHighInterp3,1))</f>
        <v>1</v>
      </c>
      <c r="M748" s="8">
        <f ca="1"/>
        <v>1</v>
      </c>
      <c r="N748" s="8">
        <f ca="1"/>
        <v>1</v>
      </c>
      <c r="O748" s="8">
        <f ca="1"/>
        <v>1</v>
      </c>
      <c r="P748" s="8">
        <f ca="1"/>
        <v>1</v>
      </c>
      <c r="Q748" s="8">
        <f ca="1"/>
        <v>1</v>
      </c>
      <c r="S748" s="10" t="str">
        <f t="shared" ca="1" si="117"/>
        <v>-</v>
      </c>
      <c r="T748" s="6" t="str">
        <f t="array" aca="1" ref="T748:Y748" ca="1">IFERROR(IF(S748&lt;fRev1,(SQRT(dLowCoeffB^2+S748*dLowCoeffA*4)-dLowCoeffB)/(dLowCoeffA*2),
(SQRT(dHighCoeffB^2-(fRev1*fPower2*fPower3/dHighInterp1
-fRev2*fPower1*fPower3/dHighInterp2+fRev3*fPower1*fPower2/dHighInterp3-S748)
*dHighCoeffA*4)+dHighCoeffB)/(dHighCoeffA*2)),"-")</f>
        <v>-</v>
      </c>
      <c r="U748" s="3" t="str">
        <f ca="1"/>
        <v>-</v>
      </c>
      <c r="V748" s="3" t="str">
        <f ca="1"/>
        <v>-</v>
      </c>
      <c r="W748" s="3" t="str">
        <f ca="1"/>
        <v>-</v>
      </c>
      <c r="X748" s="3" t="str">
        <f ca="1"/>
        <v>-</v>
      </c>
      <c r="Y748" s="3" t="str">
        <f ca="1"/>
        <v>-</v>
      </c>
    </row>
    <row r="749" spans="1:25" x14ac:dyDescent="0.25">
      <c r="A749">
        <v>747</v>
      </c>
      <c r="B749" s="9">
        <f t="shared" si="107"/>
        <v>20.75</v>
      </c>
      <c r="C749" s="3">
        <f t="shared" ca="1" si="109"/>
        <v>6</v>
      </c>
      <c r="D749">
        <f t="shared" ca="1" si="110"/>
        <v>623.75860999999998</v>
      </c>
      <c r="E749" s="8">
        <f t="shared" ca="1" si="111"/>
        <v>1</v>
      </c>
      <c r="F749" s="8">
        <f t="shared" ca="1" si="112"/>
        <v>572</v>
      </c>
      <c r="G749" s="8">
        <f t="shared" ca="1" si="113"/>
        <v>2.2024595122592556</v>
      </c>
      <c r="H749" s="8" t="str">
        <f t="shared" ca="1" si="114"/>
        <v>-</v>
      </c>
      <c r="I749" s="8" t="str">
        <f t="shared" ca="1" si="115"/>
        <v>-</v>
      </c>
      <c r="K749" s="7">
        <f t="shared" ca="1" si="108"/>
        <v>623.75860999999998</v>
      </c>
      <c r="L749" s="7">
        <f t="array" aca="1" ref="L749:Q749" ca="1">IF(K749&lt;fPower1,(fPower1-K749)*K749*fRev0/dLowInterp1+(K749-fPower0)*K749*fRev1/dLowInterp2,
IF(K749&lt;fPower3,(K749-fPower2)*(K749-fPower3)*fRev1/dHighInterp1-(K749-fPower1)*(K749-fPower3)*fRev2/dHighInterp2+(K749-fPower1)*(K749-fPower2)*fRev3/dHighInterp3,1))</f>
        <v>1</v>
      </c>
      <c r="M749" s="8">
        <f ca="1"/>
        <v>1</v>
      </c>
      <c r="N749" s="8">
        <f ca="1"/>
        <v>1</v>
      </c>
      <c r="O749" s="8">
        <f ca="1"/>
        <v>1</v>
      </c>
      <c r="P749" s="8">
        <f ca="1"/>
        <v>1</v>
      </c>
      <c r="Q749" s="8">
        <f ca="1"/>
        <v>1</v>
      </c>
      <c r="S749" s="10" t="str">
        <f t="shared" ca="1" si="117"/>
        <v>-</v>
      </c>
      <c r="T749" s="6" t="str">
        <f t="array" aca="1" ref="T749:Y749" ca="1">IFERROR(IF(S749&lt;fRev1,(SQRT(dLowCoeffB^2+S749*dLowCoeffA*4)-dLowCoeffB)/(dLowCoeffA*2),
(SQRT(dHighCoeffB^2-(fRev1*fPower2*fPower3/dHighInterp1
-fRev2*fPower1*fPower3/dHighInterp2+fRev3*fPower1*fPower2/dHighInterp3-S749)
*dHighCoeffA*4)+dHighCoeffB)/(dHighCoeffA*2)),"-")</f>
        <v>-</v>
      </c>
      <c r="U749" s="3" t="str">
        <f ca="1"/>
        <v>-</v>
      </c>
      <c r="V749" s="3" t="str">
        <f ca="1"/>
        <v>-</v>
      </c>
      <c r="W749" s="3" t="str">
        <f ca="1"/>
        <v>-</v>
      </c>
      <c r="X749" s="3" t="str">
        <f ca="1"/>
        <v>-</v>
      </c>
      <c r="Y749" s="3" t="str">
        <f ca="1"/>
        <v>-</v>
      </c>
    </row>
    <row r="750" spans="1:25" x14ac:dyDescent="0.25">
      <c r="A750">
        <v>748</v>
      </c>
      <c r="B750" s="9">
        <f t="shared" si="107"/>
        <v>20.777777777777779</v>
      </c>
      <c r="C750" s="3">
        <f t="shared" ca="1" si="109"/>
        <v>6</v>
      </c>
      <c r="D750">
        <f t="shared" ca="1" si="110"/>
        <v>623.75860999999998</v>
      </c>
      <c r="E750" s="8">
        <f t="shared" ca="1" si="111"/>
        <v>1</v>
      </c>
      <c r="F750" s="8">
        <f t="shared" ca="1" si="112"/>
        <v>572</v>
      </c>
      <c r="G750" s="8">
        <f t="shared" ca="1" si="113"/>
        <v>2.2068730925061693</v>
      </c>
      <c r="H750" s="8" t="str">
        <f t="shared" ca="1" si="114"/>
        <v>-</v>
      </c>
      <c r="I750" s="8" t="str">
        <f t="shared" ca="1" si="115"/>
        <v>-</v>
      </c>
      <c r="K750" s="7">
        <f t="shared" ca="1" si="108"/>
        <v>623.75860999999998</v>
      </c>
      <c r="L750" s="7">
        <f t="array" aca="1" ref="L750:Q750" ca="1">IF(K750&lt;fPower1,(fPower1-K750)*K750*fRev0/dLowInterp1+(K750-fPower0)*K750*fRev1/dLowInterp2,
IF(K750&lt;fPower3,(K750-fPower2)*(K750-fPower3)*fRev1/dHighInterp1-(K750-fPower1)*(K750-fPower3)*fRev2/dHighInterp2+(K750-fPower1)*(K750-fPower2)*fRev3/dHighInterp3,1))</f>
        <v>1</v>
      </c>
      <c r="M750" s="8">
        <f ca="1"/>
        <v>1</v>
      </c>
      <c r="N750" s="8">
        <f ca="1"/>
        <v>1</v>
      </c>
      <c r="O750" s="8">
        <f ca="1"/>
        <v>1</v>
      </c>
      <c r="P750" s="8">
        <f ca="1"/>
        <v>1</v>
      </c>
      <c r="Q750" s="8">
        <f ca="1"/>
        <v>1</v>
      </c>
      <c r="S750" s="10" t="str">
        <f t="shared" ca="1" si="117"/>
        <v>-</v>
      </c>
      <c r="T750" s="6" t="str">
        <f t="array" aca="1" ref="T750:Y750" ca="1">IFERROR(IF(S750&lt;fRev1,(SQRT(dLowCoeffB^2+S750*dLowCoeffA*4)-dLowCoeffB)/(dLowCoeffA*2),
(SQRT(dHighCoeffB^2-(fRev1*fPower2*fPower3/dHighInterp1
-fRev2*fPower1*fPower3/dHighInterp2+fRev3*fPower1*fPower2/dHighInterp3-S750)
*dHighCoeffA*4)+dHighCoeffB)/(dHighCoeffA*2)),"-")</f>
        <v>-</v>
      </c>
      <c r="U750" s="3" t="str">
        <f ca="1"/>
        <v>-</v>
      </c>
      <c r="V750" s="3" t="str">
        <f ca="1"/>
        <v>-</v>
      </c>
      <c r="W750" s="3" t="str">
        <f ca="1"/>
        <v>-</v>
      </c>
      <c r="X750" s="3" t="str">
        <f ca="1"/>
        <v>-</v>
      </c>
      <c r="Y750" s="3" t="str">
        <f ca="1"/>
        <v>-</v>
      </c>
    </row>
    <row r="751" spans="1:25" x14ac:dyDescent="0.25">
      <c r="A751">
        <v>749</v>
      </c>
      <c r="B751" s="9">
        <f t="shared" si="107"/>
        <v>20.805555555555557</v>
      </c>
      <c r="C751" s="3">
        <f t="shared" ca="1" si="109"/>
        <v>6</v>
      </c>
      <c r="D751">
        <f t="shared" ca="1" si="110"/>
        <v>623.75860999999998</v>
      </c>
      <c r="E751" s="8">
        <f t="shared" ca="1" si="111"/>
        <v>1</v>
      </c>
      <c r="F751" s="8">
        <f t="shared" ca="1" si="112"/>
        <v>572</v>
      </c>
      <c r="G751" s="8">
        <f t="shared" ca="1" si="113"/>
        <v>2.2112866727530829</v>
      </c>
      <c r="H751" s="8" t="str">
        <f t="shared" ca="1" si="114"/>
        <v>-</v>
      </c>
      <c r="I751" s="8" t="str">
        <f t="shared" ca="1" si="115"/>
        <v>-</v>
      </c>
      <c r="K751" s="7">
        <f t="shared" ca="1" si="108"/>
        <v>623.75860999999998</v>
      </c>
      <c r="L751" s="7">
        <f t="array" aca="1" ref="L751:Q751" ca="1">IF(K751&lt;fPower1,(fPower1-K751)*K751*fRev0/dLowInterp1+(K751-fPower0)*K751*fRev1/dLowInterp2,
IF(K751&lt;fPower3,(K751-fPower2)*(K751-fPower3)*fRev1/dHighInterp1-(K751-fPower1)*(K751-fPower3)*fRev2/dHighInterp2+(K751-fPower1)*(K751-fPower2)*fRev3/dHighInterp3,1))</f>
        <v>1</v>
      </c>
      <c r="M751" s="8">
        <f ca="1"/>
        <v>1</v>
      </c>
      <c r="N751" s="8">
        <f ca="1"/>
        <v>1</v>
      </c>
      <c r="O751" s="8">
        <f ca="1"/>
        <v>1</v>
      </c>
      <c r="P751" s="8">
        <f ca="1"/>
        <v>1</v>
      </c>
      <c r="Q751" s="8">
        <f ca="1"/>
        <v>1</v>
      </c>
      <c r="S751" s="10" t="str">
        <f t="shared" ca="1" si="117"/>
        <v>-</v>
      </c>
      <c r="T751" s="6" t="str">
        <f t="array" aca="1" ref="T751:Y751" ca="1">IFERROR(IF(S751&lt;fRev1,(SQRT(dLowCoeffB^2+S751*dLowCoeffA*4)-dLowCoeffB)/(dLowCoeffA*2),
(SQRT(dHighCoeffB^2-(fRev1*fPower2*fPower3/dHighInterp1
-fRev2*fPower1*fPower3/dHighInterp2+fRev3*fPower1*fPower2/dHighInterp3-S751)
*dHighCoeffA*4)+dHighCoeffB)/(dHighCoeffA*2)),"-")</f>
        <v>-</v>
      </c>
      <c r="U751" s="3" t="str">
        <f ca="1"/>
        <v>-</v>
      </c>
      <c r="V751" s="3" t="str">
        <f ca="1"/>
        <v>-</v>
      </c>
      <c r="W751" s="3" t="str">
        <f ca="1"/>
        <v>-</v>
      </c>
      <c r="X751" s="3" t="str">
        <f ca="1"/>
        <v>-</v>
      </c>
      <c r="Y751" s="3" t="str">
        <f ca="1"/>
        <v>-</v>
      </c>
    </row>
    <row r="752" spans="1:25" x14ac:dyDescent="0.25">
      <c r="A752">
        <v>750</v>
      </c>
      <c r="B752" s="9">
        <f t="shared" si="107"/>
        <v>20.833333333333332</v>
      </c>
      <c r="C752" s="3">
        <f t="shared" ca="1" si="109"/>
        <v>6</v>
      </c>
      <c r="D752">
        <f t="shared" ca="1" si="110"/>
        <v>623.75860999999998</v>
      </c>
      <c r="E752" s="8">
        <f t="shared" ca="1" si="111"/>
        <v>1</v>
      </c>
      <c r="F752" s="8">
        <f t="shared" ca="1" si="112"/>
        <v>572</v>
      </c>
      <c r="G752" s="8">
        <f t="shared" ca="1" si="113"/>
        <v>2.2157002529999965</v>
      </c>
      <c r="H752" s="8" t="str">
        <f t="shared" ca="1" si="114"/>
        <v>-</v>
      </c>
      <c r="I752" s="8" t="str">
        <f t="shared" ca="1" si="115"/>
        <v>-</v>
      </c>
      <c r="K752" s="7">
        <f t="shared" ca="1" si="108"/>
        <v>623.75860999999998</v>
      </c>
      <c r="L752" s="7">
        <f t="array" aca="1" ref="L752:Q752" ca="1">IF(K752&lt;fPower1,(fPower1-K752)*K752*fRev0/dLowInterp1+(K752-fPower0)*K752*fRev1/dLowInterp2,
IF(K752&lt;fPower3,(K752-fPower2)*(K752-fPower3)*fRev1/dHighInterp1-(K752-fPower1)*(K752-fPower3)*fRev2/dHighInterp2+(K752-fPower1)*(K752-fPower2)*fRev3/dHighInterp3,1))</f>
        <v>1</v>
      </c>
      <c r="M752" s="8">
        <f ca="1"/>
        <v>1</v>
      </c>
      <c r="N752" s="8">
        <f ca="1"/>
        <v>1</v>
      </c>
      <c r="O752" s="8">
        <f ca="1"/>
        <v>1</v>
      </c>
      <c r="P752" s="8">
        <f ca="1"/>
        <v>1</v>
      </c>
      <c r="Q752" s="8">
        <f ca="1"/>
        <v>1</v>
      </c>
      <c r="S752" s="10" t="str">
        <f t="shared" ca="1" si="117"/>
        <v>-</v>
      </c>
      <c r="T752" s="6" t="str">
        <f t="array" aca="1" ref="T752:Y752" ca="1">IFERROR(IF(S752&lt;fRev1,(SQRT(dLowCoeffB^2+S752*dLowCoeffA*4)-dLowCoeffB)/(dLowCoeffA*2),
(SQRT(dHighCoeffB^2-(fRev1*fPower2*fPower3/dHighInterp1
-fRev2*fPower1*fPower3/dHighInterp2+fRev3*fPower1*fPower2/dHighInterp3-S752)
*dHighCoeffA*4)+dHighCoeffB)/(dHighCoeffA*2)),"-")</f>
        <v>-</v>
      </c>
      <c r="U752" s="3" t="str">
        <f ca="1"/>
        <v>-</v>
      </c>
      <c r="V752" s="3" t="str">
        <f ca="1"/>
        <v>-</v>
      </c>
      <c r="W752" s="3" t="str">
        <f ca="1"/>
        <v>-</v>
      </c>
      <c r="X752" s="3" t="str">
        <f ca="1"/>
        <v>-</v>
      </c>
      <c r="Y752" s="3" t="str">
        <f ca="1"/>
        <v>-</v>
      </c>
    </row>
    <row r="753" spans="1:25" x14ac:dyDescent="0.25">
      <c r="A753">
        <v>751</v>
      </c>
      <c r="B753" s="9">
        <f t="shared" si="107"/>
        <v>20.861111111111111</v>
      </c>
      <c r="C753" s="3">
        <f t="shared" ca="1" si="109"/>
        <v>6</v>
      </c>
      <c r="D753">
        <f t="shared" ca="1" si="110"/>
        <v>623.75860999999998</v>
      </c>
      <c r="E753" s="8">
        <f t="shared" ca="1" si="111"/>
        <v>1</v>
      </c>
      <c r="F753" s="8">
        <f t="shared" ca="1" si="112"/>
        <v>572</v>
      </c>
      <c r="G753" s="8">
        <f t="shared" ca="1" si="113"/>
        <v>2.2201138332469101</v>
      </c>
      <c r="H753" s="8" t="str">
        <f t="shared" ca="1" si="114"/>
        <v>-</v>
      </c>
      <c r="I753" s="8" t="str">
        <f t="shared" ca="1" si="115"/>
        <v>-</v>
      </c>
      <c r="K753" s="7">
        <f t="shared" ca="1" si="108"/>
        <v>623.75860999999998</v>
      </c>
      <c r="L753" s="7">
        <f t="array" aca="1" ref="L753:Q753" ca="1">IF(K753&lt;fPower1,(fPower1-K753)*K753*fRev0/dLowInterp1+(K753-fPower0)*K753*fRev1/dLowInterp2,
IF(K753&lt;fPower3,(K753-fPower2)*(K753-fPower3)*fRev1/dHighInterp1-(K753-fPower1)*(K753-fPower3)*fRev2/dHighInterp2+(K753-fPower1)*(K753-fPower2)*fRev3/dHighInterp3,1))</f>
        <v>1</v>
      </c>
      <c r="M753" s="8">
        <f ca="1"/>
        <v>1</v>
      </c>
      <c r="N753" s="8">
        <f ca="1"/>
        <v>1</v>
      </c>
      <c r="O753" s="8">
        <f ca="1"/>
        <v>1</v>
      </c>
      <c r="P753" s="8">
        <f ca="1"/>
        <v>1</v>
      </c>
      <c r="Q753" s="8">
        <f ca="1"/>
        <v>1</v>
      </c>
      <c r="S753" s="10" t="str">
        <f t="shared" ca="1" si="117"/>
        <v>-</v>
      </c>
      <c r="T753" s="6" t="str">
        <f t="array" aca="1" ref="T753:Y753" ca="1">IFERROR(IF(S753&lt;fRev1,(SQRT(dLowCoeffB^2+S753*dLowCoeffA*4)-dLowCoeffB)/(dLowCoeffA*2),
(SQRT(dHighCoeffB^2-(fRev1*fPower2*fPower3/dHighInterp1
-fRev2*fPower1*fPower3/dHighInterp2+fRev3*fPower1*fPower2/dHighInterp3-S753)
*dHighCoeffA*4)+dHighCoeffB)/(dHighCoeffA*2)),"-")</f>
        <v>-</v>
      </c>
      <c r="U753" s="3" t="str">
        <f ca="1"/>
        <v>-</v>
      </c>
      <c r="V753" s="3" t="str">
        <f ca="1"/>
        <v>-</v>
      </c>
      <c r="W753" s="3" t="str">
        <f ca="1"/>
        <v>-</v>
      </c>
      <c r="X753" s="3" t="str">
        <f ca="1"/>
        <v>-</v>
      </c>
      <c r="Y753" s="3" t="str">
        <f ca="1"/>
        <v>-</v>
      </c>
    </row>
    <row r="754" spans="1:25" x14ac:dyDescent="0.25">
      <c r="A754">
        <v>752</v>
      </c>
      <c r="B754" s="9">
        <f t="shared" si="107"/>
        <v>20.888888888888889</v>
      </c>
      <c r="C754" s="3">
        <f t="shared" ca="1" si="109"/>
        <v>6</v>
      </c>
      <c r="D754">
        <f t="shared" ca="1" si="110"/>
        <v>623.75860999999998</v>
      </c>
      <c r="E754" s="8">
        <f t="shared" ca="1" si="111"/>
        <v>1</v>
      </c>
      <c r="F754" s="8">
        <f t="shared" ca="1" si="112"/>
        <v>572</v>
      </c>
      <c r="G754" s="8">
        <f t="shared" ca="1" si="113"/>
        <v>2.2245274134938238</v>
      </c>
      <c r="H754" s="8" t="str">
        <f t="shared" ca="1" si="114"/>
        <v>-</v>
      </c>
      <c r="I754" s="8" t="str">
        <f t="shared" ca="1" si="115"/>
        <v>-</v>
      </c>
      <c r="K754" s="7">
        <f t="shared" ca="1" si="108"/>
        <v>623.75860999999998</v>
      </c>
      <c r="L754" s="7">
        <f t="array" aca="1" ref="L754:Q754" ca="1">IF(K754&lt;fPower1,(fPower1-K754)*K754*fRev0/dLowInterp1+(K754-fPower0)*K754*fRev1/dLowInterp2,
IF(K754&lt;fPower3,(K754-fPower2)*(K754-fPower3)*fRev1/dHighInterp1-(K754-fPower1)*(K754-fPower3)*fRev2/dHighInterp2+(K754-fPower1)*(K754-fPower2)*fRev3/dHighInterp3,1))</f>
        <v>1</v>
      </c>
      <c r="M754" s="8">
        <f ca="1"/>
        <v>1</v>
      </c>
      <c r="N754" s="8">
        <f ca="1"/>
        <v>1</v>
      </c>
      <c r="O754" s="8">
        <f ca="1"/>
        <v>1</v>
      </c>
      <c r="P754" s="8">
        <f ca="1"/>
        <v>1</v>
      </c>
      <c r="Q754" s="8">
        <f ca="1"/>
        <v>1</v>
      </c>
      <c r="S754" s="10" t="str">
        <f t="shared" ca="1" si="117"/>
        <v>-</v>
      </c>
      <c r="T754" s="6" t="str">
        <f t="array" aca="1" ref="T754:Y754" ca="1">IFERROR(IF(S754&lt;fRev1,(SQRT(dLowCoeffB^2+S754*dLowCoeffA*4)-dLowCoeffB)/(dLowCoeffA*2),
(SQRT(dHighCoeffB^2-(fRev1*fPower2*fPower3/dHighInterp1
-fRev2*fPower1*fPower3/dHighInterp2+fRev3*fPower1*fPower2/dHighInterp3-S754)
*dHighCoeffA*4)+dHighCoeffB)/(dHighCoeffA*2)),"-")</f>
        <v>-</v>
      </c>
      <c r="U754" s="3" t="str">
        <f ca="1"/>
        <v>-</v>
      </c>
      <c r="V754" s="3" t="str">
        <f ca="1"/>
        <v>-</v>
      </c>
      <c r="W754" s="3" t="str">
        <f ca="1"/>
        <v>-</v>
      </c>
      <c r="X754" s="3" t="str">
        <f ca="1"/>
        <v>-</v>
      </c>
      <c r="Y754" s="3" t="str">
        <f ca="1"/>
        <v>-</v>
      </c>
    </row>
    <row r="755" spans="1:25" x14ac:dyDescent="0.25">
      <c r="A755">
        <v>753</v>
      </c>
      <c r="B755" s="9">
        <f t="shared" si="107"/>
        <v>20.916666666666668</v>
      </c>
      <c r="C755" s="3">
        <f t="shared" ca="1" si="109"/>
        <v>6</v>
      </c>
      <c r="D755">
        <f t="shared" ca="1" si="110"/>
        <v>623.75860999999998</v>
      </c>
      <c r="E755" s="8">
        <f t="shared" ca="1" si="111"/>
        <v>1</v>
      </c>
      <c r="F755" s="8">
        <f t="shared" ca="1" si="112"/>
        <v>572</v>
      </c>
      <c r="G755" s="8">
        <f t="shared" ca="1" si="113"/>
        <v>2.2289409937407374</v>
      </c>
      <c r="H755" s="8" t="str">
        <f t="shared" ca="1" si="114"/>
        <v>-</v>
      </c>
      <c r="I755" s="8" t="str">
        <f t="shared" ca="1" si="115"/>
        <v>-</v>
      </c>
      <c r="K755" s="7">
        <f t="shared" ca="1" si="108"/>
        <v>623.75860999999998</v>
      </c>
      <c r="L755" s="7">
        <f t="array" aca="1" ref="L755:Q755" ca="1">IF(K755&lt;fPower1,(fPower1-K755)*K755*fRev0/dLowInterp1+(K755-fPower0)*K755*fRev1/dLowInterp2,
IF(K755&lt;fPower3,(K755-fPower2)*(K755-fPower3)*fRev1/dHighInterp1-(K755-fPower1)*(K755-fPower3)*fRev2/dHighInterp2+(K755-fPower1)*(K755-fPower2)*fRev3/dHighInterp3,1))</f>
        <v>1</v>
      </c>
      <c r="M755" s="8">
        <f ca="1"/>
        <v>1</v>
      </c>
      <c r="N755" s="8">
        <f ca="1"/>
        <v>1</v>
      </c>
      <c r="O755" s="8">
        <f ca="1"/>
        <v>1</v>
      </c>
      <c r="P755" s="8">
        <f ca="1"/>
        <v>1</v>
      </c>
      <c r="Q755" s="8">
        <f ca="1"/>
        <v>1</v>
      </c>
      <c r="S755" s="10" t="str">
        <f t="shared" ref="S755:S786" ca="1" si="118">H755</f>
        <v>-</v>
      </c>
      <c r="T755" s="6" t="str">
        <f t="array" aca="1" ref="T755:Y755" ca="1">IFERROR(IF(S755&lt;fRev1,(SQRT(dLowCoeffB^2+S755*dLowCoeffA*4)-dLowCoeffB)/(dLowCoeffA*2),
(SQRT(dHighCoeffB^2-(fRev1*fPower2*fPower3/dHighInterp1
-fRev2*fPower1*fPower3/dHighInterp2+fRev3*fPower1*fPower2/dHighInterp3-S755)
*dHighCoeffA*4)+dHighCoeffB)/(dHighCoeffA*2)),"-")</f>
        <v>-</v>
      </c>
      <c r="U755" s="3" t="str">
        <f ca="1"/>
        <v>-</v>
      </c>
      <c r="V755" s="3" t="str">
        <f ca="1"/>
        <v>-</v>
      </c>
      <c r="W755" s="3" t="str">
        <f ca="1"/>
        <v>-</v>
      </c>
      <c r="X755" s="3" t="str">
        <f ca="1"/>
        <v>-</v>
      </c>
      <c r="Y755" s="3" t="str">
        <f ca="1"/>
        <v>-</v>
      </c>
    </row>
    <row r="756" spans="1:25" x14ac:dyDescent="0.25">
      <c r="A756">
        <v>754</v>
      </c>
      <c r="B756" s="9">
        <f t="shared" si="107"/>
        <v>20.944444444444443</v>
      </c>
      <c r="C756" s="3">
        <f t="shared" ca="1" si="109"/>
        <v>6</v>
      </c>
      <c r="D756">
        <f t="shared" ca="1" si="110"/>
        <v>623.75860999999998</v>
      </c>
      <c r="E756" s="8">
        <f t="shared" ca="1" si="111"/>
        <v>1</v>
      </c>
      <c r="F756" s="8">
        <f t="shared" ca="1" si="112"/>
        <v>572</v>
      </c>
      <c r="G756" s="8">
        <f t="shared" ca="1" si="113"/>
        <v>2.233354573987651</v>
      </c>
      <c r="H756" s="8" t="str">
        <f t="shared" ca="1" si="114"/>
        <v>-</v>
      </c>
      <c r="I756" s="8" t="str">
        <f t="shared" ca="1" si="115"/>
        <v>-</v>
      </c>
      <c r="K756" s="7">
        <f t="shared" ca="1" si="108"/>
        <v>623.75860999999998</v>
      </c>
      <c r="L756" s="7">
        <f t="array" aca="1" ref="L756:Q756" ca="1">IF(K756&lt;fPower1,(fPower1-K756)*K756*fRev0/dLowInterp1+(K756-fPower0)*K756*fRev1/dLowInterp2,
IF(K756&lt;fPower3,(K756-fPower2)*(K756-fPower3)*fRev1/dHighInterp1-(K756-fPower1)*(K756-fPower3)*fRev2/dHighInterp2+(K756-fPower1)*(K756-fPower2)*fRev3/dHighInterp3,1))</f>
        <v>1</v>
      </c>
      <c r="M756" s="8">
        <f ca="1"/>
        <v>1</v>
      </c>
      <c r="N756" s="8">
        <f ca="1"/>
        <v>1</v>
      </c>
      <c r="O756" s="8">
        <f ca="1"/>
        <v>1</v>
      </c>
      <c r="P756" s="8">
        <f ca="1"/>
        <v>1</v>
      </c>
      <c r="Q756" s="8">
        <f ca="1"/>
        <v>1</v>
      </c>
      <c r="S756" s="10" t="str">
        <f t="shared" ca="1" si="118"/>
        <v>-</v>
      </c>
      <c r="T756" s="6" t="str">
        <f t="array" aca="1" ref="T756:Y756" ca="1">IFERROR(IF(S756&lt;fRev1,(SQRT(dLowCoeffB^2+S756*dLowCoeffA*4)-dLowCoeffB)/(dLowCoeffA*2),
(SQRT(dHighCoeffB^2-(fRev1*fPower2*fPower3/dHighInterp1
-fRev2*fPower1*fPower3/dHighInterp2+fRev3*fPower1*fPower2/dHighInterp3-S756)
*dHighCoeffA*4)+dHighCoeffB)/(dHighCoeffA*2)),"-")</f>
        <v>-</v>
      </c>
      <c r="U756" s="3" t="str">
        <f ca="1"/>
        <v>-</v>
      </c>
      <c r="V756" s="3" t="str">
        <f ca="1"/>
        <v>-</v>
      </c>
      <c r="W756" s="3" t="str">
        <f ca="1"/>
        <v>-</v>
      </c>
      <c r="X756" s="3" t="str">
        <f ca="1"/>
        <v>-</v>
      </c>
      <c r="Y756" s="3" t="str">
        <f ca="1"/>
        <v>-</v>
      </c>
    </row>
    <row r="757" spans="1:25" x14ac:dyDescent="0.25">
      <c r="A757">
        <v>755</v>
      </c>
      <c r="B757" s="9">
        <f t="shared" si="107"/>
        <v>20.972222222222221</v>
      </c>
      <c r="C757" s="3">
        <f t="shared" ca="1" si="109"/>
        <v>6</v>
      </c>
      <c r="D757">
        <f t="shared" ca="1" si="110"/>
        <v>623.75860999999998</v>
      </c>
      <c r="E757" s="8">
        <f t="shared" ca="1" si="111"/>
        <v>1</v>
      </c>
      <c r="F757" s="8">
        <f t="shared" ca="1" si="112"/>
        <v>572</v>
      </c>
      <c r="G757" s="8">
        <f t="shared" ca="1" si="113"/>
        <v>2.2377681542345647</v>
      </c>
      <c r="H757" s="8" t="str">
        <f t="shared" ca="1" si="114"/>
        <v>-</v>
      </c>
      <c r="I757" s="8" t="str">
        <f t="shared" ca="1" si="115"/>
        <v>-</v>
      </c>
      <c r="K757" s="7">
        <f t="shared" ca="1" si="108"/>
        <v>623.75860999999998</v>
      </c>
      <c r="L757" s="7">
        <f t="array" aca="1" ref="L757:Q757" ca="1">IF(K757&lt;fPower1,(fPower1-K757)*K757*fRev0/dLowInterp1+(K757-fPower0)*K757*fRev1/dLowInterp2,
IF(K757&lt;fPower3,(K757-fPower2)*(K757-fPower3)*fRev1/dHighInterp1-(K757-fPower1)*(K757-fPower3)*fRev2/dHighInterp2+(K757-fPower1)*(K757-fPower2)*fRev3/dHighInterp3,1))</f>
        <v>1</v>
      </c>
      <c r="M757" s="8">
        <f ca="1"/>
        <v>1</v>
      </c>
      <c r="N757" s="8">
        <f ca="1"/>
        <v>1</v>
      </c>
      <c r="O757" s="8">
        <f ca="1"/>
        <v>1</v>
      </c>
      <c r="P757" s="8">
        <f ca="1"/>
        <v>1</v>
      </c>
      <c r="Q757" s="8">
        <f ca="1"/>
        <v>1</v>
      </c>
      <c r="S757" s="10" t="str">
        <f t="shared" ca="1" si="118"/>
        <v>-</v>
      </c>
      <c r="T757" s="6" t="str">
        <f t="array" aca="1" ref="T757:Y757" ca="1">IFERROR(IF(S757&lt;fRev1,(SQRT(dLowCoeffB^2+S757*dLowCoeffA*4)-dLowCoeffB)/(dLowCoeffA*2),
(SQRT(dHighCoeffB^2-(fRev1*fPower2*fPower3/dHighInterp1
-fRev2*fPower1*fPower3/dHighInterp2+fRev3*fPower1*fPower2/dHighInterp3-S757)
*dHighCoeffA*4)+dHighCoeffB)/(dHighCoeffA*2)),"-")</f>
        <v>-</v>
      </c>
      <c r="U757" s="3" t="str">
        <f ca="1"/>
        <v>-</v>
      </c>
      <c r="V757" s="3" t="str">
        <f ca="1"/>
        <v>-</v>
      </c>
      <c r="W757" s="3" t="str">
        <f ca="1"/>
        <v>-</v>
      </c>
      <c r="X757" s="3" t="str">
        <f ca="1"/>
        <v>-</v>
      </c>
      <c r="Y757" s="3" t="str">
        <f ca="1"/>
        <v>-</v>
      </c>
    </row>
    <row r="758" spans="1:25" x14ac:dyDescent="0.25">
      <c r="A758">
        <v>756</v>
      </c>
      <c r="B758" s="9">
        <f t="shared" si="107"/>
        <v>21</v>
      </c>
      <c r="C758" s="3">
        <f t="shared" ca="1" si="109"/>
        <v>6</v>
      </c>
      <c r="D758">
        <f t="shared" ca="1" si="110"/>
        <v>623.75860999999998</v>
      </c>
      <c r="E758" s="8">
        <f t="shared" ca="1" si="111"/>
        <v>1</v>
      </c>
      <c r="F758" s="8">
        <f t="shared" ca="1" si="112"/>
        <v>572</v>
      </c>
      <c r="G758" s="8">
        <f t="shared" ca="1" si="113"/>
        <v>2.2421817344814783</v>
      </c>
      <c r="H758" s="8" t="str">
        <f t="shared" ca="1" si="114"/>
        <v>-</v>
      </c>
      <c r="I758" s="8" t="str">
        <f t="shared" ca="1" si="115"/>
        <v>-</v>
      </c>
      <c r="K758" s="7">
        <f t="shared" ca="1" si="108"/>
        <v>623.75860999999998</v>
      </c>
      <c r="L758" s="7">
        <f t="array" aca="1" ref="L758:Q758" ca="1">IF(K758&lt;fPower1,(fPower1-K758)*K758*fRev0/dLowInterp1+(K758-fPower0)*K758*fRev1/dLowInterp2,
IF(K758&lt;fPower3,(K758-fPower2)*(K758-fPower3)*fRev1/dHighInterp1-(K758-fPower1)*(K758-fPower3)*fRev2/dHighInterp2+(K758-fPower1)*(K758-fPower2)*fRev3/dHighInterp3,1))</f>
        <v>1</v>
      </c>
      <c r="M758" s="8">
        <f ca="1"/>
        <v>1</v>
      </c>
      <c r="N758" s="8">
        <f ca="1"/>
        <v>1</v>
      </c>
      <c r="O758" s="8">
        <f ca="1"/>
        <v>1</v>
      </c>
      <c r="P758" s="8">
        <f ca="1"/>
        <v>1</v>
      </c>
      <c r="Q758" s="8">
        <f ca="1"/>
        <v>1</v>
      </c>
      <c r="S758" s="10" t="str">
        <f t="shared" ca="1" si="118"/>
        <v>-</v>
      </c>
      <c r="T758" s="6" t="str">
        <f t="array" aca="1" ref="T758:Y758" ca="1">IFERROR(IF(S758&lt;fRev1,(SQRT(dLowCoeffB^2+S758*dLowCoeffA*4)-dLowCoeffB)/(dLowCoeffA*2),
(SQRT(dHighCoeffB^2-(fRev1*fPower2*fPower3/dHighInterp1
-fRev2*fPower1*fPower3/dHighInterp2+fRev3*fPower1*fPower2/dHighInterp3-S758)
*dHighCoeffA*4)+dHighCoeffB)/(dHighCoeffA*2)),"-")</f>
        <v>-</v>
      </c>
      <c r="U758" s="3" t="str">
        <f ca="1"/>
        <v>-</v>
      </c>
      <c r="V758" s="3" t="str">
        <f ca="1"/>
        <v>-</v>
      </c>
      <c r="W758" s="3" t="str">
        <f ca="1"/>
        <v>-</v>
      </c>
      <c r="X758" s="3" t="str">
        <f ca="1"/>
        <v>-</v>
      </c>
      <c r="Y758" s="3" t="str">
        <f ca="1"/>
        <v>-</v>
      </c>
    </row>
    <row r="759" spans="1:25" x14ac:dyDescent="0.25">
      <c r="A759">
        <v>757</v>
      </c>
      <c r="B759" s="9">
        <f t="shared" si="107"/>
        <v>21.027777777777779</v>
      </c>
      <c r="C759" s="3">
        <f t="shared" ca="1" si="109"/>
        <v>6</v>
      </c>
      <c r="D759">
        <f t="shared" ca="1" si="110"/>
        <v>623.75860999999998</v>
      </c>
      <c r="E759" s="8">
        <f t="shared" ca="1" si="111"/>
        <v>1</v>
      </c>
      <c r="F759" s="8">
        <f t="shared" ca="1" si="112"/>
        <v>572</v>
      </c>
      <c r="G759" s="8">
        <f t="shared" ca="1" si="113"/>
        <v>2.2465953147283919</v>
      </c>
      <c r="H759" s="8" t="str">
        <f t="shared" ca="1" si="114"/>
        <v>-</v>
      </c>
      <c r="I759" s="8" t="str">
        <f t="shared" ca="1" si="115"/>
        <v>-</v>
      </c>
      <c r="K759" s="7">
        <f t="shared" ca="1" si="108"/>
        <v>623.75860999999998</v>
      </c>
      <c r="L759" s="7">
        <f t="array" aca="1" ref="L759:Q759" ca="1">IF(K759&lt;fPower1,(fPower1-K759)*K759*fRev0/dLowInterp1+(K759-fPower0)*K759*fRev1/dLowInterp2,
IF(K759&lt;fPower3,(K759-fPower2)*(K759-fPower3)*fRev1/dHighInterp1-(K759-fPower1)*(K759-fPower3)*fRev2/dHighInterp2+(K759-fPower1)*(K759-fPower2)*fRev3/dHighInterp3,1))</f>
        <v>1</v>
      </c>
      <c r="M759" s="8">
        <f ca="1"/>
        <v>1</v>
      </c>
      <c r="N759" s="8">
        <f ca="1"/>
        <v>1</v>
      </c>
      <c r="O759" s="8">
        <f ca="1"/>
        <v>1</v>
      </c>
      <c r="P759" s="8">
        <f ca="1"/>
        <v>1</v>
      </c>
      <c r="Q759" s="8">
        <f ca="1"/>
        <v>1</v>
      </c>
      <c r="S759" s="10" t="str">
        <f t="shared" ca="1" si="118"/>
        <v>-</v>
      </c>
      <c r="T759" s="6" t="str">
        <f t="array" aca="1" ref="T759:Y759" ca="1">IFERROR(IF(S759&lt;fRev1,(SQRT(dLowCoeffB^2+S759*dLowCoeffA*4)-dLowCoeffB)/(dLowCoeffA*2),
(SQRT(dHighCoeffB^2-(fRev1*fPower2*fPower3/dHighInterp1
-fRev2*fPower1*fPower3/dHighInterp2+fRev3*fPower1*fPower2/dHighInterp3-S759)
*dHighCoeffA*4)+dHighCoeffB)/(dHighCoeffA*2)),"-")</f>
        <v>-</v>
      </c>
      <c r="U759" s="3" t="str">
        <f ca="1"/>
        <v>-</v>
      </c>
      <c r="V759" s="3" t="str">
        <f ca="1"/>
        <v>-</v>
      </c>
      <c r="W759" s="3" t="str">
        <f ca="1"/>
        <v>-</v>
      </c>
      <c r="X759" s="3" t="str">
        <f ca="1"/>
        <v>-</v>
      </c>
      <c r="Y759" s="3" t="str">
        <f ca="1"/>
        <v>-</v>
      </c>
    </row>
    <row r="760" spans="1:25" x14ac:dyDescent="0.25">
      <c r="A760">
        <v>758</v>
      </c>
      <c r="B760" s="9">
        <f t="shared" si="107"/>
        <v>21.055555555555557</v>
      </c>
      <c r="C760" s="3">
        <f t="shared" ca="1" si="109"/>
        <v>6</v>
      </c>
      <c r="D760">
        <f t="shared" ca="1" si="110"/>
        <v>623.75860999999998</v>
      </c>
      <c r="E760" s="8">
        <f t="shared" ca="1" si="111"/>
        <v>1</v>
      </c>
      <c r="F760" s="8">
        <f t="shared" ca="1" si="112"/>
        <v>572</v>
      </c>
      <c r="G760" s="8">
        <f t="shared" ca="1" si="113"/>
        <v>2.2510088949753055</v>
      </c>
      <c r="H760" s="8" t="str">
        <f t="shared" ca="1" si="114"/>
        <v>-</v>
      </c>
      <c r="I760" s="8" t="str">
        <f t="shared" ca="1" si="115"/>
        <v>-</v>
      </c>
      <c r="K760" s="7">
        <f t="shared" ca="1" si="108"/>
        <v>623.75860999999998</v>
      </c>
      <c r="L760" s="7">
        <f t="array" aca="1" ref="L760:Q760" ca="1">IF(K760&lt;fPower1,(fPower1-K760)*K760*fRev0/dLowInterp1+(K760-fPower0)*K760*fRev1/dLowInterp2,
IF(K760&lt;fPower3,(K760-fPower2)*(K760-fPower3)*fRev1/dHighInterp1-(K760-fPower1)*(K760-fPower3)*fRev2/dHighInterp2+(K760-fPower1)*(K760-fPower2)*fRev3/dHighInterp3,1))</f>
        <v>1</v>
      </c>
      <c r="M760" s="8">
        <f ca="1"/>
        <v>1</v>
      </c>
      <c r="N760" s="8">
        <f ca="1"/>
        <v>1</v>
      </c>
      <c r="O760" s="8">
        <f ca="1"/>
        <v>1</v>
      </c>
      <c r="P760" s="8">
        <f ca="1"/>
        <v>1</v>
      </c>
      <c r="Q760" s="8">
        <f ca="1"/>
        <v>1</v>
      </c>
      <c r="S760" s="10" t="str">
        <f t="shared" ca="1" si="118"/>
        <v>-</v>
      </c>
      <c r="T760" s="6" t="str">
        <f t="array" aca="1" ref="T760:Y760" ca="1">IFERROR(IF(S760&lt;fRev1,(SQRT(dLowCoeffB^2+S760*dLowCoeffA*4)-dLowCoeffB)/(dLowCoeffA*2),
(SQRT(dHighCoeffB^2-(fRev1*fPower2*fPower3/dHighInterp1
-fRev2*fPower1*fPower3/dHighInterp2+fRev3*fPower1*fPower2/dHighInterp3-S760)
*dHighCoeffA*4)+dHighCoeffB)/(dHighCoeffA*2)),"-")</f>
        <v>-</v>
      </c>
      <c r="U760" s="3" t="str">
        <f ca="1"/>
        <v>-</v>
      </c>
      <c r="V760" s="3" t="str">
        <f ca="1"/>
        <v>-</v>
      </c>
      <c r="W760" s="3" t="str">
        <f ca="1"/>
        <v>-</v>
      </c>
      <c r="X760" s="3" t="str">
        <f ca="1"/>
        <v>-</v>
      </c>
      <c r="Y760" s="3" t="str">
        <f ca="1"/>
        <v>-</v>
      </c>
    </row>
    <row r="761" spans="1:25" x14ac:dyDescent="0.25">
      <c r="A761">
        <v>759</v>
      </c>
      <c r="B761" s="9">
        <f t="shared" si="107"/>
        <v>21.083333333333332</v>
      </c>
      <c r="C761" s="3">
        <f t="shared" ca="1" si="109"/>
        <v>6</v>
      </c>
      <c r="D761">
        <f t="shared" ca="1" si="110"/>
        <v>623.75860999999998</v>
      </c>
      <c r="E761" s="8">
        <f t="shared" ca="1" si="111"/>
        <v>1</v>
      </c>
      <c r="F761" s="8">
        <f t="shared" ca="1" si="112"/>
        <v>572</v>
      </c>
      <c r="G761" s="8">
        <f t="shared" ca="1" si="113"/>
        <v>2.2554224752222192</v>
      </c>
      <c r="H761" s="8" t="str">
        <f t="shared" ca="1" si="114"/>
        <v>-</v>
      </c>
      <c r="I761" s="8" t="str">
        <f t="shared" ca="1" si="115"/>
        <v>-</v>
      </c>
      <c r="K761" s="7">
        <f t="shared" ca="1" si="108"/>
        <v>623.75860999999998</v>
      </c>
      <c r="L761" s="7">
        <f t="array" aca="1" ref="L761:Q761" ca="1">IF(K761&lt;fPower1,(fPower1-K761)*K761*fRev0/dLowInterp1+(K761-fPower0)*K761*fRev1/dLowInterp2,
IF(K761&lt;fPower3,(K761-fPower2)*(K761-fPower3)*fRev1/dHighInterp1-(K761-fPower1)*(K761-fPower3)*fRev2/dHighInterp2+(K761-fPower1)*(K761-fPower2)*fRev3/dHighInterp3,1))</f>
        <v>1</v>
      </c>
      <c r="M761" s="8">
        <f ca="1"/>
        <v>1</v>
      </c>
      <c r="N761" s="8">
        <f ca="1"/>
        <v>1</v>
      </c>
      <c r="O761" s="8">
        <f ca="1"/>
        <v>1</v>
      </c>
      <c r="P761" s="8">
        <f ca="1"/>
        <v>1</v>
      </c>
      <c r="Q761" s="8">
        <f ca="1"/>
        <v>1</v>
      </c>
      <c r="S761" s="10" t="str">
        <f t="shared" ca="1" si="118"/>
        <v>-</v>
      </c>
      <c r="T761" s="6" t="str">
        <f t="array" aca="1" ref="T761:Y761" ca="1">IFERROR(IF(S761&lt;fRev1,(SQRT(dLowCoeffB^2+S761*dLowCoeffA*4)-dLowCoeffB)/(dLowCoeffA*2),
(SQRT(dHighCoeffB^2-(fRev1*fPower2*fPower3/dHighInterp1
-fRev2*fPower1*fPower3/dHighInterp2+fRev3*fPower1*fPower2/dHighInterp3-S761)
*dHighCoeffA*4)+dHighCoeffB)/(dHighCoeffA*2)),"-")</f>
        <v>-</v>
      </c>
      <c r="U761" s="3" t="str">
        <f ca="1"/>
        <v>-</v>
      </c>
      <c r="V761" s="3" t="str">
        <f ca="1"/>
        <v>-</v>
      </c>
      <c r="W761" s="3" t="str">
        <f ca="1"/>
        <v>-</v>
      </c>
      <c r="X761" s="3" t="str">
        <f ca="1"/>
        <v>-</v>
      </c>
      <c r="Y761" s="3" t="str">
        <f ca="1"/>
        <v>-</v>
      </c>
    </row>
    <row r="762" spans="1:25" x14ac:dyDescent="0.25">
      <c r="A762">
        <v>760</v>
      </c>
      <c r="B762" s="9">
        <f t="shared" si="107"/>
        <v>21.111111111111111</v>
      </c>
      <c r="C762" s="3">
        <f t="shared" ca="1" si="109"/>
        <v>6</v>
      </c>
      <c r="D762">
        <f t="shared" ca="1" si="110"/>
        <v>623.75860999999998</v>
      </c>
      <c r="E762" s="8">
        <f t="shared" ca="1" si="111"/>
        <v>1</v>
      </c>
      <c r="F762" s="8">
        <f t="shared" ca="1" si="112"/>
        <v>572</v>
      </c>
      <c r="G762" s="8">
        <f t="shared" ca="1" si="113"/>
        <v>2.2598360554691328</v>
      </c>
      <c r="H762" s="8" t="str">
        <f t="shared" ca="1" si="114"/>
        <v>-</v>
      </c>
      <c r="I762" s="8" t="str">
        <f t="shared" ca="1" si="115"/>
        <v>-</v>
      </c>
      <c r="K762" s="7">
        <f t="shared" ca="1" si="108"/>
        <v>623.75860999999998</v>
      </c>
      <c r="L762" s="7">
        <f t="array" aca="1" ref="L762:Q762" ca="1">IF(K762&lt;fPower1,(fPower1-K762)*K762*fRev0/dLowInterp1+(K762-fPower0)*K762*fRev1/dLowInterp2,
IF(K762&lt;fPower3,(K762-fPower2)*(K762-fPower3)*fRev1/dHighInterp1-(K762-fPower1)*(K762-fPower3)*fRev2/dHighInterp2+(K762-fPower1)*(K762-fPower2)*fRev3/dHighInterp3,1))</f>
        <v>1</v>
      </c>
      <c r="M762" s="8">
        <f ca="1"/>
        <v>1</v>
      </c>
      <c r="N762" s="8">
        <f ca="1"/>
        <v>1</v>
      </c>
      <c r="O762" s="8">
        <f ca="1"/>
        <v>1</v>
      </c>
      <c r="P762" s="8">
        <f ca="1"/>
        <v>1</v>
      </c>
      <c r="Q762" s="8">
        <f ca="1"/>
        <v>1</v>
      </c>
      <c r="S762" s="10" t="str">
        <f t="shared" ca="1" si="118"/>
        <v>-</v>
      </c>
      <c r="T762" s="6" t="str">
        <f t="array" aca="1" ref="T762:Y762" ca="1">IFERROR(IF(S762&lt;fRev1,(SQRT(dLowCoeffB^2+S762*dLowCoeffA*4)-dLowCoeffB)/(dLowCoeffA*2),
(SQRT(dHighCoeffB^2-(fRev1*fPower2*fPower3/dHighInterp1
-fRev2*fPower1*fPower3/dHighInterp2+fRev3*fPower1*fPower2/dHighInterp3-S762)
*dHighCoeffA*4)+dHighCoeffB)/(dHighCoeffA*2)),"-")</f>
        <v>-</v>
      </c>
      <c r="U762" s="3" t="str">
        <f ca="1"/>
        <v>-</v>
      </c>
      <c r="V762" s="3" t="str">
        <f ca="1"/>
        <v>-</v>
      </c>
      <c r="W762" s="3" t="str">
        <f ca="1"/>
        <v>-</v>
      </c>
      <c r="X762" s="3" t="str">
        <f ca="1"/>
        <v>-</v>
      </c>
      <c r="Y762" s="3" t="str">
        <f ca="1"/>
        <v>-</v>
      </c>
    </row>
    <row r="763" spans="1:25" x14ac:dyDescent="0.25">
      <c r="A763">
        <v>761</v>
      </c>
      <c r="B763" s="9">
        <f t="shared" si="107"/>
        <v>21.138888888888889</v>
      </c>
      <c r="C763" s="3">
        <f t="shared" ca="1" si="109"/>
        <v>6</v>
      </c>
      <c r="D763">
        <f t="shared" ca="1" si="110"/>
        <v>623.75860999999998</v>
      </c>
      <c r="E763" s="8">
        <f t="shared" ca="1" si="111"/>
        <v>1</v>
      </c>
      <c r="F763" s="8">
        <f t="shared" ca="1" si="112"/>
        <v>572</v>
      </c>
      <c r="G763" s="8">
        <f t="shared" ca="1" si="113"/>
        <v>2.2642496357160464</v>
      </c>
      <c r="H763" s="8" t="str">
        <f t="shared" ca="1" si="114"/>
        <v>-</v>
      </c>
      <c r="I763" s="8" t="str">
        <f t="shared" ca="1" si="115"/>
        <v>-</v>
      </c>
      <c r="K763" s="7">
        <f t="shared" ca="1" si="108"/>
        <v>623.75860999999998</v>
      </c>
      <c r="L763" s="7">
        <f t="array" aca="1" ref="L763:Q763" ca="1">IF(K763&lt;fPower1,(fPower1-K763)*K763*fRev0/dLowInterp1+(K763-fPower0)*K763*fRev1/dLowInterp2,
IF(K763&lt;fPower3,(K763-fPower2)*(K763-fPower3)*fRev1/dHighInterp1-(K763-fPower1)*(K763-fPower3)*fRev2/dHighInterp2+(K763-fPower1)*(K763-fPower2)*fRev3/dHighInterp3,1))</f>
        <v>1</v>
      </c>
      <c r="M763" s="8">
        <f ca="1"/>
        <v>1</v>
      </c>
      <c r="N763" s="8">
        <f ca="1"/>
        <v>1</v>
      </c>
      <c r="O763" s="8">
        <f ca="1"/>
        <v>1</v>
      </c>
      <c r="P763" s="8">
        <f ca="1"/>
        <v>1</v>
      </c>
      <c r="Q763" s="8">
        <f ca="1"/>
        <v>1</v>
      </c>
      <c r="S763" s="10" t="str">
        <f t="shared" ca="1" si="118"/>
        <v>-</v>
      </c>
      <c r="T763" s="6" t="str">
        <f t="array" aca="1" ref="T763:Y763" ca="1">IFERROR(IF(S763&lt;fRev1,(SQRT(dLowCoeffB^2+S763*dLowCoeffA*4)-dLowCoeffB)/(dLowCoeffA*2),
(SQRT(dHighCoeffB^2-(fRev1*fPower2*fPower3/dHighInterp1
-fRev2*fPower1*fPower3/dHighInterp2+fRev3*fPower1*fPower2/dHighInterp3-S763)
*dHighCoeffA*4)+dHighCoeffB)/(dHighCoeffA*2)),"-")</f>
        <v>-</v>
      </c>
      <c r="U763" s="3" t="str">
        <f ca="1"/>
        <v>-</v>
      </c>
      <c r="V763" s="3" t="str">
        <f ca="1"/>
        <v>-</v>
      </c>
      <c r="W763" s="3" t="str">
        <f ca="1"/>
        <v>-</v>
      </c>
      <c r="X763" s="3" t="str">
        <f ca="1"/>
        <v>-</v>
      </c>
      <c r="Y763" s="3" t="str">
        <f ca="1"/>
        <v>-</v>
      </c>
    </row>
    <row r="764" spans="1:25" x14ac:dyDescent="0.25">
      <c r="A764">
        <v>762</v>
      </c>
      <c r="B764" s="9">
        <f t="shared" si="107"/>
        <v>21.166666666666668</v>
      </c>
      <c r="C764" s="3">
        <f t="shared" ca="1" si="109"/>
        <v>6</v>
      </c>
      <c r="D764">
        <f t="shared" ca="1" si="110"/>
        <v>623.75860999999998</v>
      </c>
      <c r="E764" s="8">
        <f t="shared" ca="1" si="111"/>
        <v>1</v>
      </c>
      <c r="F764" s="8">
        <f t="shared" ca="1" si="112"/>
        <v>572</v>
      </c>
      <c r="G764" s="8">
        <f t="shared" ca="1" si="113"/>
        <v>2.2686632159629601</v>
      </c>
      <c r="H764" s="8" t="str">
        <f t="shared" ca="1" si="114"/>
        <v>-</v>
      </c>
      <c r="I764" s="8" t="str">
        <f t="shared" ca="1" si="115"/>
        <v>-</v>
      </c>
      <c r="K764" s="7">
        <f t="shared" ca="1" si="108"/>
        <v>623.75860999999998</v>
      </c>
      <c r="L764" s="7">
        <f t="array" aca="1" ref="L764:Q764" ca="1">IF(K764&lt;fPower1,(fPower1-K764)*K764*fRev0/dLowInterp1+(K764-fPower0)*K764*fRev1/dLowInterp2,
IF(K764&lt;fPower3,(K764-fPower2)*(K764-fPower3)*fRev1/dHighInterp1-(K764-fPower1)*(K764-fPower3)*fRev2/dHighInterp2+(K764-fPower1)*(K764-fPower2)*fRev3/dHighInterp3,1))</f>
        <v>1</v>
      </c>
      <c r="M764" s="8">
        <f ca="1"/>
        <v>1</v>
      </c>
      <c r="N764" s="8">
        <f ca="1"/>
        <v>1</v>
      </c>
      <c r="O764" s="8">
        <f ca="1"/>
        <v>1</v>
      </c>
      <c r="P764" s="8">
        <f ca="1"/>
        <v>1</v>
      </c>
      <c r="Q764" s="8">
        <f ca="1"/>
        <v>1</v>
      </c>
      <c r="S764" s="10" t="str">
        <f t="shared" ca="1" si="118"/>
        <v>-</v>
      </c>
      <c r="T764" s="6" t="str">
        <f t="array" aca="1" ref="T764:Y764" ca="1">IFERROR(IF(S764&lt;fRev1,(SQRT(dLowCoeffB^2+S764*dLowCoeffA*4)-dLowCoeffB)/(dLowCoeffA*2),
(SQRT(dHighCoeffB^2-(fRev1*fPower2*fPower3/dHighInterp1
-fRev2*fPower1*fPower3/dHighInterp2+fRev3*fPower1*fPower2/dHighInterp3-S764)
*dHighCoeffA*4)+dHighCoeffB)/(dHighCoeffA*2)),"-")</f>
        <v>-</v>
      </c>
      <c r="U764" s="3" t="str">
        <f ca="1"/>
        <v>-</v>
      </c>
      <c r="V764" s="3" t="str">
        <f ca="1"/>
        <v>-</v>
      </c>
      <c r="W764" s="3" t="str">
        <f ca="1"/>
        <v>-</v>
      </c>
      <c r="X764" s="3" t="str">
        <f ca="1"/>
        <v>-</v>
      </c>
      <c r="Y764" s="3" t="str">
        <f ca="1"/>
        <v>-</v>
      </c>
    </row>
    <row r="765" spans="1:25" x14ac:dyDescent="0.25">
      <c r="A765">
        <v>763</v>
      </c>
      <c r="B765" s="9">
        <f t="shared" si="107"/>
        <v>21.194444444444443</v>
      </c>
      <c r="C765" s="3">
        <f t="shared" ca="1" si="109"/>
        <v>6</v>
      </c>
      <c r="D765">
        <f t="shared" ca="1" si="110"/>
        <v>623.75860999999998</v>
      </c>
      <c r="E765" s="8">
        <f t="shared" ca="1" si="111"/>
        <v>1</v>
      </c>
      <c r="F765" s="8">
        <f t="shared" ca="1" si="112"/>
        <v>572</v>
      </c>
      <c r="G765" s="8">
        <f t="shared" ca="1" si="113"/>
        <v>2.2730767962098737</v>
      </c>
      <c r="H765" s="8" t="str">
        <f t="shared" ca="1" si="114"/>
        <v>-</v>
      </c>
      <c r="I765" s="8" t="str">
        <f t="shared" ca="1" si="115"/>
        <v>-</v>
      </c>
      <c r="K765" s="7">
        <f t="shared" ca="1" si="108"/>
        <v>623.75860999999998</v>
      </c>
      <c r="L765" s="7">
        <f t="array" aca="1" ref="L765:Q765" ca="1">IF(K765&lt;fPower1,(fPower1-K765)*K765*fRev0/dLowInterp1+(K765-fPower0)*K765*fRev1/dLowInterp2,
IF(K765&lt;fPower3,(K765-fPower2)*(K765-fPower3)*fRev1/dHighInterp1-(K765-fPower1)*(K765-fPower3)*fRev2/dHighInterp2+(K765-fPower1)*(K765-fPower2)*fRev3/dHighInterp3,1))</f>
        <v>1</v>
      </c>
      <c r="M765" s="8">
        <f ca="1"/>
        <v>1</v>
      </c>
      <c r="N765" s="8">
        <f ca="1"/>
        <v>1</v>
      </c>
      <c r="O765" s="8">
        <f ca="1"/>
        <v>1</v>
      </c>
      <c r="P765" s="8">
        <f ca="1"/>
        <v>1</v>
      </c>
      <c r="Q765" s="8">
        <f ca="1"/>
        <v>1</v>
      </c>
      <c r="S765" s="10" t="str">
        <f t="shared" ca="1" si="118"/>
        <v>-</v>
      </c>
      <c r="T765" s="6" t="str">
        <f t="array" aca="1" ref="T765:Y765" ca="1">IFERROR(IF(S765&lt;fRev1,(SQRT(dLowCoeffB^2+S765*dLowCoeffA*4)-dLowCoeffB)/(dLowCoeffA*2),
(SQRT(dHighCoeffB^2-(fRev1*fPower2*fPower3/dHighInterp1
-fRev2*fPower1*fPower3/dHighInterp2+fRev3*fPower1*fPower2/dHighInterp3-S765)
*dHighCoeffA*4)+dHighCoeffB)/(dHighCoeffA*2)),"-")</f>
        <v>-</v>
      </c>
      <c r="U765" s="3" t="str">
        <f ca="1"/>
        <v>-</v>
      </c>
      <c r="V765" s="3" t="str">
        <f ca="1"/>
        <v>-</v>
      </c>
      <c r="W765" s="3" t="str">
        <f ca="1"/>
        <v>-</v>
      </c>
      <c r="X765" s="3" t="str">
        <f ca="1"/>
        <v>-</v>
      </c>
      <c r="Y765" s="3" t="str">
        <f ca="1"/>
        <v>-</v>
      </c>
    </row>
    <row r="766" spans="1:25" x14ac:dyDescent="0.25">
      <c r="A766">
        <v>764</v>
      </c>
      <c r="B766" s="9">
        <f t="shared" si="107"/>
        <v>21.222222222222221</v>
      </c>
      <c r="C766" s="3">
        <f t="shared" ca="1" si="109"/>
        <v>6</v>
      </c>
      <c r="D766">
        <f t="shared" ca="1" si="110"/>
        <v>623.75860999999998</v>
      </c>
      <c r="E766" s="8">
        <f t="shared" ca="1" si="111"/>
        <v>1</v>
      </c>
      <c r="F766" s="8">
        <f t="shared" ca="1" si="112"/>
        <v>572</v>
      </c>
      <c r="G766" s="8">
        <f t="shared" ca="1" si="113"/>
        <v>2.2774903764567873</v>
      </c>
      <c r="H766" s="8" t="str">
        <f t="shared" ca="1" si="114"/>
        <v>-</v>
      </c>
      <c r="I766" s="8" t="str">
        <f t="shared" ca="1" si="115"/>
        <v>-</v>
      </c>
      <c r="K766" s="7">
        <f t="shared" ca="1" si="108"/>
        <v>623.75860999999998</v>
      </c>
      <c r="L766" s="7">
        <f t="array" aca="1" ref="L766:Q766" ca="1">IF(K766&lt;fPower1,(fPower1-K766)*K766*fRev0/dLowInterp1+(K766-fPower0)*K766*fRev1/dLowInterp2,
IF(K766&lt;fPower3,(K766-fPower2)*(K766-fPower3)*fRev1/dHighInterp1-(K766-fPower1)*(K766-fPower3)*fRev2/dHighInterp2+(K766-fPower1)*(K766-fPower2)*fRev3/dHighInterp3,1))</f>
        <v>1</v>
      </c>
      <c r="M766" s="8">
        <f ca="1"/>
        <v>1</v>
      </c>
      <c r="N766" s="8">
        <f ca="1"/>
        <v>1</v>
      </c>
      <c r="O766" s="8">
        <f ca="1"/>
        <v>1</v>
      </c>
      <c r="P766" s="8">
        <f ca="1"/>
        <v>1</v>
      </c>
      <c r="Q766" s="8">
        <f ca="1"/>
        <v>1</v>
      </c>
      <c r="S766" s="10" t="str">
        <f t="shared" ca="1" si="118"/>
        <v>-</v>
      </c>
      <c r="T766" s="6" t="str">
        <f t="array" aca="1" ref="T766:Y766" ca="1">IFERROR(IF(S766&lt;fRev1,(SQRT(dLowCoeffB^2+S766*dLowCoeffA*4)-dLowCoeffB)/(dLowCoeffA*2),
(SQRT(dHighCoeffB^2-(fRev1*fPower2*fPower3/dHighInterp1
-fRev2*fPower1*fPower3/dHighInterp2+fRev3*fPower1*fPower2/dHighInterp3-S766)
*dHighCoeffA*4)+dHighCoeffB)/(dHighCoeffA*2)),"-")</f>
        <v>-</v>
      </c>
      <c r="U766" s="3" t="str">
        <f ca="1"/>
        <v>-</v>
      </c>
      <c r="V766" s="3" t="str">
        <f ca="1"/>
        <v>-</v>
      </c>
      <c r="W766" s="3" t="str">
        <f ca="1"/>
        <v>-</v>
      </c>
      <c r="X766" s="3" t="str">
        <f ca="1"/>
        <v>-</v>
      </c>
      <c r="Y766" s="3" t="str">
        <f ca="1"/>
        <v>-</v>
      </c>
    </row>
    <row r="767" spans="1:25" x14ac:dyDescent="0.25">
      <c r="A767">
        <v>765</v>
      </c>
      <c r="B767" s="9">
        <f t="shared" si="107"/>
        <v>21.25</v>
      </c>
      <c r="C767" s="3">
        <f t="shared" ca="1" si="109"/>
        <v>6</v>
      </c>
      <c r="D767">
        <f t="shared" ca="1" si="110"/>
        <v>623.75860999999998</v>
      </c>
      <c r="E767" s="8">
        <f t="shared" ca="1" si="111"/>
        <v>1</v>
      </c>
      <c r="F767" s="8">
        <f t="shared" ca="1" si="112"/>
        <v>572</v>
      </c>
      <c r="G767" s="8">
        <f t="shared" ca="1" si="113"/>
        <v>2.2819039567037009</v>
      </c>
      <c r="H767" s="8" t="str">
        <f t="shared" ca="1" si="114"/>
        <v>-</v>
      </c>
      <c r="I767" s="8" t="str">
        <f t="shared" ca="1" si="115"/>
        <v>-</v>
      </c>
      <c r="K767" s="7">
        <f t="shared" ca="1" si="108"/>
        <v>623.75860999999998</v>
      </c>
      <c r="L767" s="7">
        <f t="array" aca="1" ref="L767:Q767" ca="1">IF(K767&lt;fPower1,(fPower1-K767)*K767*fRev0/dLowInterp1+(K767-fPower0)*K767*fRev1/dLowInterp2,
IF(K767&lt;fPower3,(K767-fPower2)*(K767-fPower3)*fRev1/dHighInterp1-(K767-fPower1)*(K767-fPower3)*fRev2/dHighInterp2+(K767-fPower1)*(K767-fPower2)*fRev3/dHighInterp3,1))</f>
        <v>1</v>
      </c>
      <c r="M767" s="8">
        <f ca="1"/>
        <v>1</v>
      </c>
      <c r="N767" s="8">
        <f ca="1"/>
        <v>1</v>
      </c>
      <c r="O767" s="8">
        <f ca="1"/>
        <v>1</v>
      </c>
      <c r="P767" s="8">
        <f ca="1"/>
        <v>1</v>
      </c>
      <c r="Q767" s="8">
        <f ca="1"/>
        <v>1</v>
      </c>
      <c r="S767" s="10" t="str">
        <f t="shared" ca="1" si="118"/>
        <v>-</v>
      </c>
      <c r="T767" s="6" t="str">
        <f t="array" aca="1" ref="T767:Y767" ca="1">IFERROR(IF(S767&lt;fRev1,(SQRT(dLowCoeffB^2+S767*dLowCoeffA*4)-dLowCoeffB)/(dLowCoeffA*2),
(SQRT(dHighCoeffB^2-(fRev1*fPower2*fPower3/dHighInterp1
-fRev2*fPower1*fPower3/dHighInterp2+fRev3*fPower1*fPower2/dHighInterp3-S767)
*dHighCoeffA*4)+dHighCoeffB)/(dHighCoeffA*2)),"-")</f>
        <v>-</v>
      </c>
      <c r="U767" s="3" t="str">
        <f ca="1"/>
        <v>-</v>
      </c>
      <c r="V767" s="3" t="str">
        <f ca="1"/>
        <v>-</v>
      </c>
      <c r="W767" s="3" t="str">
        <f ca="1"/>
        <v>-</v>
      </c>
      <c r="X767" s="3" t="str">
        <f ca="1"/>
        <v>-</v>
      </c>
      <c r="Y767" s="3" t="str">
        <f ca="1"/>
        <v>-</v>
      </c>
    </row>
    <row r="768" spans="1:25" x14ac:dyDescent="0.25">
      <c r="A768">
        <v>766</v>
      </c>
      <c r="B768" s="9">
        <f t="shared" si="107"/>
        <v>21.277777777777779</v>
      </c>
      <c r="C768" s="3">
        <f t="shared" ca="1" si="109"/>
        <v>6</v>
      </c>
      <c r="D768">
        <f t="shared" ca="1" si="110"/>
        <v>623.75860999999998</v>
      </c>
      <c r="E768" s="8">
        <f t="shared" ca="1" si="111"/>
        <v>1</v>
      </c>
      <c r="F768" s="8">
        <f t="shared" ca="1" si="112"/>
        <v>572</v>
      </c>
      <c r="G768" s="8">
        <f t="shared" ca="1" si="113"/>
        <v>2.2863175369506146</v>
      </c>
      <c r="H768" s="8" t="str">
        <f t="shared" ca="1" si="114"/>
        <v>-</v>
      </c>
      <c r="I768" s="8" t="str">
        <f t="shared" ca="1" si="115"/>
        <v>-</v>
      </c>
      <c r="K768" s="7">
        <f t="shared" ca="1" si="108"/>
        <v>623.75860999999998</v>
      </c>
      <c r="L768" s="7">
        <f t="array" aca="1" ref="L768:Q768" ca="1">IF(K768&lt;fPower1,(fPower1-K768)*K768*fRev0/dLowInterp1+(K768-fPower0)*K768*fRev1/dLowInterp2,
IF(K768&lt;fPower3,(K768-fPower2)*(K768-fPower3)*fRev1/dHighInterp1-(K768-fPower1)*(K768-fPower3)*fRev2/dHighInterp2+(K768-fPower1)*(K768-fPower2)*fRev3/dHighInterp3,1))</f>
        <v>1</v>
      </c>
      <c r="M768" s="8">
        <f ca="1"/>
        <v>1</v>
      </c>
      <c r="N768" s="8">
        <f ca="1"/>
        <v>1</v>
      </c>
      <c r="O768" s="8">
        <f ca="1"/>
        <v>1</v>
      </c>
      <c r="P768" s="8">
        <f ca="1"/>
        <v>1</v>
      </c>
      <c r="Q768" s="8">
        <f ca="1"/>
        <v>1</v>
      </c>
      <c r="S768" s="10" t="str">
        <f t="shared" ca="1" si="118"/>
        <v>-</v>
      </c>
      <c r="T768" s="6" t="str">
        <f t="array" aca="1" ref="T768:Y768" ca="1">IFERROR(IF(S768&lt;fRev1,(SQRT(dLowCoeffB^2+S768*dLowCoeffA*4)-dLowCoeffB)/(dLowCoeffA*2),
(SQRT(dHighCoeffB^2-(fRev1*fPower2*fPower3/dHighInterp1
-fRev2*fPower1*fPower3/dHighInterp2+fRev3*fPower1*fPower2/dHighInterp3-S768)
*dHighCoeffA*4)+dHighCoeffB)/(dHighCoeffA*2)),"-")</f>
        <v>-</v>
      </c>
      <c r="U768" s="3" t="str">
        <f ca="1"/>
        <v>-</v>
      </c>
      <c r="V768" s="3" t="str">
        <f ca="1"/>
        <v>-</v>
      </c>
      <c r="W768" s="3" t="str">
        <f ca="1"/>
        <v>-</v>
      </c>
      <c r="X768" s="3" t="str">
        <f ca="1"/>
        <v>-</v>
      </c>
      <c r="Y768" s="3" t="str">
        <f ca="1"/>
        <v>-</v>
      </c>
    </row>
    <row r="769" spans="1:25" x14ac:dyDescent="0.25">
      <c r="A769">
        <v>767</v>
      </c>
      <c r="B769" s="9">
        <f t="shared" si="107"/>
        <v>21.305555555555557</v>
      </c>
      <c r="C769" s="3">
        <f t="shared" ca="1" si="109"/>
        <v>6</v>
      </c>
      <c r="D769">
        <f t="shared" ca="1" si="110"/>
        <v>623.75860999999998</v>
      </c>
      <c r="E769" s="8">
        <f t="shared" ca="1" si="111"/>
        <v>1</v>
      </c>
      <c r="F769" s="8">
        <f t="shared" ca="1" si="112"/>
        <v>572</v>
      </c>
      <c r="G769" s="8">
        <f t="shared" ca="1" si="113"/>
        <v>2.2907311171975282</v>
      </c>
      <c r="H769" s="8" t="str">
        <f t="shared" ca="1" si="114"/>
        <v>-</v>
      </c>
      <c r="I769" s="8" t="str">
        <f t="shared" ca="1" si="115"/>
        <v>-</v>
      </c>
      <c r="K769" s="7">
        <f t="shared" ca="1" si="108"/>
        <v>623.75860999999998</v>
      </c>
      <c r="L769" s="7">
        <f t="array" aca="1" ref="L769:Q769" ca="1">IF(K769&lt;fPower1,(fPower1-K769)*K769*fRev0/dLowInterp1+(K769-fPower0)*K769*fRev1/dLowInterp2,
IF(K769&lt;fPower3,(K769-fPower2)*(K769-fPower3)*fRev1/dHighInterp1-(K769-fPower1)*(K769-fPower3)*fRev2/dHighInterp2+(K769-fPower1)*(K769-fPower2)*fRev3/dHighInterp3,1))</f>
        <v>1</v>
      </c>
      <c r="M769" s="8">
        <f ca="1"/>
        <v>1</v>
      </c>
      <c r="N769" s="8">
        <f ca="1"/>
        <v>1</v>
      </c>
      <c r="O769" s="8">
        <f ca="1"/>
        <v>1</v>
      </c>
      <c r="P769" s="8">
        <f ca="1"/>
        <v>1</v>
      </c>
      <c r="Q769" s="8">
        <f ca="1"/>
        <v>1</v>
      </c>
      <c r="S769" s="10" t="str">
        <f t="shared" ca="1" si="118"/>
        <v>-</v>
      </c>
      <c r="T769" s="6" t="str">
        <f t="array" aca="1" ref="T769:Y769" ca="1">IFERROR(IF(S769&lt;fRev1,(SQRT(dLowCoeffB^2+S769*dLowCoeffA*4)-dLowCoeffB)/(dLowCoeffA*2),
(SQRT(dHighCoeffB^2-(fRev1*fPower2*fPower3/dHighInterp1
-fRev2*fPower1*fPower3/dHighInterp2+fRev3*fPower1*fPower2/dHighInterp3-S769)
*dHighCoeffA*4)+dHighCoeffB)/(dHighCoeffA*2)),"-")</f>
        <v>-</v>
      </c>
      <c r="U769" s="3" t="str">
        <f ca="1"/>
        <v>-</v>
      </c>
      <c r="V769" s="3" t="str">
        <f ca="1"/>
        <v>-</v>
      </c>
      <c r="W769" s="3" t="str">
        <f ca="1"/>
        <v>-</v>
      </c>
      <c r="X769" s="3" t="str">
        <f ca="1"/>
        <v>-</v>
      </c>
      <c r="Y769" s="3" t="str">
        <f ca="1"/>
        <v>-</v>
      </c>
    </row>
    <row r="770" spans="1:25" x14ac:dyDescent="0.25">
      <c r="A770">
        <v>768</v>
      </c>
      <c r="B770" s="9">
        <f t="shared" si="107"/>
        <v>21.333333333333332</v>
      </c>
      <c r="C770" s="3">
        <f t="shared" ca="1" si="109"/>
        <v>6</v>
      </c>
      <c r="D770">
        <f t="shared" ca="1" si="110"/>
        <v>623.75860999999998</v>
      </c>
      <c r="E770" s="8">
        <f t="shared" ca="1" si="111"/>
        <v>1</v>
      </c>
      <c r="F770" s="8">
        <f t="shared" ca="1" si="112"/>
        <v>572</v>
      </c>
      <c r="G770" s="8">
        <f t="shared" ca="1" si="113"/>
        <v>2.2951446974444418</v>
      </c>
      <c r="H770" s="8" t="str">
        <f t="shared" ca="1" si="114"/>
        <v>-</v>
      </c>
      <c r="I770" s="8" t="str">
        <f t="shared" ca="1" si="115"/>
        <v>-</v>
      </c>
      <c r="K770" s="7">
        <f t="shared" ref="K770:K833" ca="1" si="119">D770</f>
        <v>623.75860999999998</v>
      </c>
      <c r="L770" s="7">
        <f t="array" aca="1" ref="L770:Q770" ca="1">IF(K770&lt;fPower1,(fPower1-K770)*K770*fRev0/dLowInterp1+(K770-fPower0)*K770*fRev1/dLowInterp2,
IF(K770&lt;fPower3,(K770-fPower2)*(K770-fPower3)*fRev1/dHighInterp1-(K770-fPower1)*(K770-fPower3)*fRev2/dHighInterp2+(K770-fPower1)*(K770-fPower2)*fRev3/dHighInterp3,1))</f>
        <v>1</v>
      </c>
      <c r="M770" s="8">
        <f ca="1"/>
        <v>1</v>
      </c>
      <c r="N770" s="8">
        <f ca="1"/>
        <v>1</v>
      </c>
      <c r="O770" s="8">
        <f ca="1"/>
        <v>1</v>
      </c>
      <c r="P770" s="8">
        <f ca="1"/>
        <v>1</v>
      </c>
      <c r="Q770" s="8">
        <f ca="1"/>
        <v>1</v>
      </c>
      <c r="S770" s="10" t="str">
        <f t="shared" ca="1" si="118"/>
        <v>-</v>
      </c>
      <c r="T770" s="6" t="str">
        <f t="array" aca="1" ref="T770:Y770" ca="1">IFERROR(IF(S770&lt;fRev1,(SQRT(dLowCoeffB^2+S770*dLowCoeffA*4)-dLowCoeffB)/(dLowCoeffA*2),
(SQRT(dHighCoeffB^2-(fRev1*fPower2*fPower3/dHighInterp1
-fRev2*fPower1*fPower3/dHighInterp2+fRev3*fPower1*fPower2/dHighInterp3-S770)
*dHighCoeffA*4)+dHighCoeffB)/(dHighCoeffA*2)),"-")</f>
        <v>-</v>
      </c>
      <c r="U770" s="3" t="str">
        <f ca="1"/>
        <v>-</v>
      </c>
      <c r="V770" s="3" t="str">
        <f ca="1"/>
        <v>-</v>
      </c>
      <c r="W770" s="3" t="str">
        <f ca="1"/>
        <v>-</v>
      </c>
      <c r="X770" s="3" t="str">
        <f ca="1"/>
        <v>-</v>
      </c>
      <c r="Y770" s="3" t="str">
        <f ca="1"/>
        <v>-</v>
      </c>
    </row>
    <row r="771" spans="1:25" x14ac:dyDescent="0.25">
      <c r="A771">
        <v>769</v>
      </c>
      <c r="B771" s="9">
        <f t="shared" si="107"/>
        <v>21.361111111111111</v>
      </c>
      <c r="C771" s="3">
        <f t="shared" ref="C771:C834" ca="1" si="120">MAX(COUNTIFS(ShiftGears,"&lt;="&amp;MaxGear,ShiftPointsUse,"&lt;="&amp;D770+CarSetPower)+1,C770)</f>
        <v>6</v>
      </c>
      <c r="D771">
        <f t="shared" ref="D771:D834" ca="1" si="121">MIN(IF(C771&gt;C770,I770,D770+CarSetPower),INDEX(fPower3,C771))</f>
        <v>623.75860999999998</v>
      </c>
      <c r="E771" s="8">
        <f t="shared" ref="E771:E834" ca="1" si="122">INDEX(L771:Q771,C771)</f>
        <v>1</v>
      </c>
      <c r="F771" s="8">
        <f t="shared" ref="F771:F834" ca="1" si="123">MIN(E771*INDEX(MaxSpeed,C771)*CarSetMult,F770+AccelCap)</f>
        <v>572</v>
      </c>
      <c r="G771" s="8">
        <f t="shared" ref="G771:G834" ca="1" si="124">G770+F771/36/3600</f>
        <v>2.2995582776913555</v>
      </c>
      <c r="H771" s="8" t="str">
        <f t="shared" ref="H771:H834" ca="1" si="125">IF(C771&lt;MaxGear,F771/INDEX(MaxSpeed,C771+1)/CarSetMult,"-")</f>
        <v>-</v>
      </c>
      <c r="I771" s="8" t="str">
        <f t="shared" ref="I771:I834" ca="1" si="126">IF(C771&lt;MaxGear,INDEX(T771:Y771,C771+1),"-")</f>
        <v>-</v>
      </c>
      <c r="K771" s="7">
        <f t="shared" ca="1" si="119"/>
        <v>623.75860999999998</v>
      </c>
      <c r="L771" s="7">
        <f t="array" aca="1" ref="L771:Q771" ca="1">IF(K771&lt;fPower1,(fPower1-K771)*K771*fRev0/dLowInterp1+(K771-fPower0)*K771*fRev1/dLowInterp2,
IF(K771&lt;fPower3,(K771-fPower2)*(K771-fPower3)*fRev1/dHighInterp1-(K771-fPower1)*(K771-fPower3)*fRev2/dHighInterp2+(K771-fPower1)*(K771-fPower2)*fRev3/dHighInterp3,1))</f>
        <v>1</v>
      </c>
      <c r="M771" s="8">
        <f ca="1"/>
        <v>1</v>
      </c>
      <c r="N771" s="8">
        <f ca="1"/>
        <v>1</v>
      </c>
      <c r="O771" s="8">
        <f ca="1"/>
        <v>1</v>
      </c>
      <c r="P771" s="8">
        <f ca="1"/>
        <v>1</v>
      </c>
      <c r="Q771" s="8">
        <f ca="1"/>
        <v>1</v>
      </c>
      <c r="S771" s="10" t="str">
        <f t="shared" ca="1" si="118"/>
        <v>-</v>
      </c>
      <c r="T771" s="6" t="str">
        <f t="array" aca="1" ref="T771:Y771" ca="1">IFERROR(IF(S771&lt;fRev1,(SQRT(dLowCoeffB^2+S771*dLowCoeffA*4)-dLowCoeffB)/(dLowCoeffA*2),
(SQRT(dHighCoeffB^2-(fRev1*fPower2*fPower3/dHighInterp1
-fRev2*fPower1*fPower3/dHighInterp2+fRev3*fPower1*fPower2/dHighInterp3-S771)
*dHighCoeffA*4)+dHighCoeffB)/(dHighCoeffA*2)),"-")</f>
        <v>-</v>
      </c>
      <c r="U771" s="3" t="str">
        <f ca="1"/>
        <v>-</v>
      </c>
      <c r="V771" s="3" t="str">
        <f ca="1"/>
        <v>-</v>
      </c>
      <c r="W771" s="3" t="str">
        <f ca="1"/>
        <v>-</v>
      </c>
      <c r="X771" s="3" t="str">
        <f ca="1"/>
        <v>-</v>
      </c>
      <c r="Y771" s="3" t="str">
        <f ca="1"/>
        <v>-</v>
      </c>
    </row>
    <row r="772" spans="1:25" x14ac:dyDescent="0.25">
      <c r="A772">
        <v>770</v>
      </c>
      <c r="B772" s="9">
        <f t="shared" si="107"/>
        <v>21.388888888888889</v>
      </c>
      <c r="C772" s="3">
        <f t="shared" ca="1" si="120"/>
        <v>6</v>
      </c>
      <c r="D772">
        <f t="shared" ca="1" si="121"/>
        <v>623.75860999999998</v>
      </c>
      <c r="E772" s="8">
        <f t="shared" ca="1" si="122"/>
        <v>1</v>
      </c>
      <c r="F772" s="8">
        <f t="shared" ca="1" si="123"/>
        <v>572</v>
      </c>
      <c r="G772" s="8">
        <f t="shared" ca="1" si="124"/>
        <v>2.3039718579382691</v>
      </c>
      <c r="H772" s="8" t="str">
        <f t="shared" ca="1" si="125"/>
        <v>-</v>
      </c>
      <c r="I772" s="8" t="str">
        <f t="shared" ca="1" si="126"/>
        <v>-</v>
      </c>
      <c r="K772" s="7">
        <f t="shared" ca="1" si="119"/>
        <v>623.75860999999998</v>
      </c>
      <c r="L772" s="7">
        <f t="array" aca="1" ref="L772:Q772" ca="1">IF(K772&lt;fPower1,(fPower1-K772)*K772*fRev0/dLowInterp1+(K772-fPower0)*K772*fRev1/dLowInterp2,
IF(K772&lt;fPower3,(K772-fPower2)*(K772-fPower3)*fRev1/dHighInterp1-(K772-fPower1)*(K772-fPower3)*fRev2/dHighInterp2+(K772-fPower1)*(K772-fPower2)*fRev3/dHighInterp3,1))</f>
        <v>1</v>
      </c>
      <c r="M772" s="8">
        <f ca="1"/>
        <v>1</v>
      </c>
      <c r="N772" s="8">
        <f ca="1"/>
        <v>1</v>
      </c>
      <c r="O772" s="8">
        <f ca="1"/>
        <v>1</v>
      </c>
      <c r="P772" s="8">
        <f ca="1"/>
        <v>1</v>
      </c>
      <c r="Q772" s="8">
        <f ca="1"/>
        <v>1</v>
      </c>
      <c r="S772" s="10" t="str">
        <f t="shared" ca="1" si="118"/>
        <v>-</v>
      </c>
      <c r="T772" s="6" t="str">
        <f t="array" aca="1" ref="T772:Y772" ca="1">IFERROR(IF(S772&lt;fRev1,(SQRT(dLowCoeffB^2+S772*dLowCoeffA*4)-dLowCoeffB)/(dLowCoeffA*2),
(SQRT(dHighCoeffB^2-(fRev1*fPower2*fPower3/dHighInterp1
-fRev2*fPower1*fPower3/dHighInterp2+fRev3*fPower1*fPower2/dHighInterp3-S772)
*dHighCoeffA*4)+dHighCoeffB)/(dHighCoeffA*2)),"-")</f>
        <v>-</v>
      </c>
      <c r="U772" s="3" t="str">
        <f ca="1"/>
        <v>-</v>
      </c>
      <c r="V772" s="3" t="str">
        <f ca="1"/>
        <v>-</v>
      </c>
      <c r="W772" s="3" t="str">
        <f ca="1"/>
        <v>-</v>
      </c>
      <c r="X772" s="3" t="str">
        <f ca="1"/>
        <v>-</v>
      </c>
      <c r="Y772" s="3" t="str">
        <f ca="1"/>
        <v>-</v>
      </c>
    </row>
    <row r="773" spans="1:25" x14ac:dyDescent="0.25">
      <c r="A773">
        <v>771</v>
      </c>
      <c r="B773" s="9">
        <f t="shared" si="107"/>
        <v>21.416666666666668</v>
      </c>
      <c r="C773" s="3">
        <f t="shared" ca="1" si="120"/>
        <v>6</v>
      </c>
      <c r="D773">
        <f t="shared" ca="1" si="121"/>
        <v>623.75860999999998</v>
      </c>
      <c r="E773" s="8">
        <f t="shared" ca="1" si="122"/>
        <v>1</v>
      </c>
      <c r="F773" s="8">
        <f t="shared" ca="1" si="123"/>
        <v>572</v>
      </c>
      <c r="G773" s="8">
        <f t="shared" ca="1" si="124"/>
        <v>2.3083854381851827</v>
      </c>
      <c r="H773" s="8" t="str">
        <f t="shared" ca="1" si="125"/>
        <v>-</v>
      </c>
      <c r="I773" s="8" t="str">
        <f t="shared" ca="1" si="126"/>
        <v>-</v>
      </c>
      <c r="K773" s="7">
        <f t="shared" ca="1" si="119"/>
        <v>623.75860999999998</v>
      </c>
      <c r="L773" s="7">
        <f t="array" aca="1" ref="L773:Q773" ca="1">IF(K773&lt;fPower1,(fPower1-K773)*K773*fRev0/dLowInterp1+(K773-fPower0)*K773*fRev1/dLowInterp2,
IF(K773&lt;fPower3,(K773-fPower2)*(K773-fPower3)*fRev1/dHighInterp1-(K773-fPower1)*(K773-fPower3)*fRev2/dHighInterp2+(K773-fPower1)*(K773-fPower2)*fRev3/dHighInterp3,1))</f>
        <v>1</v>
      </c>
      <c r="M773" s="8">
        <f ca="1"/>
        <v>1</v>
      </c>
      <c r="N773" s="8">
        <f ca="1"/>
        <v>1</v>
      </c>
      <c r="O773" s="8">
        <f ca="1"/>
        <v>1</v>
      </c>
      <c r="P773" s="8">
        <f ca="1"/>
        <v>1</v>
      </c>
      <c r="Q773" s="8">
        <f ca="1"/>
        <v>1</v>
      </c>
      <c r="S773" s="10" t="str">
        <f t="shared" ca="1" si="118"/>
        <v>-</v>
      </c>
      <c r="T773" s="6" t="str">
        <f t="array" aca="1" ref="T773:Y773" ca="1">IFERROR(IF(S773&lt;fRev1,(SQRT(dLowCoeffB^2+S773*dLowCoeffA*4)-dLowCoeffB)/(dLowCoeffA*2),
(SQRT(dHighCoeffB^2-(fRev1*fPower2*fPower3/dHighInterp1
-fRev2*fPower1*fPower3/dHighInterp2+fRev3*fPower1*fPower2/dHighInterp3-S773)
*dHighCoeffA*4)+dHighCoeffB)/(dHighCoeffA*2)),"-")</f>
        <v>-</v>
      </c>
      <c r="U773" s="3" t="str">
        <f ca="1"/>
        <v>-</v>
      </c>
      <c r="V773" s="3" t="str">
        <f ca="1"/>
        <v>-</v>
      </c>
      <c r="W773" s="3" t="str">
        <f ca="1"/>
        <v>-</v>
      </c>
      <c r="X773" s="3" t="str">
        <f ca="1"/>
        <v>-</v>
      </c>
      <c r="Y773" s="3" t="str">
        <f ca="1"/>
        <v>-</v>
      </c>
    </row>
    <row r="774" spans="1:25" x14ac:dyDescent="0.25">
      <c r="A774">
        <v>772</v>
      </c>
      <c r="B774" s="9">
        <f t="shared" si="107"/>
        <v>21.444444444444443</v>
      </c>
      <c r="C774" s="3">
        <f t="shared" ca="1" si="120"/>
        <v>6</v>
      </c>
      <c r="D774">
        <f t="shared" ca="1" si="121"/>
        <v>623.75860999999998</v>
      </c>
      <c r="E774" s="8">
        <f t="shared" ca="1" si="122"/>
        <v>1</v>
      </c>
      <c r="F774" s="8">
        <f t="shared" ca="1" si="123"/>
        <v>572</v>
      </c>
      <c r="G774" s="8">
        <f t="shared" ca="1" si="124"/>
        <v>2.3127990184320963</v>
      </c>
      <c r="H774" s="8" t="str">
        <f t="shared" ca="1" si="125"/>
        <v>-</v>
      </c>
      <c r="I774" s="8" t="str">
        <f t="shared" ca="1" si="126"/>
        <v>-</v>
      </c>
      <c r="K774" s="7">
        <f t="shared" ca="1" si="119"/>
        <v>623.75860999999998</v>
      </c>
      <c r="L774" s="7">
        <f t="array" aca="1" ref="L774:Q774" ca="1">IF(K774&lt;fPower1,(fPower1-K774)*K774*fRev0/dLowInterp1+(K774-fPower0)*K774*fRev1/dLowInterp2,
IF(K774&lt;fPower3,(K774-fPower2)*(K774-fPower3)*fRev1/dHighInterp1-(K774-fPower1)*(K774-fPower3)*fRev2/dHighInterp2+(K774-fPower1)*(K774-fPower2)*fRev3/dHighInterp3,1))</f>
        <v>1</v>
      </c>
      <c r="M774" s="8">
        <f ca="1"/>
        <v>1</v>
      </c>
      <c r="N774" s="8">
        <f ca="1"/>
        <v>1</v>
      </c>
      <c r="O774" s="8">
        <f ca="1"/>
        <v>1</v>
      </c>
      <c r="P774" s="8">
        <f ca="1"/>
        <v>1</v>
      </c>
      <c r="Q774" s="8">
        <f ca="1"/>
        <v>1</v>
      </c>
      <c r="S774" s="10" t="str">
        <f t="shared" ca="1" si="118"/>
        <v>-</v>
      </c>
      <c r="T774" s="6" t="str">
        <f t="array" aca="1" ref="T774:Y774" ca="1">IFERROR(IF(S774&lt;fRev1,(SQRT(dLowCoeffB^2+S774*dLowCoeffA*4)-dLowCoeffB)/(dLowCoeffA*2),
(SQRT(dHighCoeffB^2-(fRev1*fPower2*fPower3/dHighInterp1
-fRev2*fPower1*fPower3/dHighInterp2+fRev3*fPower1*fPower2/dHighInterp3-S774)
*dHighCoeffA*4)+dHighCoeffB)/(dHighCoeffA*2)),"-")</f>
        <v>-</v>
      </c>
      <c r="U774" s="3" t="str">
        <f ca="1"/>
        <v>-</v>
      </c>
      <c r="V774" s="3" t="str">
        <f ca="1"/>
        <v>-</v>
      </c>
      <c r="W774" s="3" t="str">
        <f ca="1"/>
        <v>-</v>
      </c>
      <c r="X774" s="3" t="str">
        <f ca="1"/>
        <v>-</v>
      </c>
      <c r="Y774" s="3" t="str">
        <f ca="1"/>
        <v>-</v>
      </c>
    </row>
    <row r="775" spans="1:25" x14ac:dyDescent="0.25">
      <c r="A775">
        <v>773</v>
      </c>
      <c r="B775" s="9">
        <f t="shared" si="107"/>
        <v>21.472222222222221</v>
      </c>
      <c r="C775" s="3">
        <f t="shared" ca="1" si="120"/>
        <v>6</v>
      </c>
      <c r="D775">
        <f t="shared" ca="1" si="121"/>
        <v>623.75860999999998</v>
      </c>
      <c r="E775" s="8">
        <f t="shared" ca="1" si="122"/>
        <v>1</v>
      </c>
      <c r="F775" s="8">
        <f t="shared" ca="1" si="123"/>
        <v>572</v>
      </c>
      <c r="G775" s="8">
        <f t="shared" ca="1" si="124"/>
        <v>2.31721259867901</v>
      </c>
      <c r="H775" s="8" t="str">
        <f t="shared" ca="1" si="125"/>
        <v>-</v>
      </c>
      <c r="I775" s="8" t="str">
        <f t="shared" ca="1" si="126"/>
        <v>-</v>
      </c>
      <c r="K775" s="7">
        <f t="shared" ca="1" si="119"/>
        <v>623.75860999999998</v>
      </c>
      <c r="L775" s="7">
        <f t="array" aca="1" ref="L775:Q775" ca="1">IF(K775&lt;fPower1,(fPower1-K775)*K775*fRev0/dLowInterp1+(K775-fPower0)*K775*fRev1/dLowInterp2,
IF(K775&lt;fPower3,(K775-fPower2)*(K775-fPower3)*fRev1/dHighInterp1-(K775-fPower1)*(K775-fPower3)*fRev2/dHighInterp2+(K775-fPower1)*(K775-fPower2)*fRev3/dHighInterp3,1))</f>
        <v>1</v>
      </c>
      <c r="M775" s="8">
        <f ca="1"/>
        <v>1</v>
      </c>
      <c r="N775" s="8">
        <f ca="1"/>
        <v>1</v>
      </c>
      <c r="O775" s="8">
        <f ca="1"/>
        <v>1</v>
      </c>
      <c r="P775" s="8">
        <f ca="1"/>
        <v>1</v>
      </c>
      <c r="Q775" s="8">
        <f ca="1"/>
        <v>1</v>
      </c>
      <c r="S775" s="10" t="str">
        <f t="shared" ca="1" si="118"/>
        <v>-</v>
      </c>
      <c r="T775" s="6" t="str">
        <f t="array" aca="1" ref="T775:Y775" ca="1">IFERROR(IF(S775&lt;fRev1,(SQRT(dLowCoeffB^2+S775*dLowCoeffA*4)-dLowCoeffB)/(dLowCoeffA*2),
(SQRT(dHighCoeffB^2-(fRev1*fPower2*fPower3/dHighInterp1
-fRev2*fPower1*fPower3/dHighInterp2+fRev3*fPower1*fPower2/dHighInterp3-S775)
*dHighCoeffA*4)+dHighCoeffB)/(dHighCoeffA*2)),"-")</f>
        <v>-</v>
      </c>
      <c r="U775" s="3" t="str">
        <f ca="1"/>
        <v>-</v>
      </c>
      <c r="V775" s="3" t="str">
        <f ca="1"/>
        <v>-</v>
      </c>
      <c r="W775" s="3" t="str">
        <f ca="1"/>
        <v>-</v>
      </c>
      <c r="X775" s="3" t="str">
        <f ca="1"/>
        <v>-</v>
      </c>
      <c r="Y775" s="3" t="str">
        <f ca="1"/>
        <v>-</v>
      </c>
    </row>
    <row r="776" spans="1:25" x14ac:dyDescent="0.25">
      <c r="A776">
        <v>774</v>
      </c>
      <c r="B776" s="9">
        <f t="shared" si="107"/>
        <v>21.5</v>
      </c>
      <c r="C776" s="3">
        <f t="shared" ca="1" si="120"/>
        <v>6</v>
      </c>
      <c r="D776">
        <f t="shared" ca="1" si="121"/>
        <v>623.75860999999998</v>
      </c>
      <c r="E776" s="8">
        <f t="shared" ca="1" si="122"/>
        <v>1</v>
      </c>
      <c r="F776" s="8">
        <f t="shared" ca="1" si="123"/>
        <v>572</v>
      </c>
      <c r="G776" s="8">
        <f t="shared" ca="1" si="124"/>
        <v>2.3216261789259236</v>
      </c>
      <c r="H776" s="8" t="str">
        <f t="shared" ca="1" si="125"/>
        <v>-</v>
      </c>
      <c r="I776" s="8" t="str">
        <f t="shared" ca="1" si="126"/>
        <v>-</v>
      </c>
      <c r="K776" s="7">
        <f t="shared" ca="1" si="119"/>
        <v>623.75860999999998</v>
      </c>
      <c r="L776" s="7">
        <f t="array" aca="1" ref="L776:Q776" ca="1">IF(K776&lt;fPower1,(fPower1-K776)*K776*fRev0/dLowInterp1+(K776-fPower0)*K776*fRev1/dLowInterp2,
IF(K776&lt;fPower3,(K776-fPower2)*(K776-fPower3)*fRev1/dHighInterp1-(K776-fPower1)*(K776-fPower3)*fRev2/dHighInterp2+(K776-fPower1)*(K776-fPower2)*fRev3/dHighInterp3,1))</f>
        <v>1</v>
      </c>
      <c r="M776" s="8">
        <f ca="1"/>
        <v>1</v>
      </c>
      <c r="N776" s="8">
        <f ca="1"/>
        <v>1</v>
      </c>
      <c r="O776" s="8">
        <f ca="1"/>
        <v>1</v>
      </c>
      <c r="P776" s="8">
        <f ca="1"/>
        <v>1</v>
      </c>
      <c r="Q776" s="8">
        <f ca="1"/>
        <v>1</v>
      </c>
      <c r="S776" s="10" t="str">
        <f t="shared" ca="1" si="118"/>
        <v>-</v>
      </c>
      <c r="T776" s="6" t="str">
        <f t="array" aca="1" ref="T776:Y776" ca="1">IFERROR(IF(S776&lt;fRev1,(SQRT(dLowCoeffB^2+S776*dLowCoeffA*4)-dLowCoeffB)/(dLowCoeffA*2),
(SQRT(dHighCoeffB^2-(fRev1*fPower2*fPower3/dHighInterp1
-fRev2*fPower1*fPower3/dHighInterp2+fRev3*fPower1*fPower2/dHighInterp3-S776)
*dHighCoeffA*4)+dHighCoeffB)/(dHighCoeffA*2)),"-")</f>
        <v>-</v>
      </c>
      <c r="U776" s="3" t="str">
        <f ca="1"/>
        <v>-</v>
      </c>
      <c r="V776" s="3" t="str">
        <f ca="1"/>
        <v>-</v>
      </c>
      <c r="W776" s="3" t="str">
        <f ca="1"/>
        <v>-</v>
      </c>
      <c r="X776" s="3" t="str">
        <f ca="1"/>
        <v>-</v>
      </c>
      <c r="Y776" s="3" t="str">
        <f ca="1"/>
        <v>-</v>
      </c>
    </row>
    <row r="777" spans="1:25" x14ac:dyDescent="0.25">
      <c r="A777">
        <v>775</v>
      </c>
      <c r="B777" s="9">
        <f t="shared" si="107"/>
        <v>21.527777777777779</v>
      </c>
      <c r="C777" s="3">
        <f t="shared" ca="1" si="120"/>
        <v>6</v>
      </c>
      <c r="D777">
        <f t="shared" ca="1" si="121"/>
        <v>623.75860999999998</v>
      </c>
      <c r="E777" s="8">
        <f t="shared" ca="1" si="122"/>
        <v>1</v>
      </c>
      <c r="F777" s="8">
        <f t="shared" ca="1" si="123"/>
        <v>572</v>
      </c>
      <c r="G777" s="8">
        <f t="shared" ca="1" si="124"/>
        <v>2.3260397591728372</v>
      </c>
      <c r="H777" s="8" t="str">
        <f t="shared" ca="1" si="125"/>
        <v>-</v>
      </c>
      <c r="I777" s="8" t="str">
        <f t="shared" ca="1" si="126"/>
        <v>-</v>
      </c>
      <c r="K777" s="7">
        <f t="shared" ca="1" si="119"/>
        <v>623.75860999999998</v>
      </c>
      <c r="L777" s="7">
        <f t="array" aca="1" ref="L777:Q777" ca="1">IF(K777&lt;fPower1,(fPower1-K777)*K777*fRev0/dLowInterp1+(K777-fPower0)*K777*fRev1/dLowInterp2,
IF(K777&lt;fPower3,(K777-fPower2)*(K777-fPower3)*fRev1/dHighInterp1-(K777-fPower1)*(K777-fPower3)*fRev2/dHighInterp2+(K777-fPower1)*(K777-fPower2)*fRev3/dHighInterp3,1))</f>
        <v>1</v>
      </c>
      <c r="M777" s="8">
        <f ca="1"/>
        <v>1</v>
      </c>
      <c r="N777" s="8">
        <f ca="1"/>
        <v>1</v>
      </c>
      <c r="O777" s="8">
        <f ca="1"/>
        <v>1</v>
      </c>
      <c r="P777" s="8">
        <f ca="1"/>
        <v>1</v>
      </c>
      <c r="Q777" s="8">
        <f ca="1"/>
        <v>1</v>
      </c>
      <c r="S777" s="10" t="str">
        <f t="shared" ca="1" si="118"/>
        <v>-</v>
      </c>
      <c r="T777" s="6" t="str">
        <f t="array" aca="1" ref="T777:Y777" ca="1">IFERROR(IF(S777&lt;fRev1,(SQRT(dLowCoeffB^2+S777*dLowCoeffA*4)-dLowCoeffB)/(dLowCoeffA*2),
(SQRT(dHighCoeffB^2-(fRev1*fPower2*fPower3/dHighInterp1
-fRev2*fPower1*fPower3/dHighInterp2+fRev3*fPower1*fPower2/dHighInterp3-S777)
*dHighCoeffA*4)+dHighCoeffB)/(dHighCoeffA*2)),"-")</f>
        <v>-</v>
      </c>
      <c r="U777" s="3" t="str">
        <f ca="1"/>
        <v>-</v>
      </c>
      <c r="V777" s="3" t="str">
        <f ca="1"/>
        <v>-</v>
      </c>
      <c r="W777" s="3" t="str">
        <f ca="1"/>
        <v>-</v>
      </c>
      <c r="X777" s="3" t="str">
        <f ca="1"/>
        <v>-</v>
      </c>
      <c r="Y777" s="3" t="str">
        <f ca="1"/>
        <v>-</v>
      </c>
    </row>
    <row r="778" spans="1:25" x14ac:dyDescent="0.25">
      <c r="A778">
        <v>776</v>
      </c>
      <c r="B778" s="9">
        <f t="shared" si="107"/>
        <v>21.555555555555557</v>
      </c>
      <c r="C778" s="3">
        <f t="shared" ca="1" si="120"/>
        <v>6</v>
      </c>
      <c r="D778">
        <f t="shared" ca="1" si="121"/>
        <v>623.75860999999998</v>
      </c>
      <c r="E778" s="8">
        <f t="shared" ca="1" si="122"/>
        <v>1</v>
      </c>
      <c r="F778" s="8">
        <f t="shared" ca="1" si="123"/>
        <v>572</v>
      </c>
      <c r="G778" s="8">
        <f t="shared" ca="1" si="124"/>
        <v>2.3304533394197509</v>
      </c>
      <c r="H778" s="8" t="str">
        <f t="shared" ca="1" si="125"/>
        <v>-</v>
      </c>
      <c r="I778" s="8" t="str">
        <f t="shared" ca="1" si="126"/>
        <v>-</v>
      </c>
      <c r="K778" s="7">
        <f t="shared" ca="1" si="119"/>
        <v>623.75860999999998</v>
      </c>
      <c r="L778" s="7">
        <f t="array" aca="1" ref="L778:Q778" ca="1">IF(K778&lt;fPower1,(fPower1-K778)*K778*fRev0/dLowInterp1+(K778-fPower0)*K778*fRev1/dLowInterp2,
IF(K778&lt;fPower3,(K778-fPower2)*(K778-fPower3)*fRev1/dHighInterp1-(K778-fPower1)*(K778-fPower3)*fRev2/dHighInterp2+(K778-fPower1)*(K778-fPower2)*fRev3/dHighInterp3,1))</f>
        <v>1</v>
      </c>
      <c r="M778" s="8">
        <f ca="1"/>
        <v>1</v>
      </c>
      <c r="N778" s="8">
        <f ca="1"/>
        <v>1</v>
      </c>
      <c r="O778" s="8">
        <f ca="1"/>
        <v>1</v>
      </c>
      <c r="P778" s="8">
        <f ca="1"/>
        <v>1</v>
      </c>
      <c r="Q778" s="8">
        <f ca="1"/>
        <v>1</v>
      </c>
      <c r="S778" s="10" t="str">
        <f t="shared" ca="1" si="118"/>
        <v>-</v>
      </c>
      <c r="T778" s="6" t="str">
        <f t="array" aca="1" ref="T778:Y778" ca="1">IFERROR(IF(S778&lt;fRev1,(SQRT(dLowCoeffB^2+S778*dLowCoeffA*4)-dLowCoeffB)/(dLowCoeffA*2),
(SQRT(dHighCoeffB^2-(fRev1*fPower2*fPower3/dHighInterp1
-fRev2*fPower1*fPower3/dHighInterp2+fRev3*fPower1*fPower2/dHighInterp3-S778)
*dHighCoeffA*4)+dHighCoeffB)/(dHighCoeffA*2)),"-")</f>
        <v>-</v>
      </c>
      <c r="U778" s="3" t="str">
        <f ca="1"/>
        <v>-</v>
      </c>
      <c r="V778" s="3" t="str">
        <f ca="1"/>
        <v>-</v>
      </c>
      <c r="W778" s="3" t="str">
        <f ca="1"/>
        <v>-</v>
      </c>
      <c r="X778" s="3" t="str">
        <f ca="1"/>
        <v>-</v>
      </c>
      <c r="Y778" s="3" t="str">
        <f ca="1"/>
        <v>-</v>
      </c>
    </row>
    <row r="779" spans="1:25" x14ac:dyDescent="0.25">
      <c r="A779">
        <v>777</v>
      </c>
      <c r="B779" s="9">
        <f t="shared" si="107"/>
        <v>21.583333333333332</v>
      </c>
      <c r="C779" s="3">
        <f t="shared" ca="1" si="120"/>
        <v>6</v>
      </c>
      <c r="D779">
        <f t="shared" ca="1" si="121"/>
        <v>623.75860999999998</v>
      </c>
      <c r="E779" s="8">
        <f t="shared" ca="1" si="122"/>
        <v>1</v>
      </c>
      <c r="F779" s="8">
        <f t="shared" ca="1" si="123"/>
        <v>572</v>
      </c>
      <c r="G779" s="8">
        <f t="shared" ca="1" si="124"/>
        <v>2.3348669196666645</v>
      </c>
      <c r="H779" s="8" t="str">
        <f t="shared" ca="1" si="125"/>
        <v>-</v>
      </c>
      <c r="I779" s="8" t="str">
        <f t="shared" ca="1" si="126"/>
        <v>-</v>
      </c>
      <c r="K779" s="7">
        <f t="shared" ca="1" si="119"/>
        <v>623.75860999999998</v>
      </c>
      <c r="L779" s="7">
        <f t="array" aca="1" ref="L779:Q779" ca="1">IF(K779&lt;fPower1,(fPower1-K779)*K779*fRev0/dLowInterp1+(K779-fPower0)*K779*fRev1/dLowInterp2,
IF(K779&lt;fPower3,(K779-fPower2)*(K779-fPower3)*fRev1/dHighInterp1-(K779-fPower1)*(K779-fPower3)*fRev2/dHighInterp2+(K779-fPower1)*(K779-fPower2)*fRev3/dHighInterp3,1))</f>
        <v>1</v>
      </c>
      <c r="M779" s="8">
        <f ca="1"/>
        <v>1</v>
      </c>
      <c r="N779" s="8">
        <f ca="1"/>
        <v>1</v>
      </c>
      <c r="O779" s="8">
        <f ca="1"/>
        <v>1</v>
      </c>
      <c r="P779" s="8">
        <f ca="1"/>
        <v>1</v>
      </c>
      <c r="Q779" s="8">
        <f ca="1"/>
        <v>1</v>
      </c>
      <c r="S779" s="10" t="str">
        <f t="shared" ca="1" si="118"/>
        <v>-</v>
      </c>
      <c r="T779" s="6" t="str">
        <f t="array" aca="1" ref="T779:Y779" ca="1">IFERROR(IF(S779&lt;fRev1,(SQRT(dLowCoeffB^2+S779*dLowCoeffA*4)-dLowCoeffB)/(dLowCoeffA*2),
(SQRT(dHighCoeffB^2-(fRev1*fPower2*fPower3/dHighInterp1
-fRev2*fPower1*fPower3/dHighInterp2+fRev3*fPower1*fPower2/dHighInterp3-S779)
*dHighCoeffA*4)+dHighCoeffB)/(dHighCoeffA*2)),"-")</f>
        <v>-</v>
      </c>
      <c r="U779" s="3" t="str">
        <f ca="1"/>
        <v>-</v>
      </c>
      <c r="V779" s="3" t="str">
        <f ca="1"/>
        <v>-</v>
      </c>
      <c r="W779" s="3" t="str">
        <f ca="1"/>
        <v>-</v>
      </c>
      <c r="X779" s="3" t="str">
        <f ca="1"/>
        <v>-</v>
      </c>
      <c r="Y779" s="3" t="str">
        <f ca="1"/>
        <v>-</v>
      </c>
    </row>
    <row r="780" spans="1:25" x14ac:dyDescent="0.25">
      <c r="A780">
        <v>778</v>
      </c>
      <c r="B780" s="9">
        <f t="shared" si="107"/>
        <v>21.611111111111111</v>
      </c>
      <c r="C780" s="3">
        <f t="shared" ca="1" si="120"/>
        <v>6</v>
      </c>
      <c r="D780">
        <f t="shared" ca="1" si="121"/>
        <v>623.75860999999998</v>
      </c>
      <c r="E780" s="8">
        <f t="shared" ca="1" si="122"/>
        <v>1</v>
      </c>
      <c r="F780" s="8">
        <f t="shared" ca="1" si="123"/>
        <v>572</v>
      </c>
      <c r="G780" s="8">
        <f t="shared" ca="1" si="124"/>
        <v>2.3392804999135781</v>
      </c>
      <c r="H780" s="8" t="str">
        <f t="shared" ca="1" si="125"/>
        <v>-</v>
      </c>
      <c r="I780" s="8" t="str">
        <f t="shared" ca="1" si="126"/>
        <v>-</v>
      </c>
      <c r="K780" s="7">
        <f t="shared" ca="1" si="119"/>
        <v>623.75860999999998</v>
      </c>
      <c r="L780" s="7">
        <f t="array" aca="1" ref="L780:Q780" ca="1">IF(K780&lt;fPower1,(fPower1-K780)*K780*fRev0/dLowInterp1+(K780-fPower0)*K780*fRev1/dLowInterp2,
IF(K780&lt;fPower3,(K780-fPower2)*(K780-fPower3)*fRev1/dHighInterp1-(K780-fPower1)*(K780-fPower3)*fRev2/dHighInterp2+(K780-fPower1)*(K780-fPower2)*fRev3/dHighInterp3,1))</f>
        <v>1</v>
      </c>
      <c r="M780" s="8">
        <f ca="1"/>
        <v>1</v>
      </c>
      <c r="N780" s="8">
        <f ca="1"/>
        <v>1</v>
      </c>
      <c r="O780" s="8">
        <f ca="1"/>
        <v>1</v>
      </c>
      <c r="P780" s="8">
        <f ca="1"/>
        <v>1</v>
      </c>
      <c r="Q780" s="8">
        <f ca="1"/>
        <v>1</v>
      </c>
      <c r="S780" s="10" t="str">
        <f t="shared" ca="1" si="118"/>
        <v>-</v>
      </c>
      <c r="T780" s="6" t="str">
        <f t="array" aca="1" ref="T780:Y780" ca="1">IFERROR(IF(S780&lt;fRev1,(SQRT(dLowCoeffB^2+S780*dLowCoeffA*4)-dLowCoeffB)/(dLowCoeffA*2),
(SQRT(dHighCoeffB^2-(fRev1*fPower2*fPower3/dHighInterp1
-fRev2*fPower1*fPower3/dHighInterp2+fRev3*fPower1*fPower2/dHighInterp3-S780)
*dHighCoeffA*4)+dHighCoeffB)/(dHighCoeffA*2)),"-")</f>
        <v>-</v>
      </c>
      <c r="U780" s="3" t="str">
        <f ca="1"/>
        <v>-</v>
      </c>
      <c r="V780" s="3" t="str">
        <f ca="1"/>
        <v>-</v>
      </c>
      <c r="W780" s="3" t="str">
        <f ca="1"/>
        <v>-</v>
      </c>
      <c r="X780" s="3" t="str">
        <f ca="1"/>
        <v>-</v>
      </c>
      <c r="Y780" s="3" t="str">
        <f ca="1"/>
        <v>-</v>
      </c>
    </row>
    <row r="781" spans="1:25" x14ac:dyDescent="0.25">
      <c r="A781">
        <v>779</v>
      </c>
      <c r="B781" s="9">
        <f t="shared" si="107"/>
        <v>21.638888888888889</v>
      </c>
      <c r="C781" s="3">
        <f t="shared" ca="1" si="120"/>
        <v>6</v>
      </c>
      <c r="D781">
        <f t="shared" ca="1" si="121"/>
        <v>623.75860999999998</v>
      </c>
      <c r="E781" s="8">
        <f t="shared" ca="1" si="122"/>
        <v>1</v>
      </c>
      <c r="F781" s="8">
        <f t="shared" ca="1" si="123"/>
        <v>572</v>
      </c>
      <c r="G781" s="8">
        <f t="shared" ca="1" si="124"/>
        <v>2.3436940801604917</v>
      </c>
      <c r="H781" s="8" t="str">
        <f t="shared" ca="1" si="125"/>
        <v>-</v>
      </c>
      <c r="I781" s="8" t="str">
        <f t="shared" ca="1" si="126"/>
        <v>-</v>
      </c>
      <c r="K781" s="7">
        <f t="shared" ca="1" si="119"/>
        <v>623.75860999999998</v>
      </c>
      <c r="L781" s="7">
        <f t="array" aca="1" ref="L781:Q781" ca="1">IF(K781&lt;fPower1,(fPower1-K781)*K781*fRev0/dLowInterp1+(K781-fPower0)*K781*fRev1/dLowInterp2,
IF(K781&lt;fPower3,(K781-fPower2)*(K781-fPower3)*fRev1/dHighInterp1-(K781-fPower1)*(K781-fPower3)*fRev2/dHighInterp2+(K781-fPower1)*(K781-fPower2)*fRev3/dHighInterp3,1))</f>
        <v>1</v>
      </c>
      <c r="M781" s="8">
        <f ca="1"/>
        <v>1</v>
      </c>
      <c r="N781" s="8">
        <f ca="1"/>
        <v>1</v>
      </c>
      <c r="O781" s="8">
        <f ca="1"/>
        <v>1</v>
      </c>
      <c r="P781" s="8">
        <f ca="1"/>
        <v>1</v>
      </c>
      <c r="Q781" s="8">
        <f ca="1"/>
        <v>1</v>
      </c>
      <c r="S781" s="10" t="str">
        <f t="shared" ca="1" si="118"/>
        <v>-</v>
      </c>
      <c r="T781" s="6" t="str">
        <f t="array" aca="1" ref="T781:Y781" ca="1">IFERROR(IF(S781&lt;fRev1,(SQRT(dLowCoeffB^2+S781*dLowCoeffA*4)-dLowCoeffB)/(dLowCoeffA*2),
(SQRT(dHighCoeffB^2-(fRev1*fPower2*fPower3/dHighInterp1
-fRev2*fPower1*fPower3/dHighInterp2+fRev3*fPower1*fPower2/dHighInterp3-S781)
*dHighCoeffA*4)+dHighCoeffB)/(dHighCoeffA*2)),"-")</f>
        <v>-</v>
      </c>
      <c r="U781" s="3" t="str">
        <f ca="1"/>
        <v>-</v>
      </c>
      <c r="V781" s="3" t="str">
        <f ca="1"/>
        <v>-</v>
      </c>
      <c r="W781" s="3" t="str">
        <f ca="1"/>
        <v>-</v>
      </c>
      <c r="X781" s="3" t="str">
        <f ca="1"/>
        <v>-</v>
      </c>
      <c r="Y781" s="3" t="str">
        <f ca="1"/>
        <v>-</v>
      </c>
    </row>
    <row r="782" spans="1:25" x14ac:dyDescent="0.25">
      <c r="A782">
        <v>780</v>
      </c>
      <c r="B782" s="9">
        <f t="shared" si="107"/>
        <v>21.666666666666668</v>
      </c>
      <c r="C782" s="3">
        <f t="shared" ca="1" si="120"/>
        <v>6</v>
      </c>
      <c r="D782">
        <f t="shared" ca="1" si="121"/>
        <v>623.75860999999998</v>
      </c>
      <c r="E782" s="8">
        <f t="shared" ca="1" si="122"/>
        <v>1</v>
      </c>
      <c r="F782" s="8">
        <f t="shared" ca="1" si="123"/>
        <v>572</v>
      </c>
      <c r="G782" s="8">
        <f t="shared" ca="1" si="124"/>
        <v>2.3481076604074054</v>
      </c>
      <c r="H782" s="8" t="str">
        <f t="shared" ca="1" si="125"/>
        <v>-</v>
      </c>
      <c r="I782" s="8" t="str">
        <f t="shared" ca="1" si="126"/>
        <v>-</v>
      </c>
      <c r="K782" s="7">
        <f t="shared" ca="1" si="119"/>
        <v>623.75860999999998</v>
      </c>
      <c r="L782" s="7">
        <f t="array" aca="1" ref="L782:Q782" ca="1">IF(K782&lt;fPower1,(fPower1-K782)*K782*fRev0/dLowInterp1+(K782-fPower0)*K782*fRev1/dLowInterp2,
IF(K782&lt;fPower3,(K782-fPower2)*(K782-fPower3)*fRev1/dHighInterp1-(K782-fPower1)*(K782-fPower3)*fRev2/dHighInterp2+(K782-fPower1)*(K782-fPower2)*fRev3/dHighInterp3,1))</f>
        <v>1</v>
      </c>
      <c r="M782" s="8">
        <f ca="1"/>
        <v>1</v>
      </c>
      <c r="N782" s="8">
        <f ca="1"/>
        <v>1</v>
      </c>
      <c r="O782" s="8">
        <f ca="1"/>
        <v>1</v>
      </c>
      <c r="P782" s="8">
        <f ca="1"/>
        <v>1</v>
      </c>
      <c r="Q782" s="8">
        <f ca="1"/>
        <v>1</v>
      </c>
      <c r="S782" s="10" t="str">
        <f t="shared" ca="1" si="118"/>
        <v>-</v>
      </c>
      <c r="T782" s="6" t="str">
        <f t="array" aca="1" ref="T782:Y782" ca="1">IFERROR(IF(S782&lt;fRev1,(SQRT(dLowCoeffB^2+S782*dLowCoeffA*4)-dLowCoeffB)/(dLowCoeffA*2),
(SQRT(dHighCoeffB^2-(fRev1*fPower2*fPower3/dHighInterp1
-fRev2*fPower1*fPower3/dHighInterp2+fRev3*fPower1*fPower2/dHighInterp3-S782)
*dHighCoeffA*4)+dHighCoeffB)/(dHighCoeffA*2)),"-")</f>
        <v>-</v>
      </c>
      <c r="U782" s="3" t="str">
        <f ca="1"/>
        <v>-</v>
      </c>
      <c r="V782" s="3" t="str">
        <f ca="1"/>
        <v>-</v>
      </c>
      <c r="W782" s="3" t="str">
        <f ca="1"/>
        <v>-</v>
      </c>
      <c r="X782" s="3" t="str">
        <f ca="1"/>
        <v>-</v>
      </c>
      <c r="Y782" s="3" t="str">
        <f ca="1"/>
        <v>-</v>
      </c>
    </row>
    <row r="783" spans="1:25" x14ac:dyDescent="0.25">
      <c r="A783">
        <v>781</v>
      </c>
      <c r="B783" s="9">
        <f t="shared" si="107"/>
        <v>21.694444444444443</v>
      </c>
      <c r="C783" s="3">
        <f t="shared" ca="1" si="120"/>
        <v>6</v>
      </c>
      <c r="D783">
        <f t="shared" ca="1" si="121"/>
        <v>623.75860999999998</v>
      </c>
      <c r="E783" s="8">
        <f t="shared" ca="1" si="122"/>
        <v>1</v>
      </c>
      <c r="F783" s="8">
        <f t="shared" ca="1" si="123"/>
        <v>572</v>
      </c>
      <c r="G783" s="8">
        <f t="shared" ca="1" si="124"/>
        <v>2.352521240654319</v>
      </c>
      <c r="H783" s="8" t="str">
        <f t="shared" ca="1" si="125"/>
        <v>-</v>
      </c>
      <c r="I783" s="8" t="str">
        <f t="shared" ca="1" si="126"/>
        <v>-</v>
      </c>
      <c r="K783" s="7">
        <f t="shared" ca="1" si="119"/>
        <v>623.75860999999998</v>
      </c>
      <c r="L783" s="7">
        <f t="array" aca="1" ref="L783:Q783" ca="1">IF(K783&lt;fPower1,(fPower1-K783)*K783*fRev0/dLowInterp1+(K783-fPower0)*K783*fRev1/dLowInterp2,
IF(K783&lt;fPower3,(K783-fPower2)*(K783-fPower3)*fRev1/dHighInterp1-(K783-fPower1)*(K783-fPower3)*fRev2/dHighInterp2+(K783-fPower1)*(K783-fPower2)*fRev3/dHighInterp3,1))</f>
        <v>1</v>
      </c>
      <c r="M783" s="8">
        <f ca="1"/>
        <v>1</v>
      </c>
      <c r="N783" s="8">
        <f ca="1"/>
        <v>1</v>
      </c>
      <c r="O783" s="8">
        <f ca="1"/>
        <v>1</v>
      </c>
      <c r="P783" s="8">
        <f ca="1"/>
        <v>1</v>
      </c>
      <c r="Q783" s="8">
        <f ca="1"/>
        <v>1</v>
      </c>
      <c r="S783" s="10" t="str">
        <f t="shared" ca="1" si="118"/>
        <v>-</v>
      </c>
      <c r="T783" s="6" t="str">
        <f t="array" aca="1" ref="T783:Y783" ca="1">IFERROR(IF(S783&lt;fRev1,(SQRT(dLowCoeffB^2+S783*dLowCoeffA*4)-dLowCoeffB)/(dLowCoeffA*2),
(SQRT(dHighCoeffB^2-(fRev1*fPower2*fPower3/dHighInterp1
-fRev2*fPower1*fPower3/dHighInterp2+fRev3*fPower1*fPower2/dHighInterp3-S783)
*dHighCoeffA*4)+dHighCoeffB)/(dHighCoeffA*2)),"-")</f>
        <v>-</v>
      </c>
      <c r="U783" s="3" t="str">
        <f ca="1"/>
        <v>-</v>
      </c>
      <c r="V783" s="3" t="str">
        <f ca="1"/>
        <v>-</v>
      </c>
      <c r="W783" s="3" t="str">
        <f ca="1"/>
        <v>-</v>
      </c>
      <c r="X783" s="3" t="str">
        <f ca="1"/>
        <v>-</v>
      </c>
      <c r="Y783" s="3" t="str">
        <f ca="1"/>
        <v>-</v>
      </c>
    </row>
    <row r="784" spans="1:25" x14ac:dyDescent="0.25">
      <c r="A784">
        <v>782</v>
      </c>
      <c r="B784" s="9">
        <f t="shared" si="107"/>
        <v>21.722222222222221</v>
      </c>
      <c r="C784" s="3">
        <f t="shared" ca="1" si="120"/>
        <v>6</v>
      </c>
      <c r="D784">
        <f t="shared" ca="1" si="121"/>
        <v>623.75860999999998</v>
      </c>
      <c r="E784" s="8">
        <f t="shared" ca="1" si="122"/>
        <v>1</v>
      </c>
      <c r="F784" s="8">
        <f t="shared" ca="1" si="123"/>
        <v>572</v>
      </c>
      <c r="G784" s="8">
        <f t="shared" ca="1" si="124"/>
        <v>2.3569348209012326</v>
      </c>
      <c r="H784" s="8" t="str">
        <f t="shared" ca="1" si="125"/>
        <v>-</v>
      </c>
      <c r="I784" s="8" t="str">
        <f t="shared" ca="1" si="126"/>
        <v>-</v>
      </c>
      <c r="K784" s="7">
        <f t="shared" ca="1" si="119"/>
        <v>623.75860999999998</v>
      </c>
      <c r="L784" s="7">
        <f t="array" aca="1" ref="L784:Q784" ca="1">IF(K784&lt;fPower1,(fPower1-K784)*K784*fRev0/dLowInterp1+(K784-fPower0)*K784*fRev1/dLowInterp2,
IF(K784&lt;fPower3,(K784-fPower2)*(K784-fPower3)*fRev1/dHighInterp1-(K784-fPower1)*(K784-fPower3)*fRev2/dHighInterp2+(K784-fPower1)*(K784-fPower2)*fRev3/dHighInterp3,1))</f>
        <v>1</v>
      </c>
      <c r="M784" s="8">
        <f ca="1"/>
        <v>1</v>
      </c>
      <c r="N784" s="8">
        <f ca="1"/>
        <v>1</v>
      </c>
      <c r="O784" s="8">
        <f ca="1"/>
        <v>1</v>
      </c>
      <c r="P784" s="8">
        <f ca="1"/>
        <v>1</v>
      </c>
      <c r="Q784" s="8">
        <f ca="1"/>
        <v>1</v>
      </c>
      <c r="S784" s="10" t="str">
        <f t="shared" ca="1" si="118"/>
        <v>-</v>
      </c>
      <c r="T784" s="6" t="str">
        <f t="array" aca="1" ref="T784:Y784" ca="1">IFERROR(IF(S784&lt;fRev1,(SQRT(dLowCoeffB^2+S784*dLowCoeffA*4)-dLowCoeffB)/(dLowCoeffA*2),
(SQRT(dHighCoeffB^2-(fRev1*fPower2*fPower3/dHighInterp1
-fRev2*fPower1*fPower3/dHighInterp2+fRev3*fPower1*fPower2/dHighInterp3-S784)
*dHighCoeffA*4)+dHighCoeffB)/(dHighCoeffA*2)),"-")</f>
        <v>-</v>
      </c>
      <c r="U784" s="3" t="str">
        <f ca="1"/>
        <v>-</v>
      </c>
      <c r="V784" s="3" t="str">
        <f ca="1"/>
        <v>-</v>
      </c>
      <c r="W784" s="3" t="str">
        <f ca="1"/>
        <v>-</v>
      </c>
      <c r="X784" s="3" t="str">
        <f ca="1"/>
        <v>-</v>
      </c>
      <c r="Y784" s="3" t="str">
        <f ca="1"/>
        <v>-</v>
      </c>
    </row>
    <row r="785" spans="1:25" x14ac:dyDescent="0.25">
      <c r="A785">
        <v>783</v>
      </c>
      <c r="B785" s="9">
        <f t="shared" si="107"/>
        <v>21.75</v>
      </c>
      <c r="C785" s="3">
        <f t="shared" ca="1" si="120"/>
        <v>6</v>
      </c>
      <c r="D785">
        <f t="shared" ca="1" si="121"/>
        <v>623.75860999999998</v>
      </c>
      <c r="E785" s="8">
        <f t="shared" ca="1" si="122"/>
        <v>1</v>
      </c>
      <c r="F785" s="8">
        <f t="shared" ca="1" si="123"/>
        <v>572</v>
      </c>
      <c r="G785" s="8">
        <f t="shared" ca="1" si="124"/>
        <v>2.3613484011481463</v>
      </c>
      <c r="H785" s="8" t="str">
        <f t="shared" ca="1" si="125"/>
        <v>-</v>
      </c>
      <c r="I785" s="8" t="str">
        <f t="shared" ca="1" si="126"/>
        <v>-</v>
      </c>
      <c r="K785" s="7">
        <f t="shared" ca="1" si="119"/>
        <v>623.75860999999998</v>
      </c>
      <c r="L785" s="7">
        <f t="array" aca="1" ref="L785:Q785" ca="1">IF(K785&lt;fPower1,(fPower1-K785)*K785*fRev0/dLowInterp1+(K785-fPower0)*K785*fRev1/dLowInterp2,
IF(K785&lt;fPower3,(K785-fPower2)*(K785-fPower3)*fRev1/dHighInterp1-(K785-fPower1)*(K785-fPower3)*fRev2/dHighInterp2+(K785-fPower1)*(K785-fPower2)*fRev3/dHighInterp3,1))</f>
        <v>1</v>
      </c>
      <c r="M785" s="8">
        <f ca="1"/>
        <v>1</v>
      </c>
      <c r="N785" s="8">
        <f ca="1"/>
        <v>1</v>
      </c>
      <c r="O785" s="8">
        <f ca="1"/>
        <v>1</v>
      </c>
      <c r="P785" s="8">
        <f ca="1"/>
        <v>1</v>
      </c>
      <c r="Q785" s="8">
        <f ca="1"/>
        <v>1</v>
      </c>
      <c r="S785" s="10" t="str">
        <f t="shared" ca="1" si="118"/>
        <v>-</v>
      </c>
      <c r="T785" s="6" t="str">
        <f t="array" aca="1" ref="T785:Y785" ca="1">IFERROR(IF(S785&lt;fRev1,(SQRT(dLowCoeffB^2+S785*dLowCoeffA*4)-dLowCoeffB)/(dLowCoeffA*2),
(SQRT(dHighCoeffB^2-(fRev1*fPower2*fPower3/dHighInterp1
-fRev2*fPower1*fPower3/dHighInterp2+fRev3*fPower1*fPower2/dHighInterp3-S785)
*dHighCoeffA*4)+dHighCoeffB)/(dHighCoeffA*2)),"-")</f>
        <v>-</v>
      </c>
      <c r="U785" s="3" t="str">
        <f ca="1"/>
        <v>-</v>
      </c>
      <c r="V785" s="3" t="str">
        <f ca="1"/>
        <v>-</v>
      </c>
      <c r="W785" s="3" t="str">
        <f ca="1"/>
        <v>-</v>
      </c>
      <c r="X785" s="3" t="str">
        <f ca="1"/>
        <v>-</v>
      </c>
      <c r="Y785" s="3" t="str">
        <f ca="1"/>
        <v>-</v>
      </c>
    </row>
    <row r="786" spans="1:25" x14ac:dyDescent="0.25">
      <c r="A786">
        <v>784</v>
      </c>
      <c r="B786" s="9">
        <f t="shared" si="107"/>
        <v>21.777777777777779</v>
      </c>
      <c r="C786" s="3">
        <f t="shared" ca="1" si="120"/>
        <v>6</v>
      </c>
      <c r="D786">
        <f t="shared" ca="1" si="121"/>
        <v>623.75860999999998</v>
      </c>
      <c r="E786" s="8">
        <f t="shared" ca="1" si="122"/>
        <v>1</v>
      </c>
      <c r="F786" s="8">
        <f t="shared" ca="1" si="123"/>
        <v>572</v>
      </c>
      <c r="G786" s="8">
        <f t="shared" ca="1" si="124"/>
        <v>2.3657619813950599</v>
      </c>
      <c r="H786" s="8" t="str">
        <f t="shared" ca="1" si="125"/>
        <v>-</v>
      </c>
      <c r="I786" s="8" t="str">
        <f t="shared" ca="1" si="126"/>
        <v>-</v>
      </c>
      <c r="K786" s="7">
        <f t="shared" ca="1" si="119"/>
        <v>623.75860999999998</v>
      </c>
      <c r="L786" s="7">
        <f t="array" aca="1" ref="L786:Q786" ca="1">IF(K786&lt;fPower1,(fPower1-K786)*K786*fRev0/dLowInterp1+(K786-fPower0)*K786*fRev1/dLowInterp2,
IF(K786&lt;fPower3,(K786-fPower2)*(K786-fPower3)*fRev1/dHighInterp1-(K786-fPower1)*(K786-fPower3)*fRev2/dHighInterp2+(K786-fPower1)*(K786-fPower2)*fRev3/dHighInterp3,1))</f>
        <v>1</v>
      </c>
      <c r="M786" s="8">
        <f ca="1"/>
        <v>1</v>
      </c>
      <c r="N786" s="8">
        <f ca="1"/>
        <v>1</v>
      </c>
      <c r="O786" s="8">
        <f ca="1"/>
        <v>1</v>
      </c>
      <c r="P786" s="8">
        <f ca="1"/>
        <v>1</v>
      </c>
      <c r="Q786" s="8">
        <f ca="1"/>
        <v>1</v>
      </c>
      <c r="S786" s="10" t="str">
        <f t="shared" ca="1" si="118"/>
        <v>-</v>
      </c>
      <c r="T786" s="6" t="str">
        <f t="array" aca="1" ref="T786:Y786" ca="1">IFERROR(IF(S786&lt;fRev1,(SQRT(dLowCoeffB^2+S786*dLowCoeffA*4)-dLowCoeffB)/(dLowCoeffA*2),
(SQRT(dHighCoeffB^2-(fRev1*fPower2*fPower3/dHighInterp1
-fRev2*fPower1*fPower3/dHighInterp2+fRev3*fPower1*fPower2/dHighInterp3-S786)
*dHighCoeffA*4)+dHighCoeffB)/(dHighCoeffA*2)),"-")</f>
        <v>-</v>
      </c>
      <c r="U786" s="3" t="str">
        <f ca="1"/>
        <v>-</v>
      </c>
      <c r="V786" s="3" t="str">
        <f ca="1"/>
        <v>-</v>
      </c>
      <c r="W786" s="3" t="str">
        <f ca="1"/>
        <v>-</v>
      </c>
      <c r="X786" s="3" t="str">
        <f ca="1"/>
        <v>-</v>
      </c>
      <c r="Y786" s="3" t="str">
        <f ca="1"/>
        <v>-</v>
      </c>
    </row>
    <row r="787" spans="1:25" x14ac:dyDescent="0.25">
      <c r="A787">
        <v>785</v>
      </c>
      <c r="B787" s="9">
        <f t="shared" si="107"/>
        <v>21.805555555555557</v>
      </c>
      <c r="C787" s="3">
        <f t="shared" ca="1" si="120"/>
        <v>6</v>
      </c>
      <c r="D787">
        <f t="shared" ca="1" si="121"/>
        <v>623.75860999999998</v>
      </c>
      <c r="E787" s="8">
        <f t="shared" ca="1" si="122"/>
        <v>1</v>
      </c>
      <c r="F787" s="8">
        <f t="shared" ca="1" si="123"/>
        <v>572</v>
      </c>
      <c r="G787" s="8">
        <f t="shared" ca="1" si="124"/>
        <v>2.3701755616419735</v>
      </c>
      <c r="H787" s="8" t="str">
        <f t="shared" ca="1" si="125"/>
        <v>-</v>
      </c>
      <c r="I787" s="8" t="str">
        <f t="shared" ca="1" si="126"/>
        <v>-</v>
      </c>
      <c r="K787" s="7">
        <f t="shared" ca="1" si="119"/>
        <v>623.75860999999998</v>
      </c>
      <c r="L787" s="7">
        <f t="array" aca="1" ref="L787:Q787" ca="1">IF(K787&lt;fPower1,(fPower1-K787)*K787*fRev0/dLowInterp1+(K787-fPower0)*K787*fRev1/dLowInterp2,
IF(K787&lt;fPower3,(K787-fPower2)*(K787-fPower3)*fRev1/dHighInterp1-(K787-fPower1)*(K787-fPower3)*fRev2/dHighInterp2+(K787-fPower1)*(K787-fPower2)*fRev3/dHighInterp3,1))</f>
        <v>1</v>
      </c>
      <c r="M787" s="8">
        <f ca="1"/>
        <v>1</v>
      </c>
      <c r="N787" s="8">
        <f ca="1"/>
        <v>1</v>
      </c>
      <c r="O787" s="8">
        <f ca="1"/>
        <v>1</v>
      </c>
      <c r="P787" s="8">
        <f ca="1"/>
        <v>1</v>
      </c>
      <c r="Q787" s="8">
        <f ca="1"/>
        <v>1</v>
      </c>
      <c r="S787" s="10" t="str">
        <f t="shared" ref="S787:S818" ca="1" si="127">H787</f>
        <v>-</v>
      </c>
      <c r="T787" s="6" t="str">
        <f t="array" aca="1" ref="T787:Y787" ca="1">IFERROR(IF(S787&lt;fRev1,(SQRT(dLowCoeffB^2+S787*dLowCoeffA*4)-dLowCoeffB)/(dLowCoeffA*2),
(SQRT(dHighCoeffB^2-(fRev1*fPower2*fPower3/dHighInterp1
-fRev2*fPower1*fPower3/dHighInterp2+fRev3*fPower1*fPower2/dHighInterp3-S787)
*dHighCoeffA*4)+dHighCoeffB)/(dHighCoeffA*2)),"-")</f>
        <v>-</v>
      </c>
      <c r="U787" s="3" t="str">
        <f ca="1"/>
        <v>-</v>
      </c>
      <c r="V787" s="3" t="str">
        <f ca="1"/>
        <v>-</v>
      </c>
      <c r="W787" s="3" t="str">
        <f ca="1"/>
        <v>-</v>
      </c>
      <c r="X787" s="3" t="str">
        <f ca="1"/>
        <v>-</v>
      </c>
      <c r="Y787" s="3" t="str">
        <f ca="1"/>
        <v>-</v>
      </c>
    </row>
    <row r="788" spans="1:25" x14ac:dyDescent="0.25">
      <c r="A788">
        <v>786</v>
      </c>
      <c r="B788" s="9">
        <f t="shared" si="107"/>
        <v>21.833333333333332</v>
      </c>
      <c r="C788" s="3">
        <f t="shared" ca="1" si="120"/>
        <v>6</v>
      </c>
      <c r="D788">
        <f t="shared" ca="1" si="121"/>
        <v>623.75860999999998</v>
      </c>
      <c r="E788" s="8">
        <f t="shared" ca="1" si="122"/>
        <v>1</v>
      </c>
      <c r="F788" s="8">
        <f t="shared" ca="1" si="123"/>
        <v>572</v>
      </c>
      <c r="G788" s="8">
        <f t="shared" ca="1" si="124"/>
        <v>2.3745891418888871</v>
      </c>
      <c r="H788" s="8" t="str">
        <f t="shared" ca="1" si="125"/>
        <v>-</v>
      </c>
      <c r="I788" s="8" t="str">
        <f t="shared" ca="1" si="126"/>
        <v>-</v>
      </c>
      <c r="K788" s="7">
        <f t="shared" ca="1" si="119"/>
        <v>623.75860999999998</v>
      </c>
      <c r="L788" s="7">
        <f t="array" aca="1" ref="L788:Q788" ca="1">IF(K788&lt;fPower1,(fPower1-K788)*K788*fRev0/dLowInterp1+(K788-fPower0)*K788*fRev1/dLowInterp2,
IF(K788&lt;fPower3,(K788-fPower2)*(K788-fPower3)*fRev1/dHighInterp1-(K788-fPower1)*(K788-fPower3)*fRev2/dHighInterp2+(K788-fPower1)*(K788-fPower2)*fRev3/dHighInterp3,1))</f>
        <v>1</v>
      </c>
      <c r="M788" s="8">
        <f ca="1"/>
        <v>1</v>
      </c>
      <c r="N788" s="8">
        <f ca="1"/>
        <v>1</v>
      </c>
      <c r="O788" s="8">
        <f ca="1"/>
        <v>1</v>
      </c>
      <c r="P788" s="8">
        <f ca="1"/>
        <v>1</v>
      </c>
      <c r="Q788" s="8">
        <f ca="1"/>
        <v>1</v>
      </c>
      <c r="S788" s="10" t="str">
        <f t="shared" ca="1" si="127"/>
        <v>-</v>
      </c>
      <c r="T788" s="6" t="str">
        <f t="array" aca="1" ref="T788:Y788" ca="1">IFERROR(IF(S788&lt;fRev1,(SQRT(dLowCoeffB^2+S788*dLowCoeffA*4)-dLowCoeffB)/(dLowCoeffA*2),
(SQRT(dHighCoeffB^2-(fRev1*fPower2*fPower3/dHighInterp1
-fRev2*fPower1*fPower3/dHighInterp2+fRev3*fPower1*fPower2/dHighInterp3-S788)
*dHighCoeffA*4)+dHighCoeffB)/(dHighCoeffA*2)),"-")</f>
        <v>-</v>
      </c>
      <c r="U788" s="3" t="str">
        <f ca="1"/>
        <v>-</v>
      </c>
      <c r="V788" s="3" t="str">
        <f ca="1"/>
        <v>-</v>
      </c>
      <c r="W788" s="3" t="str">
        <f ca="1"/>
        <v>-</v>
      </c>
      <c r="X788" s="3" t="str">
        <f ca="1"/>
        <v>-</v>
      </c>
      <c r="Y788" s="3" t="str">
        <f ca="1"/>
        <v>-</v>
      </c>
    </row>
    <row r="789" spans="1:25" x14ac:dyDescent="0.25">
      <c r="A789">
        <v>787</v>
      </c>
      <c r="B789" s="9">
        <f t="shared" si="107"/>
        <v>21.861111111111111</v>
      </c>
      <c r="C789" s="3">
        <f t="shared" ca="1" si="120"/>
        <v>6</v>
      </c>
      <c r="D789">
        <f t="shared" ca="1" si="121"/>
        <v>623.75860999999998</v>
      </c>
      <c r="E789" s="8">
        <f t="shared" ca="1" si="122"/>
        <v>1</v>
      </c>
      <c r="F789" s="8">
        <f t="shared" ca="1" si="123"/>
        <v>572</v>
      </c>
      <c r="G789" s="8">
        <f t="shared" ca="1" si="124"/>
        <v>2.3790027221358008</v>
      </c>
      <c r="H789" s="8" t="str">
        <f t="shared" ca="1" si="125"/>
        <v>-</v>
      </c>
      <c r="I789" s="8" t="str">
        <f t="shared" ca="1" si="126"/>
        <v>-</v>
      </c>
      <c r="K789" s="7">
        <f t="shared" ca="1" si="119"/>
        <v>623.75860999999998</v>
      </c>
      <c r="L789" s="7">
        <f t="array" aca="1" ref="L789:Q789" ca="1">IF(K789&lt;fPower1,(fPower1-K789)*K789*fRev0/dLowInterp1+(K789-fPower0)*K789*fRev1/dLowInterp2,
IF(K789&lt;fPower3,(K789-fPower2)*(K789-fPower3)*fRev1/dHighInterp1-(K789-fPower1)*(K789-fPower3)*fRev2/dHighInterp2+(K789-fPower1)*(K789-fPower2)*fRev3/dHighInterp3,1))</f>
        <v>1</v>
      </c>
      <c r="M789" s="8">
        <f ca="1"/>
        <v>1</v>
      </c>
      <c r="N789" s="8">
        <f ca="1"/>
        <v>1</v>
      </c>
      <c r="O789" s="8">
        <f ca="1"/>
        <v>1</v>
      </c>
      <c r="P789" s="8">
        <f ca="1"/>
        <v>1</v>
      </c>
      <c r="Q789" s="8">
        <f ca="1"/>
        <v>1</v>
      </c>
      <c r="S789" s="10" t="str">
        <f t="shared" ca="1" si="127"/>
        <v>-</v>
      </c>
      <c r="T789" s="6" t="str">
        <f t="array" aca="1" ref="T789:Y789" ca="1">IFERROR(IF(S789&lt;fRev1,(SQRT(dLowCoeffB^2+S789*dLowCoeffA*4)-dLowCoeffB)/(dLowCoeffA*2),
(SQRT(dHighCoeffB^2-(fRev1*fPower2*fPower3/dHighInterp1
-fRev2*fPower1*fPower3/dHighInterp2+fRev3*fPower1*fPower2/dHighInterp3-S789)
*dHighCoeffA*4)+dHighCoeffB)/(dHighCoeffA*2)),"-")</f>
        <v>-</v>
      </c>
      <c r="U789" s="3" t="str">
        <f ca="1"/>
        <v>-</v>
      </c>
      <c r="V789" s="3" t="str">
        <f ca="1"/>
        <v>-</v>
      </c>
      <c r="W789" s="3" t="str">
        <f ca="1"/>
        <v>-</v>
      </c>
      <c r="X789" s="3" t="str">
        <f ca="1"/>
        <v>-</v>
      </c>
      <c r="Y789" s="3" t="str">
        <f ca="1"/>
        <v>-</v>
      </c>
    </row>
    <row r="790" spans="1:25" x14ac:dyDescent="0.25">
      <c r="A790">
        <v>788</v>
      </c>
      <c r="B790" s="9">
        <f t="shared" si="107"/>
        <v>21.888888888888889</v>
      </c>
      <c r="C790" s="3">
        <f t="shared" ca="1" si="120"/>
        <v>6</v>
      </c>
      <c r="D790">
        <f t="shared" ca="1" si="121"/>
        <v>623.75860999999998</v>
      </c>
      <c r="E790" s="8">
        <f t="shared" ca="1" si="122"/>
        <v>1</v>
      </c>
      <c r="F790" s="8">
        <f t="shared" ca="1" si="123"/>
        <v>572</v>
      </c>
      <c r="G790" s="8">
        <f t="shared" ca="1" si="124"/>
        <v>2.3834163023827144</v>
      </c>
      <c r="H790" s="8" t="str">
        <f t="shared" ca="1" si="125"/>
        <v>-</v>
      </c>
      <c r="I790" s="8" t="str">
        <f t="shared" ca="1" si="126"/>
        <v>-</v>
      </c>
      <c r="K790" s="7">
        <f t="shared" ca="1" si="119"/>
        <v>623.75860999999998</v>
      </c>
      <c r="L790" s="7">
        <f t="array" aca="1" ref="L790:Q790" ca="1">IF(K790&lt;fPower1,(fPower1-K790)*K790*fRev0/dLowInterp1+(K790-fPower0)*K790*fRev1/dLowInterp2,
IF(K790&lt;fPower3,(K790-fPower2)*(K790-fPower3)*fRev1/dHighInterp1-(K790-fPower1)*(K790-fPower3)*fRev2/dHighInterp2+(K790-fPower1)*(K790-fPower2)*fRev3/dHighInterp3,1))</f>
        <v>1</v>
      </c>
      <c r="M790" s="8">
        <f ca="1"/>
        <v>1</v>
      </c>
      <c r="N790" s="8">
        <f ca="1"/>
        <v>1</v>
      </c>
      <c r="O790" s="8">
        <f ca="1"/>
        <v>1</v>
      </c>
      <c r="P790" s="8">
        <f ca="1"/>
        <v>1</v>
      </c>
      <c r="Q790" s="8">
        <f ca="1"/>
        <v>1</v>
      </c>
      <c r="S790" s="10" t="str">
        <f t="shared" ca="1" si="127"/>
        <v>-</v>
      </c>
      <c r="T790" s="6" t="str">
        <f t="array" aca="1" ref="T790:Y790" ca="1">IFERROR(IF(S790&lt;fRev1,(SQRT(dLowCoeffB^2+S790*dLowCoeffA*4)-dLowCoeffB)/(dLowCoeffA*2),
(SQRT(dHighCoeffB^2-(fRev1*fPower2*fPower3/dHighInterp1
-fRev2*fPower1*fPower3/dHighInterp2+fRev3*fPower1*fPower2/dHighInterp3-S790)
*dHighCoeffA*4)+dHighCoeffB)/(dHighCoeffA*2)),"-")</f>
        <v>-</v>
      </c>
      <c r="U790" s="3" t="str">
        <f ca="1"/>
        <v>-</v>
      </c>
      <c r="V790" s="3" t="str">
        <f ca="1"/>
        <v>-</v>
      </c>
      <c r="W790" s="3" t="str">
        <f ca="1"/>
        <v>-</v>
      </c>
      <c r="X790" s="3" t="str">
        <f ca="1"/>
        <v>-</v>
      </c>
      <c r="Y790" s="3" t="str">
        <f ca="1"/>
        <v>-</v>
      </c>
    </row>
    <row r="791" spans="1:25" x14ac:dyDescent="0.25">
      <c r="A791">
        <v>789</v>
      </c>
      <c r="B791" s="9">
        <f t="shared" si="107"/>
        <v>21.916666666666668</v>
      </c>
      <c r="C791" s="3">
        <f t="shared" ca="1" si="120"/>
        <v>6</v>
      </c>
      <c r="D791">
        <f t="shared" ca="1" si="121"/>
        <v>623.75860999999998</v>
      </c>
      <c r="E791" s="8">
        <f t="shared" ca="1" si="122"/>
        <v>1</v>
      </c>
      <c r="F791" s="8">
        <f t="shared" ca="1" si="123"/>
        <v>572</v>
      </c>
      <c r="G791" s="8">
        <f t="shared" ca="1" si="124"/>
        <v>2.387829882629628</v>
      </c>
      <c r="H791" s="8" t="str">
        <f t="shared" ca="1" si="125"/>
        <v>-</v>
      </c>
      <c r="I791" s="8" t="str">
        <f t="shared" ca="1" si="126"/>
        <v>-</v>
      </c>
      <c r="K791" s="7">
        <f t="shared" ca="1" si="119"/>
        <v>623.75860999999998</v>
      </c>
      <c r="L791" s="7">
        <f t="array" aca="1" ref="L791:Q791" ca="1">IF(K791&lt;fPower1,(fPower1-K791)*K791*fRev0/dLowInterp1+(K791-fPower0)*K791*fRev1/dLowInterp2,
IF(K791&lt;fPower3,(K791-fPower2)*(K791-fPower3)*fRev1/dHighInterp1-(K791-fPower1)*(K791-fPower3)*fRev2/dHighInterp2+(K791-fPower1)*(K791-fPower2)*fRev3/dHighInterp3,1))</f>
        <v>1</v>
      </c>
      <c r="M791" s="8">
        <f ca="1"/>
        <v>1</v>
      </c>
      <c r="N791" s="8">
        <f ca="1"/>
        <v>1</v>
      </c>
      <c r="O791" s="8">
        <f ca="1"/>
        <v>1</v>
      </c>
      <c r="P791" s="8">
        <f ca="1"/>
        <v>1</v>
      </c>
      <c r="Q791" s="8">
        <f ca="1"/>
        <v>1</v>
      </c>
      <c r="S791" s="10" t="str">
        <f t="shared" ca="1" si="127"/>
        <v>-</v>
      </c>
      <c r="T791" s="6" t="str">
        <f t="array" aca="1" ref="T791:Y791" ca="1">IFERROR(IF(S791&lt;fRev1,(SQRT(dLowCoeffB^2+S791*dLowCoeffA*4)-dLowCoeffB)/(dLowCoeffA*2),
(SQRT(dHighCoeffB^2-(fRev1*fPower2*fPower3/dHighInterp1
-fRev2*fPower1*fPower3/dHighInterp2+fRev3*fPower1*fPower2/dHighInterp3-S791)
*dHighCoeffA*4)+dHighCoeffB)/(dHighCoeffA*2)),"-")</f>
        <v>-</v>
      </c>
      <c r="U791" s="3" t="str">
        <f ca="1"/>
        <v>-</v>
      </c>
      <c r="V791" s="3" t="str">
        <f ca="1"/>
        <v>-</v>
      </c>
      <c r="W791" s="3" t="str">
        <f ca="1"/>
        <v>-</v>
      </c>
      <c r="X791" s="3" t="str">
        <f ca="1"/>
        <v>-</v>
      </c>
      <c r="Y791" s="3" t="str">
        <f ca="1"/>
        <v>-</v>
      </c>
    </row>
    <row r="792" spans="1:25" x14ac:dyDescent="0.25">
      <c r="A792">
        <v>790</v>
      </c>
      <c r="B792" s="9">
        <f t="shared" si="107"/>
        <v>21.944444444444443</v>
      </c>
      <c r="C792" s="3">
        <f t="shared" ca="1" si="120"/>
        <v>6</v>
      </c>
      <c r="D792">
        <f t="shared" ca="1" si="121"/>
        <v>623.75860999999998</v>
      </c>
      <c r="E792" s="8">
        <f t="shared" ca="1" si="122"/>
        <v>1</v>
      </c>
      <c r="F792" s="8">
        <f t="shared" ca="1" si="123"/>
        <v>572</v>
      </c>
      <c r="G792" s="8">
        <f t="shared" ca="1" si="124"/>
        <v>2.3922434628765417</v>
      </c>
      <c r="H792" s="8" t="str">
        <f t="shared" ca="1" si="125"/>
        <v>-</v>
      </c>
      <c r="I792" s="8" t="str">
        <f t="shared" ca="1" si="126"/>
        <v>-</v>
      </c>
      <c r="K792" s="7">
        <f t="shared" ca="1" si="119"/>
        <v>623.75860999999998</v>
      </c>
      <c r="L792" s="7">
        <f t="array" aca="1" ref="L792:Q792" ca="1">IF(K792&lt;fPower1,(fPower1-K792)*K792*fRev0/dLowInterp1+(K792-fPower0)*K792*fRev1/dLowInterp2,
IF(K792&lt;fPower3,(K792-fPower2)*(K792-fPower3)*fRev1/dHighInterp1-(K792-fPower1)*(K792-fPower3)*fRev2/dHighInterp2+(K792-fPower1)*(K792-fPower2)*fRev3/dHighInterp3,1))</f>
        <v>1</v>
      </c>
      <c r="M792" s="8">
        <f ca="1"/>
        <v>1</v>
      </c>
      <c r="N792" s="8">
        <f ca="1"/>
        <v>1</v>
      </c>
      <c r="O792" s="8">
        <f ca="1"/>
        <v>1</v>
      </c>
      <c r="P792" s="8">
        <f ca="1"/>
        <v>1</v>
      </c>
      <c r="Q792" s="8">
        <f ca="1"/>
        <v>1</v>
      </c>
      <c r="S792" s="10" t="str">
        <f t="shared" ca="1" si="127"/>
        <v>-</v>
      </c>
      <c r="T792" s="6" t="str">
        <f t="array" aca="1" ref="T792:Y792" ca="1">IFERROR(IF(S792&lt;fRev1,(SQRT(dLowCoeffB^2+S792*dLowCoeffA*4)-dLowCoeffB)/(dLowCoeffA*2),
(SQRT(dHighCoeffB^2-(fRev1*fPower2*fPower3/dHighInterp1
-fRev2*fPower1*fPower3/dHighInterp2+fRev3*fPower1*fPower2/dHighInterp3-S792)
*dHighCoeffA*4)+dHighCoeffB)/(dHighCoeffA*2)),"-")</f>
        <v>-</v>
      </c>
      <c r="U792" s="3" t="str">
        <f ca="1"/>
        <v>-</v>
      </c>
      <c r="V792" s="3" t="str">
        <f ca="1"/>
        <v>-</v>
      </c>
      <c r="W792" s="3" t="str">
        <f ca="1"/>
        <v>-</v>
      </c>
      <c r="X792" s="3" t="str">
        <f ca="1"/>
        <v>-</v>
      </c>
      <c r="Y792" s="3" t="str">
        <f ca="1"/>
        <v>-</v>
      </c>
    </row>
    <row r="793" spans="1:25" x14ac:dyDescent="0.25">
      <c r="A793">
        <v>791</v>
      </c>
      <c r="B793" s="9">
        <f t="shared" si="107"/>
        <v>21.972222222222221</v>
      </c>
      <c r="C793" s="3">
        <f t="shared" ca="1" si="120"/>
        <v>6</v>
      </c>
      <c r="D793">
        <f t="shared" ca="1" si="121"/>
        <v>623.75860999999998</v>
      </c>
      <c r="E793" s="8">
        <f t="shared" ca="1" si="122"/>
        <v>1</v>
      </c>
      <c r="F793" s="8">
        <f t="shared" ca="1" si="123"/>
        <v>572</v>
      </c>
      <c r="G793" s="8">
        <f t="shared" ca="1" si="124"/>
        <v>2.3966570431234553</v>
      </c>
      <c r="H793" s="8" t="str">
        <f t="shared" ca="1" si="125"/>
        <v>-</v>
      </c>
      <c r="I793" s="8" t="str">
        <f t="shared" ca="1" si="126"/>
        <v>-</v>
      </c>
      <c r="K793" s="7">
        <f t="shared" ca="1" si="119"/>
        <v>623.75860999999998</v>
      </c>
      <c r="L793" s="7">
        <f t="array" aca="1" ref="L793:Q793" ca="1">IF(K793&lt;fPower1,(fPower1-K793)*K793*fRev0/dLowInterp1+(K793-fPower0)*K793*fRev1/dLowInterp2,
IF(K793&lt;fPower3,(K793-fPower2)*(K793-fPower3)*fRev1/dHighInterp1-(K793-fPower1)*(K793-fPower3)*fRev2/dHighInterp2+(K793-fPower1)*(K793-fPower2)*fRev3/dHighInterp3,1))</f>
        <v>1</v>
      </c>
      <c r="M793" s="8">
        <f ca="1"/>
        <v>1</v>
      </c>
      <c r="N793" s="8">
        <f ca="1"/>
        <v>1</v>
      </c>
      <c r="O793" s="8">
        <f ca="1"/>
        <v>1</v>
      </c>
      <c r="P793" s="8">
        <f ca="1"/>
        <v>1</v>
      </c>
      <c r="Q793" s="8">
        <f ca="1"/>
        <v>1</v>
      </c>
      <c r="S793" s="10" t="str">
        <f t="shared" ca="1" si="127"/>
        <v>-</v>
      </c>
      <c r="T793" s="6" t="str">
        <f t="array" aca="1" ref="T793:Y793" ca="1">IFERROR(IF(S793&lt;fRev1,(SQRT(dLowCoeffB^2+S793*dLowCoeffA*4)-dLowCoeffB)/(dLowCoeffA*2),
(SQRT(dHighCoeffB^2-(fRev1*fPower2*fPower3/dHighInterp1
-fRev2*fPower1*fPower3/dHighInterp2+fRev3*fPower1*fPower2/dHighInterp3-S793)
*dHighCoeffA*4)+dHighCoeffB)/(dHighCoeffA*2)),"-")</f>
        <v>-</v>
      </c>
      <c r="U793" s="3" t="str">
        <f ca="1"/>
        <v>-</v>
      </c>
      <c r="V793" s="3" t="str">
        <f ca="1"/>
        <v>-</v>
      </c>
      <c r="W793" s="3" t="str">
        <f ca="1"/>
        <v>-</v>
      </c>
      <c r="X793" s="3" t="str">
        <f ca="1"/>
        <v>-</v>
      </c>
      <c r="Y793" s="3" t="str">
        <f ca="1"/>
        <v>-</v>
      </c>
    </row>
    <row r="794" spans="1:25" x14ac:dyDescent="0.25">
      <c r="A794">
        <v>792</v>
      </c>
      <c r="B794" s="9">
        <f t="shared" si="107"/>
        <v>22</v>
      </c>
      <c r="C794" s="3">
        <f t="shared" ca="1" si="120"/>
        <v>6</v>
      </c>
      <c r="D794">
        <f t="shared" ca="1" si="121"/>
        <v>623.75860999999998</v>
      </c>
      <c r="E794" s="8">
        <f t="shared" ca="1" si="122"/>
        <v>1</v>
      </c>
      <c r="F794" s="8">
        <f t="shared" ca="1" si="123"/>
        <v>572</v>
      </c>
      <c r="G794" s="8">
        <f t="shared" ca="1" si="124"/>
        <v>2.4010706233703689</v>
      </c>
      <c r="H794" s="8" t="str">
        <f t="shared" ca="1" si="125"/>
        <v>-</v>
      </c>
      <c r="I794" s="8" t="str">
        <f t="shared" ca="1" si="126"/>
        <v>-</v>
      </c>
      <c r="K794" s="7">
        <f t="shared" ca="1" si="119"/>
        <v>623.75860999999998</v>
      </c>
      <c r="L794" s="7">
        <f t="array" aca="1" ref="L794:Q794" ca="1">IF(K794&lt;fPower1,(fPower1-K794)*K794*fRev0/dLowInterp1+(K794-fPower0)*K794*fRev1/dLowInterp2,
IF(K794&lt;fPower3,(K794-fPower2)*(K794-fPower3)*fRev1/dHighInterp1-(K794-fPower1)*(K794-fPower3)*fRev2/dHighInterp2+(K794-fPower1)*(K794-fPower2)*fRev3/dHighInterp3,1))</f>
        <v>1</v>
      </c>
      <c r="M794" s="8">
        <f ca="1"/>
        <v>1</v>
      </c>
      <c r="N794" s="8">
        <f ca="1"/>
        <v>1</v>
      </c>
      <c r="O794" s="8">
        <f ca="1"/>
        <v>1</v>
      </c>
      <c r="P794" s="8">
        <f ca="1"/>
        <v>1</v>
      </c>
      <c r="Q794" s="8">
        <f ca="1"/>
        <v>1</v>
      </c>
      <c r="S794" s="10" t="str">
        <f t="shared" ca="1" si="127"/>
        <v>-</v>
      </c>
      <c r="T794" s="6" t="str">
        <f t="array" aca="1" ref="T794:Y794" ca="1">IFERROR(IF(S794&lt;fRev1,(SQRT(dLowCoeffB^2+S794*dLowCoeffA*4)-dLowCoeffB)/(dLowCoeffA*2),
(SQRT(dHighCoeffB^2-(fRev1*fPower2*fPower3/dHighInterp1
-fRev2*fPower1*fPower3/dHighInterp2+fRev3*fPower1*fPower2/dHighInterp3-S794)
*dHighCoeffA*4)+dHighCoeffB)/(dHighCoeffA*2)),"-")</f>
        <v>-</v>
      </c>
      <c r="U794" s="3" t="str">
        <f ca="1"/>
        <v>-</v>
      </c>
      <c r="V794" s="3" t="str">
        <f ca="1"/>
        <v>-</v>
      </c>
      <c r="W794" s="3" t="str">
        <f ca="1"/>
        <v>-</v>
      </c>
      <c r="X794" s="3" t="str">
        <f ca="1"/>
        <v>-</v>
      </c>
      <c r="Y794" s="3" t="str">
        <f ca="1"/>
        <v>-</v>
      </c>
    </row>
    <row r="795" spans="1:25" x14ac:dyDescent="0.25">
      <c r="A795">
        <v>793</v>
      </c>
      <c r="B795" s="9">
        <f t="shared" si="107"/>
        <v>22.027777777777779</v>
      </c>
      <c r="C795" s="3">
        <f t="shared" ca="1" si="120"/>
        <v>6</v>
      </c>
      <c r="D795">
        <f t="shared" ca="1" si="121"/>
        <v>623.75860999999998</v>
      </c>
      <c r="E795" s="8">
        <f t="shared" ca="1" si="122"/>
        <v>1</v>
      </c>
      <c r="F795" s="8">
        <f t="shared" ca="1" si="123"/>
        <v>572</v>
      </c>
      <c r="G795" s="8">
        <f t="shared" ca="1" si="124"/>
        <v>2.4054842036172825</v>
      </c>
      <c r="H795" s="8" t="str">
        <f t="shared" ca="1" si="125"/>
        <v>-</v>
      </c>
      <c r="I795" s="8" t="str">
        <f t="shared" ca="1" si="126"/>
        <v>-</v>
      </c>
      <c r="K795" s="7">
        <f t="shared" ca="1" si="119"/>
        <v>623.75860999999998</v>
      </c>
      <c r="L795" s="7">
        <f t="array" aca="1" ref="L795:Q795" ca="1">IF(K795&lt;fPower1,(fPower1-K795)*K795*fRev0/dLowInterp1+(K795-fPower0)*K795*fRev1/dLowInterp2,
IF(K795&lt;fPower3,(K795-fPower2)*(K795-fPower3)*fRev1/dHighInterp1-(K795-fPower1)*(K795-fPower3)*fRev2/dHighInterp2+(K795-fPower1)*(K795-fPower2)*fRev3/dHighInterp3,1))</f>
        <v>1</v>
      </c>
      <c r="M795" s="8">
        <f ca="1"/>
        <v>1</v>
      </c>
      <c r="N795" s="8">
        <f ca="1"/>
        <v>1</v>
      </c>
      <c r="O795" s="8">
        <f ca="1"/>
        <v>1</v>
      </c>
      <c r="P795" s="8">
        <f ca="1"/>
        <v>1</v>
      </c>
      <c r="Q795" s="8">
        <f ca="1"/>
        <v>1</v>
      </c>
      <c r="S795" s="10" t="str">
        <f t="shared" ca="1" si="127"/>
        <v>-</v>
      </c>
      <c r="T795" s="6" t="str">
        <f t="array" aca="1" ref="T795:Y795" ca="1">IFERROR(IF(S795&lt;fRev1,(SQRT(dLowCoeffB^2+S795*dLowCoeffA*4)-dLowCoeffB)/(dLowCoeffA*2),
(SQRT(dHighCoeffB^2-(fRev1*fPower2*fPower3/dHighInterp1
-fRev2*fPower1*fPower3/dHighInterp2+fRev3*fPower1*fPower2/dHighInterp3-S795)
*dHighCoeffA*4)+dHighCoeffB)/(dHighCoeffA*2)),"-")</f>
        <v>-</v>
      </c>
      <c r="U795" s="3" t="str">
        <f ca="1"/>
        <v>-</v>
      </c>
      <c r="V795" s="3" t="str">
        <f ca="1"/>
        <v>-</v>
      </c>
      <c r="W795" s="3" t="str">
        <f ca="1"/>
        <v>-</v>
      </c>
      <c r="X795" s="3" t="str">
        <f ca="1"/>
        <v>-</v>
      </c>
      <c r="Y795" s="3" t="str">
        <f ca="1"/>
        <v>-</v>
      </c>
    </row>
    <row r="796" spans="1:25" x14ac:dyDescent="0.25">
      <c r="A796">
        <v>794</v>
      </c>
      <c r="B796" s="9">
        <f t="shared" si="107"/>
        <v>22.055555555555557</v>
      </c>
      <c r="C796" s="3">
        <f t="shared" ca="1" si="120"/>
        <v>6</v>
      </c>
      <c r="D796">
        <f t="shared" ca="1" si="121"/>
        <v>623.75860999999998</v>
      </c>
      <c r="E796" s="8">
        <f t="shared" ca="1" si="122"/>
        <v>1</v>
      </c>
      <c r="F796" s="8">
        <f t="shared" ca="1" si="123"/>
        <v>572</v>
      </c>
      <c r="G796" s="8">
        <f t="shared" ca="1" si="124"/>
        <v>2.4098977838641962</v>
      </c>
      <c r="H796" s="8" t="str">
        <f t="shared" ca="1" si="125"/>
        <v>-</v>
      </c>
      <c r="I796" s="8" t="str">
        <f t="shared" ca="1" si="126"/>
        <v>-</v>
      </c>
      <c r="K796" s="7">
        <f t="shared" ca="1" si="119"/>
        <v>623.75860999999998</v>
      </c>
      <c r="L796" s="7">
        <f t="array" aca="1" ref="L796:Q796" ca="1">IF(K796&lt;fPower1,(fPower1-K796)*K796*fRev0/dLowInterp1+(K796-fPower0)*K796*fRev1/dLowInterp2,
IF(K796&lt;fPower3,(K796-fPower2)*(K796-fPower3)*fRev1/dHighInterp1-(K796-fPower1)*(K796-fPower3)*fRev2/dHighInterp2+(K796-fPower1)*(K796-fPower2)*fRev3/dHighInterp3,1))</f>
        <v>1</v>
      </c>
      <c r="M796" s="8">
        <f ca="1"/>
        <v>1</v>
      </c>
      <c r="N796" s="8">
        <f ca="1"/>
        <v>1</v>
      </c>
      <c r="O796" s="8">
        <f ca="1"/>
        <v>1</v>
      </c>
      <c r="P796" s="8">
        <f ca="1"/>
        <v>1</v>
      </c>
      <c r="Q796" s="8">
        <f ca="1"/>
        <v>1</v>
      </c>
      <c r="S796" s="10" t="str">
        <f t="shared" ca="1" si="127"/>
        <v>-</v>
      </c>
      <c r="T796" s="6" t="str">
        <f t="array" aca="1" ref="T796:Y796" ca="1">IFERROR(IF(S796&lt;fRev1,(SQRT(dLowCoeffB^2+S796*dLowCoeffA*4)-dLowCoeffB)/(dLowCoeffA*2),
(SQRT(dHighCoeffB^2-(fRev1*fPower2*fPower3/dHighInterp1
-fRev2*fPower1*fPower3/dHighInterp2+fRev3*fPower1*fPower2/dHighInterp3-S796)
*dHighCoeffA*4)+dHighCoeffB)/(dHighCoeffA*2)),"-")</f>
        <v>-</v>
      </c>
      <c r="U796" s="3" t="str">
        <f ca="1"/>
        <v>-</v>
      </c>
      <c r="V796" s="3" t="str">
        <f ca="1"/>
        <v>-</v>
      </c>
      <c r="W796" s="3" t="str">
        <f ca="1"/>
        <v>-</v>
      </c>
      <c r="X796" s="3" t="str">
        <f ca="1"/>
        <v>-</v>
      </c>
      <c r="Y796" s="3" t="str">
        <f ca="1"/>
        <v>-</v>
      </c>
    </row>
    <row r="797" spans="1:25" x14ac:dyDescent="0.25">
      <c r="A797">
        <v>795</v>
      </c>
      <c r="B797" s="9">
        <f t="shared" si="107"/>
        <v>22.083333333333332</v>
      </c>
      <c r="C797" s="3">
        <f t="shared" ca="1" si="120"/>
        <v>6</v>
      </c>
      <c r="D797">
        <f t="shared" ca="1" si="121"/>
        <v>623.75860999999998</v>
      </c>
      <c r="E797" s="8">
        <f t="shared" ca="1" si="122"/>
        <v>1</v>
      </c>
      <c r="F797" s="8">
        <f t="shared" ca="1" si="123"/>
        <v>572</v>
      </c>
      <c r="G797" s="8">
        <f t="shared" ca="1" si="124"/>
        <v>2.4143113641111098</v>
      </c>
      <c r="H797" s="8" t="str">
        <f t="shared" ca="1" si="125"/>
        <v>-</v>
      </c>
      <c r="I797" s="8" t="str">
        <f t="shared" ca="1" si="126"/>
        <v>-</v>
      </c>
      <c r="K797" s="7">
        <f t="shared" ca="1" si="119"/>
        <v>623.75860999999998</v>
      </c>
      <c r="L797" s="7">
        <f t="array" aca="1" ref="L797:Q797" ca="1">IF(K797&lt;fPower1,(fPower1-K797)*K797*fRev0/dLowInterp1+(K797-fPower0)*K797*fRev1/dLowInterp2,
IF(K797&lt;fPower3,(K797-fPower2)*(K797-fPower3)*fRev1/dHighInterp1-(K797-fPower1)*(K797-fPower3)*fRev2/dHighInterp2+(K797-fPower1)*(K797-fPower2)*fRev3/dHighInterp3,1))</f>
        <v>1</v>
      </c>
      <c r="M797" s="8">
        <f ca="1"/>
        <v>1</v>
      </c>
      <c r="N797" s="8">
        <f ca="1"/>
        <v>1</v>
      </c>
      <c r="O797" s="8">
        <f ca="1"/>
        <v>1</v>
      </c>
      <c r="P797" s="8">
        <f ca="1"/>
        <v>1</v>
      </c>
      <c r="Q797" s="8">
        <f ca="1"/>
        <v>1</v>
      </c>
      <c r="S797" s="10" t="str">
        <f t="shared" ca="1" si="127"/>
        <v>-</v>
      </c>
      <c r="T797" s="6" t="str">
        <f t="array" aca="1" ref="T797:Y797" ca="1">IFERROR(IF(S797&lt;fRev1,(SQRT(dLowCoeffB^2+S797*dLowCoeffA*4)-dLowCoeffB)/(dLowCoeffA*2),
(SQRT(dHighCoeffB^2-(fRev1*fPower2*fPower3/dHighInterp1
-fRev2*fPower1*fPower3/dHighInterp2+fRev3*fPower1*fPower2/dHighInterp3-S797)
*dHighCoeffA*4)+dHighCoeffB)/(dHighCoeffA*2)),"-")</f>
        <v>-</v>
      </c>
      <c r="U797" s="3" t="str">
        <f ca="1"/>
        <v>-</v>
      </c>
      <c r="V797" s="3" t="str">
        <f ca="1"/>
        <v>-</v>
      </c>
      <c r="W797" s="3" t="str">
        <f ca="1"/>
        <v>-</v>
      </c>
      <c r="X797" s="3" t="str">
        <f ca="1"/>
        <v>-</v>
      </c>
      <c r="Y797" s="3" t="str">
        <f ca="1"/>
        <v>-</v>
      </c>
    </row>
    <row r="798" spans="1:25" x14ac:dyDescent="0.25">
      <c r="A798">
        <v>796</v>
      </c>
      <c r="B798" s="9">
        <f t="shared" si="107"/>
        <v>22.111111111111111</v>
      </c>
      <c r="C798" s="3">
        <f t="shared" ca="1" si="120"/>
        <v>6</v>
      </c>
      <c r="D798">
        <f t="shared" ca="1" si="121"/>
        <v>623.75860999999998</v>
      </c>
      <c r="E798" s="8">
        <f t="shared" ca="1" si="122"/>
        <v>1</v>
      </c>
      <c r="F798" s="8">
        <f t="shared" ca="1" si="123"/>
        <v>572</v>
      </c>
      <c r="G798" s="8">
        <f t="shared" ca="1" si="124"/>
        <v>2.4187249443580234</v>
      </c>
      <c r="H798" s="8" t="str">
        <f t="shared" ca="1" si="125"/>
        <v>-</v>
      </c>
      <c r="I798" s="8" t="str">
        <f t="shared" ca="1" si="126"/>
        <v>-</v>
      </c>
      <c r="K798" s="7">
        <f t="shared" ca="1" si="119"/>
        <v>623.75860999999998</v>
      </c>
      <c r="L798" s="7">
        <f t="array" aca="1" ref="L798:Q798" ca="1">IF(K798&lt;fPower1,(fPower1-K798)*K798*fRev0/dLowInterp1+(K798-fPower0)*K798*fRev1/dLowInterp2,
IF(K798&lt;fPower3,(K798-fPower2)*(K798-fPower3)*fRev1/dHighInterp1-(K798-fPower1)*(K798-fPower3)*fRev2/dHighInterp2+(K798-fPower1)*(K798-fPower2)*fRev3/dHighInterp3,1))</f>
        <v>1</v>
      </c>
      <c r="M798" s="8">
        <f ca="1"/>
        <v>1</v>
      </c>
      <c r="N798" s="8">
        <f ca="1"/>
        <v>1</v>
      </c>
      <c r="O798" s="8">
        <f ca="1"/>
        <v>1</v>
      </c>
      <c r="P798" s="8">
        <f ca="1"/>
        <v>1</v>
      </c>
      <c r="Q798" s="8">
        <f ca="1"/>
        <v>1</v>
      </c>
      <c r="S798" s="10" t="str">
        <f t="shared" ca="1" si="127"/>
        <v>-</v>
      </c>
      <c r="T798" s="6" t="str">
        <f t="array" aca="1" ref="T798:Y798" ca="1">IFERROR(IF(S798&lt;fRev1,(SQRT(dLowCoeffB^2+S798*dLowCoeffA*4)-dLowCoeffB)/(dLowCoeffA*2),
(SQRT(dHighCoeffB^2-(fRev1*fPower2*fPower3/dHighInterp1
-fRev2*fPower1*fPower3/dHighInterp2+fRev3*fPower1*fPower2/dHighInterp3-S798)
*dHighCoeffA*4)+dHighCoeffB)/(dHighCoeffA*2)),"-")</f>
        <v>-</v>
      </c>
      <c r="U798" s="3" t="str">
        <f ca="1"/>
        <v>-</v>
      </c>
      <c r="V798" s="3" t="str">
        <f ca="1"/>
        <v>-</v>
      </c>
      <c r="W798" s="3" t="str">
        <f ca="1"/>
        <v>-</v>
      </c>
      <c r="X798" s="3" t="str">
        <f ca="1"/>
        <v>-</v>
      </c>
      <c r="Y798" s="3" t="str">
        <f ca="1"/>
        <v>-</v>
      </c>
    </row>
    <row r="799" spans="1:25" x14ac:dyDescent="0.25">
      <c r="A799">
        <v>797</v>
      </c>
      <c r="B799" s="9">
        <f t="shared" si="107"/>
        <v>22.138888888888889</v>
      </c>
      <c r="C799" s="3">
        <f t="shared" ca="1" si="120"/>
        <v>6</v>
      </c>
      <c r="D799">
        <f t="shared" ca="1" si="121"/>
        <v>623.75860999999998</v>
      </c>
      <c r="E799" s="8">
        <f t="shared" ca="1" si="122"/>
        <v>1</v>
      </c>
      <c r="F799" s="8">
        <f t="shared" ca="1" si="123"/>
        <v>572</v>
      </c>
      <c r="G799" s="8">
        <f t="shared" ca="1" si="124"/>
        <v>2.4231385246049371</v>
      </c>
      <c r="H799" s="8" t="str">
        <f t="shared" ca="1" si="125"/>
        <v>-</v>
      </c>
      <c r="I799" s="8" t="str">
        <f t="shared" ca="1" si="126"/>
        <v>-</v>
      </c>
      <c r="K799" s="7">
        <f t="shared" ca="1" si="119"/>
        <v>623.75860999999998</v>
      </c>
      <c r="L799" s="7">
        <f t="array" aca="1" ref="L799:Q799" ca="1">IF(K799&lt;fPower1,(fPower1-K799)*K799*fRev0/dLowInterp1+(K799-fPower0)*K799*fRev1/dLowInterp2,
IF(K799&lt;fPower3,(K799-fPower2)*(K799-fPower3)*fRev1/dHighInterp1-(K799-fPower1)*(K799-fPower3)*fRev2/dHighInterp2+(K799-fPower1)*(K799-fPower2)*fRev3/dHighInterp3,1))</f>
        <v>1</v>
      </c>
      <c r="M799" s="8">
        <f ca="1"/>
        <v>1</v>
      </c>
      <c r="N799" s="8">
        <f ca="1"/>
        <v>1</v>
      </c>
      <c r="O799" s="8">
        <f ca="1"/>
        <v>1</v>
      </c>
      <c r="P799" s="8">
        <f ca="1"/>
        <v>1</v>
      </c>
      <c r="Q799" s="8">
        <f ca="1"/>
        <v>1</v>
      </c>
      <c r="S799" s="10" t="str">
        <f t="shared" ca="1" si="127"/>
        <v>-</v>
      </c>
      <c r="T799" s="6" t="str">
        <f t="array" aca="1" ref="T799:Y799" ca="1">IFERROR(IF(S799&lt;fRev1,(SQRT(dLowCoeffB^2+S799*dLowCoeffA*4)-dLowCoeffB)/(dLowCoeffA*2),
(SQRT(dHighCoeffB^2-(fRev1*fPower2*fPower3/dHighInterp1
-fRev2*fPower1*fPower3/dHighInterp2+fRev3*fPower1*fPower2/dHighInterp3-S799)
*dHighCoeffA*4)+dHighCoeffB)/(dHighCoeffA*2)),"-")</f>
        <v>-</v>
      </c>
      <c r="U799" s="3" t="str">
        <f ca="1"/>
        <v>-</v>
      </c>
      <c r="V799" s="3" t="str">
        <f ca="1"/>
        <v>-</v>
      </c>
      <c r="W799" s="3" t="str">
        <f ca="1"/>
        <v>-</v>
      </c>
      <c r="X799" s="3" t="str">
        <f ca="1"/>
        <v>-</v>
      </c>
      <c r="Y799" s="3" t="str">
        <f ca="1"/>
        <v>-</v>
      </c>
    </row>
    <row r="800" spans="1:25" x14ac:dyDescent="0.25">
      <c r="A800">
        <v>798</v>
      </c>
      <c r="B800" s="9">
        <f t="shared" si="107"/>
        <v>22.166666666666668</v>
      </c>
      <c r="C800" s="3">
        <f t="shared" ca="1" si="120"/>
        <v>6</v>
      </c>
      <c r="D800">
        <f t="shared" ca="1" si="121"/>
        <v>623.75860999999998</v>
      </c>
      <c r="E800" s="8">
        <f t="shared" ca="1" si="122"/>
        <v>1</v>
      </c>
      <c r="F800" s="8">
        <f t="shared" ca="1" si="123"/>
        <v>572</v>
      </c>
      <c r="G800" s="8">
        <f t="shared" ca="1" si="124"/>
        <v>2.4275521048518507</v>
      </c>
      <c r="H800" s="8" t="str">
        <f t="shared" ca="1" si="125"/>
        <v>-</v>
      </c>
      <c r="I800" s="8" t="str">
        <f t="shared" ca="1" si="126"/>
        <v>-</v>
      </c>
      <c r="K800" s="7">
        <f t="shared" ca="1" si="119"/>
        <v>623.75860999999998</v>
      </c>
      <c r="L800" s="7">
        <f t="array" aca="1" ref="L800:Q800" ca="1">IF(K800&lt;fPower1,(fPower1-K800)*K800*fRev0/dLowInterp1+(K800-fPower0)*K800*fRev1/dLowInterp2,
IF(K800&lt;fPower3,(K800-fPower2)*(K800-fPower3)*fRev1/dHighInterp1-(K800-fPower1)*(K800-fPower3)*fRev2/dHighInterp2+(K800-fPower1)*(K800-fPower2)*fRev3/dHighInterp3,1))</f>
        <v>1</v>
      </c>
      <c r="M800" s="8">
        <f ca="1"/>
        <v>1</v>
      </c>
      <c r="N800" s="8">
        <f ca="1"/>
        <v>1</v>
      </c>
      <c r="O800" s="8">
        <f ca="1"/>
        <v>1</v>
      </c>
      <c r="P800" s="8">
        <f ca="1"/>
        <v>1</v>
      </c>
      <c r="Q800" s="8">
        <f ca="1"/>
        <v>1</v>
      </c>
      <c r="S800" s="10" t="str">
        <f t="shared" ca="1" si="127"/>
        <v>-</v>
      </c>
      <c r="T800" s="6" t="str">
        <f t="array" aca="1" ref="T800:Y800" ca="1">IFERROR(IF(S800&lt;fRev1,(SQRT(dLowCoeffB^2+S800*dLowCoeffA*4)-dLowCoeffB)/(dLowCoeffA*2),
(SQRT(dHighCoeffB^2-(fRev1*fPower2*fPower3/dHighInterp1
-fRev2*fPower1*fPower3/dHighInterp2+fRev3*fPower1*fPower2/dHighInterp3-S800)
*dHighCoeffA*4)+dHighCoeffB)/(dHighCoeffA*2)),"-")</f>
        <v>-</v>
      </c>
      <c r="U800" s="3" t="str">
        <f ca="1"/>
        <v>-</v>
      </c>
      <c r="V800" s="3" t="str">
        <f ca="1"/>
        <v>-</v>
      </c>
      <c r="W800" s="3" t="str">
        <f ca="1"/>
        <v>-</v>
      </c>
      <c r="X800" s="3" t="str">
        <f ca="1"/>
        <v>-</v>
      </c>
      <c r="Y800" s="3" t="str">
        <f ca="1"/>
        <v>-</v>
      </c>
    </row>
    <row r="801" spans="1:25" x14ac:dyDescent="0.25">
      <c r="A801">
        <v>799</v>
      </c>
      <c r="B801" s="9">
        <f t="shared" si="107"/>
        <v>22.194444444444443</v>
      </c>
      <c r="C801" s="3">
        <f t="shared" ca="1" si="120"/>
        <v>6</v>
      </c>
      <c r="D801">
        <f t="shared" ca="1" si="121"/>
        <v>623.75860999999998</v>
      </c>
      <c r="E801" s="8">
        <f t="shared" ca="1" si="122"/>
        <v>1</v>
      </c>
      <c r="F801" s="8">
        <f t="shared" ca="1" si="123"/>
        <v>572</v>
      </c>
      <c r="G801" s="8">
        <f t="shared" ca="1" si="124"/>
        <v>2.4319656850987643</v>
      </c>
      <c r="H801" s="8" t="str">
        <f t="shared" ca="1" si="125"/>
        <v>-</v>
      </c>
      <c r="I801" s="8" t="str">
        <f t="shared" ca="1" si="126"/>
        <v>-</v>
      </c>
      <c r="K801" s="7">
        <f t="shared" ca="1" si="119"/>
        <v>623.75860999999998</v>
      </c>
      <c r="L801" s="7">
        <f t="array" aca="1" ref="L801:Q801" ca="1">IF(K801&lt;fPower1,(fPower1-K801)*K801*fRev0/dLowInterp1+(K801-fPower0)*K801*fRev1/dLowInterp2,
IF(K801&lt;fPower3,(K801-fPower2)*(K801-fPower3)*fRev1/dHighInterp1-(K801-fPower1)*(K801-fPower3)*fRev2/dHighInterp2+(K801-fPower1)*(K801-fPower2)*fRev3/dHighInterp3,1))</f>
        <v>1</v>
      </c>
      <c r="M801" s="8">
        <f ca="1"/>
        <v>1</v>
      </c>
      <c r="N801" s="8">
        <f ca="1"/>
        <v>1</v>
      </c>
      <c r="O801" s="8">
        <f ca="1"/>
        <v>1</v>
      </c>
      <c r="P801" s="8">
        <f ca="1"/>
        <v>1</v>
      </c>
      <c r="Q801" s="8">
        <f ca="1"/>
        <v>1</v>
      </c>
      <c r="S801" s="10" t="str">
        <f t="shared" ca="1" si="127"/>
        <v>-</v>
      </c>
      <c r="T801" s="6" t="str">
        <f t="array" aca="1" ref="T801:Y801" ca="1">IFERROR(IF(S801&lt;fRev1,(SQRT(dLowCoeffB^2+S801*dLowCoeffA*4)-dLowCoeffB)/(dLowCoeffA*2),
(SQRT(dHighCoeffB^2-(fRev1*fPower2*fPower3/dHighInterp1
-fRev2*fPower1*fPower3/dHighInterp2+fRev3*fPower1*fPower2/dHighInterp3-S801)
*dHighCoeffA*4)+dHighCoeffB)/(dHighCoeffA*2)),"-")</f>
        <v>-</v>
      </c>
      <c r="U801" s="3" t="str">
        <f ca="1"/>
        <v>-</v>
      </c>
      <c r="V801" s="3" t="str">
        <f ca="1"/>
        <v>-</v>
      </c>
      <c r="W801" s="3" t="str">
        <f ca="1"/>
        <v>-</v>
      </c>
      <c r="X801" s="3" t="str">
        <f ca="1"/>
        <v>-</v>
      </c>
      <c r="Y801" s="3" t="str">
        <f ca="1"/>
        <v>-</v>
      </c>
    </row>
    <row r="802" spans="1:25" x14ac:dyDescent="0.25">
      <c r="A802">
        <v>800</v>
      </c>
      <c r="B802" s="9">
        <f t="shared" si="107"/>
        <v>22.222222222222221</v>
      </c>
      <c r="C802" s="3">
        <f t="shared" ca="1" si="120"/>
        <v>6</v>
      </c>
      <c r="D802">
        <f t="shared" ca="1" si="121"/>
        <v>623.75860999999998</v>
      </c>
      <c r="E802" s="8">
        <f t="shared" ca="1" si="122"/>
        <v>1</v>
      </c>
      <c r="F802" s="8">
        <f t="shared" ca="1" si="123"/>
        <v>572</v>
      </c>
      <c r="G802" s="8">
        <f t="shared" ca="1" si="124"/>
        <v>2.4363792653456779</v>
      </c>
      <c r="H802" s="8" t="str">
        <f t="shared" ca="1" si="125"/>
        <v>-</v>
      </c>
      <c r="I802" s="8" t="str">
        <f t="shared" ca="1" si="126"/>
        <v>-</v>
      </c>
      <c r="K802" s="7">
        <f t="shared" ca="1" si="119"/>
        <v>623.75860999999998</v>
      </c>
      <c r="L802" s="7">
        <f t="array" aca="1" ref="L802:Q802" ca="1">IF(K802&lt;fPower1,(fPower1-K802)*K802*fRev0/dLowInterp1+(K802-fPower0)*K802*fRev1/dLowInterp2,
IF(K802&lt;fPower3,(K802-fPower2)*(K802-fPower3)*fRev1/dHighInterp1-(K802-fPower1)*(K802-fPower3)*fRev2/dHighInterp2+(K802-fPower1)*(K802-fPower2)*fRev3/dHighInterp3,1))</f>
        <v>1</v>
      </c>
      <c r="M802" s="8">
        <f ca="1"/>
        <v>1</v>
      </c>
      <c r="N802" s="8">
        <f ca="1"/>
        <v>1</v>
      </c>
      <c r="O802" s="8">
        <f ca="1"/>
        <v>1</v>
      </c>
      <c r="P802" s="8">
        <f ca="1"/>
        <v>1</v>
      </c>
      <c r="Q802" s="8">
        <f ca="1"/>
        <v>1</v>
      </c>
      <c r="S802" s="10" t="str">
        <f t="shared" ca="1" si="127"/>
        <v>-</v>
      </c>
      <c r="T802" s="6" t="str">
        <f t="array" aca="1" ref="T802:Y802" ca="1">IFERROR(IF(S802&lt;fRev1,(SQRT(dLowCoeffB^2+S802*dLowCoeffA*4)-dLowCoeffB)/(dLowCoeffA*2),
(SQRT(dHighCoeffB^2-(fRev1*fPower2*fPower3/dHighInterp1
-fRev2*fPower1*fPower3/dHighInterp2+fRev3*fPower1*fPower2/dHighInterp3-S802)
*dHighCoeffA*4)+dHighCoeffB)/(dHighCoeffA*2)),"-")</f>
        <v>-</v>
      </c>
      <c r="U802" s="3" t="str">
        <f ca="1"/>
        <v>-</v>
      </c>
      <c r="V802" s="3" t="str">
        <f ca="1"/>
        <v>-</v>
      </c>
      <c r="W802" s="3" t="str">
        <f ca="1"/>
        <v>-</v>
      </c>
      <c r="X802" s="3" t="str">
        <f ca="1"/>
        <v>-</v>
      </c>
      <c r="Y802" s="3" t="str">
        <f ca="1"/>
        <v>-</v>
      </c>
    </row>
    <row r="803" spans="1:25" x14ac:dyDescent="0.25">
      <c r="A803">
        <v>801</v>
      </c>
      <c r="B803" s="9">
        <f t="shared" si="107"/>
        <v>22.25</v>
      </c>
      <c r="C803" s="3">
        <f t="shared" ca="1" si="120"/>
        <v>6</v>
      </c>
      <c r="D803">
        <f t="shared" ca="1" si="121"/>
        <v>623.75860999999998</v>
      </c>
      <c r="E803" s="8">
        <f t="shared" ca="1" si="122"/>
        <v>1</v>
      </c>
      <c r="F803" s="8">
        <f t="shared" ca="1" si="123"/>
        <v>572</v>
      </c>
      <c r="G803" s="8">
        <f t="shared" ca="1" si="124"/>
        <v>2.4407928455925916</v>
      </c>
      <c r="H803" s="8" t="str">
        <f t="shared" ca="1" si="125"/>
        <v>-</v>
      </c>
      <c r="I803" s="8" t="str">
        <f t="shared" ca="1" si="126"/>
        <v>-</v>
      </c>
      <c r="K803" s="7">
        <f t="shared" ca="1" si="119"/>
        <v>623.75860999999998</v>
      </c>
      <c r="L803" s="7">
        <f t="array" aca="1" ref="L803:Q803" ca="1">IF(K803&lt;fPower1,(fPower1-K803)*K803*fRev0/dLowInterp1+(K803-fPower0)*K803*fRev1/dLowInterp2,
IF(K803&lt;fPower3,(K803-fPower2)*(K803-fPower3)*fRev1/dHighInterp1-(K803-fPower1)*(K803-fPower3)*fRev2/dHighInterp2+(K803-fPower1)*(K803-fPower2)*fRev3/dHighInterp3,1))</f>
        <v>1</v>
      </c>
      <c r="M803" s="8">
        <f ca="1"/>
        <v>1</v>
      </c>
      <c r="N803" s="8">
        <f ca="1"/>
        <v>1</v>
      </c>
      <c r="O803" s="8">
        <f ca="1"/>
        <v>1</v>
      </c>
      <c r="P803" s="8">
        <f ca="1"/>
        <v>1</v>
      </c>
      <c r="Q803" s="8">
        <f ca="1"/>
        <v>1</v>
      </c>
      <c r="S803" s="10" t="str">
        <f t="shared" ca="1" si="127"/>
        <v>-</v>
      </c>
      <c r="T803" s="6" t="str">
        <f t="array" aca="1" ref="T803:Y803" ca="1">IFERROR(IF(S803&lt;fRev1,(SQRT(dLowCoeffB^2+S803*dLowCoeffA*4)-dLowCoeffB)/(dLowCoeffA*2),
(SQRT(dHighCoeffB^2-(fRev1*fPower2*fPower3/dHighInterp1
-fRev2*fPower1*fPower3/dHighInterp2+fRev3*fPower1*fPower2/dHighInterp3-S803)
*dHighCoeffA*4)+dHighCoeffB)/(dHighCoeffA*2)),"-")</f>
        <v>-</v>
      </c>
      <c r="U803" s="3" t="str">
        <f ca="1"/>
        <v>-</v>
      </c>
      <c r="V803" s="3" t="str">
        <f ca="1"/>
        <v>-</v>
      </c>
      <c r="W803" s="3" t="str">
        <f ca="1"/>
        <v>-</v>
      </c>
      <c r="X803" s="3" t="str">
        <f ca="1"/>
        <v>-</v>
      </c>
      <c r="Y803" s="3" t="str">
        <f ca="1"/>
        <v>-</v>
      </c>
    </row>
    <row r="804" spans="1:25" x14ac:dyDescent="0.25">
      <c r="A804">
        <v>802</v>
      </c>
      <c r="B804" s="9">
        <f t="shared" si="107"/>
        <v>22.277777777777779</v>
      </c>
      <c r="C804" s="3">
        <f t="shared" ca="1" si="120"/>
        <v>6</v>
      </c>
      <c r="D804">
        <f t="shared" ca="1" si="121"/>
        <v>623.75860999999998</v>
      </c>
      <c r="E804" s="8">
        <f t="shared" ca="1" si="122"/>
        <v>1</v>
      </c>
      <c r="F804" s="8">
        <f t="shared" ca="1" si="123"/>
        <v>572</v>
      </c>
      <c r="G804" s="8">
        <f t="shared" ca="1" si="124"/>
        <v>2.4452064258395052</v>
      </c>
      <c r="H804" s="8" t="str">
        <f t="shared" ca="1" si="125"/>
        <v>-</v>
      </c>
      <c r="I804" s="8" t="str">
        <f t="shared" ca="1" si="126"/>
        <v>-</v>
      </c>
      <c r="K804" s="7">
        <f t="shared" ca="1" si="119"/>
        <v>623.75860999999998</v>
      </c>
      <c r="L804" s="7">
        <f t="array" aca="1" ref="L804:Q804" ca="1">IF(K804&lt;fPower1,(fPower1-K804)*K804*fRev0/dLowInterp1+(K804-fPower0)*K804*fRev1/dLowInterp2,
IF(K804&lt;fPower3,(K804-fPower2)*(K804-fPower3)*fRev1/dHighInterp1-(K804-fPower1)*(K804-fPower3)*fRev2/dHighInterp2+(K804-fPower1)*(K804-fPower2)*fRev3/dHighInterp3,1))</f>
        <v>1</v>
      </c>
      <c r="M804" s="8">
        <f ca="1"/>
        <v>1</v>
      </c>
      <c r="N804" s="8">
        <f ca="1"/>
        <v>1</v>
      </c>
      <c r="O804" s="8">
        <f ca="1"/>
        <v>1</v>
      </c>
      <c r="P804" s="8">
        <f ca="1"/>
        <v>1</v>
      </c>
      <c r="Q804" s="8">
        <f ca="1"/>
        <v>1</v>
      </c>
      <c r="S804" s="10" t="str">
        <f t="shared" ca="1" si="127"/>
        <v>-</v>
      </c>
      <c r="T804" s="6" t="str">
        <f t="array" aca="1" ref="T804:Y804" ca="1">IFERROR(IF(S804&lt;fRev1,(SQRT(dLowCoeffB^2+S804*dLowCoeffA*4)-dLowCoeffB)/(dLowCoeffA*2),
(SQRT(dHighCoeffB^2-(fRev1*fPower2*fPower3/dHighInterp1
-fRev2*fPower1*fPower3/dHighInterp2+fRev3*fPower1*fPower2/dHighInterp3-S804)
*dHighCoeffA*4)+dHighCoeffB)/(dHighCoeffA*2)),"-")</f>
        <v>-</v>
      </c>
      <c r="U804" s="3" t="str">
        <f ca="1"/>
        <v>-</v>
      </c>
      <c r="V804" s="3" t="str">
        <f ca="1"/>
        <v>-</v>
      </c>
      <c r="W804" s="3" t="str">
        <f ca="1"/>
        <v>-</v>
      </c>
      <c r="X804" s="3" t="str">
        <f ca="1"/>
        <v>-</v>
      </c>
      <c r="Y804" s="3" t="str">
        <f ca="1"/>
        <v>-</v>
      </c>
    </row>
    <row r="805" spans="1:25" x14ac:dyDescent="0.25">
      <c r="A805">
        <v>803</v>
      </c>
      <c r="B805" s="9">
        <f t="shared" si="107"/>
        <v>22.305555555555557</v>
      </c>
      <c r="C805" s="3">
        <f t="shared" ca="1" si="120"/>
        <v>6</v>
      </c>
      <c r="D805">
        <f t="shared" ca="1" si="121"/>
        <v>623.75860999999998</v>
      </c>
      <c r="E805" s="8">
        <f t="shared" ca="1" si="122"/>
        <v>1</v>
      </c>
      <c r="F805" s="8">
        <f t="shared" ca="1" si="123"/>
        <v>572</v>
      </c>
      <c r="G805" s="8">
        <f t="shared" ca="1" si="124"/>
        <v>2.4496200060864188</v>
      </c>
      <c r="H805" s="8" t="str">
        <f t="shared" ca="1" si="125"/>
        <v>-</v>
      </c>
      <c r="I805" s="8" t="str">
        <f t="shared" ca="1" si="126"/>
        <v>-</v>
      </c>
      <c r="K805" s="7">
        <f t="shared" ca="1" si="119"/>
        <v>623.75860999999998</v>
      </c>
      <c r="L805" s="7">
        <f t="array" aca="1" ref="L805:Q805" ca="1">IF(K805&lt;fPower1,(fPower1-K805)*K805*fRev0/dLowInterp1+(K805-fPower0)*K805*fRev1/dLowInterp2,
IF(K805&lt;fPower3,(K805-fPower2)*(K805-fPower3)*fRev1/dHighInterp1-(K805-fPower1)*(K805-fPower3)*fRev2/dHighInterp2+(K805-fPower1)*(K805-fPower2)*fRev3/dHighInterp3,1))</f>
        <v>1</v>
      </c>
      <c r="M805" s="8">
        <f ca="1"/>
        <v>1</v>
      </c>
      <c r="N805" s="8">
        <f ca="1"/>
        <v>1</v>
      </c>
      <c r="O805" s="8">
        <f ca="1"/>
        <v>1</v>
      </c>
      <c r="P805" s="8">
        <f ca="1"/>
        <v>1</v>
      </c>
      <c r="Q805" s="8">
        <f ca="1"/>
        <v>1</v>
      </c>
      <c r="S805" s="10" t="str">
        <f t="shared" ca="1" si="127"/>
        <v>-</v>
      </c>
      <c r="T805" s="6" t="str">
        <f t="array" aca="1" ref="T805:Y805" ca="1">IFERROR(IF(S805&lt;fRev1,(SQRT(dLowCoeffB^2+S805*dLowCoeffA*4)-dLowCoeffB)/(dLowCoeffA*2),
(SQRT(dHighCoeffB^2-(fRev1*fPower2*fPower3/dHighInterp1
-fRev2*fPower1*fPower3/dHighInterp2+fRev3*fPower1*fPower2/dHighInterp3-S805)
*dHighCoeffA*4)+dHighCoeffB)/(dHighCoeffA*2)),"-")</f>
        <v>-</v>
      </c>
      <c r="U805" s="3" t="str">
        <f ca="1"/>
        <v>-</v>
      </c>
      <c r="V805" s="3" t="str">
        <f ca="1"/>
        <v>-</v>
      </c>
      <c r="W805" s="3" t="str">
        <f ca="1"/>
        <v>-</v>
      </c>
      <c r="X805" s="3" t="str">
        <f ca="1"/>
        <v>-</v>
      </c>
      <c r="Y805" s="3" t="str">
        <f ca="1"/>
        <v>-</v>
      </c>
    </row>
    <row r="806" spans="1:25" x14ac:dyDescent="0.25">
      <c r="A806">
        <v>804</v>
      </c>
      <c r="B806" s="9">
        <f t="shared" si="107"/>
        <v>22.333333333333332</v>
      </c>
      <c r="C806" s="3">
        <f t="shared" ca="1" si="120"/>
        <v>6</v>
      </c>
      <c r="D806">
        <f t="shared" ca="1" si="121"/>
        <v>623.75860999999998</v>
      </c>
      <c r="E806" s="8">
        <f t="shared" ca="1" si="122"/>
        <v>1</v>
      </c>
      <c r="F806" s="8">
        <f t="shared" ca="1" si="123"/>
        <v>572</v>
      </c>
      <c r="G806" s="8">
        <f t="shared" ca="1" si="124"/>
        <v>2.4540335863333325</v>
      </c>
      <c r="H806" s="8" t="str">
        <f t="shared" ca="1" si="125"/>
        <v>-</v>
      </c>
      <c r="I806" s="8" t="str">
        <f t="shared" ca="1" si="126"/>
        <v>-</v>
      </c>
      <c r="K806" s="7">
        <f t="shared" ca="1" si="119"/>
        <v>623.75860999999998</v>
      </c>
      <c r="L806" s="7">
        <f t="array" aca="1" ref="L806:Q806" ca="1">IF(K806&lt;fPower1,(fPower1-K806)*K806*fRev0/dLowInterp1+(K806-fPower0)*K806*fRev1/dLowInterp2,
IF(K806&lt;fPower3,(K806-fPower2)*(K806-fPower3)*fRev1/dHighInterp1-(K806-fPower1)*(K806-fPower3)*fRev2/dHighInterp2+(K806-fPower1)*(K806-fPower2)*fRev3/dHighInterp3,1))</f>
        <v>1</v>
      </c>
      <c r="M806" s="8">
        <f ca="1"/>
        <v>1</v>
      </c>
      <c r="N806" s="8">
        <f ca="1"/>
        <v>1</v>
      </c>
      <c r="O806" s="8">
        <f ca="1"/>
        <v>1</v>
      </c>
      <c r="P806" s="8">
        <f ca="1"/>
        <v>1</v>
      </c>
      <c r="Q806" s="8">
        <f ca="1"/>
        <v>1</v>
      </c>
      <c r="S806" s="10" t="str">
        <f t="shared" ca="1" si="127"/>
        <v>-</v>
      </c>
      <c r="T806" s="6" t="str">
        <f t="array" aca="1" ref="T806:Y806" ca="1">IFERROR(IF(S806&lt;fRev1,(SQRT(dLowCoeffB^2+S806*dLowCoeffA*4)-dLowCoeffB)/(dLowCoeffA*2),
(SQRT(dHighCoeffB^2-(fRev1*fPower2*fPower3/dHighInterp1
-fRev2*fPower1*fPower3/dHighInterp2+fRev3*fPower1*fPower2/dHighInterp3-S806)
*dHighCoeffA*4)+dHighCoeffB)/(dHighCoeffA*2)),"-")</f>
        <v>-</v>
      </c>
      <c r="U806" s="3" t="str">
        <f ca="1"/>
        <v>-</v>
      </c>
      <c r="V806" s="3" t="str">
        <f ca="1"/>
        <v>-</v>
      </c>
      <c r="W806" s="3" t="str">
        <f ca="1"/>
        <v>-</v>
      </c>
      <c r="X806" s="3" t="str">
        <f ca="1"/>
        <v>-</v>
      </c>
      <c r="Y806" s="3" t="str">
        <f ca="1"/>
        <v>-</v>
      </c>
    </row>
    <row r="807" spans="1:25" x14ac:dyDescent="0.25">
      <c r="A807">
        <v>805</v>
      </c>
      <c r="B807" s="9">
        <f t="shared" si="107"/>
        <v>22.361111111111111</v>
      </c>
      <c r="C807" s="3">
        <f t="shared" ca="1" si="120"/>
        <v>6</v>
      </c>
      <c r="D807">
        <f t="shared" ca="1" si="121"/>
        <v>623.75860999999998</v>
      </c>
      <c r="E807" s="8">
        <f t="shared" ca="1" si="122"/>
        <v>1</v>
      </c>
      <c r="F807" s="8">
        <f t="shared" ca="1" si="123"/>
        <v>572</v>
      </c>
      <c r="G807" s="8">
        <f t="shared" ca="1" si="124"/>
        <v>2.4584471665802461</v>
      </c>
      <c r="H807" s="8" t="str">
        <f t="shared" ca="1" si="125"/>
        <v>-</v>
      </c>
      <c r="I807" s="8" t="str">
        <f t="shared" ca="1" si="126"/>
        <v>-</v>
      </c>
      <c r="K807" s="7">
        <f t="shared" ca="1" si="119"/>
        <v>623.75860999999998</v>
      </c>
      <c r="L807" s="7">
        <f t="array" aca="1" ref="L807:Q807" ca="1">IF(K807&lt;fPower1,(fPower1-K807)*K807*fRev0/dLowInterp1+(K807-fPower0)*K807*fRev1/dLowInterp2,
IF(K807&lt;fPower3,(K807-fPower2)*(K807-fPower3)*fRev1/dHighInterp1-(K807-fPower1)*(K807-fPower3)*fRev2/dHighInterp2+(K807-fPower1)*(K807-fPower2)*fRev3/dHighInterp3,1))</f>
        <v>1</v>
      </c>
      <c r="M807" s="8">
        <f ca="1"/>
        <v>1</v>
      </c>
      <c r="N807" s="8">
        <f ca="1"/>
        <v>1</v>
      </c>
      <c r="O807" s="8">
        <f ca="1"/>
        <v>1</v>
      </c>
      <c r="P807" s="8">
        <f ca="1"/>
        <v>1</v>
      </c>
      <c r="Q807" s="8">
        <f ca="1"/>
        <v>1</v>
      </c>
      <c r="S807" s="10" t="str">
        <f t="shared" ca="1" si="127"/>
        <v>-</v>
      </c>
      <c r="T807" s="6" t="str">
        <f t="array" aca="1" ref="T807:Y807" ca="1">IFERROR(IF(S807&lt;fRev1,(SQRT(dLowCoeffB^2+S807*dLowCoeffA*4)-dLowCoeffB)/(dLowCoeffA*2),
(SQRT(dHighCoeffB^2-(fRev1*fPower2*fPower3/dHighInterp1
-fRev2*fPower1*fPower3/dHighInterp2+fRev3*fPower1*fPower2/dHighInterp3-S807)
*dHighCoeffA*4)+dHighCoeffB)/(dHighCoeffA*2)),"-")</f>
        <v>-</v>
      </c>
      <c r="U807" s="3" t="str">
        <f ca="1"/>
        <v>-</v>
      </c>
      <c r="V807" s="3" t="str">
        <f ca="1"/>
        <v>-</v>
      </c>
      <c r="W807" s="3" t="str">
        <f ca="1"/>
        <v>-</v>
      </c>
      <c r="X807" s="3" t="str">
        <f ca="1"/>
        <v>-</v>
      </c>
      <c r="Y807" s="3" t="str">
        <f ca="1"/>
        <v>-</v>
      </c>
    </row>
    <row r="808" spans="1:25" x14ac:dyDescent="0.25">
      <c r="A808">
        <v>806</v>
      </c>
      <c r="B808" s="9">
        <f t="shared" si="107"/>
        <v>22.388888888888889</v>
      </c>
      <c r="C808" s="3">
        <f t="shared" ca="1" si="120"/>
        <v>6</v>
      </c>
      <c r="D808">
        <f t="shared" ca="1" si="121"/>
        <v>623.75860999999998</v>
      </c>
      <c r="E808" s="8">
        <f t="shared" ca="1" si="122"/>
        <v>1</v>
      </c>
      <c r="F808" s="8">
        <f t="shared" ca="1" si="123"/>
        <v>572</v>
      </c>
      <c r="G808" s="8">
        <f t="shared" ca="1" si="124"/>
        <v>2.4628607468271597</v>
      </c>
      <c r="H808" s="8" t="str">
        <f t="shared" ca="1" si="125"/>
        <v>-</v>
      </c>
      <c r="I808" s="8" t="str">
        <f t="shared" ca="1" si="126"/>
        <v>-</v>
      </c>
      <c r="K808" s="7">
        <f t="shared" ca="1" si="119"/>
        <v>623.75860999999998</v>
      </c>
      <c r="L808" s="7">
        <f t="array" aca="1" ref="L808:Q808" ca="1">IF(K808&lt;fPower1,(fPower1-K808)*K808*fRev0/dLowInterp1+(K808-fPower0)*K808*fRev1/dLowInterp2,
IF(K808&lt;fPower3,(K808-fPower2)*(K808-fPower3)*fRev1/dHighInterp1-(K808-fPower1)*(K808-fPower3)*fRev2/dHighInterp2+(K808-fPower1)*(K808-fPower2)*fRev3/dHighInterp3,1))</f>
        <v>1</v>
      </c>
      <c r="M808" s="8">
        <f ca="1"/>
        <v>1</v>
      </c>
      <c r="N808" s="8">
        <f ca="1"/>
        <v>1</v>
      </c>
      <c r="O808" s="8">
        <f ca="1"/>
        <v>1</v>
      </c>
      <c r="P808" s="8">
        <f ca="1"/>
        <v>1</v>
      </c>
      <c r="Q808" s="8">
        <f ca="1"/>
        <v>1</v>
      </c>
      <c r="S808" s="10" t="str">
        <f t="shared" ca="1" si="127"/>
        <v>-</v>
      </c>
      <c r="T808" s="6" t="str">
        <f t="array" aca="1" ref="T808:Y808" ca="1">IFERROR(IF(S808&lt;fRev1,(SQRT(dLowCoeffB^2+S808*dLowCoeffA*4)-dLowCoeffB)/(dLowCoeffA*2),
(SQRT(dHighCoeffB^2-(fRev1*fPower2*fPower3/dHighInterp1
-fRev2*fPower1*fPower3/dHighInterp2+fRev3*fPower1*fPower2/dHighInterp3-S808)
*dHighCoeffA*4)+dHighCoeffB)/(dHighCoeffA*2)),"-")</f>
        <v>-</v>
      </c>
      <c r="U808" s="3" t="str">
        <f ca="1"/>
        <v>-</v>
      </c>
      <c r="V808" s="3" t="str">
        <f ca="1"/>
        <v>-</v>
      </c>
      <c r="W808" s="3" t="str">
        <f ca="1"/>
        <v>-</v>
      </c>
      <c r="X808" s="3" t="str">
        <f ca="1"/>
        <v>-</v>
      </c>
      <c r="Y808" s="3" t="str">
        <f ca="1"/>
        <v>-</v>
      </c>
    </row>
    <row r="809" spans="1:25" x14ac:dyDescent="0.25">
      <c r="A809">
        <v>807</v>
      </c>
      <c r="B809" s="9">
        <f t="shared" si="107"/>
        <v>22.416666666666668</v>
      </c>
      <c r="C809" s="3">
        <f t="shared" ca="1" si="120"/>
        <v>6</v>
      </c>
      <c r="D809">
        <f t="shared" ca="1" si="121"/>
        <v>623.75860999999998</v>
      </c>
      <c r="E809" s="8">
        <f t="shared" ca="1" si="122"/>
        <v>1</v>
      </c>
      <c r="F809" s="8">
        <f t="shared" ca="1" si="123"/>
        <v>572</v>
      </c>
      <c r="G809" s="8">
        <f t="shared" ca="1" si="124"/>
        <v>2.4672743270740733</v>
      </c>
      <c r="H809" s="8" t="str">
        <f t="shared" ca="1" si="125"/>
        <v>-</v>
      </c>
      <c r="I809" s="8" t="str">
        <f t="shared" ca="1" si="126"/>
        <v>-</v>
      </c>
      <c r="K809" s="7">
        <f t="shared" ca="1" si="119"/>
        <v>623.75860999999998</v>
      </c>
      <c r="L809" s="7">
        <f t="array" aca="1" ref="L809:Q809" ca="1">IF(K809&lt;fPower1,(fPower1-K809)*K809*fRev0/dLowInterp1+(K809-fPower0)*K809*fRev1/dLowInterp2,
IF(K809&lt;fPower3,(K809-fPower2)*(K809-fPower3)*fRev1/dHighInterp1-(K809-fPower1)*(K809-fPower3)*fRev2/dHighInterp2+(K809-fPower1)*(K809-fPower2)*fRev3/dHighInterp3,1))</f>
        <v>1</v>
      </c>
      <c r="M809" s="8">
        <f ca="1"/>
        <v>1</v>
      </c>
      <c r="N809" s="8">
        <f ca="1"/>
        <v>1</v>
      </c>
      <c r="O809" s="8">
        <f ca="1"/>
        <v>1</v>
      </c>
      <c r="P809" s="8">
        <f ca="1"/>
        <v>1</v>
      </c>
      <c r="Q809" s="8">
        <f ca="1"/>
        <v>1</v>
      </c>
      <c r="S809" s="10" t="str">
        <f t="shared" ca="1" si="127"/>
        <v>-</v>
      </c>
      <c r="T809" s="6" t="str">
        <f t="array" aca="1" ref="T809:Y809" ca="1">IFERROR(IF(S809&lt;fRev1,(SQRT(dLowCoeffB^2+S809*dLowCoeffA*4)-dLowCoeffB)/(dLowCoeffA*2),
(SQRT(dHighCoeffB^2-(fRev1*fPower2*fPower3/dHighInterp1
-fRev2*fPower1*fPower3/dHighInterp2+fRev3*fPower1*fPower2/dHighInterp3-S809)
*dHighCoeffA*4)+dHighCoeffB)/(dHighCoeffA*2)),"-")</f>
        <v>-</v>
      </c>
      <c r="U809" s="3" t="str">
        <f ca="1"/>
        <v>-</v>
      </c>
      <c r="V809" s="3" t="str">
        <f ca="1"/>
        <v>-</v>
      </c>
      <c r="W809" s="3" t="str">
        <f ca="1"/>
        <v>-</v>
      </c>
      <c r="X809" s="3" t="str">
        <f ca="1"/>
        <v>-</v>
      </c>
      <c r="Y809" s="3" t="str">
        <f ca="1"/>
        <v>-</v>
      </c>
    </row>
    <row r="810" spans="1:25" x14ac:dyDescent="0.25">
      <c r="A810">
        <v>808</v>
      </c>
      <c r="B810" s="9">
        <f t="shared" si="107"/>
        <v>22.444444444444443</v>
      </c>
      <c r="C810" s="3">
        <f t="shared" ca="1" si="120"/>
        <v>6</v>
      </c>
      <c r="D810">
        <f t="shared" ca="1" si="121"/>
        <v>623.75860999999998</v>
      </c>
      <c r="E810" s="8">
        <f t="shared" ca="1" si="122"/>
        <v>1</v>
      </c>
      <c r="F810" s="8">
        <f t="shared" ca="1" si="123"/>
        <v>572</v>
      </c>
      <c r="G810" s="8">
        <f t="shared" ca="1" si="124"/>
        <v>2.471687907320987</v>
      </c>
      <c r="H810" s="8" t="str">
        <f t="shared" ca="1" si="125"/>
        <v>-</v>
      </c>
      <c r="I810" s="8" t="str">
        <f t="shared" ca="1" si="126"/>
        <v>-</v>
      </c>
      <c r="K810" s="7">
        <f t="shared" ca="1" si="119"/>
        <v>623.75860999999998</v>
      </c>
      <c r="L810" s="7">
        <f t="array" aca="1" ref="L810:Q810" ca="1">IF(K810&lt;fPower1,(fPower1-K810)*K810*fRev0/dLowInterp1+(K810-fPower0)*K810*fRev1/dLowInterp2,
IF(K810&lt;fPower3,(K810-fPower2)*(K810-fPower3)*fRev1/dHighInterp1-(K810-fPower1)*(K810-fPower3)*fRev2/dHighInterp2+(K810-fPower1)*(K810-fPower2)*fRev3/dHighInterp3,1))</f>
        <v>1</v>
      </c>
      <c r="M810" s="8">
        <f ca="1"/>
        <v>1</v>
      </c>
      <c r="N810" s="8">
        <f ca="1"/>
        <v>1</v>
      </c>
      <c r="O810" s="8">
        <f ca="1"/>
        <v>1</v>
      </c>
      <c r="P810" s="8">
        <f ca="1"/>
        <v>1</v>
      </c>
      <c r="Q810" s="8">
        <f ca="1"/>
        <v>1</v>
      </c>
      <c r="S810" s="10" t="str">
        <f t="shared" ca="1" si="127"/>
        <v>-</v>
      </c>
      <c r="T810" s="6" t="str">
        <f t="array" aca="1" ref="T810:Y810" ca="1">IFERROR(IF(S810&lt;fRev1,(SQRT(dLowCoeffB^2+S810*dLowCoeffA*4)-dLowCoeffB)/(dLowCoeffA*2),
(SQRT(dHighCoeffB^2-(fRev1*fPower2*fPower3/dHighInterp1
-fRev2*fPower1*fPower3/dHighInterp2+fRev3*fPower1*fPower2/dHighInterp3-S810)
*dHighCoeffA*4)+dHighCoeffB)/(dHighCoeffA*2)),"-")</f>
        <v>-</v>
      </c>
      <c r="U810" s="3" t="str">
        <f ca="1"/>
        <v>-</v>
      </c>
      <c r="V810" s="3" t="str">
        <f ca="1"/>
        <v>-</v>
      </c>
      <c r="W810" s="3" t="str">
        <f ca="1"/>
        <v>-</v>
      </c>
      <c r="X810" s="3" t="str">
        <f ca="1"/>
        <v>-</v>
      </c>
      <c r="Y810" s="3" t="str">
        <f ca="1"/>
        <v>-</v>
      </c>
    </row>
    <row r="811" spans="1:25" x14ac:dyDescent="0.25">
      <c r="A811">
        <v>809</v>
      </c>
      <c r="B811" s="9">
        <f t="shared" si="107"/>
        <v>22.472222222222221</v>
      </c>
      <c r="C811" s="3">
        <f t="shared" ca="1" si="120"/>
        <v>6</v>
      </c>
      <c r="D811">
        <f t="shared" ca="1" si="121"/>
        <v>623.75860999999998</v>
      </c>
      <c r="E811" s="8">
        <f t="shared" ca="1" si="122"/>
        <v>1</v>
      </c>
      <c r="F811" s="8">
        <f t="shared" ca="1" si="123"/>
        <v>572</v>
      </c>
      <c r="G811" s="8">
        <f t="shared" ca="1" si="124"/>
        <v>2.4761014875679006</v>
      </c>
      <c r="H811" s="8" t="str">
        <f t="shared" ca="1" si="125"/>
        <v>-</v>
      </c>
      <c r="I811" s="8" t="str">
        <f t="shared" ca="1" si="126"/>
        <v>-</v>
      </c>
      <c r="K811" s="7">
        <f t="shared" ca="1" si="119"/>
        <v>623.75860999999998</v>
      </c>
      <c r="L811" s="7">
        <f t="array" aca="1" ref="L811:Q811" ca="1">IF(K811&lt;fPower1,(fPower1-K811)*K811*fRev0/dLowInterp1+(K811-fPower0)*K811*fRev1/dLowInterp2,
IF(K811&lt;fPower3,(K811-fPower2)*(K811-fPower3)*fRev1/dHighInterp1-(K811-fPower1)*(K811-fPower3)*fRev2/dHighInterp2+(K811-fPower1)*(K811-fPower2)*fRev3/dHighInterp3,1))</f>
        <v>1</v>
      </c>
      <c r="M811" s="8">
        <f ca="1"/>
        <v>1</v>
      </c>
      <c r="N811" s="8">
        <f ca="1"/>
        <v>1</v>
      </c>
      <c r="O811" s="8">
        <f ca="1"/>
        <v>1</v>
      </c>
      <c r="P811" s="8">
        <f ca="1"/>
        <v>1</v>
      </c>
      <c r="Q811" s="8">
        <f ca="1"/>
        <v>1</v>
      </c>
      <c r="S811" s="10" t="str">
        <f t="shared" ca="1" si="127"/>
        <v>-</v>
      </c>
      <c r="T811" s="6" t="str">
        <f t="array" aca="1" ref="T811:Y811" ca="1">IFERROR(IF(S811&lt;fRev1,(SQRT(dLowCoeffB^2+S811*dLowCoeffA*4)-dLowCoeffB)/(dLowCoeffA*2),
(SQRT(dHighCoeffB^2-(fRev1*fPower2*fPower3/dHighInterp1
-fRev2*fPower1*fPower3/dHighInterp2+fRev3*fPower1*fPower2/dHighInterp3-S811)
*dHighCoeffA*4)+dHighCoeffB)/(dHighCoeffA*2)),"-")</f>
        <v>-</v>
      </c>
      <c r="U811" s="3" t="str">
        <f ca="1"/>
        <v>-</v>
      </c>
      <c r="V811" s="3" t="str">
        <f ca="1"/>
        <v>-</v>
      </c>
      <c r="W811" s="3" t="str">
        <f ca="1"/>
        <v>-</v>
      </c>
      <c r="X811" s="3" t="str">
        <f ca="1"/>
        <v>-</v>
      </c>
      <c r="Y811" s="3" t="str">
        <f ca="1"/>
        <v>-</v>
      </c>
    </row>
    <row r="812" spans="1:25" x14ac:dyDescent="0.25">
      <c r="A812">
        <v>810</v>
      </c>
      <c r="B812" s="9">
        <f t="shared" si="107"/>
        <v>22.5</v>
      </c>
      <c r="C812" s="3">
        <f t="shared" ca="1" si="120"/>
        <v>6</v>
      </c>
      <c r="D812">
        <f t="shared" ca="1" si="121"/>
        <v>623.75860999999998</v>
      </c>
      <c r="E812" s="8">
        <f t="shared" ca="1" si="122"/>
        <v>1</v>
      </c>
      <c r="F812" s="8">
        <f t="shared" ca="1" si="123"/>
        <v>572</v>
      </c>
      <c r="G812" s="8">
        <f t="shared" ca="1" si="124"/>
        <v>2.4805150678148142</v>
      </c>
      <c r="H812" s="8" t="str">
        <f t="shared" ca="1" si="125"/>
        <v>-</v>
      </c>
      <c r="I812" s="8" t="str">
        <f t="shared" ca="1" si="126"/>
        <v>-</v>
      </c>
      <c r="K812" s="7">
        <f t="shared" ca="1" si="119"/>
        <v>623.75860999999998</v>
      </c>
      <c r="L812" s="7">
        <f t="array" aca="1" ref="L812:Q812" ca="1">IF(K812&lt;fPower1,(fPower1-K812)*K812*fRev0/dLowInterp1+(K812-fPower0)*K812*fRev1/dLowInterp2,
IF(K812&lt;fPower3,(K812-fPower2)*(K812-fPower3)*fRev1/dHighInterp1-(K812-fPower1)*(K812-fPower3)*fRev2/dHighInterp2+(K812-fPower1)*(K812-fPower2)*fRev3/dHighInterp3,1))</f>
        <v>1</v>
      </c>
      <c r="M812" s="8">
        <f ca="1"/>
        <v>1</v>
      </c>
      <c r="N812" s="8">
        <f ca="1"/>
        <v>1</v>
      </c>
      <c r="O812" s="8">
        <f ca="1"/>
        <v>1</v>
      </c>
      <c r="P812" s="8">
        <f ca="1"/>
        <v>1</v>
      </c>
      <c r="Q812" s="8">
        <f ca="1"/>
        <v>1</v>
      </c>
      <c r="S812" s="10" t="str">
        <f t="shared" ca="1" si="127"/>
        <v>-</v>
      </c>
      <c r="T812" s="6" t="str">
        <f t="array" aca="1" ref="T812:Y812" ca="1">IFERROR(IF(S812&lt;fRev1,(SQRT(dLowCoeffB^2+S812*dLowCoeffA*4)-dLowCoeffB)/(dLowCoeffA*2),
(SQRT(dHighCoeffB^2-(fRev1*fPower2*fPower3/dHighInterp1
-fRev2*fPower1*fPower3/dHighInterp2+fRev3*fPower1*fPower2/dHighInterp3-S812)
*dHighCoeffA*4)+dHighCoeffB)/(dHighCoeffA*2)),"-")</f>
        <v>-</v>
      </c>
      <c r="U812" s="3" t="str">
        <f ca="1"/>
        <v>-</v>
      </c>
      <c r="V812" s="3" t="str">
        <f ca="1"/>
        <v>-</v>
      </c>
      <c r="W812" s="3" t="str">
        <f ca="1"/>
        <v>-</v>
      </c>
      <c r="X812" s="3" t="str">
        <f ca="1"/>
        <v>-</v>
      </c>
      <c r="Y812" s="3" t="str">
        <f ca="1"/>
        <v>-</v>
      </c>
    </row>
    <row r="813" spans="1:25" x14ac:dyDescent="0.25">
      <c r="A813">
        <v>811</v>
      </c>
      <c r="B813" s="9">
        <f t="shared" si="107"/>
        <v>22.527777777777779</v>
      </c>
      <c r="C813" s="3">
        <f t="shared" ca="1" si="120"/>
        <v>6</v>
      </c>
      <c r="D813">
        <f t="shared" ca="1" si="121"/>
        <v>623.75860999999998</v>
      </c>
      <c r="E813" s="8">
        <f t="shared" ca="1" si="122"/>
        <v>1</v>
      </c>
      <c r="F813" s="8">
        <f t="shared" ca="1" si="123"/>
        <v>572</v>
      </c>
      <c r="G813" s="8">
        <f t="shared" ca="1" si="124"/>
        <v>2.4849286480617279</v>
      </c>
      <c r="H813" s="8" t="str">
        <f t="shared" ca="1" si="125"/>
        <v>-</v>
      </c>
      <c r="I813" s="8" t="str">
        <f t="shared" ca="1" si="126"/>
        <v>-</v>
      </c>
      <c r="K813" s="7">
        <f t="shared" ca="1" si="119"/>
        <v>623.75860999999998</v>
      </c>
      <c r="L813" s="7">
        <f t="array" aca="1" ref="L813:Q813" ca="1">IF(K813&lt;fPower1,(fPower1-K813)*K813*fRev0/dLowInterp1+(K813-fPower0)*K813*fRev1/dLowInterp2,
IF(K813&lt;fPower3,(K813-fPower2)*(K813-fPower3)*fRev1/dHighInterp1-(K813-fPower1)*(K813-fPower3)*fRev2/dHighInterp2+(K813-fPower1)*(K813-fPower2)*fRev3/dHighInterp3,1))</f>
        <v>1</v>
      </c>
      <c r="M813" s="8">
        <f ca="1"/>
        <v>1</v>
      </c>
      <c r="N813" s="8">
        <f ca="1"/>
        <v>1</v>
      </c>
      <c r="O813" s="8">
        <f ca="1"/>
        <v>1</v>
      </c>
      <c r="P813" s="8">
        <f ca="1"/>
        <v>1</v>
      </c>
      <c r="Q813" s="8">
        <f ca="1"/>
        <v>1</v>
      </c>
      <c r="S813" s="10" t="str">
        <f t="shared" ca="1" si="127"/>
        <v>-</v>
      </c>
      <c r="T813" s="6" t="str">
        <f t="array" aca="1" ref="T813:Y813" ca="1">IFERROR(IF(S813&lt;fRev1,(SQRT(dLowCoeffB^2+S813*dLowCoeffA*4)-dLowCoeffB)/(dLowCoeffA*2),
(SQRT(dHighCoeffB^2-(fRev1*fPower2*fPower3/dHighInterp1
-fRev2*fPower1*fPower3/dHighInterp2+fRev3*fPower1*fPower2/dHighInterp3-S813)
*dHighCoeffA*4)+dHighCoeffB)/(dHighCoeffA*2)),"-")</f>
        <v>-</v>
      </c>
      <c r="U813" s="3" t="str">
        <f ca="1"/>
        <v>-</v>
      </c>
      <c r="V813" s="3" t="str">
        <f ca="1"/>
        <v>-</v>
      </c>
      <c r="W813" s="3" t="str">
        <f ca="1"/>
        <v>-</v>
      </c>
      <c r="X813" s="3" t="str">
        <f ca="1"/>
        <v>-</v>
      </c>
      <c r="Y813" s="3" t="str">
        <f ca="1"/>
        <v>-</v>
      </c>
    </row>
    <row r="814" spans="1:25" x14ac:dyDescent="0.25">
      <c r="A814">
        <v>812</v>
      </c>
      <c r="B814" s="9">
        <f t="shared" si="107"/>
        <v>22.555555555555557</v>
      </c>
      <c r="C814" s="3">
        <f t="shared" ca="1" si="120"/>
        <v>6</v>
      </c>
      <c r="D814">
        <f t="shared" ca="1" si="121"/>
        <v>623.75860999999998</v>
      </c>
      <c r="E814" s="8">
        <f t="shared" ca="1" si="122"/>
        <v>1</v>
      </c>
      <c r="F814" s="8">
        <f t="shared" ca="1" si="123"/>
        <v>572</v>
      </c>
      <c r="G814" s="8">
        <f t="shared" ca="1" si="124"/>
        <v>2.4893422283086415</v>
      </c>
      <c r="H814" s="8" t="str">
        <f t="shared" ca="1" si="125"/>
        <v>-</v>
      </c>
      <c r="I814" s="8" t="str">
        <f t="shared" ca="1" si="126"/>
        <v>-</v>
      </c>
      <c r="K814" s="7">
        <f t="shared" ca="1" si="119"/>
        <v>623.75860999999998</v>
      </c>
      <c r="L814" s="7">
        <f t="array" aca="1" ref="L814:Q814" ca="1">IF(K814&lt;fPower1,(fPower1-K814)*K814*fRev0/dLowInterp1+(K814-fPower0)*K814*fRev1/dLowInterp2,
IF(K814&lt;fPower3,(K814-fPower2)*(K814-fPower3)*fRev1/dHighInterp1-(K814-fPower1)*(K814-fPower3)*fRev2/dHighInterp2+(K814-fPower1)*(K814-fPower2)*fRev3/dHighInterp3,1))</f>
        <v>1</v>
      </c>
      <c r="M814" s="8">
        <f ca="1"/>
        <v>1</v>
      </c>
      <c r="N814" s="8">
        <f ca="1"/>
        <v>1</v>
      </c>
      <c r="O814" s="8">
        <f ca="1"/>
        <v>1</v>
      </c>
      <c r="P814" s="8">
        <f ca="1"/>
        <v>1</v>
      </c>
      <c r="Q814" s="8">
        <f ca="1"/>
        <v>1</v>
      </c>
      <c r="S814" s="10" t="str">
        <f t="shared" ca="1" si="127"/>
        <v>-</v>
      </c>
      <c r="T814" s="6" t="str">
        <f t="array" aca="1" ref="T814:Y814" ca="1">IFERROR(IF(S814&lt;fRev1,(SQRT(dLowCoeffB^2+S814*dLowCoeffA*4)-dLowCoeffB)/(dLowCoeffA*2),
(SQRT(dHighCoeffB^2-(fRev1*fPower2*fPower3/dHighInterp1
-fRev2*fPower1*fPower3/dHighInterp2+fRev3*fPower1*fPower2/dHighInterp3-S814)
*dHighCoeffA*4)+dHighCoeffB)/(dHighCoeffA*2)),"-")</f>
        <v>-</v>
      </c>
      <c r="U814" s="3" t="str">
        <f ca="1"/>
        <v>-</v>
      </c>
      <c r="V814" s="3" t="str">
        <f ca="1"/>
        <v>-</v>
      </c>
      <c r="W814" s="3" t="str">
        <f ca="1"/>
        <v>-</v>
      </c>
      <c r="X814" s="3" t="str">
        <f ca="1"/>
        <v>-</v>
      </c>
      <c r="Y814" s="3" t="str">
        <f ca="1"/>
        <v>-</v>
      </c>
    </row>
    <row r="815" spans="1:25" x14ac:dyDescent="0.25">
      <c r="A815">
        <v>813</v>
      </c>
      <c r="B815" s="9">
        <f t="shared" si="107"/>
        <v>22.583333333333332</v>
      </c>
      <c r="C815" s="3">
        <f t="shared" ca="1" si="120"/>
        <v>6</v>
      </c>
      <c r="D815">
        <f t="shared" ca="1" si="121"/>
        <v>623.75860999999998</v>
      </c>
      <c r="E815" s="8">
        <f t="shared" ca="1" si="122"/>
        <v>1</v>
      </c>
      <c r="F815" s="8">
        <f t="shared" ca="1" si="123"/>
        <v>572</v>
      </c>
      <c r="G815" s="8">
        <f t="shared" ca="1" si="124"/>
        <v>2.4937558085555551</v>
      </c>
      <c r="H815" s="8" t="str">
        <f t="shared" ca="1" si="125"/>
        <v>-</v>
      </c>
      <c r="I815" s="8" t="str">
        <f t="shared" ca="1" si="126"/>
        <v>-</v>
      </c>
      <c r="K815" s="7">
        <f t="shared" ca="1" si="119"/>
        <v>623.75860999999998</v>
      </c>
      <c r="L815" s="7">
        <f t="array" aca="1" ref="L815:Q815" ca="1">IF(K815&lt;fPower1,(fPower1-K815)*K815*fRev0/dLowInterp1+(K815-fPower0)*K815*fRev1/dLowInterp2,
IF(K815&lt;fPower3,(K815-fPower2)*(K815-fPower3)*fRev1/dHighInterp1-(K815-fPower1)*(K815-fPower3)*fRev2/dHighInterp2+(K815-fPower1)*(K815-fPower2)*fRev3/dHighInterp3,1))</f>
        <v>1</v>
      </c>
      <c r="M815" s="8">
        <f ca="1"/>
        <v>1</v>
      </c>
      <c r="N815" s="8">
        <f ca="1"/>
        <v>1</v>
      </c>
      <c r="O815" s="8">
        <f ca="1"/>
        <v>1</v>
      </c>
      <c r="P815" s="8">
        <f ca="1"/>
        <v>1</v>
      </c>
      <c r="Q815" s="8">
        <f ca="1"/>
        <v>1</v>
      </c>
      <c r="S815" s="10" t="str">
        <f t="shared" ca="1" si="127"/>
        <v>-</v>
      </c>
      <c r="T815" s="6" t="str">
        <f t="array" aca="1" ref="T815:Y815" ca="1">IFERROR(IF(S815&lt;fRev1,(SQRT(dLowCoeffB^2+S815*dLowCoeffA*4)-dLowCoeffB)/(dLowCoeffA*2),
(SQRT(dHighCoeffB^2-(fRev1*fPower2*fPower3/dHighInterp1
-fRev2*fPower1*fPower3/dHighInterp2+fRev3*fPower1*fPower2/dHighInterp3-S815)
*dHighCoeffA*4)+dHighCoeffB)/(dHighCoeffA*2)),"-")</f>
        <v>-</v>
      </c>
      <c r="U815" s="3" t="str">
        <f ca="1"/>
        <v>-</v>
      </c>
      <c r="V815" s="3" t="str">
        <f ca="1"/>
        <v>-</v>
      </c>
      <c r="W815" s="3" t="str">
        <f ca="1"/>
        <v>-</v>
      </c>
      <c r="X815" s="3" t="str">
        <f ca="1"/>
        <v>-</v>
      </c>
      <c r="Y815" s="3" t="str">
        <f ca="1"/>
        <v>-</v>
      </c>
    </row>
    <row r="816" spans="1:25" x14ac:dyDescent="0.25">
      <c r="A816">
        <v>814</v>
      </c>
      <c r="B816" s="9">
        <f t="shared" si="107"/>
        <v>22.611111111111111</v>
      </c>
      <c r="C816" s="3">
        <f t="shared" ca="1" si="120"/>
        <v>6</v>
      </c>
      <c r="D816">
        <f t="shared" ca="1" si="121"/>
        <v>623.75860999999998</v>
      </c>
      <c r="E816" s="8">
        <f t="shared" ca="1" si="122"/>
        <v>1</v>
      </c>
      <c r="F816" s="8">
        <f t="shared" ca="1" si="123"/>
        <v>572</v>
      </c>
      <c r="G816" s="8">
        <f t="shared" ca="1" si="124"/>
        <v>2.4981693888024687</v>
      </c>
      <c r="H816" s="8" t="str">
        <f t="shared" ca="1" si="125"/>
        <v>-</v>
      </c>
      <c r="I816" s="8" t="str">
        <f t="shared" ca="1" si="126"/>
        <v>-</v>
      </c>
      <c r="K816" s="7">
        <f t="shared" ca="1" si="119"/>
        <v>623.75860999999998</v>
      </c>
      <c r="L816" s="7">
        <f t="array" aca="1" ref="L816:Q816" ca="1">IF(K816&lt;fPower1,(fPower1-K816)*K816*fRev0/dLowInterp1+(K816-fPower0)*K816*fRev1/dLowInterp2,
IF(K816&lt;fPower3,(K816-fPower2)*(K816-fPower3)*fRev1/dHighInterp1-(K816-fPower1)*(K816-fPower3)*fRev2/dHighInterp2+(K816-fPower1)*(K816-fPower2)*fRev3/dHighInterp3,1))</f>
        <v>1</v>
      </c>
      <c r="M816" s="8">
        <f ca="1"/>
        <v>1</v>
      </c>
      <c r="N816" s="8">
        <f ca="1"/>
        <v>1</v>
      </c>
      <c r="O816" s="8">
        <f ca="1"/>
        <v>1</v>
      </c>
      <c r="P816" s="8">
        <f ca="1"/>
        <v>1</v>
      </c>
      <c r="Q816" s="8">
        <f ca="1"/>
        <v>1</v>
      </c>
      <c r="S816" s="10" t="str">
        <f t="shared" ca="1" si="127"/>
        <v>-</v>
      </c>
      <c r="T816" s="6" t="str">
        <f t="array" aca="1" ref="T816:Y816" ca="1">IFERROR(IF(S816&lt;fRev1,(SQRT(dLowCoeffB^2+S816*dLowCoeffA*4)-dLowCoeffB)/(dLowCoeffA*2),
(SQRT(dHighCoeffB^2-(fRev1*fPower2*fPower3/dHighInterp1
-fRev2*fPower1*fPower3/dHighInterp2+fRev3*fPower1*fPower2/dHighInterp3-S816)
*dHighCoeffA*4)+dHighCoeffB)/(dHighCoeffA*2)),"-")</f>
        <v>-</v>
      </c>
      <c r="U816" s="3" t="str">
        <f ca="1"/>
        <v>-</v>
      </c>
      <c r="V816" s="3" t="str">
        <f ca="1"/>
        <v>-</v>
      </c>
      <c r="W816" s="3" t="str">
        <f ca="1"/>
        <v>-</v>
      </c>
      <c r="X816" s="3" t="str">
        <f ca="1"/>
        <v>-</v>
      </c>
      <c r="Y816" s="3" t="str">
        <f ca="1"/>
        <v>-</v>
      </c>
    </row>
    <row r="817" spans="1:25" x14ac:dyDescent="0.25">
      <c r="A817">
        <v>815</v>
      </c>
      <c r="B817" s="9">
        <f t="shared" si="107"/>
        <v>22.638888888888889</v>
      </c>
      <c r="C817" s="3">
        <f t="shared" ca="1" si="120"/>
        <v>6</v>
      </c>
      <c r="D817">
        <f t="shared" ca="1" si="121"/>
        <v>623.75860999999998</v>
      </c>
      <c r="E817" s="8">
        <f t="shared" ca="1" si="122"/>
        <v>1</v>
      </c>
      <c r="F817" s="8">
        <f t="shared" ca="1" si="123"/>
        <v>572</v>
      </c>
      <c r="G817" s="8">
        <f t="shared" ca="1" si="124"/>
        <v>2.5025829690493824</v>
      </c>
      <c r="H817" s="8" t="str">
        <f t="shared" ca="1" si="125"/>
        <v>-</v>
      </c>
      <c r="I817" s="8" t="str">
        <f t="shared" ca="1" si="126"/>
        <v>-</v>
      </c>
      <c r="K817" s="7">
        <f t="shared" ca="1" si="119"/>
        <v>623.75860999999998</v>
      </c>
      <c r="L817" s="7">
        <f t="array" aca="1" ref="L817:Q817" ca="1">IF(K817&lt;fPower1,(fPower1-K817)*K817*fRev0/dLowInterp1+(K817-fPower0)*K817*fRev1/dLowInterp2,
IF(K817&lt;fPower3,(K817-fPower2)*(K817-fPower3)*fRev1/dHighInterp1-(K817-fPower1)*(K817-fPower3)*fRev2/dHighInterp2+(K817-fPower1)*(K817-fPower2)*fRev3/dHighInterp3,1))</f>
        <v>1</v>
      </c>
      <c r="M817" s="8">
        <f ca="1"/>
        <v>1</v>
      </c>
      <c r="N817" s="8">
        <f ca="1"/>
        <v>1</v>
      </c>
      <c r="O817" s="8">
        <f ca="1"/>
        <v>1</v>
      </c>
      <c r="P817" s="8">
        <f ca="1"/>
        <v>1</v>
      </c>
      <c r="Q817" s="8">
        <f ca="1"/>
        <v>1</v>
      </c>
      <c r="S817" s="10" t="str">
        <f t="shared" ca="1" si="127"/>
        <v>-</v>
      </c>
      <c r="T817" s="6" t="str">
        <f t="array" aca="1" ref="T817:Y817" ca="1">IFERROR(IF(S817&lt;fRev1,(SQRT(dLowCoeffB^2+S817*dLowCoeffA*4)-dLowCoeffB)/(dLowCoeffA*2),
(SQRT(dHighCoeffB^2-(fRev1*fPower2*fPower3/dHighInterp1
-fRev2*fPower1*fPower3/dHighInterp2+fRev3*fPower1*fPower2/dHighInterp3-S817)
*dHighCoeffA*4)+dHighCoeffB)/(dHighCoeffA*2)),"-")</f>
        <v>-</v>
      </c>
      <c r="U817" s="3" t="str">
        <f ca="1"/>
        <v>-</v>
      </c>
      <c r="V817" s="3" t="str">
        <f ca="1"/>
        <v>-</v>
      </c>
      <c r="W817" s="3" t="str">
        <f ca="1"/>
        <v>-</v>
      </c>
      <c r="X817" s="3" t="str">
        <f ca="1"/>
        <v>-</v>
      </c>
      <c r="Y817" s="3" t="str">
        <f ca="1"/>
        <v>-</v>
      </c>
    </row>
    <row r="818" spans="1:25" x14ac:dyDescent="0.25">
      <c r="A818">
        <v>816</v>
      </c>
      <c r="B818" s="9">
        <f t="shared" si="107"/>
        <v>22.666666666666668</v>
      </c>
      <c r="C818" s="3">
        <f t="shared" ca="1" si="120"/>
        <v>6</v>
      </c>
      <c r="D818">
        <f t="shared" ca="1" si="121"/>
        <v>623.75860999999998</v>
      </c>
      <c r="E818" s="8">
        <f t="shared" ca="1" si="122"/>
        <v>1</v>
      </c>
      <c r="F818" s="8">
        <f t="shared" ca="1" si="123"/>
        <v>572</v>
      </c>
      <c r="G818" s="8">
        <f t="shared" ca="1" si="124"/>
        <v>2.506996549296296</v>
      </c>
      <c r="H818" s="8" t="str">
        <f t="shared" ca="1" si="125"/>
        <v>-</v>
      </c>
      <c r="I818" s="8" t="str">
        <f t="shared" ca="1" si="126"/>
        <v>-</v>
      </c>
      <c r="K818" s="7">
        <f t="shared" ca="1" si="119"/>
        <v>623.75860999999998</v>
      </c>
      <c r="L818" s="7">
        <f t="array" aca="1" ref="L818:Q818" ca="1">IF(K818&lt;fPower1,(fPower1-K818)*K818*fRev0/dLowInterp1+(K818-fPower0)*K818*fRev1/dLowInterp2,
IF(K818&lt;fPower3,(K818-fPower2)*(K818-fPower3)*fRev1/dHighInterp1-(K818-fPower1)*(K818-fPower3)*fRev2/dHighInterp2+(K818-fPower1)*(K818-fPower2)*fRev3/dHighInterp3,1))</f>
        <v>1</v>
      </c>
      <c r="M818" s="8">
        <f ca="1"/>
        <v>1</v>
      </c>
      <c r="N818" s="8">
        <f ca="1"/>
        <v>1</v>
      </c>
      <c r="O818" s="8">
        <f ca="1"/>
        <v>1</v>
      </c>
      <c r="P818" s="8">
        <f ca="1"/>
        <v>1</v>
      </c>
      <c r="Q818" s="8">
        <f ca="1"/>
        <v>1</v>
      </c>
      <c r="S818" s="10" t="str">
        <f t="shared" ca="1" si="127"/>
        <v>-</v>
      </c>
      <c r="T818" s="6" t="str">
        <f t="array" aca="1" ref="T818:Y818" ca="1">IFERROR(IF(S818&lt;fRev1,(SQRT(dLowCoeffB^2+S818*dLowCoeffA*4)-dLowCoeffB)/(dLowCoeffA*2),
(SQRT(dHighCoeffB^2-(fRev1*fPower2*fPower3/dHighInterp1
-fRev2*fPower1*fPower3/dHighInterp2+fRev3*fPower1*fPower2/dHighInterp3-S818)
*dHighCoeffA*4)+dHighCoeffB)/(dHighCoeffA*2)),"-")</f>
        <v>-</v>
      </c>
      <c r="U818" s="3" t="str">
        <f ca="1"/>
        <v>-</v>
      </c>
      <c r="V818" s="3" t="str">
        <f ca="1"/>
        <v>-</v>
      </c>
      <c r="W818" s="3" t="str">
        <f ca="1"/>
        <v>-</v>
      </c>
      <c r="X818" s="3" t="str">
        <f ca="1"/>
        <v>-</v>
      </c>
      <c r="Y818" s="3" t="str">
        <f ca="1"/>
        <v>-</v>
      </c>
    </row>
    <row r="819" spans="1:25" x14ac:dyDescent="0.25">
      <c r="A819">
        <v>817</v>
      </c>
      <c r="B819" s="9">
        <f t="shared" si="107"/>
        <v>22.694444444444443</v>
      </c>
      <c r="C819" s="3">
        <f t="shared" ca="1" si="120"/>
        <v>6</v>
      </c>
      <c r="D819">
        <f t="shared" ca="1" si="121"/>
        <v>623.75860999999998</v>
      </c>
      <c r="E819" s="8">
        <f t="shared" ca="1" si="122"/>
        <v>1</v>
      </c>
      <c r="F819" s="8">
        <f t="shared" ca="1" si="123"/>
        <v>572</v>
      </c>
      <c r="G819" s="8">
        <f t="shared" ca="1" si="124"/>
        <v>2.5114101295432096</v>
      </c>
      <c r="H819" s="8" t="str">
        <f t="shared" ca="1" si="125"/>
        <v>-</v>
      </c>
      <c r="I819" s="8" t="str">
        <f t="shared" ca="1" si="126"/>
        <v>-</v>
      </c>
      <c r="K819" s="7">
        <f t="shared" ca="1" si="119"/>
        <v>623.75860999999998</v>
      </c>
      <c r="L819" s="7">
        <f t="array" aca="1" ref="L819:Q819" ca="1">IF(K819&lt;fPower1,(fPower1-K819)*K819*fRev0/dLowInterp1+(K819-fPower0)*K819*fRev1/dLowInterp2,
IF(K819&lt;fPower3,(K819-fPower2)*(K819-fPower3)*fRev1/dHighInterp1-(K819-fPower1)*(K819-fPower3)*fRev2/dHighInterp2+(K819-fPower1)*(K819-fPower2)*fRev3/dHighInterp3,1))</f>
        <v>1</v>
      </c>
      <c r="M819" s="8">
        <f ca="1"/>
        <v>1</v>
      </c>
      <c r="N819" s="8">
        <f ca="1"/>
        <v>1</v>
      </c>
      <c r="O819" s="8">
        <f ca="1"/>
        <v>1</v>
      </c>
      <c r="P819" s="8">
        <f ca="1"/>
        <v>1</v>
      </c>
      <c r="Q819" s="8">
        <f ca="1"/>
        <v>1</v>
      </c>
      <c r="S819" s="10" t="str">
        <f t="shared" ref="S819:S850" ca="1" si="128">H819</f>
        <v>-</v>
      </c>
      <c r="T819" s="6" t="str">
        <f t="array" aca="1" ref="T819:Y819" ca="1">IFERROR(IF(S819&lt;fRev1,(SQRT(dLowCoeffB^2+S819*dLowCoeffA*4)-dLowCoeffB)/(dLowCoeffA*2),
(SQRT(dHighCoeffB^2-(fRev1*fPower2*fPower3/dHighInterp1
-fRev2*fPower1*fPower3/dHighInterp2+fRev3*fPower1*fPower2/dHighInterp3-S819)
*dHighCoeffA*4)+dHighCoeffB)/(dHighCoeffA*2)),"-")</f>
        <v>-</v>
      </c>
      <c r="U819" s="3" t="str">
        <f ca="1"/>
        <v>-</v>
      </c>
      <c r="V819" s="3" t="str">
        <f ca="1"/>
        <v>-</v>
      </c>
      <c r="W819" s="3" t="str">
        <f ca="1"/>
        <v>-</v>
      </c>
      <c r="X819" s="3" t="str">
        <f ca="1"/>
        <v>-</v>
      </c>
      <c r="Y819" s="3" t="str">
        <f ca="1"/>
        <v>-</v>
      </c>
    </row>
    <row r="820" spans="1:25" x14ac:dyDescent="0.25">
      <c r="A820">
        <v>818</v>
      </c>
      <c r="B820" s="9">
        <f t="shared" si="107"/>
        <v>22.722222222222221</v>
      </c>
      <c r="C820" s="3">
        <f t="shared" ca="1" si="120"/>
        <v>6</v>
      </c>
      <c r="D820">
        <f t="shared" ca="1" si="121"/>
        <v>623.75860999999998</v>
      </c>
      <c r="E820" s="8">
        <f t="shared" ca="1" si="122"/>
        <v>1</v>
      </c>
      <c r="F820" s="8">
        <f t="shared" ca="1" si="123"/>
        <v>572</v>
      </c>
      <c r="G820" s="8">
        <f t="shared" ca="1" si="124"/>
        <v>2.5158237097901233</v>
      </c>
      <c r="H820" s="8" t="str">
        <f t="shared" ca="1" si="125"/>
        <v>-</v>
      </c>
      <c r="I820" s="8" t="str">
        <f t="shared" ca="1" si="126"/>
        <v>-</v>
      </c>
      <c r="K820" s="7">
        <f t="shared" ca="1" si="119"/>
        <v>623.75860999999998</v>
      </c>
      <c r="L820" s="7">
        <f t="array" aca="1" ref="L820:Q820" ca="1">IF(K820&lt;fPower1,(fPower1-K820)*K820*fRev0/dLowInterp1+(K820-fPower0)*K820*fRev1/dLowInterp2,
IF(K820&lt;fPower3,(K820-fPower2)*(K820-fPower3)*fRev1/dHighInterp1-(K820-fPower1)*(K820-fPower3)*fRev2/dHighInterp2+(K820-fPower1)*(K820-fPower2)*fRev3/dHighInterp3,1))</f>
        <v>1</v>
      </c>
      <c r="M820" s="8">
        <f ca="1"/>
        <v>1</v>
      </c>
      <c r="N820" s="8">
        <f ca="1"/>
        <v>1</v>
      </c>
      <c r="O820" s="8">
        <f ca="1"/>
        <v>1</v>
      </c>
      <c r="P820" s="8">
        <f ca="1"/>
        <v>1</v>
      </c>
      <c r="Q820" s="8">
        <f ca="1"/>
        <v>1</v>
      </c>
      <c r="S820" s="10" t="str">
        <f t="shared" ca="1" si="128"/>
        <v>-</v>
      </c>
      <c r="T820" s="6" t="str">
        <f t="array" aca="1" ref="T820:Y820" ca="1">IFERROR(IF(S820&lt;fRev1,(SQRT(dLowCoeffB^2+S820*dLowCoeffA*4)-dLowCoeffB)/(dLowCoeffA*2),
(SQRT(dHighCoeffB^2-(fRev1*fPower2*fPower3/dHighInterp1
-fRev2*fPower1*fPower3/dHighInterp2+fRev3*fPower1*fPower2/dHighInterp3-S820)
*dHighCoeffA*4)+dHighCoeffB)/(dHighCoeffA*2)),"-")</f>
        <v>-</v>
      </c>
      <c r="U820" s="3" t="str">
        <f ca="1"/>
        <v>-</v>
      </c>
      <c r="V820" s="3" t="str">
        <f ca="1"/>
        <v>-</v>
      </c>
      <c r="W820" s="3" t="str">
        <f ca="1"/>
        <v>-</v>
      </c>
      <c r="X820" s="3" t="str">
        <f ca="1"/>
        <v>-</v>
      </c>
      <c r="Y820" s="3" t="str">
        <f ca="1"/>
        <v>-</v>
      </c>
    </row>
    <row r="821" spans="1:25" x14ac:dyDescent="0.25">
      <c r="A821">
        <v>819</v>
      </c>
      <c r="B821" s="9">
        <f t="shared" si="107"/>
        <v>22.75</v>
      </c>
      <c r="C821" s="3">
        <f t="shared" ca="1" si="120"/>
        <v>6</v>
      </c>
      <c r="D821">
        <f t="shared" ca="1" si="121"/>
        <v>623.75860999999998</v>
      </c>
      <c r="E821" s="8">
        <f t="shared" ca="1" si="122"/>
        <v>1</v>
      </c>
      <c r="F821" s="8">
        <f t="shared" ca="1" si="123"/>
        <v>572</v>
      </c>
      <c r="G821" s="8">
        <f t="shared" ca="1" si="124"/>
        <v>2.5202372900370369</v>
      </c>
      <c r="H821" s="8" t="str">
        <f t="shared" ca="1" si="125"/>
        <v>-</v>
      </c>
      <c r="I821" s="8" t="str">
        <f t="shared" ca="1" si="126"/>
        <v>-</v>
      </c>
      <c r="K821" s="7">
        <f t="shared" ca="1" si="119"/>
        <v>623.75860999999998</v>
      </c>
      <c r="L821" s="7">
        <f t="array" aca="1" ref="L821:Q821" ca="1">IF(K821&lt;fPower1,(fPower1-K821)*K821*fRev0/dLowInterp1+(K821-fPower0)*K821*fRev1/dLowInterp2,
IF(K821&lt;fPower3,(K821-fPower2)*(K821-fPower3)*fRev1/dHighInterp1-(K821-fPower1)*(K821-fPower3)*fRev2/dHighInterp2+(K821-fPower1)*(K821-fPower2)*fRev3/dHighInterp3,1))</f>
        <v>1</v>
      </c>
      <c r="M821" s="8">
        <f ca="1"/>
        <v>1</v>
      </c>
      <c r="N821" s="8">
        <f ca="1"/>
        <v>1</v>
      </c>
      <c r="O821" s="8">
        <f ca="1"/>
        <v>1</v>
      </c>
      <c r="P821" s="8">
        <f ca="1"/>
        <v>1</v>
      </c>
      <c r="Q821" s="8">
        <f ca="1"/>
        <v>1</v>
      </c>
      <c r="S821" s="10" t="str">
        <f t="shared" ca="1" si="128"/>
        <v>-</v>
      </c>
      <c r="T821" s="6" t="str">
        <f t="array" aca="1" ref="T821:Y821" ca="1">IFERROR(IF(S821&lt;fRev1,(SQRT(dLowCoeffB^2+S821*dLowCoeffA*4)-dLowCoeffB)/(dLowCoeffA*2),
(SQRT(dHighCoeffB^2-(fRev1*fPower2*fPower3/dHighInterp1
-fRev2*fPower1*fPower3/dHighInterp2+fRev3*fPower1*fPower2/dHighInterp3-S821)
*dHighCoeffA*4)+dHighCoeffB)/(dHighCoeffA*2)),"-")</f>
        <v>-</v>
      </c>
      <c r="U821" s="3" t="str">
        <f ca="1"/>
        <v>-</v>
      </c>
      <c r="V821" s="3" t="str">
        <f ca="1"/>
        <v>-</v>
      </c>
      <c r="W821" s="3" t="str">
        <f ca="1"/>
        <v>-</v>
      </c>
      <c r="X821" s="3" t="str">
        <f ca="1"/>
        <v>-</v>
      </c>
      <c r="Y821" s="3" t="str">
        <f ca="1"/>
        <v>-</v>
      </c>
    </row>
    <row r="822" spans="1:25" x14ac:dyDescent="0.25">
      <c r="A822">
        <v>820</v>
      </c>
      <c r="B822" s="9">
        <f t="shared" si="107"/>
        <v>22.777777777777779</v>
      </c>
      <c r="C822" s="3">
        <f t="shared" ca="1" si="120"/>
        <v>6</v>
      </c>
      <c r="D822">
        <f t="shared" ca="1" si="121"/>
        <v>623.75860999999998</v>
      </c>
      <c r="E822" s="8">
        <f t="shared" ca="1" si="122"/>
        <v>1</v>
      </c>
      <c r="F822" s="8">
        <f t="shared" ca="1" si="123"/>
        <v>572</v>
      </c>
      <c r="G822" s="8">
        <f t="shared" ca="1" si="124"/>
        <v>2.5246508702839505</v>
      </c>
      <c r="H822" s="8" t="str">
        <f t="shared" ca="1" si="125"/>
        <v>-</v>
      </c>
      <c r="I822" s="8" t="str">
        <f t="shared" ca="1" si="126"/>
        <v>-</v>
      </c>
      <c r="K822" s="7">
        <f t="shared" ca="1" si="119"/>
        <v>623.75860999999998</v>
      </c>
      <c r="L822" s="7">
        <f t="array" aca="1" ref="L822:Q822" ca="1">IF(K822&lt;fPower1,(fPower1-K822)*K822*fRev0/dLowInterp1+(K822-fPower0)*K822*fRev1/dLowInterp2,
IF(K822&lt;fPower3,(K822-fPower2)*(K822-fPower3)*fRev1/dHighInterp1-(K822-fPower1)*(K822-fPower3)*fRev2/dHighInterp2+(K822-fPower1)*(K822-fPower2)*fRev3/dHighInterp3,1))</f>
        <v>1</v>
      </c>
      <c r="M822" s="8">
        <f ca="1"/>
        <v>1</v>
      </c>
      <c r="N822" s="8">
        <f ca="1"/>
        <v>1</v>
      </c>
      <c r="O822" s="8">
        <f ca="1"/>
        <v>1</v>
      </c>
      <c r="P822" s="8">
        <f ca="1"/>
        <v>1</v>
      </c>
      <c r="Q822" s="8">
        <f ca="1"/>
        <v>1</v>
      </c>
      <c r="S822" s="10" t="str">
        <f t="shared" ca="1" si="128"/>
        <v>-</v>
      </c>
      <c r="T822" s="6" t="str">
        <f t="array" aca="1" ref="T822:Y822" ca="1">IFERROR(IF(S822&lt;fRev1,(SQRT(dLowCoeffB^2+S822*dLowCoeffA*4)-dLowCoeffB)/(dLowCoeffA*2),
(SQRT(dHighCoeffB^2-(fRev1*fPower2*fPower3/dHighInterp1
-fRev2*fPower1*fPower3/dHighInterp2+fRev3*fPower1*fPower2/dHighInterp3-S822)
*dHighCoeffA*4)+dHighCoeffB)/(dHighCoeffA*2)),"-")</f>
        <v>-</v>
      </c>
      <c r="U822" s="3" t="str">
        <f ca="1"/>
        <v>-</v>
      </c>
      <c r="V822" s="3" t="str">
        <f ca="1"/>
        <v>-</v>
      </c>
      <c r="W822" s="3" t="str">
        <f ca="1"/>
        <v>-</v>
      </c>
      <c r="X822" s="3" t="str">
        <f ca="1"/>
        <v>-</v>
      </c>
      <c r="Y822" s="3" t="str">
        <f ca="1"/>
        <v>-</v>
      </c>
    </row>
    <row r="823" spans="1:25" x14ac:dyDescent="0.25">
      <c r="A823">
        <v>821</v>
      </c>
      <c r="B823" s="9">
        <f t="shared" si="107"/>
        <v>22.805555555555557</v>
      </c>
      <c r="C823" s="3">
        <f t="shared" ca="1" si="120"/>
        <v>6</v>
      </c>
      <c r="D823">
        <f t="shared" ca="1" si="121"/>
        <v>623.75860999999998</v>
      </c>
      <c r="E823" s="8">
        <f t="shared" ca="1" si="122"/>
        <v>1</v>
      </c>
      <c r="F823" s="8">
        <f t="shared" ca="1" si="123"/>
        <v>572</v>
      </c>
      <c r="G823" s="8">
        <f t="shared" ca="1" si="124"/>
        <v>2.5290644505308641</v>
      </c>
      <c r="H823" s="8" t="str">
        <f t="shared" ca="1" si="125"/>
        <v>-</v>
      </c>
      <c r="I823" s="8" t="str">
        <f t="shared" ca="1" si="126"/>
        <v>-</v>
      </c>
      <c r="K823" s="7">
        <f t="shared" ca="1" si="119"/>
        <v>623.75860999999998</v>
      </c>
      <c r="L823" s="7">
        <f t="array" aca="1" ref="L823:Q823" ca="1">IF(K823&lt;fPower1,(fPower1-K823)*K823*fRev0/dLowInterp1+(K823-fPower0)*K823*fRev1/dLowInterp2,
IF(K823&lt;fPower3,(K823-fPower2)*(K823-fPower3)*fRev1/dHighInterp1-(K823-fPower1)*(K823-fPower3)*fRev2/dHighInterp2+(K823-fPower1)*(K823-fPower2)*fRev3/dHighInterp3,1))</f>
        <v>1</v>
      </c>
      <c r="M823" s="8">
        <f ca="1"/>
        <v>1</v>
      </c>
      <c r="N823" s="8">
        <f ca="1"/>
        <v>1</v>
      </c>
      <c r="O823" s="8">
        <f ca="1"/>
        <v>1</v>
      </c>
      <c r="P823" s="8">
        <f ca="1"/>
        <v>1</v>
      </c>
      <c r="Q823" s="8">
        <f ca="1"/>
        <v>1</v>
      </c>
      <c r="S823" s="10" t="str">
        <f t="shared" ca="1" si="128"/>
        <v>-</v>
      </c>
      <c r="T823" s="6" t="str">
        <f t="array" aca="1" ref="T823:Y823" ca="1">IFERROR(IF(S823&lt;fRev1,(SQRT(dLowCoeffB^2+S823*dLowCoeffA*4)-dLowCoeffB)/(dLowCoeffA*2),
(SQRT(dHighCoeffB^2-(fRev1*fPower2*fPower3/dHighInterp1
-fRev2*fPower1*fPower3/dHighInterp2+fRev3*fPower1*fPower2/dHighInterp3-S823)
*dHighCoeffA*4)+dHighCoeffB)/(dHighCoeffA*2)),"-")</f>
        <v>-</v>
      </c>
      <c r="U823" s="3" t="str">
        <f ca="1"/>
        <v>-</v>
      </c>
      <c r="V823" s="3" t="str">
        <f ca="1"/>
        <v>-</v>
      </c>
      <c r="W823" s="3" t="str">
        <f ca="1"/>
        <v>-</v>
      </c>
      <c r="X823" s="3" t="str">
        <f ca="1"/>
        <v>-</v>
      </c>
      <c r="Y823" s="3" t="str">
        <f ca="1"/>
        <v>-</v>
      </c>
    </row>
    <row r="824" spans="1:25" x14ac:dyDescent="0.25">
      <c r="A824">
        <v>822</v>
      </c>
      <c r="B824" s="9">
        <f t="shared" si="107"/>
        <v>22.833333333333332</v>
      </c>
      <c r="C824" s="3">
        <f t="shared" ca="1" si="120"/>
        <v>6</v>
      </c>
      <c r="D824">
        <f t="shared" ca="1" si="121"/>
        <v>623.75860999999998</v>
      </c>
      <c r="E824" s="8">
        <f t="shared" ca="1" si="122"/>
        <v>1</v>
      </c>
      <c r="F824" s="8">
        <f t="shared" ca="1" si="123"/>
        <v>572</v>
      </c>
      <c r="G824" s="8">
        <f t="shared" ca="1" si="124"/>
        <v>2.5334780307777778</v>
      </c>
      <c r="H824" s="8" t="str">
        <f t="shared" ca="1" si="125"/>
        <v>-</v>
      </c>
      <c r="I824" s="8" t="str">
        <f t="shared" ca="1" si="126"/>
        <v>-</v>
      </c>
      <c r="K824" s="7">
        <f t="shared" ca="1" si="119"/>
        <v>623.75860999999998</v>
      </c>
      <c r="L824" s="7">
        <f t="array" aca="1" ref="L824:Q824" ca="1">IF(K824&lt;fPower1,(fPower1-K824)*K824*fRev0/dLowInterp1+(K824-fPower0)*K824*fRev1/dLowInterp2,
IF(K824&lt;fPower3,(K824-fPower2)*(K824-fPower3)*fRev1/dHighInterp1-(K824-fPower1)*(K824-fPower3)*fRev2/dHighInterp2+(K824-fPower1)*(K824-fPower2)*fRev3/dHighInterp3,1))</f>
        <v>1</v>
      </c>
      <c r="M824" s="8">
        <f ca="1"/>
        <v>1</v>
      </c>
      <c r="N824" s="8">
        <f ca="1"/>
        <v>1</v>
      </c>
      <c r="O824" s="8">
        <f ca="1"/>
        <v>1</v>
      </c>
      <c r="P824" s="8">
        <f ca="1"/>
        <v>1</v>
      </c>
      <c r="Q824" s="8">
        <f ca="1"/>
        <v>1</v>
      </c>
      <c r="S824" s="10" t="str">
        <f t="shared" ca="1" si="128"/>
        <v>-</v>
      </c>
      <c r="T824" s="6" t="str">
        <f t="array" aca="1" ref="T824:Y824" ca="1">IFERROR(IF(S824&lt;fRev1,(SQRT(dLowCoeffB^2+S824*dLowCoeffA*4)-dLowCoeffB)/(dLowCoeffA*2),
(SQRT(dHighCoeffB^2-(fRev1*fPower2*fPower3/dHighInterp1
-fRev2*fPower1*fPower3/dHighInterp2+fRev3*fPower1*fPower2/dHighInterp3-S824)
*dHighCoeffA*4)+dHighCoeffB)/(dHighCoeffA*2)),"-")</f>
        <v>-</v>
      </c>
      <c r="U824" s="3" t="str">
        <f ca="1"/>
        <v>-</v>
      </c>
      <c r="V824" s="3" t="str">
        <f ca="1"/>
        <v>-</v>
      </c>
      <c r="W824" s="3" t="str">
        <f ca="1"/>
        <v>-</v>
      </c>
      <c r="X824" s="3" t="str">
        <f ca="1"/>
        <v>-</v>
      </c>
      <c r="Y824" s="3" t="str">
        <f ca="1"/>
        <v>-</v>
      </c>
    </row>
    <row r="825" spans="1:25" x14ac:dyDescent="0.25">
      <c r="A825">
        <v>823</v>
      </c>
      <c r="B825" s="9">
        <f t="shared" si="107"/>
        <v>22.861111111111111</v>
      </c>
      <c r="C825" s="3">
        <f t="shared" ca="1" si="120"/>
        <v>6</v>
      </c>
      <c r="D825">
        <f t="shared" ca="1" si="121"/>
        <v>623.75860999999998</v>
      </c>
      <c r="E825" s="8">
        <f t="shared" ca="1" si="122"/>
        <v>1</v>
      </c>
      <c r="F825" s="8">
        <f t="shared" ca="1" si="123"/>
        <v>572</v>
      </c>
      <c r="G825" s="8">
        <f t="shared" ca="1" si="124"/>
        <v>2.5378916110246914</v>
      </c>
      <c r="H825" s="8" t="str">
        <f t="shared" ca="1" si="125"/>
        <v>-</v>
      </c>
      <c r="I825" s="8" t="str">
        <f t="shared" ca="1" si="126"/>
        <v>-</v>
      </c>
      <c r="K825" s="7">
        <f t="shared" ca="1" si="119"/>
        <v>623.75860999999998</v>
      </c>
      <c r="L825" s="7">
        <f t="array" aca="1" ref="L825:Q825" ca="1">IF(K825&lt;fPower1,(fPower1-K825)*K825*fRev0/dLowInterp1+(K825-fPower0)*K825*fRev1/dLowInterp2,
IF(K825&lt;fPower3,(K825-fPower2)*(K825-fPower3)*fRev1/dHighInterp1-(K825-fPower1)*(K825-fPower3)*fRev2/dHighInterp2+(K825-fPower1)*(K825-fPower2)*fRev3/dHighInterp3,1))</f>
        <v>1</v>
      </c>
      <c r="M825" s="8">
        <f ca="1"/>
        <v>1</v>
      </c>
      <c r="N825" s="8">
        <f ca="1"/>
        <v>1</v>
      </c>
      <c r="O825" s="8">
        <f ca="1"/>
        <v>1</v>
      </c>
      <c r="P825" s="8">
        <f ca="1"/>
        <v>1</v>
      </c>
      <c r="Q825" s="8">
        <f ca="1"/>
        <v>1</v>
      </c>
      <c r="S825" s="10" t="str">
        <f t="shared" ca="1" si="128"/>
        <v>-</v>
      </c>
      <c r="T825" s="6" t="str">
        <f t="array" aca="1" ref="T825:Y825" ca="1">IFERROR(IF(S825&lt;fRev1,(SQRT(dLowCoeffB^2+S825*dLowCoeffA*4)-dLowCoeffB)/(dLowCoeffA*2),
(SQRT(dHighCoeffB^2-(fRev1*fPower2*fPower3/dHighInterp1
-fRev2*fPower1*fPower3/dHighInterp2+fRev3*fPower1*fPower2/dHighInterp3-S825)
*dHighCoeffA*4)+dHighCoeffB)/(dHighCoeffA*2)),"-")</f>
        <v>-</v>
      </c>
      <c r="U825" s="3" t="str">
        <f ca="1"/>
        <v>-</v>
      </c>
      <c r="V825" s="3" t="str">
        <f ca="1"/>
        <v>-</v>
      </c>
      <c r="W825" s="3" t="str">
        <f ca="1"/>
        <v>-</v>
      </c>
      <c r="X825" s="3" t="str">
        <f ca="1"/>
        <v>-</v>
      </c>
      <c r="Y825" s="3" t="str">
        <f ca="1"/>
        <v>-</v>
      </c>
    </row>
    <row r="826" spans="1:25" x14ac:dyDescent="0.25">
      <c r="A826">
        <v>824</v>
      </c>
      <c r="B826" s="9">
        <f t="shared" si="107"/>
        <v>22.888888888888889</v>
      </c>
      <c r="C826" s="3">
        <f t="shared" ca="1" si="120"/>
        <v>6</v>
      </c>
      <c r="D826">
        <f t="shared" ca="1" si="121"/>
        <v>623.75860999999998</v>
      </c>
      <c r="E826" s="8">
        <f t="shared" ca="1" si="122"/>
        <v>1</v>
      </c>
      <c r="F826" s="8">
        <f t="shared" ca="1" si="123"/>
        <v>572</v>
      </c>
      <c r="G826" s="8">
        <f t="shared" ca="1" si="124"/>
        <v>2.542305191271605</v>
      </c>
      <c r="H826" s="8" t="str">
        <f t="shared" ca="1" si="125"/>
        <v>-</v>
      </c>
      <c r="I826" s="8" t="str">
        <f t="shared" ca="1" si="126"/>
        <v>-</v>
      </c>
      <c r="K826" s="7">
        <f t="shared" ca="1" si="119"/>
        <v>623.75860999999998</v>
      </c>
      <c r="L826" s="7">
        <f t="array" aca="1" ref="L826:Q826" ca="1">IF(K826&lt;fPower1,(fPower1-K826)*K826*fRev0/dLowInterp1+(K826-fPower0)*K826*fRev1/dLowInterp2,
IF(K826&lt;fPower3,(K826-fPower2)*(K826-fPower3)*fRev1/dHighInterp1-(K826-fPower1)*(K826-fPower3)*fRev2/dHighInterp2+(K826-fPower1)*(K826-fPower2)*fRev3/dHighInterp3,1))</f>
        <v>1</v>
      </c>
      <c r="M826" s="8">
        <f ca="1"/>
        <v>1</v>
      </c>
      <c r="N826" s="8">
        <f ca="1"/>
        <v>1</v>
      </c>
      <c r="O826" s="8">
        <f ca="1"/>
        <v>1</v>
      </c>
      <c r="P826" s="8">
        <f ca="1"/>
        <v>1</v>
      </c>
      <c r="Q826" s="8">
        <f ca="1"/>
        <v>1</v>
      </c>
      <c r="S826" s="10" t="str">
        <f t="shared" ca="1" si="128"/>
        <v>-</v>
      </c>
      <c r="T826" s="6" t="str">
        <f t="array" aca="1" ref="T826:Y826" ca="1">IFERROR(IF(S826&lt;fRev1,(SQRT(dLowCoeffB^2+S826*dLowCoeffA*4)-dLowCoeffB)/(dLowCoeffA*2),
(SQRT(dHighCoeffB^2-(fRev1*fPower2*fPower3/dHighInterp1
-fRev2*fPower1*fPower3/dHighInterp2+fRev3*fPower1*fPower2/dHighInterp3-S826)
*dHighCoeffA*4)+dHighCoeffB)/(dHighCoeffA*2)),"-")</f>
        <v>-</v>
      </c>
      <c r="U826" s="3" t="str">
        <f ca="1"/>
        <v>-</v>
      </c>
      <c r="V826" s="3" t="str">
        <f ca="1"/>
        <v>-</v>
      </c>
      <c r="W826" s="3" t="str">
        <f ca="1"/>
        <v>-</v>
      </c>
      <c r="X826" s="3" t="str">
        <f ca="1"/>
        <v>-</v>
      </c>
      <c r="Y826" s="3" t="str">
        <f ca="1"/>
        <v>-</v>
      </c>
    </row>
    <row r="827" spans="1:25" x14ac:dyDescent="0.25">
      <c r="A827">
        <v>825</v>
      </c>
      <c r="B827" s="9">
        <f t="shared" si="107"/>
        <v>22.916666666666668</v>
      </c>
      <c r="C827" s="3">
        <f t="shared" ca="1" si="120"/>
        <v>6</v>
      </c>
      <c r="D827">
        <f t="shared" ca="1" si="121"/>
        <v>623.75860999999998</v>
      </c>
      <c r="E827" s="8">
        <f t="shared" ca="1" si="122"/>
        <v>1</v>
      </c>
      <c r="F827" s="8">
        <f t="shared" ca="1" si="123"/>
        <v>572</v>
      </c>
      <c r="G827" s="8">
        <f t="shared" ca="1" si="124"/>
        <v>2.5467187715185187</v>
      </c>
      <c r="H827" s="8" t="str">
        <f t="shared" ca="1" si="125"/>
        <v>-</v>
      </c>
      <c r="I827" s="8" t="str">
        <f t="shared" ca="1" si="126"/>
        <v>-</v>
      </c>
      <c r="K827" s="7">
        <f t="shared" ca="1" si="119"/>
        <v>623.75860999999998</v>
      </c>
      <c r="L827" s="7">
        <f t="array" aca="1" ref="L827:Q827" ca="1">IF(K827&lt;fPower1,(fPower1-K827)*K827*fRev0/dLowInterp1+(K827-fPower0)*K827*fRev1/dLowInterp2,
IF(K827&lt;fPower3,(K827-fPower2)*(K827-fPower3)*fRev1/dHighInterp1-(K827-fPower1)*(K827-fPower3)*fRev2/dHighInterp2+(K827-fPower1)*(K827-fPower2)*fRev3/dHighInterp3,1))</f>
        <v>1</v>
      </c>
      <c r="M827" s="8">
        <f ca="1"/>
        <v>1</v>
      </c>
      <c r="N827" s="8">
        <f ca="1"/>
        <v>1</v>
      </c>
      <c r="O827" s="8">
        <f ca="1"/>
        <v>1</v>
      </c>
      <c r="P827" s="8">
        <f ca="1"/>
        <v>1</v>
      </c>
      <c r="Q827" s="8">
        <f ca="1"/>
        <v>1</v>
      </c>
      <c r="S827" s="10" t="str">
        <f t="shared" ca="1" si="128"/>
        <v>-</v>
      </c>
      <c r="T827" s="6" t="str">
        <f t="array" aca="1" ref="T827:Y827" ca="1">IFERROR(IF(S827&lt;fRev1,(SQRT(dLowCoeffB^2+S827*dLowCoeffA*4)-dLowCoeffB)/(dLowCoeffA*2),
(SQRT(dHighCoeffB^2-(fRev1*fPower2*fPower3/dHighInterp1
-fRev2*fPower1*fPower3/dHighInterp2+fRev3*fPower1*fPower2/dHighInterp3-S827)
*dHighCoeffA*4)+dHighCoeffB)/(dHighCoeffA*2)),"-")</f>
        <v>-</v>
      </c>
      <c r="U827" s="3" t="str">
        <f ca="1"/>
        <v>-</v>
      </c>
      <c r="V827" s="3" t="str">
        <f ca="1"/>
        <v>-</v>
      </c>
      <c r="W827" s="3" t="str">
        <f ca="1"/>
        <v>-</v>
      </c>
      <c r="X827" s="3" t="str">
        <f ca="1"/>
        <v>-</v>
      </c>
      <c r="Y827" s="3" t="str">
        <f ca="1"/>
        <v>-</v>
      </c>
    </row>
    <row r="828" spans="1:25" x14ac:dyDescent="0.25">
      <c r="A828">
        <v>826</v>
      </c>
      <c r="B828" s="9">
        <f t="shared" si="107"/>
        <v>22.944444444444443</v>
      </c>
      <c r="C828" s="3">
        <f t="shared" ca="1" si="120"/>
        <v>6</v>
      </c>
      <c r="D828">
        <f t="shared" ca="1" si="121"/>
        <v>623.75860999999998</v>
      </c>
      <c r="E828" s="8">
        <f t="shared" ca="1" si="122"/>
        <v>1</v>
      </c>
      <c r="F828" s="8">
        <f t="shared" ca="1" si="123"/>
        <v>572</v>
      </c>
      <c r="G828" s="8">
        <f t="shared" ca="1" si="124"/>
        <v>2.5511323517654323</v>
      </c>
      <c r="H828" s="8" t="str">
        <f t="shared" ca="1" si="125"/>
        <v>-</v>
      </c>
      <c r="I828" s="8" t="str">
        <f t="shared" ca="1" si="126"/>
        <v>-</v>
      </c>
      <c r="K828" s="7">
        <f t="shared" ca="1" si="119"/>
        <v>623.75860999999998</v>
      </c>
      <c r="L828" s="7">
        <f t="array" aca="1" ref="L828:Q828" ca="1">IF(K828&lt;fPower1,(fPower1-K828)*K828*fRev0/dLowInterp1+(K828-fPower0)*K828*fRev1/dLowInterp2,
IF(K828&lt;fPower3,(K828-fPower2)*(K828-fPower3)*fRev1/dHighInterp1-(K828-fPower1)*(K828-fPower3)*fRev2/dHighInterp2+(K828-fPower1)*(K828-fPower2)*fRev3/dHighInterp3,1))</f>
        <v>1</v>
      </c>
      <c r="M828" s="8">
        <f ca="1"/>
        <v>1</v>
      </c>
      <c r="N828" s="8">
        <f ca="1"/>
        <v>1</v>
      </c>
      <c r="O828" s="8">
        <f ca="1"/>
        <v>1</v>
      </c>
      <c r="P828" s="8">
        <f ca="1"/>
        <v>1</v>
      </c>
      <c r="Q828" s="8">
        <f ca="1"/>
        <v>1</v>
      </c>
      <c r="S828" s="10" t="str">
        <f t="shared" ca="1" si="128"/>
        <v>-</v>
      </c>
      <c r="T828" s="6" t="str">
        <f t="array" aca="1" ref="T828:Y828" ca="1">IFERROR(IF(S828&lt;fRev1,(SQRT(dLowCoeffB^2+S828*dLowCoeffA*4)-dLowCoeffB)/(dLowCoeffA*2),
(SQRT(dHighCoeffB^2-(fRev1*fPower2*fPower3/dHighInterp1
-fRev2*fPower1*fPower3/dHighInterp2+fRev3*fPower1*fPower2/dHighInterp3-S828)
*dHighCoeffA*4)+dHighCoeffB)/(dHighCoeffA*2)),"-")</f>
        <v>-</v>
      </c>
      <c r="U828" s="3" t="str">
        <f ca="1"/>
        <v>-</v>
      </c>
      <c r="V828" s="3" t="str">
        <f ca="1"/>
        <v>-</v>
      </c>
      <c r="W828" s="3" t="str">
        <f ca="1"/>
        <v>-</v>
      </c>
      <c r="X828" s="3" t="str">
        <f ca="1"/>
        <v>-</v>
      </c>
      <c r="Y828" s="3" t="str">
        <f ca="1"/>
        <v>-</v>
      </c>
    </row>
    <row r="829" spans="1:25" x14ac:dyDescent="0.25">
      <c r="A829">
        <v>827</v>
      </c>
      <c r="B829" s="9">
        <f t="shared" si="107"/>
        <v>22.972222222222221</v>
      </c>
      <c r="C829" s="3">
        <f t="shared" ca="1" si="120"/>
        <v>6</v>
      </c>
      <c r="D829">
        <f t="shared" ca="1" si="121"/>
        <v>623.75860999999998</v>
      </c>
      <c r="E829" s="8">
        <f t="shared" ca="1" si="122"/>
        <v>1</v>
      </c>
      <c r="F829" s="8">
        <f t="shared" ca="1" si="123"/>
        <v>572</v>
      </c>
      <c r="G829" s="8">
        <f t="shared" ca="1" si="124"/>
        <v>2.5555459320123459</v>
      </c>
      <c r="H829" s="8" t="str">
        <f t="shared" ca="1" si="125"/>
        <v>-</v>
      </c>
      <c r="I829" s="8" t="str">
        <f t="shared" ca="1" si="126"/>
        <v>-</v>
      </c>
      <c r="K829" s="7">
        <f t="shared" ca="1" si="119"/>
        <v>623.75860999999998</v>
      </c>
      <c r="L829" s="7">
        <f t="array" aca="1" ref="L829:Q829" ca="1">IF(K829&lt;fPower1,(fPower1-K829)*K829*fRev0/dLowInterp1+(K829-fPower0)*K829*fRev1/dLowInterp2,
IF(K829&lt;fPower3,(K829-fPower2)*(K829-fPower3)*fRev1/dHighInterp1-(K829-fPower1)*(K829-fPower3)*fRev2/dHighInterp2+(K829-fPower1)*(K829-fPower2)*fRev3/dHighInterp3,1))</f>
        <v>1</v>
      </c>
      <c r="M829" s="8">
        <f ca="1"/>
        <v>1</v>
      </c>
      <c r="N829" s="8">
        <f ca="1"/>
        <v>1</v>
      </c>
      <c r="O829" s="8">
        <f ca="1"/>
        <v>1</v>
      </c>
      <c r="P829" s="8">
        <f ca="1"/>
        <v>1</v>
      </c>
      <c r="Q829" s="8">
        <f ca="1"/>
        <v>1</v>
      </c>
      <c r="S829" s="10" t="str">
        <f t="shared" ca="1" si="128"/>
        <v>-</v>
      </c>
      <c r="T829" s="6" t="str">
        <f t="array" aca="1" ref="T829:Y829" ca="1">IFERROR(IF(S829&lt;fRev1,(SQRT(dLowCoeffB^2+S829*dLowCoeffA*4)-dLowCoeffB)/(dLowCoeffA*2),
(SQRT(dHighCoeffB^2-(fRev1*fPower2*fPower3/dHighInterp1
-fRev2*fPower1*fPower3/dHighInterp2+fRev3*fPower1*fPower2/dHighInterp3-S829)
*dHighCoeffA*4)+dHighCoeffB)/(dHighCoeffA*2)),"-")</f>
        <v>-</v>
      </c>
      <c r="U829" s="3" t="str">
        <f ca="1"/>
        <v>-</v>
      </c>
      <c r="V829" s="3" t="str">
        <f ca="1"/>
        <v>-</v>
      </c>
      <c r="W829" s="3" t="str">
        <f ca="1"/>
        <v>-</v>
      </c>
      <c r="X829" s="3" t="str">
        <f ca="1"/>
        <v>-</v>
      </c>
      <c r="Y829" s="3" t="str">
        <f ca="1"/>
        <v>-</v>
      </c>
    </row>
    <row r="830" spans="1:25" x14ac:dyDescent="0.25">
      <c r="A830">
        <v>828</v>
      </c>
      <c r="B830" s="9">
        <f t="shared" si="107"/>
        <v>23</v>
      </c>
      <c r="C830" s="3">
        <f t="shared" ca="1" si="120"/>
        <v>6</v>
      </c>
      <c r="D830">
        <f t="shared" ca="1" si="121"/>
        <v>623.75860999999998</v>
      </c>
      <c r="E830" s="8">
        <f t="shared" ca="1" si="122"/>
        <v>1</v>
      </c>
      <c r="F830" s="8">
        <f t="shared" ca="1" si="123"/>
        <v>572</v>
      </c>
      <c r="G830" s="8">
        <f t="shared" ca="1" si="124"/>
        <v>2.5599595122592596</v>
      </c>
      <c r="H830" s="8" t="str">
        <f t="shared" ca="1" si="125"/>
        <v>-</v>
      </c>
      <c r="I830" s="8" t="str">
        <f t="shared" ca="1" si="126"/>
        <v>-</v>
      </c>
      <c r="K830" s="7">
        <f t="shared" ca="1" si="119"/>
        <v>623.75860999999998</v>
      </c>
      <c r="L830" s="7">
        <f t="array" aca="1" ref="L830:Q830" ca="1">IF(K830&lt;fPower1,(fPower1-K830)*K830*fRev0/dLowInterp1+(K830-fPower0)*K830*fRev1/dLowInterp2,
IF(K830&lt;fPower3,(K830-fPower2)*(K830-fPower3)*fRev1/dHighInterp1-(K830-fPower1)*(K830-fPower3)*fRev2/dHighInterp2+(K830-fPower1)*(K830-fPower2)*fRev3/dHighInterp3,1))</f>
        <v>1</v>
      </c>
      <c r="M830" s="8">
        <f ca="1"/>
        <v>1</v>
      </c>
      <c r="N830" s="8">
        <f ca="1"/>
        <v>1</v>
      </c>
      <c r="O830" s="8">
        <f ca="1"/>
        <v>1</v>
      </c>
      <c r="P830" s="8">
        <f ca="1"/>
        <v>1</v>
      </c>
      <c r="Q830" s="8">
        <f ca="1"/>
        <v>1</v>
      </c>
      <c r="S830" s="10" t="str">
        <f t="shared" ca="1" si="128"/>
        <v>-</v>
      </c>
      <c r="T830" s="6" t="str">
        <f t="array" aca="1" ref="T830:Y830" ca="1">IFERROR(IF(S830&lt;fRev1,(SQRT(dLowCoeffB^2+S830*dLowCoeffA*4)-dLowCoeffB)/(dLowCoeffA*2),
(SQRT(dHighCoeffB^2-(fRev1*fPower2*fPower3/dHighInterp1
-fRev2*fPower1*fPower3/dHighInterp2+fRev3*fPower1*fPower2/dHighInterp3-S830)
*dHighCoeffA*4)+dHighCoeffB)/(dHighCoeffA*2)),"-")</f>
        <v>-</v>
      </c>
      <c r="U830" s="3" t="str">
        <f ca="1"/>
        <v>-</v>
      </c>
      <c r="V830" s="3" t="str">
        <f ca="1"/>
        <v>-</v>
      </c>
      <c r="W830" s="3" t="str">
        <f ca="1"/>
        <v>-</v>
      </c>
      <c r="X830" s="3" t="str">
        <f ca="1"/>
        <v>-</v>
      </c>
      <c r="Y830" s="3" t="str">
        <f ca="1"/>
        <v>-</v>
      </c>
    </row>
    <row r="831" spans="1:25" x14ac:dyDescent="0.25">
      <c r="A831">
        <v>829</v>
      </c>
      <c r="B831" s="9">
        <f t="shared" si="107"/>
        <v>23.027777777777779</v>
      </c>
      <c r="C831" s="3">
        <f t="shared" ca="1" si="120"/>
        <v>6</v>
      </c>
      <c r="D831">
        <f t="shared" ca="1" si="121"/>
        <v>623.75860999999998</v>
      </c>
      <c r="E831" s="8">
        <f t="shared" ca="1" si="122"/>
        <v>1</v>
      </c>
      <c r="F831" s="8">
        <f t="shared" ca="1" si="123"/>
        <v>572</v>
      </c>
      <c r="G831" s="8">
        <f t="shared" ca="1" si="124"/>
        <v>2.5643730925061732</v>
      </c>
      <c r="H831" s="8" t="str">
        <f t="shared" ca="1" si="125"/>
        <v>-</v>
      </c>
      <c r="I831" s="8" t="str">
        <f t="shared" ca="1" si="126"/>
        <v>-</v>
      </c>
      <c r="K831" s="7">
        <f t="shared" ca="1" si="119"/>
        <v>623.75860999999998</v>
      </c>
      <c r="L831" s="7">
        <f t="array" aca="1" ref="L831:Q831" ca="1">IF(K831&lt;fPower1,(fPower1-K831)*K831*fRev0/dLowInterp1+(K831-fPower0)*K831*fRev1/dLowInterp2,
IF(K831&lt;fPower3,(K831-fPower2)*(K831-fPower3)*fRev1/dHighInterp1-(K831-fPower1)*(K831-fPower3)*fRev2/dHighInterp2+(K831-fPower1)*(K831-fPower2)*fRev3/dHighInterp3,1))</f>
        <v>1</v>
      </c>
      <c r="M831" s="8">
        <f ca="1"/>
        <v>1</v>
      </c>
      <c r="N831" s="8">
        <f ca="1"/>
        <v>1</v>
      </c>
      <c r="O831" s="8">
        <f ca="1"/>
        <v>1</v>
      </c>
      <c r="P831" s="8">
        <f ca="1"/>
        <v>1</v>
      </c>
      <c r="Q831" s="8">
        <f ca="1"/>
        <v>1</v>
      </c>
      <c r="S831" s="10" t="str">
        <f t="shared" ca="1" si="128"/>
        <v>-</v>
      </c>
      <c r="T831" s="6" t="str">
        <f t="array" aca="1" ref="T831:Y831" ca="1">IFERROR(IF(S831&lt;fRev1,(SQRT(dLowCoeffB^2+S831*dLowCoeffA*4)-dLowCoeffB)/(dLowCoeffA*2),
(SQRT(dHighCoeffB^2-(fRev1*fPower2*fPower3/dHighInterp1
-fRev2*fPower1*fPower3/dHighInterp2+fRev3*fPower1*fPower2/dHighInterp3-S831)
*dHighCoeffA*4)+dHighCoeffB)/(dHighCoeffA*2)),"-")</f>
        <v>-</v>
      </c>
      <c r="U831" s="3" t="str">
        <f ca="1"/>
        <v>-</v>
      </c>
      <c r="V831" s="3" t="str">
        <f ca="1"/>
        <v>-</v>
      </c>
      <c r="W831" s="3" t="str">
        <f ca="1"/>
        <v>-</v>
      </c>
      <c r="X831" s="3" t="str">
        <f ca="1"/>
        <v>-</v>
      </c>
      <c r="Y831" s="3" t="str">
        <f ca="1"/>
        <v>-</v>
      </c>
    </row>
    <row r="832" spans="1:25" x14ac:dyDescent="0.25">
      <c r="A832">
        <v>830</v>
      </c>
      <c r="B832" s="9">
        <f t="shared" si="107"/>
        <v>23.055555555555557</v>
      </c>
      <c r="C832" s="3">
        <f t="shared" ca="1" si="120"/>
        <v>6</v>
      </c>
      <c r="D832">
        <f t="shared" ca="1" si="121"/>
        <v>623.75860999999998</v>
      </c>
      <c r="E832" s="8">
        <f t="shared" ca="1" si="122"/>
        <v>1</v>
      </c>
      <c r="F832" s="8">
        <f t="shared" ca="1" si="123"/>
        <v>572</v>
      </c>
      <c r="G832" s="8">
        <f t="shared" ca="1" si="124"/>
        <v>2.5687866727530868</v>
      </c>
      <c r="H832" s="8" t="str">
        <f t="shared" ca="1" si="125"/>
        <v>-</v>
      </c>
      <c r="I832" s="8" t="str">
        <f t="shared" ca="1" si="126"/>
        <v>-</v>
      </c>
      <c r="K832" s="7">
        <f t="shared" ca="1" si="119"/>
        <v>623.75860999999998</v>
      </c>
      <c r="L832" s="7">
        <f t="array" aca="1" ref="L832:Q832" ca="1">IF(K832&lt;fPower1,(fPower1-K832)*K832*fRev0/dLowInterp1+(K832-fPower0)*K832*fRev1/dLowInterp2,
IF(K832&lt;fPower3,(K832-fPower2)*(K832-fPower3)*fRev1/dHighInterp1-(K832-fPower1)*(K832-fPower3)*fRev2/dHighInterp2+(K832-fPower1)*(K832-fPower2)*fRev3/dHighInterp3,1))</f>
        <v>1</v>
      </c>
      <c r="M832" s="8">
        <f ca="1"/>
        <v>1</v>
      </c>
      <c r="N832" s="8">
        <f ca="1"/>
        <v>1</v>
      </c>
      <c r="O832" s="8">
        <f ca="1"/>
        <v>1</v>
      </c>
      <c r="P832" s="8">
        <f ca="1"/>
        <v>1</v>
      </c>
      <c r="Q832" s="8">
        <f ca="1"/>
        <v>1</v>
      </c>
      <c r="S832" s="10" t="str">
        <f t="shared" ca="1" si="128"/>
        <v>-</v>
      </c>
      <c r="T832" s="6" t="str">
        <f t="array" aca="1" ref="T832:Y832" ca="1">IFERROR(IF(S832&lt;fRev1,(SQRT(dLowCoeffB^2+S832*dLowCoeffA*4)-dLowCoeffB)/(dLowCoeffA*2),
(SQRT(dHighCoeffB^2-(fRev1*fPower2*fPower3/dHighInterp1
-fRev2*fPower1*fPower3/dHighInterp2+fRev3*fPower1*fPower2/dHighInterp3-S832)
*dHighCoeffA*4)+dHighCoeffB)/(dHighCoeffA*2)),"-")</f>
        <v>-</v>
      </c>
      <c r="U832" s="3" t="str">
        <f ca="1"/>
        <v>-</v>
      </c>
      <c r="V832" s="3" t="str">
        <f ca="1"/>
        <v>-</v>
      </c>
      <c r="W832" s="3" t="str">
        <f ca="1"/>
        <v>-</v>
      </c>
      <c r="X832" s="3" t="str">
        <f ca="1"/>
        <v>-</v>
      </c>
      <c r="Y832" s="3" t="str">
        <f ca="1"/>
        <v>-</v>
      </c>
    </row>
    <row r="833" spans="1:25" x14ac:dyDescent="0.25">
      <c r="A833">
        <v>831</v>
      </c>
      <c r="B833" s="9">
        <f t="shared" si="107"/>
        <v>23.083333333333332</v>
      </c>
      <c r="C833" s="3">
        <f t="shared" ca="1" si="120"/>
        <v>6</v>
      </c>
      <c r="D833">
        <f t="shared" ca="1" si="121"/>
        <v>623.75860999999998</v>
      </c>
      <c r="E833" s="8">
        <f t="shared" ca="1" si="122"/>
        <v>1</v>
      </c>
      <c r="F833" s="8">
        <f t="shared" ca="1" si="123"/>
        <v>572</v>
      </c>
      <c r="G833" s="8">
        <f t="shared" ca="1" si="124"/>
        <v>2.5732002530000004</v>
      </c>
      <c r="H833" s="8" t="str">
        <f t="shared" ca="1" si="125"/>
        <v>-</v>
      </c>
      <c r="I833" s="8" t="str">
        <f t="shared" ca="1" si="126"/>
        <v>-</v>
      </c>
      <c r="K833" s="7">
        <f t="shared" ca="1" si="119"/>
        <v>623.75860999999998</v>
      </c>
      <c r="L833" s="7">
        <f t="array" aca="1" ref="L833:Q833" ca="1">IF(K833&lt;fPower1,(fPower1-K833)*K833*fRev0/dLowInterp1+(K833-fPower0)*K833*fRev1/dLowInterp2,
IF(K833&lt;fPower3,(K833-fPower2)*(K833-fPower3)*fRev1/dHighInterp1-(K833-fPower1)*(K833-fPower3)*fRev2/dHighInterp2+(K833-fPower1)*(K833-fPower2)*fRev3/dHighInterp3,1))</f>
        <v>1</v>
      </c>
      <c r="M833" s="8">
        <f ca="1"/>
        <v>1</v>
      </c>
      <c r="N833" s="8">
        <f ca="1"/>
        <v>1</v>
      </c>
      <c r="O833" s="8">
        <f ca="1"/>
        <v>1</v>
      </c>
      <c r="P833" s="8">
        <f ca="1"/>
        <v>1</v>
      </c>
      <c r="Q833" s="8">
        <f ca="1"/>
        <v>1</v>
      </c>
      <c r="S833" s="10" t="str">
        <f t="shared" ca="1" si="128"/>
        <v>-</v>
      </c>
      <c r="T833" s="6" t="str">
        <f t="array" aca="1" ref="T833:Y833" ca="1">IFERROR(IF(S833&lt;fRev1,(SQRT(dLowCoeffB^2+S833*dLowCoeffA*4)-dLowCoeffB)/(dLowCoeffA*2),
(SQRT(dHighCoeffB^2-(fRev1*fPower2*fPower3/dHighInterp1
-fRev2*fPower1*fPower3/dHighInterp2+fRev3*fPower1*fPower2/dHighInterp3-S833)
*dHighCoeffA*4)+dHighCoeffB)/(dHighCoeffA*2)),"-")</f>
        <v>-</v>
      </c>
      <c r="U833" s="3" t="str">
        <f ca="1"/>
        <v>-</v>
      </c>
      <c r="V833" s="3" t="str">
        <f ca="1"/>
        <v>-</v>
      </c>
      <c r="W833" s="3" t="str">
        <f ca="1"/>
        <v>-</v>
      </c>
      <c r="X833" s="3" t="str">
        <f ca="1"/>
        <v>-</v>
      </c>
      <c r="Y833" s="3" t="str">
        <f ca="1"/>
        <v>-</v>
      </c>
    </row>
    <row r="834" spans="1:25" x14ac:dyDescent="0.25">
      <c r="A834">
        <v>832</v>
      </c>
      <c r="B834" s="9">
        <f t="shared" si="107"/>
        <v>23.111111111111111</v>
      </c>
      <c r="C834" s="3">
        <f t="shared" ca="1" si="120"/>
        <v>6</v>
      </c>
      <c r="D834">
        <f t="shared" ca="1" si="121"/>
        <v>623.75860999999998</v>
      </c>
      <c r="E834" s="8">
        <f t="shared" ca="1" si="122"/>
        <v>1</v>
      </c>
      <c r="F834" s="8">
        <f t="shared" ca="1" si="123"/>
        <v>572</v>
      </c>
      <c r="G834" s="8">
        <f t="shared" ca="1" si="124"/>
        <v>2.5776138332469141</v>
      </c>
      <c r="H834" s="8" t="str">
        <f t="shared" ca="1" si="125"/>
        <v>-</v>
      </c>
      <c r="I834" s="8" t="str">
        <f t="shared" ca="1" si="126"/>
        <v>-</v>
      </c>
      <c r="K834" s="7">
        <f t="shared" ref="K834:K902" ca="1" si="129">D834</f>
        <v>623.75860999999998</v>
      </c>
      <c r="L834" s="7">
        <f t="array" aca="1" ref="L834:Q834" ca="1">IF(K834&lt;fPower1,(fPower1-K834)*K834*fRev0/dLowInterp1+(K834-fPower0)*K834*fRev1/dLowInterp2,
IF(K834&lt;fPower3,(K834-fPower2)*(K834-fPower3)*fRev1/dHighInterp1-(K834-fPower1)*(K834-fPower3)*fRev2/dHighInterp2+(K834-fPower1)*(K834-fPower2)*fRev3/dHighInterp3,1))</f>
        <v>1</v>
      </c>
      <c r="M834" s="8">
        <f ca="1"/>
        <v>1</v>
      </c>
      <c r="N834" s="8">
        <f ca="1"/>
        <v>1</v>
      </c>
      <c r="O834" s="8">
        <f ca="1"/>
        <v>1</v>
      </c>
      <c r="P834" s="8">
        <f ca="1"/>
        <v>1</v>
      </c>
      <c r="Q834" s="8">
        <f ca="1"/>
        <v>1</v>
      </c>
      <c r="S834" s="10" t="str">
        <f t="shared" ca="1" si="128"/>
        <v>-</v>
      </c>
      <c r="T834" s="6" t="str">
        <f t="array" aca="1" ref="T834:Y834" ca="1">IFERROR(IF(S834&lt;fRev1,(SQRT(dLowCoeffB^2+S834*dLowCoeffA*4)-dLowCoeffB)/(dLowCoeffA*2),
(SQRT(dHighCoeffB^2-(fRev1*fPower2*fPower3/dHighInterp1
-fRev2*fPower1*fPower3/dHighInterp2+fRev3*fPower1*fPower2/dHighInterp3-S834)
*dHighCoeffA*4)+dHighCoeffB)/(dHighCoeffA*2)),"-")</f>
        <v>-</v>
      </c>
      <c r="U834" s="3" t="str">
        <f ca="1"/>
        <v>-</v>
      </c>
      <c r="V834" s="3" t="str">
        <f ca="1"/>
        <v>-</v>
      </c>
      <c r="W834" s="3" t="str">
        <f ca="1"/>
        <v>-</v>
      </c>
      <c r="X834" s="3" t="str">
        <f ca="1"/>
        <v>-</v>
      </c>
      <c r="Y834" s="3" t="str">
        <f ca="1"/>
        <v>-</v>
      </c>
    </row>
    <row r="835" spans="1:25" x14ac:dyDescent="0.25">
      <c r="A835">
        <v>833</v>
      </c>
      <c r="B835" s="9">
        <f t="shared" si="107"/>
        <v>23.138888888888889</v>
      </c>
      <c r="C835" s="3">
        <f t="shared" ref="C835:C902" ca="1" si="130">MAX(COUNTIFS(ShiftGears,"&lt;="&amp;MaxGear,ShiftPointsUse,"&lt;="&amp;D834+CarSetPower)+1,C834)</f>
        <v>6</v>
      </c>
      <c r="D835">
        <f t="shared" ref="D835:D898" ca="1" si="131">MIN(IF(C835&gt;C834,I834,D834+CarSetPower),INDEX(fPower3,C835))</f>
        <v>623.75860999999998</v>
      </c>
      <c r="E835" s="8">
        <f t="shared" ref="E835:E902" ca="1" si="132">INDEX(L835:Q835,C835)</f>
        <v>1</v>
      </c>
      <c r="F835" s="8">
        <f t="shared" ref="F835:F898" ca="1" si="133">MIN(E835*INDEX(MaxSpeed,C835)*CarSetMult,F834+AccelCap)</f>
        <v>572</v>
      </c>
      <c r="G835" s="8">
        <f t="shared" ref="G835:G898" ca="1" si="134">G834+F835/36/3600</f>
        <v>2.5820274134938277</v>
      </c>
      <c r="H835" s="8" t="str">
        <f t="shared" ref="H835:H902" ca="1" si="135">IF(C835&lt;MaxGear,F835/INDEX(MaxSpeed,C835+1)/CarSetMult,"-")</f>
        <v>-</v>
      </c>
      <c r="I835" s="8" t="str">
        <f t="shared" ref="I835:I902" ca="1" si="136">IF(C835&lt;MaxGear,INDEX(T835:Y835,C835+1),"-")</f>
        <v>-</v>
      </c>
      <c r="K835" s="7">
        <f t="shared" ca="1" si="129"/>
        <v>623.75860999999998</v>
      </c>
      <c r="L835" s="7">
        <f t="array" aca="1" ref="L835:Q835" ca="1">IF(K835&lt;fPower1,(fPower1-K835)*K835*fRev0/dLowInterp1+(K835-fPower0)*K835*fRev1/dLowInterp2,
IF(K835&lt;fPower3,(K835-fPower2)*(K835-fPower3)*fRev1/dHighInterp1-(K835-fPower1)*(K835-fPower3)*fRev2/dHighInterp2+(K835-fPower1)*(K835-fPower2)*fRev3/dHighInterp3,1))</f>
        <v>1</v>
      </c>
      <c r="M835" s="8">
        <f ca="1"/>
        <v>1</v>
      </c>
      <c r="N835" s="8">
        <f ca="1"/>
        <v>1</v>
      </c>
      <c r="O835" s="8">
        <f ca="1"/>
        <v>1</v>
      </c>
      <c r="P835" s="8">
        <f ca="1"/>
        <v>1</v>
      </c>
      <c r="Q835" s="8">
        <f ca="1"/>
        <v>1</v>
      </c>
      <c r="S835" s="10" t="str">
        <f t="shared" ca="1" si="128"/>
        <v>-</v>
      </c>
      <c r="T835" s="6" t="str">
        <f t="array" aca="1" ref="T835:Y835" ca="1">IFERROR(IF(S835&lt;fRev1,(SQRT(dLowCoeffB^2+S835*dLowCoeffA*4)-dLowCoeffB)/(dLowCoeffA*2),
(SQRT(dHighCoeffB^2-(fRev1*fPower2*fPower3/dHighInterp1
-fRev2*fPower1*fPower3/dHighInterp2+fRev3*fPower1*fPower2/dHighInterp3-S835)
*dHighCoeffA*4)+dHighCoeffB)/(dHighCoeffA*2)),"-")</f>
        <v>-</v>
      </c>
      <c r="U835" s="3" t="str">
        <f ca="1"/>
        <v>-</v>
      </c>
      <c r="V835" s="3" t="str">
        <f ca="1"/>
        <v>-</v>
      </c>
      <c r="W835" s="3" t="str">
        <f ca="1"/>
        <v>-</v>
      </c>
      <c r="X835" s="3" t="str">
        <f ca="1"/>
        <v>-</v>
      </c>
      <c r="Y835" s="3" t="str">
        <f ca="1"/>
        <v>-</v>
      </c>
    </row>
    <row r="836" spans="1:25" x14ac:dyDescent="0.25">
      <c r="A836">
        <v>834</v>
      </c>
      <c r="B836" s="9">
        <f t="shared" si="107"/>
        <v>23.166666666666668</v>
      </c>
      <c r="C836" s="3">
        <f t="shared" ca="1" si="130"/>
        <v>6</v>
      </c>
      <c r="D836">
        <f t="shared" ca="1" si="131"/>
        <v>623.75860999999998</v>
      </c>
      <c r="E836" s="8">
        <f t="shared" ca="1" si="132"/>
        <v>1</v>
      </c>
      <c r="F836" s="8">
        <f t="shared" ca="1" si="133"/>
        <v>572</v>
      </c>
      <c r="G836" s="8">
        <f t="shared" ca="1" si="134"/>
        <v>2.5864409937407413</v>
      </c>
      <c r="H836" s="8" t="str">
        <f t="shared" ca="1" si="135"/>
        <v>-</v>
      </c>
      <c r="I836" s="8" t="str">
        <f t="shared" ca="1" si="136"/>
        <v>-</v>
      </c>
      <c r="K836" s="7">
        <f t="shared" ca="1" si="129"/>
        <v>623.75860999999998</v>
      </c>
      <c r="L836" s="7">
        <f t="array" aca="1" ref="L836:Q836" ca="1">IF(K836&lt;fPower1,(fPower1-K836)*K836*fRev0/dLowInterp1+(K836-fPower0)*K836*fRev1/dLowInterp2,
IF(K836&lt;fPower3,(K836-fPower2)*(K836-fPower3)*fRev1/dHighInterp1-(K836-fPower1)*(K836-fPower3)*fRev2/dHighInterp2+(K836-fPower1)*(K836-fPower2)*fRev3/dHighInterp3,1))</f>
        <v>1</v>
      </c>
      <c r="M836" s="8">
        <f ca="1"/>
        <v>1</v>
      </c>
      <c r="N836" s="8">
        <f ca="1"/>
        <v>1</v>
      </c>
      <c r="O836" s="8">
        <f ca="1"/>
        <v>1</v>
      </c>
      <c r="P836" s="8">
        <f ca="1"/>
        <v>1</v>
      </c>
      <c r="Q836" s="8">
        <f ca="1"/>
        <v>1</v>
      </c>
      <c r="S836" s="10" t="str">
        <f t="shared" ca="1" si="128"/>
        <v>-</v>
      </c>
      <c r="T836" s="6" t="str">
        <f t="array" aca="1" ref="T836:Y836" ca="1">IFERROR(IF(S836&lt;fRev1,(SQRT(dLowCoeffB^2+S836*dLowCoeffA*4)-dLowCoeffB)/(dLowCoeffA*2),
(SQRT(dHighCoeffB^2-(fRev1*fPower2*fPower3/dHighInterp1
-fRev2*fPower1*fPower3/dHighInterp2+fRev3*fPower1*fPower2/dHighInterp3-S836)
*dHighCoeffA*4)+dHighCoeffB)/(dHighCoeffA*2)),"-")</f>
        <v>-</v>
      </c>
      <c r="U836" s="3" t="str">
        <f ca="1"/>
        <v>-</v>
      </c>
      <c r="V836" s="3" t="str">
        <f ca="1"/>
        <v>-</v>
      </c>
      <c r="W836" s="3" t="str">
        <f ca="1"/>
        <v>-</v>
      </c>
      <c r="X836" s="3" t="str">
        <f ca="1"/>
        <v>-</v>
      </c>
      <c r="Y836" s="3" t="str">
        <f ca="1"/>
        <v>-</v>
      </c>
    </row>
    <row r="837" spans="1:25" x14ac:dyDescent="0.25">
      <c r="A837">
        <v>835</v>
      </c>
      <c r="B837" s="9">
        <f t="shared" si="107"/>
        <v>23.194444444444443</v>
      </c>
      <c r="C837" s="3">
        <f t="shared" ca="1" si="130"/>
        <v>6</v>
      </c>
      <c r="D837">
        <f t="shared" ca="1" si="131"/>
        <v>623.75860999999998</v>
      </c>
      <c r="E837" s="8">
        <f t="shared" ca="1" si="132"/>
        <v>1</v>
      </c>
      <c r="F837" s="8">
        <f t="shared" ca="1" si="133"/>
        <v>572</v>
      </c>
      <c r="G837" s="8">
        <f t="shared" ca="1" si="134"/>
        <v>2.590854573987655</v>
      </c>
      <c r="H837" s="8" t="str">
        <f t="shared" ca="1" si="135"/>
        <v>-</v>
      </c>
      <c r="I837" s="8" t="str">
        <f t="shared" ca="1" si="136"/>
        <v>-</v>
      </c>
      <c r="K837" s="7">
        <f t="shared" ca="1" si="129"/>
        <v>623.75860999999998</v>
      </c>
      <c r="L837" s="7">
        <f t="array" aca="1" ref="L837:Q837" ca="1">IF(K837&lt;fPower1,(fPower1-K837)*K837*fRev0/dLowInterp1+(K837-fPower0)*K837*fRev1/dLowInterp2,
IF(K837&lt;fPower3,(K837-fPower2)*(K837-fPower3)*fRev1/dHighInterp1-(K837-fPower1)*(K837-fPower3)*fRev2/dHighInterp2+(K837-fPower1)*(K837-fPower2)*fRev3/dHighInterp3,1))</f>
        <v>1</v>
      </c>
      <c r="M837" s="8">
        <f ca="1"/>
        <v>1</v>
      </c>
      <c r="N837" s="8">
        <f ca="1"/>
        <v>1</v>
      </c>
      <c r="O837" s="8">
        <f ca="1"/>
        <v>1</v>
      </c>
      <c r="P837" s="8">
        <f ca="1"/>
        <v>1</v>
      </c>
      <c r="Q837" s="8">
        <f ca="1"/>
        <v>1</v>
      </c>
      <c r="S837" s="10" t="str">
        <f t="shared" ca="1" si="128"/>
        <v>-</v>
      </c>
      <c r="T837" s="6" t="str">
        <f t="array" aca="1" ref="T837:Y837" ca="1">IFERROR(IF(S837&lt;fRev1,(SQRT(dLowCoeffB^2+S837*dLowCoeffA*4)-dLowCoeffB)/(dLowCoeffA*2),
(SQRT(dHighCoeffB^2-(fRev1*fPower2*fPower3/dHighInterp1
-fRev2*fPower1*fPower3/dHighInterp2+fRev3*fPower1*fPower2/dHighInterp3-S837)
*dHighCoeffA*4)+dHighCoeffB)/(dHighCoeffA*2)),"-")</f>
        <v>-</v>
      </c>
      <c r="U837" s="3" t="str">
        <f ca="1"/>
        <v>-</v>
      </c>
      <c r="V837" s="3" t="str">
        <f ca="1"/>
        <v>-</v>
      </c>
      <c r="W837" s="3" t="str">
        <f ca="1"/>
        <v>-</v>
      </c>
      <c r="X837" s="3" t="str">
        <f ca="1"/>
        <v>-</v>
      </c>
      <c r="Y837" s="3" t="str">
        <f ca="1"/>
        <v>-</v>
      </c>
    </row>
    <row r="838" spans="1:25" x14ac:dyDescent="0.25">
      <c r="A838">
        <v>836</v>
      </c>
      <c r="B838" s="9">
        <f t="shared" si="107"/>
        <v>23.222222222222221</v>
      </c>
      <c r="C838" s="3">
        <f t="shared" ca="1" si="130"/>
        <v>6</v>
      </c>
      <c r="D838">
        <f t="shared" ca="1" si="131"/>
        <v>623.75860999999998</v>
      </c>
      <c r="E838" s="8">
        <f t="shared" ca="1" si="132"/>
        <v>1</v>
      </c>
      <c r="F838" s="8">
        <f t="shared" ca="1" si="133"/>
        <v>572</v>
      </c>
      <c r="G838" s="8">
        <f t="shared" ca="1" si="134"/>
        <v>2.5952681542345686</v>
      </c>
      <c r="H838" s="8" t="str">
        <f t="shared" ca="1" si="135"/>
        <v>-</v>
      </c>
      <c r="I838" s="8" t="str">
        <f t="shared" ca="1" si="136"/>
        <v>-</v>
      </c>
      <c r="K838" s="7">
        <f t="shared" ca="1" si="129"/>
        <v>623.75860999999998</v>
      </c>
      <c r="L838" s="7">
        <f t="array" aca="1" ref="L838:Q838" ca="1">IF(K838&lt;fPower1,(fPower1-K838)*K838*fRev0/dLowInterp1+(K838-fPower0)*K838*fRev1/dLowInterp2,
IF(K838&lt;fPower3,(K838-fPower2)*(K838-fPower3)*fRev1/dHighInterp1-(K838-fPower1)*(K838-fPower3)*fRev2/dHighInterp2+(K838-fPower1)*(K838-fPower2)*fRev3/dHighInterp3,1))</f>
        <v>1</v>
      </c>
      <c r="M838" s="8">
        <f ca="1"/>
        <v>1</v>
      </c>
      <c r="N838" s="8">
        <f ca="1"/>
        <v>1</v>
      </c>
      <c r="O838" s="8">
        <f ca="1"/>
        <v>1</v>
      </c>
      <c r="P838" s="8">
        <f ca="1"/>
        <v>1</v>
      </c>
      <c r="Q838" s="8">
        <f ca="1"/>
        <v>1</v>
      </c>
      <c r="S838" s="10" t="str">
        <f t="shared" ca="1" si="128"/>
        <v>-</v>
      </c>
      <c r="T838" s="6" t="str">
        <f t="array" aca="1" ref="T838:Y838" ca="1">IFERROR(IF(S838&lt;fRev1,(SQRT(dLowCoeffB^2+S838*dLowCoeffA*4)-dLowCoeffB)/(dLowCoeffA*2),
(SQRT(dHighCoeffB^2-(fRev1*fPower2*fPower3/dHighInterp1
-fRev2*fPower1*fPower3/dHighInterp2+fRev3*fPower1*fPower2/dHighInterp3-S838)
*dHighCoeffA*4)+dHighCoeffB)/(dHighCoeffA*2)),"-")</f>
        <v>-</v>
      </c>
      <c r="U838" s="3" t="str">
        <f ca="1"/>
        <v>-</v>
      </c>
      <c r="V838" s="3" t="str">
        <f ca="1"/>
        <v>-</v>
      </c>
      <c r="W838" s="3" t="str">
        <f ca="1"/>
        <v>-</v>
      </c>
      <c r="X838" s="3" t="str">
        <f ca="1"/>
        <v>-</v>
      </c>
      <c r="Y838" s="3" t="str">
        <f ca="1"/>
        <v>-</v>
      </c>
    </row>
    <row r="839" spans="1:25" x14ac:dyDescent="0.25">
      <c r="A839">
        <v>837</v>
      </c>
      <c r="B839" s="9">
        <f t="shared" si="107"/>
        <v>23.25</v>
      </c>
      <c r="C839" s="3">
        <f t="shared" ca="1" si="130"/>
        <v>6</v>
      </c>
      <c r="D839">
        <f t="shared" ca="1" si="131"/>
        <v>623.75860999999998</v>
      </c>
      <c r="E839" s="8">
        <f t="shared" ca="1" si="132"/>
        <v>1</v>
      </c>
      <c r="F839" s="8">
        <f t="shared" ca="1" si="133"/>
        <v>572</v>
      </c>
      <c r="G839" s="8">
        <f t="shared" ca="1" si="134"/>
        <v>2.5996817344814822</v>
      </c>
      <c r="H839" s="8" t="str">
        <f t="shared" ca="1" si="135"/>
        <v>-</v>
      </c>
      <c r="I839" s="8" t="str">
        <f t="shared" ca="1" si="136"/>
        <v>-</v>
      </c>
      <c r="K839" s="7">
        <f t="shared" ca="1" si="129"/>
        <v>623.75860999999998</v>
      </c>
      <c r="L839" s="7">
        <f t="array" aca="1" ref="L839:Q839" ca="1">IF(K839&lt;fPower1,(fPower1-K839)*K839*fRev0/dLowInterp1+(K839-fPower0)*K839*fRev1/dLowInterp2,
IF(K839&lt;fPower3,(K839-fPower2)*(K839-fPower3)*fRev1/dHighInterp1-(K839-fPower1)*(K839-fPower3)*fRev2/dHighInterp2+(K839-fPower1)*(K839-fPower2)*fRev3/dHighInterp3,1))</f>
        <v>1</v>
      </c>
      <c r="M839" s="8">
        <f ca="1"/>
        <v>1</v>
      </c>
      <c r="N839" s="8">
        <f ca="1"/>
        <v>1</v>
      </c>
      <c r="O839" s="8">
        <f ca="1"/>
        <v>1</v>
      </c>
      <c r="P839" s="8">
        <f ca="1"/>
        <v>1</v>
      </c>
      <c r="Q839" s="8">
        <f ca="1"/>
        <v>1</v>
      </c>
      <c r="S839" s="10" t="str">
        <f t="shared" ca="1" si="128"/>
        <v>-</v>
      </c>
      <c r="T839" s="6" t="str">
        <f t="array" aca="1" ref="T839:Y839" ca="1">IFERROR(IF(S839&lt;fRev1,(SQRT(dLowCoeffB^2+S839*dLowCoeffA*4)-dLowCoeffB)/(dLowCoeffA*2),
(SQRT(dHighCoeffB^2-(fRev1*fPower2*fPower3/dHighInterp1
-fRev2*fPower1*fPower3/dHighInterp2+fRev3*fPower1*fPower2/dHighInterp3-S839)
*dHighCoeffA*4)+dHighCoeffB)/(dHighCoeffA*2)),"-")</f>
        <v>-</v>
      </c>
      <c r="U839" s="3" t="str">
        <f ca="1"/>
        <v>-</v>
      </c>
      <c r="V839" s="3" t="str">
        <f ca="1"/>
        <v>-</v>
      </c>
      <c r="W839" s="3" t="str">
        <f ca="1"/>
        <v>-</v>
      </c>
      <c r="X839" s="3" t="str">
        <f ca="1"/>
        <v>-</v>
      </c>
      <c r="Y839" s="3" t="str">
        <f ca="1"/>
        <v>-</v>
      </c>
    </row>
    <row r="840" spans="1:25" x14ac:dyDescent="0.25">
      <c r="A840">
        <v>838</v>
      </c>
      <c r="B840" s="9">
        <f t="shared" si="107"/>
        <v>23.277777777777779</v>
      </c>
      <c r="C840" s="3">
        <f t="shared" ca="1" si="130"/>
        <v>6</v>
      </c>
      <c r="D840">
        <f t="shared" ca="1" si="131"/>
        <v>623.75860999999998</v>
      </c>
      <c r="E840" s="8">
        <f t="shared" ca="1" si="132"/>
        <v>1</v>
      </c>
      <c r="F840" s="8">
        <f t="shared" ca="1" si="133"/>
        <v>572</v>
      </c>
      <c r="G840" s="8">
        <f t="shared" ca="1" si="134"/>
        <v>2.6040953147283958</v>
      </c>
      <c r="H840" s="8" t="str">
        <f t="shared" ca="1" si="135"/>
        <v>-</v>
      </c>
      <c r="I840" s="8" t="str">
        <f t="shared" ca="1" si="136"/>
        <v>-</v>
      </c>
      <c r="K840" s="7">
        <f t="shared" ca="1" si="129"/>
        <v>623.75860999999998</v>
      </c>
      <c r="L840" s="7">
        <f t="array" aca="1" ref="L840:Q840" ca="1">IF(K840&lt;fPower1,(fPower1-K840)*K840*fRev0/dLowInterp1+(K840-fPower0)*K840*fRev1/dLowInterp2,
IF(K840&lt;fPower3,(K840-fPower2)*(K840-fPower3)*fRev1/dHighInterp1-(K840-fPower1)*(K840-fPower3)*fRev2/dHighInterp2+(K840-fPower1)*(K840-fPower2)*fRev3/dHighInterp3,1))</f>
        <v>1</v>
      </c>
      <c r="M840" s="8">
        <f ca="1"/>
        <v>1</v>
      </c>
      <c r="N840" s="8">
        <f ca="1"/>
        <v>1</v>
      </c>
      <c r="O840" s="8">
        <f ca="1"/>
        <v>1</v>
      </c>
      <c r="P840" s="8">
        <f ca="1"/>
        <v>1</v>
      </c>
      <c r="Q840" s="8">
        <f ca="1"/>
        <v>1</v>
      </c>
      <c r="S840" s="10" t="str">
        <f t="shared" ca="1" si="128"/>
        <v>-</v>
      </c>
      <c r="T840" s="6" t="str">
        <f t="array" aca="1" ref="T840:Y840" ca="1">IFERROR(IF(S840&lt;fRev1,(SQRT(dLowCoeffB^2+S840*dLowCoeffA*4)-dLowCoeffB)/(dLowCoeffA*2),
(SQRT(dHighCoeffB^2-(fRev1*fPower2*fPower3/dHighInterp1
-fRev2*fPower1*fPower3/dHighInterp2+fRev3*fPower1*fPower2/dHighInterp3-S840)
*dHighCoeffA*4)+dHighCoeffB)/(dHighCoeffA*2)),"-")</f>
        <v>-</v>
      </c>
      <c r="U840" s="3" t="str">
        <f ca="1"/>
        <v>-</v>
      </c>
      <c r="V840" s="3" t="str">
        <f ca="1"/>
        <v>-</v>
      </c>
      <c r="W840" s="3" t="str">
        <f ca="1"/>
        <v>-</v>
      </c>
      <c r="X840" s="3" t="str">
        <f ca="1"/>
        <v>-</v>
      </c>
      <c r="Y840" s="3" t="str">
        <f ca="1"/>
        <v>-</v>
      </c>
    </row>
    <row r="841" spans="1:25" x14ac:dyDescent="0.25">
      <c r="A841">
        <v>839</v>
      </c>
      <c r="B841" s="9">
        <f t="shared" si="107"/>
        <v>23.305555555555557</v>
      </c>
      <c r="C841" s="3">
        <f t="shared" ca="1" si="130"/>
        <v>6</v>
      </c>
      <c r="D841">
        <f t="shared" ca="1" si="131"/>
        <v>623.75860999999998</v>
      </c>
      <c r="E841" s="8">
        <f t="shared" ca="1" si="132"/>
        <v>1</v>
      </c>
      <c r="F841" s="8">
        <f t="shared" ca="1" si="133"/>
        <v>572</v>
      </c>
      <c r="G841" s="8">
        <f t="shared" ca="1" si="134"/>
        <v>2.6085088949753095</v>
      </c>
      <c r="H841" s="8" t="str">
        <f t="shared" ca="1" si="135"/>
        <v>-</v>
      </c>
      <c r="I841" s="8" t="str">
        <f t="shared" ca="1" si="136"/>
        <v>-</v>
      </c>
      <c r="K841" s="7">
        <f t="shared" ca="1" si="129"/>
        <v>623.75860999999998</v>
      </c>
      <c r="L841" s="7">
        <f t="array" aca="1" ref="L841:Q841" ca="1">IF(K841&lt;fPower1,(fPower1-K841)*K841*fRev0/dLowInterp1+(K841-fPower0)*K841*fRev1/dLowInterp2,
IF(K841&lt;fPower3,(K841-fPower2)*(K841-fPower3)*fRev1/dHighInterp1-(K841-fPower1)*(K841-fPower3)*fRev2/dHighInterp2+(K841-fPower1)*(K841-fPower2)*fRev3/dHighInterp3,1))</f>
        <v>1</v>
      </c>
      <c r="M841" s="8">
        <f ca="1"/>
        <v>1</v>
      </c>
      <c r="N841" s="8">
        <f ca="1"/>
        <v>1</v>
      </c>
      <c r="O841" s="8">
        <f ca="1"/>
        <v>1</v>
      </c>
      <c r="P841" s="8">
        <f ca="1"/>
        <v>1</v>
      </c>
      <c r="Q841" s="8">
        <f ca="1"/>
        <v>1</v>
      </c>
      <c r="S841" s="10" t="str">
        <f t="shared" ca="1" si="128"/>
        <v>-</v>
      </c>
      <c r="T841" s="6" t="str">
        <f t="array" aca="1" ref="T841:Y841" ca="1">IFERROR(IF(S841&lt;fRev1,(SQRT(dLowCoeffB^2+S841*dLowCoeffA*4)-dLowCoeffB)/(dLowCoeffA*2),
(SQRT(dHighCoeffB^2-(fRev1*fPower2*fPower3/dHighInterp1
-fRev2*fPower1*fPower3/dHighInterp2+fRev3*fPower1*fPower2/dHighInterp3-S841)
*dHighCoeffA*4)+dHighCoeffB)/(dHighCoeffA*2)),"-")</f>
        <v>-</v>
      </c>
      <c r="U841" s="3" t="str">
        <f ca="1"/>
        <v>-</v>
      </c>
      <c r="V841" s="3" t="str">
        <f ca="1"/>
        <v>-</v>
      </c>
      <c r="W841" s="3" t="str">
        <f ca="1"/>
        <v>-</v>
      </c>
      <c r="X841" s="3" t="str">
        <f ca="1"/>
        <v>-</v>
      </c>
      <c r="Y841" s="3" t="str">
        <f ca="1"/>
        <v>-</v>
      </c>
    </row>
    <row r="842" spans="1:25" x14ac:dyDescent="0.25">
      <c r="A842">
        <v>840</v>
      </c>
      <c r="B842" s="9">
        <f t="shared" si="107"/>
        <v>23.333333333333332</v>
      </c>
      <c r="C842" s="3">
        <f t="shared" ca="1" si="130"/>
        <v>6</v>
      </c>
      <c r="D842">
        <f t="shared" ca="1" si="131"/>
        <v>623.75860999999998</v>
      </c>
      <c r="E842" s="8">
        <f t="shared" ca="1" si="132"/>
        <v>1</v>
      </c>
      <c r="F842" s="8">
        <f t="shared" ca="1" si="133"/>
        <v>572</v>
      </c>
      <c r="G842" s="8">
        <f t="shared" ca="1" si="134"/>
        <v>2.6129224752222231</v>
      </c>
      <c r="H842" s="8" t="str">
        <f t="shared" ca="1" si="135"/>
        <v>-</v>
      </c>
      <c r="I842" s="8" t="str">
        <f t="shared" ca="1" si="136"/>
        <v>-</v>
      </c>
      <c r="K842" s="7">
        <f t="shared" ca="1" si="129"/>
        <v>623.75860999999998</v>
      </c>
      <c r="L842" s="7">
        <f t="array" aca="1" ref="L842:Q842" ca="1">IF(K842&lt;fPower1,(fPower1-K842)*K842*fRev0/dLowInterp1+(K842-fPower0)*K842*fRev1/dLowInterp2,
IF(K842&lt;fPower3,(K842-fPower2)*(K842-fPower3)*fRev1/dHighInterp1-(K842-fPower1)*(K842-fPower3)*fRev2/dHighInterp2+(K842-fPower1)*(K842-fPower2)*fRev3/dHighInterp3,1))</f>
        <v>1</v>
      </c>
      <c r="M842" s="8">
        <f ca="1"/>
        <v>1</v>
      </c>
      <c r="N842" s="8">
        <f ca="1"/>
        <v>1</v>
      </c>
      <c r="O842" s="8">
        <f ca="1"/>
        <v>1</v>
      </c>
      <c r="P842" s="8">
        <f ca="1"/>
        <v>1</v>
      </c>
      <c r="Q842" s="8">
        <f ca="1"/>
        <v>1</v>
      </c>
      <c r="S842" s="10" t="str">
        <f t="shared" ca="1" si="128"/>
        <v>-</v>
      </c>
      <c r="T842" s="6" t="str">
        <f t="array" aca="1" ref="T842:Y842" ca="1">IFERROR(IF(S842&lt;fRev1,(SQRT(dLowCoeffB^2+S842*dLowCoeffA*4)-dLowCoeffB)/(dLowCoeffA*2),
(SQRT(dHighCoeffB^2-(fRev1*fPower2*fPower3/dHighInterp1
-fRev2*fPower1*fPower3/dHighInterp2+fRev3*fPower1*fPower2/dHighInterp3-S842)
*dHighCoeffA*4)+dHighCoeffB)/(dHighCoeffA*2)),"-")</f>
        <v>-</v>
      </c>
      <c r="U842" s="3" t="str">
        <f ca="1"/>
        <v>-</v>
      </c>
      <c r="V842" s="3" t="str">
        <f ca="1"/>
        <v>-</v>
      </c>
      <c r="W842" s="3" t="str">
        <f ca="1"/>
        <v>-</v>
      </c>
      <c r="X842" s="3" t="str">
        <f ca="1"/>
        <v>-</v>
      </c>
      <c r="Y842" s="3" t="str">
        <f ca="1"/>
        <v>-</v>
      </c>
    </row>
    <row r="843" spans="1:25" x14ac:dyDescent="0.25">
      <c r="A843">
        <v>841</v>
      </c>
      <c r="B843" s="9">
        <f t="shared" si="107"/>
        <v>23.361111111111111</v>
      </c>
      <c r="C843" s="3">
        <f t="shared" ca="1" si="130"/>
        <v>6</v>
      </c>
      <c r="D843">
        <f t="shared" ca="1" si="131"/>
        <v>623.75860999999998</v>
      </c>
      <c r="E843" s="8">
        <f t="shared" ca="1" si="132"/>
        <v>1</v>
      </c>
      <c r="F843" s="8">
        <f t="shared" ca="1" si="133"/>
        <v>572</v>
      </c>
      <c r="G843" s="8">
        <f t="shared" ca="1" si="134"/>
        <v>2.6173360554691367</v>
      </c>
      <c r="H843" s="8" t="str">
        <f t="shared" ca="1" si="135"/>
        <v>-</v>
      </c>
      <c r="I843" s="8" t="str">
        <f t="shared" ca="1" si="136"/>
        <v>-</v>
      </c>
      <c r="K843" s="7">
        <f t="shared" ca="1" si="129"/>
        <v>623.75860999999998</v>
      </c>
      <c r="L843" s="7">
        <f t="array" aca="1" ref="L843:Q843" ca="1">IF(K843&lt;fPower1,(fPower1-K843)*K843*fRev0/dLowInterp1+(K843-fPower0)*K843*fRev1/dLowInterp2,
IF(K843&lt;fPower3,(K843-fPower2)*(K843-fPower3)*fRev1/dHighInterp1-(K843-fPower1)*(K843-fPower3)*fRev2/dHighInterp2+(K843-fPower1)*(K843-fPower2)*fRev3/dHighInterp3,1))</f>
        <v>1</v>
      </c>
      <c r="M843" s="8">
        <f ca="1"/>
        <v>1</v>
      </c>
      <c r="N843" s="8">
        <f ca="1"/>
        <v>1</v>
      </c>
      <c r="O843" s="8">
        <f ca="1"/>
        <v>1</v>
      </c>
      <c r="P843" s="8">
        <f ca="1"/>
        <v>1</v>
      </c>
      <c r="Q843" s="8">
        <f ca="1"/>
        <v>1</v>
      </c>
      <c r="S843" s="10" t="str">
        <f t="shared" ca="1" si="128"/>
        <v>-</v>
      </c>
      <c r="T843" s="6" t="str">
        <f t="array" aca="1" ref="T843:Y843" ca="1">IFERROR(IF(S843&lt;fRev1,(SQRT(dLowCoeffB^2+S843*dLowCoeffA*4)-dLowCoeffB)/(dLowCoeffA*2),
(SQRT(dHighCoeffB^2-(fRev1*fPower2*fPower3/dHighInterp1
-fRev2*fPower1*fPower3/dHighInterp2+fRev3*fPower1*fPower2/dHighInterp3-S843)
*dHighCoeffA*4)+dHighCoeffB)/(dHighCoeffA*2)),"-")</f>
        <v>-</v>
      </c>
      <c r="U843" s="3" t="str">
        <f ca="1"/>
        <v>-</v>
      </c>
      <c r="V843" s="3" t="str">
        <f ca="1"/>
        <v>-</v>
      </c>
      <c r="W843" s="3" t="str">
        <f ca="1"/>
        <v>-</v>
      </c>
      <c r="X843" s="3" t="str">
        <f ca="1"/>
        <v>-</v>
      </c>
      <c r="Y843" s="3" t="str">
        <f ca="1"/>
        <v>-</v>
      </c>
    </row>
    <row r="844" spans="1:25" x14ac:dyDescent="0.25">
      <c r="A844">
        <v>842</v>
      </c>
      <c r="B844" s="9">
        <f t="shared" si="107"/>
        <v>23.388888888888889</v>
      </c>
      <c r="C844" s="3">
        <f t="shared" ca="1" si="130"/>
        <v>6</v>
      </c>
      <c r="D844">
        <f t="shared" ca="1" si="131"/>
        <v>623.75860999999998</v>
      </c>
      <c r="E844" s="8">
        <f t="shared" ca="1" si="132"/>
        <v>1</v>
      </c>
      <c r="F844" s="8">
        <f t="shared" ca="1" si="133"/>
        <v>572</v>
      </c>
      <c r="G844" s="8">
        <f t="shared" ca="1" si="134"/>
        <v>2.6217496357160504</v>
      </c>
      <c r="H844" s="8" t="str">
        <f t="shared" ca="1" si="135"/>
        <v>-</v>
      </c>
      <c r="I844" s="8" t="str">
        <f t="shared" ca="1" si="136"/>
        <v>-</v>
      </c>
      <c r="K844" s="7">
        <f t="shared" ca="1" si="129"/>
        <v>623.75860999999998</v>
      </c>
      <c r="L844" s="7">
        <f t="array" aca="1" ref="L844:Q844" ca="1">IF(K844&lt;fPower1,(fPower1-K844)*K844*fRev0/dLowInterp1+(K844-fPower0)*K844*fRev1/dLowInterp2,
IF(K844&lt;fPower3,(K844-fPower2)*(K844-fPower3)*fRev1/dHighInterp1-(K844-fPower1)*(K844-fPower3)*fRev2/dHighInterp2+(K844-fPower1)*(K844-fPower2)*fRev3/dHighInterp3,1))</f>
        <v>1</v>
      </c>
      <c r="M844" s="8">
        <f ca="1"/>
        <v>1</v>
      </c>
      <c r="N844" s="8">
        <f ca="1"/>
        <v>1</v>
      </c>
      <c r="O844" s="8">
        <f ca="1"/>
        <v>1</v>
      </c>
      <c r="P844" s="8">
        <f ca="1"/>
        <v>1</v>
      </c>
      <c r="Q844" s="8">
        <f ca="1"/>
        <v>1</v>
      </c>
      <c r="S844" s="10" t="str">
        <f t="shared" ca="1" si="128"/>
        <v>-</v>
      </c>
      <c r="T844" s="6" t="str">
        <f t="array" aca="1" ref="T844:Y844" ca="1">IFERROR(IF(S844&lt;fRev1,(SQRT(dLowCoeffB^2+S844*dLowCoeffA*4)-dLowCoeffB)/(dLowCoeffA*2),
(SQRT(dHighCoeffB^2-(fRev1*fPower2*fPower3/dHighInterp1
-fRev2*fPower1*fPower3/dHighInterp2+fRev3*fPower1*fPower2/dHighInterp3-S844)
*dHighCoeffA*4)+dHighCoeffB)/(dHighCoeffA*2)),"-")</f>
        <v>-</v>
      </c>
      <c r="U844" s="3" t="str">
        <f ca="1"/>
        <v>-</v>
      </c>
      <c r="V844" s="3" t="str">
        <f ca="1"/>
        <v>-</v>
      </c>
      <c r="W844" s="3" t="str">
        <f ca="1"/>
        <v>-</v>
      </c>
      <c r="X844" s="3" t="str">
        <f ca="1"/>
        <v>-</v>
      </c>
      <c r="Y844" s="3" t="str">
        <f ca="1"/>
        <v>-</v>
      </c>
    </row>
    <row r="845" spans="1:25" x14ac:dyDescent="0.25">
      <c r="A845">
        <v>843</v>
      </c>
      <c r="B845" s="9">
        <f t="shared" si="107"/>
        <v>23.416666666666668</v>
      </c>
      <c r="C845" s="3">
        <f t="shared" ca="1" si="130"/>
        <v>6</v>
      </c>
      <c r="D845">
        <f t="shared" ca="1" si="131"/>
        <v>623.75860999999998</v>
      </c>
      <c r="E845" s="8">
        <f t="shared" ca="1" si="132"/>
        <v>1</v>
      </c>
      <c r="F845" s="8">
        <f t="shared" ca="1" si="133"/>
        <v>572</v>
      </c>
      <c r="G845" s="8">
        <f t="shared" ca="1" si="134"/>
        <v>2.626163215962964</v>
      </c>
      <c r="H845" s="8" t="str">
        <f t="shared" ca="1" si="135"/>
        <v>-</v>
      </c>
      <c r="I845" s="8" t="str">
        <f t="shared" ca="1" si="136"/>
        <v>-</v>
      </c>
      <c r="K845" s="7">
        <f t="shared" ca="1" si="129"/>
        <v>623.75860999999998</v>
      </c>
      <c r="L845" s="7">
        <f t="array" aca="1" ref="L845:Q845" ca="1">IF(K845&lt;fPower1,(fPower1-K845)*K845*fRev0/dLowInterp1+(K845-fPower0)*K845*fRev1/dLowInterp2,
IF(K845&lt;fPower3,(K845-fPower2)*(K845-fPower3)*fRev1/dHighInterp1-(K845-fPower1)*(K845-fPower3)*fRev2/dHighInterp2+(K845-fPower1)*(K845-fPower2)*fRev3/dHighInterp3,1))</f>
        <v>1</v>
      </c>
      <c r="M845" s="8">
        <f ca="1"/>
        <v>1</v>
      </c>
      <c r="N845" s="8">
        <f ca="1"/>
        <v>1</v>
      </c>
      <c r="O845" s="8">
        <f ca="1"/>
        <v>1</v>
      </c>
      <c r="P845" s="8">
        <f ca="1"/>
        <v>1</v>
      </c>
      <c r="Q845" s="8">
        <f ca="1"/>
        <v>1</v>
      </c>
      <c r="S845" s="10" t="str">
        <f t="shared" ca="1" si="128"/>
        <v>-</v>
      </c>
      <c r="T845" s="6" t="str">
        <f t="array" aca="1" ref="T845:Y845" ca="1">IFERROR(IF(S845&lt;fRev1,(SQRT(dLowCoeffB^2+S845*dLowCoeffA*4)-dLowCoeffB)/(dLowCoeffA*2),
(SQRT(dHighCoeffB^2-(fRev1*fPower2*fPower3/dHighInterp1
-fRev2*fPower1*fPower3/dHighInterp2+fRev3*fPower1*fPower2/dHighInterp3-S845)
*dHighCoeffA*4)+dHighCoeffB)/(dHighCoeffA*2)),"-")</f>
        <v>-</v>
      </c>
      <c r="U845" s="3" t="str">
        <f ca="1"/>
        <v>-</v>
      </c>
      <c r="V845" s="3" t="str">
        <f ca="1"/>
        <v>-</v>
      </c>
      <c r="W845" s="3" t="str">
        <f ca="1"/>
        <v>-</v>
      </c>
      <c r="X845" s="3" t="str">
        <f ca="1"/>
        <v>-</v>
      </c>
      <c r="Y845" s="3" t="str">
        <f ca="1"/>
        <v>-</v>
      </c>
    </row>
    <row r="846" spans="1:25" x14ac:dyDescent="0.25">
      <c r="A846">
        <v>844</v>
      </c>
      <c r="B846" s="9">
        <f t="shared" si="107"/>
        <v>23.444444444444443</v>
      </c>
      <c r="C846" s="3">
        <f t="shared" ca="1" si="130"/>
        <v>6</v>
      </c>
      <c r="D846">
        <f t="shared" ca="1" si="131"/>
        <v>623.75860999999998</v>
      </c>
      <c r="E846" s="8">
        <f t="shared" ca="1" si="132"/>
        <v>1</v>
      </c>
      <c r="F846" s="8">
        <f t="shared" ca="1" si="133"/>
        <v>572</v>
      </c>
      <c r="G846" s="8">
        <f t="shared" ca="1" si="134"/>
        <v>2.6305767962098776</v>
      </c>
      <c r="H846" s="8" t="str">
        <f t="shared" ca="1" si="135"/>
        <v>-</v>
      </c>
      <c r="I846" s="8" t="str">
        <f t="shared" ca="1" si="136"/>
        <v>-</v>
      </c>
      <c r="K846" s="7">
        <f t="shared" ca="1" si="129"/>
        <v>623.75860999999998</v>
      </c>
      <c r="L846" s="7">
        <f t="array" aca="1" ref="L846:Q846" ca="1">IF(K846&lt;fPower1,(fPower1-K846)*K846*fRev0/dLowInterp1+(K846-fPower0)*K846*fRev1/dLowInterp2,
IF(K846&lt;fPower3,(K846-fPower2)*(K846-fPower3)*fRev1/dHighInterp1-(K846-fPower1)*(K846-fPower3)*fRev2/dHighInterp2+(K846-fPower1)*(K846-fPower2)*fRev3/dHighInterp3,1))</f>
        <v>1</v>
      </c>
      <c r="M846" s="8">
        <f ca="1"/>
        <v>1</v>
      </c>
      <c r="N846" s="8">
        <f ca="1"/>
        <v>1</v>
      </c>
      <c r="O846" s="8">
        <f ca="1"/>
        <v>1</v>
      </c>
      <c r="P846" s="8">
        <f ca="1"/>
        <v>1</v>
      </c>
      <c r="Q846" s="8">
        <f ca="1"/>
        <v>1</v>
      </c>
      <c r="S846" s="10" t="str">
        <f t="shared" ca="1" si="128"/>
        <v>-</v>
      </c>
      <c r="T846" s="6" t="str">
        <f t="array" aca="1" ref="T846:Y846" ca="1">IFERROR(IF(S846&lt;fRev1,(SQRT(dLowCoeffB^2+S846*dLowCoeffA*4)-dLowCoeffB)/(dLowCoeffA*2),
(SQRT(dHighCoeffB^2-(fRev1*fPower2*fPower3/dHighInterp1
-fRev2*fPower1*fPower3/dHighInterp2+fRev3*fPower1*fPower2/dHighInterp3-S846)
*dHighCoeffA*4)+dHighCoeffB)/(dHighCoeffA*2)),"-")</f>
        <v>-</v>
      </c>
      <c r="U846" s="3" t="str">
        <f ca="1"/>
        <v>-</v>
      </c>
      <c r="V846" s="3" t="str">
        <f ca="1"/>
        <v>-</v>
      </c>
      <c r="W846" s="3" t="str">
        <f ca="1"/>
        <v>-</v>
      </c>
      <c r="X846" s="3" t="str">
        <f ca="1"/>
        <v>-</v>
      </c>
      <c r="Y846" s="3" t="str">
        <f ca="1"/>
        <v>-</v>
      </c>
    </row>
    <row r="847" spans="1:25" x14ac:dyDescent="0.25">
      <c r="A847">
        <v>845</v>
      </c>
      <c r="B847" s="9">
        <f t="shared" si="107"/>
        <v>23.472222222222221</v>
      </c>
      <c r="C847" s="3">
        <f t="shared" ca="1" si="130"/>
        <v>6</v>
      </c>
      <c r="D847">
        <f t="shared" ca="1" si="131"/>
        <v>623.75860999999998</v>
      </c>
      <c r="E847" s="8">
        <f t="shared" ca="1" si="132"/>
        <v>1</v>
      </c>
      <c r="F847" s="8">
        <f t="shared" ca="1" si="133"/>
        <v>572</v>
      </c>
      <c r="G847" s="8">
        <f t="shared" ca="1" si="134"/>
        <v>2.6349903764567912</v>
      </c>
      <c r="H847" s="8" t="str">
        <f t="shared" ca="1" si="135"/>
        <v>-</v>
      </c>
      <c r="I847" s="8" t="str">
        <f t="shared" ca="1" si="136"/>
        <v>-</v>
      </c>
      <c r="K847" s="7">
        <f t="shared" ca="1" si="129"/>
        <v>623.75860999999998</v>
      </c>
      <c r="L847" s="7">
        <f t="array" aca="1" ref="L847:Q847" ca="1">IF(K847&lt;fPower1,(fPower1-K847)*K847*fRev0/dLowInterp1+(K847-fPower0)*K847*fRev1/dLowInterp2,
IF(K847&lt;fPower3,(K847-fPower2)*(K847-fPower3)*fRev1/dHighInterp1-(K847-fPower1)*(K847-fPower3)*fRev2/dHighInterp2+(K847-fPower1)*(K847-fPower2)*fRev3/dHighInterp3,1))</f>
        <v>1</v>
      </c>
      <c r="M847" s="8">
        <f ca="1"/>
        <v>1</v>
      </c>
      <c r="N847" s="8">
        <f ca="1"/>
        <v>1</v>
      </c>
      <c r="O847" s="8">
        <f ca="1"/>
        <v>1</v>
      </c>
      <c r="P847" s="8">
        <f ca="1"/>
        <v>1</v>
      </c>
      <c r="Q847" s="8">
        <f ca="1"/>
        <v>1</v>
      </c>
      <c r="S847" s="10" t="str">
        <f t="shared" ca="1" si="128"/>
        <v>-</v>
      </c>
      <c r="T847" s="6" t="str">
        <f t="array" aca="1" ref="T847:Y847" ca="1">IFERROR(IF(S847&lt;fRev1,(SQRT(dLowCoeffB^2+S847*dLowCoeffA*4)-dLowCoeffB)/(dLowCoeffA*2),
(SQRT(dHighCoeffB^2-(fRev1*fPower2*fPower3/dHighInterp1
-fRev2*fPower1*fPower3/dHighInterp2+fRev3*fPower1*fPower2/dHighInterp3-S847)
*dHighCoeffA*4)+dHighCoeffB)/(dHighCoeffA*2)),"-")</f>
        <v>-</v>
      </c>
      <c r="U847" s="3" t="str">
        <f ca="1"/>
        <v>-</v>
      </c>
      <c r="V847" s="3" t="str">
        <f ca="1"/>
        <v>-</v>
      </c>
      <c r="W847" s="3" t="str">
        <f ca="1"/>
        <v>-</v>
      </c>
      <c r="X847" s="3" t="str">
        <f ca="1"/>
        <v>-</v>
      </c>
      <c r="Y847" s="3" t="str">
        <f ca="1"/>
        <v>-</v>
      </c>
    </row>
    <row r="848" spans="1:25" x14ac:dyDescent="0.25">
      <c r="A848">
        <v>846</v>
      </c>
      <c r="B848" s="9">
        <f t="shared" si="107"/>
        <v>23.5</v>
      </c>
      <c r="C848" s="3">
        <f t="shared" ca="1" si="130"/>
        <v>6</v>
      </c>
      <c r="D848">
        <f t="shared" ca="1" si="131"/>
        <v>623.75860999999998</v>
      </c>
      <c r="E848" s="8">
        <f t="shared" ca="1" si="132"/>
        <v>1</v>
      </c>
      <c r="F848" s="8">
        <f t="shared" ca="1" si="133"/>
        <v>572</v>
      </c>
      <c r="G848" s="8">
        <f t="shared" ca="1" si="134"/>
        <v>2.6394039567037049</v>
      </c>
      <c r="H848" s="8" t="str">
        <f t="shared" ca="1" si="135"/>
        <v>-</v>
      </c>
      <c r="I848" s="8" t="str">
        <f t="shared" ca="1" si="136"/>
        <v>-</v>
      </c>
      <c r="K848" s="7">
        <f t="shared" ca="1" si="129"/>
        <v>623.75860999999998</v>
      </c>
      <c r="L848" s="7">
        <f t="array" aca="1" ref="L848:Q848" ca="1">IF(K848&lt;fPower1,(fPower1-K848)*K848*fRev0/dLowInterp1+(K848-fPower0)*K848*fRev1/dLowInterp2,
IF(K848&lt;fPower3,(K848-fPower2)*(K848-fPower3)*fRev1/dHighInterp1-(K848-fPower1)*(K848-fPower3)*fRev2/dHighInterp2+(K848-fPower1)*(K848-fPower2)*fRev3/dHighInterp3,1))</f>
        <v>1</v>
      </c>
      <c r="M848" s="8">
        <f ca="1"/>
        <v>1</v>
      </c>
      <c r="N848" s="8">
        <f ca="1"/>
        <v>1</v>
      </c>
      <c r="O848" s="8">
        <f ca="1"/>
        <v>1</v>
      </c>
      <c r="P848" s="8">
        <f ca="1"/>
        <v>1</v>
      </c>
      <c r="Q848" s="8">
        <f ca="1"/>
        <v>1</v>
      </c>
      <c r="S848" s="10" t="str">
        <f t="shared" ca="1" si="128"/>
        <v>-</v>
      </c>
      <c r="T848" s="6" t="str">
        <f t="array" aca="1" ref="T848:Y848" ca="1">IFERROR(IF(S848&lt;fRev1,(SQRT(dLowCoeffB^2+S848*dLowCoeffA*4)-dLowCoeffB)/(dLowCoeffA*2),
(SQRT(dHighCoeffB^2-(fRev1*fPower2*fPower3/dHighInterp1
-fRev2*fPower1*fPower3/dHighInterp2+fRev3*fPower1*fPower2/dHighInterp3-S848)
*dHighCoeffA*4)+dHighCoeffB)/(dHighCoeffA*2)),"-")</f>
        <v>-</v>
      </c>
      <c r="U848" s="3" t="str">
        <f ca="1"/>
        <v>-</v>
      </c>
      <c r="V848" s="3" t="str">
        <f ca="1"/>
        <v>-</v>
      </c>
      <c r="W848" s="3" t="str">
        <f ca="1"/>
        <v>-</v>
      </c>
      <c r="X848" s="3" t="str">
        <f ca="1"/>
        <v>-</v>
      </c>
      <c r="Y848" s="3" t="str">
        <f ca="1"/>
        <v>-</v>
      </c>
    </row>
    <row r="849" spans="1:25" x14ac:dyDescent="0.25">
      <c r="A849">
        <v>847</v>
      </c>
      <c r="B849" s="9">
        <f t="shared" si="107"/>
        <v>23.527777777777779</v>
      </c>
      <c r="C849" s="3">
        <f t="shared" ca="1" si="130"/>
        <v>6</v>
      </c>
      <c r="D849">
        <f t="shared" ca="1" si="131"/>
        <v>623.75860999999998</v>
      </c>
      <c r="E849" s="8">
        <f t="shared" ca="1" si="132"/>
        <v>1</v>
      </c>
      <c r="F849" s="8">
        <f t="shared" ca="1" si="133"/>
        <v>572</v>
      </c>
      <c r="G849" s="8">
        <f t="shared" ca="1" si="134"/>
        <v>2.6438175369506185</v>
      </c>
      <c r="H849" s="8" t="str">
        <f t="shared" ca="1" si="135"/>
        <v>-</v>
      </c>
      <c r="I849" s="8" t="str">
        <f t="shared" ca="1" si="136"/>
        <v>-</v>
      </c>
      <c r="K849" s="7">
        <f t="shared" ca="1" si="129"/>
        <v>623.75860999999998</v>
      </c>
      <c r="L849" s="7">
        <f t="array" aca="1" ref="L849:Q849" ca="1">IF(K849&lt;fPower1,(fPower1-K849)*K849*fRev0/dLowInterp1+(K849-fPower0)*K849*fRev1/dLowInterp2,
IF(K849&lt;fPower3,(K849-fPower2)*(K849-fPower3)*fRev1/dHighInterp1-(K849-fPower1)*(K849-fPower3)*fRev2/dHighInterp2+(K849-fPower1)*(K849-fPower2)*fRev3/dHighInterp3,1))</f>
        <v>1</v>
      </c>
      <c r="M849" s="8">
        <f ca="1"/>
        <v>1</v>
      </c>
      <c r="N849" s="8">
        <f ca="1"/>
        <v>1</v>
      </c>
      <c r="O849" s="8">
        <f ca="1"/>
        <v>1</v>
      </c>
      <c r="P849" s="8">
        <f ca="1"/>
        <v>1</v>
      </c>
      <c r="Q849" s="8">
        <f ca="1"/>
        <v>1</v>
      </c>
      <c r="S849" s="10" t="str">
        <f t="shared" ca="1" si="128"/>
        <v>-</v>
      </c>
      <c r="T849" s="6" t="str">
        <f t="array" aca="1" ref="T849:Y849" ca="1">IFERROR(IF(S849&lt;fRev1,(SQRT(dLowCoeffB^2+S849*dLowCoeffA*4)-dLowCoeffB)/(dLowCoeffA*2),
(SQRT(dHighCoeffB^2-(fRev1*fPower2*fPower3/dHighInterp1
-fRev2*fPower1*fPower3/dHighInterp2+fRev3*fPower1*fPower2/dHighInterp3-S849)
*dHighCoeffA*4)+dHighCoeffB)/(dHighCoeffA*2)),"-")</f>
        <v>-</v>
      </c>
      <c r="U849" s="3" t="str">
        <f ca="1"/>
        <v>-</v>
      </c>
      <c r="V849" s="3" t="str">
        <f ca="1"/>
        <v>-</v>
      </c>
      <c r="W849" s="3" t="str">
        <f ca="1"/>
        <v>-</v>
      </c>
      <c r="X849" s="3" t="str">
        <f ca="1"/>
        <v>-</v>
      </c>
      <c r="Y849" s="3" t="str">
        <f ca="1"/>
        <v>-</v>
      </c>
    </row>
    <row r="850" spans="1:25" x14ac:dyDescent="0.25">
      <c r="A850">
        <v>848</v>
      </c>
      <c r="B850" s="9">
        <f t="shared" si="107"/>
        <v>23.555555555555557</v>
      </c>
      <c r="C850" s="3">
        <f t="shared" ca="1" si="130"/>
        <v>6</v>
      </c>
      <c r="D850">
        <f t="shared" ca="1" si="131"/>
        <v>623.75860999999998</v>
      </c>
      <c r="E850" s="8">
        <f t="shared" ca="1" si="132"/>
        <v>1</v>
      </c>
      <c r="F850" s="8">
        <f t="shared" ca="1" si="133"/>
        <v>572</v>
      </c>
      <c r="G850" s="8">
        <f t="shared" ca="1" si="134"/>
        <v>2.6482311171975321</v>
      </c>
      <c r="H850" s="8" t="str">
        <f t="shared" ca="1" si="135"/>
        <v>-</v>
      </c>
      <c r="I850" s="8" t="str">
        <f t="shared" ca="1" si="136"/>
        <v>-</v>
      </c>
      <c r="K850" s="7">
        <f t="shared" ca="1" si="129"/>
        <v>623.75860999999998</v>
      </c>
      <c r="L850" s="7">
        <f t="array" aca="1" ref="L850:Q850" ca="1">IF(K850&lt;fPower1,(fPower1-K850)*K850*fRev0/dLowInterp1+(K850-fPower0)*K850*fRev1/dLowInterp2,
IF(K850&lt;fPower3,(K850-fPower2)*(K850-fPower3)*fRev1/dHighInterp1-(K850-fPower1)*(K850-fPower3)*fRev2/dHighInterp2+(K850-fPower1)*(K850-fPower2)*fRev3/dHighInterp3,1))</f>
        <v>1</v>
      </c>
      <c r="M850" s="8">
        <f ca="1"/>
        <v>1</v>
      </c>
      <c r="N850" s="8">
        <f ca="1"/>
        <v>1</v>
      </c>
      <c r="O850" s="8">
        <f ca="1"/>
        <v>1</v>
      </c>
      <c r="P850" s="8">
        <f ca="1"/>
        <v>1</v>
      </c>
      <c r="Q850" s="8">
        <f ca="1"/>
        <v>1</v>
      </c>
      <c r="S850" s="10" t="str">
        <f t="shared" ca="1" si="128"/>
        <v>-</v>
      </c>
      <c r="T850" s="6" t="str">
        <f t="array" aca="1" ref="T850:Y850" ca="1">IFERROR(IF(S850&lt;fRev1,(SQRT(dLowCoeffB^2+S850*dLowCoeffA*4)-dLowCoeffB)/(dLowCoeffA*2),
(SQRT(dHighCoeffB^2-(fRev1*fPower2*fPower3/dHighInterp1
-fRev2*fPower1*fPower3/dHighInterp2+fRev3*fPower1*fPower2/dHighInterp3-S850)
*dHighCoeffA*4)+dHighCoeffB)/(dHighCoeffA*2)),"-")</f>
        <v>-</v>
      </c>
      <c r="U850" s="3" t="str">
        <f ca="1"/>
        <v>-</v>
      </c>
      <c r="V850" s="3" t="str">
        <f ca="1"/>
        <v>-</v>
      </c>
      <c r="W850" s="3" t="str">
        <f ca="1"/>
        <v>-</v>
      </c>
      <c r="X850" s="3" t="str">
        <f ca="1"/>
        <v>-</v>
      </c>
      <c r="Y850" s="3" t="str">
        <f ca="1"/>
        <v>-</v>
      </c>
    </row>
    <row r="851" spans="1:25" x14ac:dyDescent="0.25">
      <c r="A851">
        <v>849</v>
      </c>
      <c r="B851" s="9">
        <f t="shared" si="107"/>
        <v>23.583333333333332</v>
      </c>
      <c r="C851" s="3">
        <f t="shared" ca="1" si="130"/>
        <v>6</v>
      </c>
      <c r="D851">
        <f t="shared" ca="1" si="131"/>
        <v>623.75860999999998</v>
      </c>
      <c r="E851" s="8">
        <f t="shared" ca="1" si="132"/>
        <v>1</v>
      </c>
      <c r="F851" s="8">
        <f t="shared" ca="1" si="133"/>
        <v>572</v>
      </c>
      <c r="G851" s="8">
        <f t="shared" ca="1" si="134"/>
        <v>2.6526446974444458</v>
      </c>
      <c r="H851" s="8" t="str">
        <f t="shared" ca="1" si="135"/>
        <v>-</v>
      </c>
      <c r="I851" s="8" t="str">
        <f t="shared" ca="1" si="136"/>
        <v>-</v>
      </c>
      <c r="K851" s="7">
        <f t="shared" ca="1" si="129"/>
        <v>623.75860999999998</v>
      </c>
      <c r="L851" s="7">
        <f t="array" aca="1" ref="L851:Q851" ca="1">IF(K851&lt;fPower1,(fPower1-K851)*K851*fRev0/dLowInterp1+(K851-fPower0)*K851*fRev1/dLowInterp2,
IF(K851&lt;fPower3,(K851-fPower2)*(K851-fPower3)*fRev1/dHighInterp1-(K851-fPower1)*(K851-fPower3)*fRev2/dHighInterp2+(K851-fPower1)*(K851-fPower2)*fRev3/dHighInterp3,1))</f>
        <v>1</v>
      </c>
      <c r="M851" s="8">
        <f ca="1"/>
        <v>1</v>
      </c>
      <c r="N851" s="8">
        <f ca="1"/>
        <v>1</v>
      </c>
      <c r="O851" s="8">
        <f ca="1"/>
        <v>1</v>
      </c>
      <c r="P851" s="8">
        <f ca="1"/>
        <v>1</v>
      </c>
      <c r="Q851" s="8">
        <f ca="1"/>
        <v>1</v>
      </c>
      <c r="S851" s="10" t="str">
        <f t="shared" ref="S851:S882" ca="1" si="137">H851</f>
        <v>-</v>
      </c>
      <c r="T851" s="6" t="str">
        <f t="array" aca="1" ref="T851:Y851" ca="1">IFERROR(IF(S851&lt;fRev1,(SQRT(dLowCoeffB^2+S851*dLowCoeffA*4)-dLowCoeffB)/(dLowCoeffA*2),
(SQRT(dHighCoeffB^2-(fRev1*fPower2*fPower3/dHighInterp1
-fRev2*fPower1*fPower3/dHighInterp2+fRev3*fPower1*fPower2/dHighInterp3-S851)
*dHighCoeffA*4)+dHighCoeffB)/(dHighCoeffA*2)),"-")</f>
        <v>-</v>
      </c>
      <c r="U851" s="3" t="str">
        <f ca="1"/>
        <v>-</v>
      </c>
      <c r="V851" s="3" t="str">
        <f ca="1"/>
        <v>-</v>
      </c>
      <c r="W851" s="3" t="str">
        <f ca="1"/>
        <v>-</v>
      </c>
      <c r="X851" s="3" t="str">
        <f ca="1"/>
        <v>-</v>
      </c>
      <c r="Y851" s="3" t="str">
        <f ca="1"/>
        <v>-</v>
      </c>
    </row>
    <row r="852" spans="1:25" x14ac:dyDescent="0.25">
      <c r="A852">
        <v>850</v>
      </c>
      <c r="B852" s="9">
        <f t="shared" si="107"/>
        <v>23.611111111111111</v>
      </c>
      <c r="C852" s="3">
        <f t="shared" ca="1" si="130"/>
        <v>6</v>
      </c>
      <c r="D852">
        <f t="shared" ca="1" si="131"/>
        <v>623.75860999999998</v>
      </c>
      <c r="E852" s="8">
        <f t="shared" ca="1" si="132"/>
        <v>1</v>
      </c>
      <c r="F852" s="8">
        <f t="shared" ca="1" si="133"/>
        <v>572</v>
      </c>
      <c r="G852" s="8">
        <f t="shared" ca="1" si="134"/>
        <v>2.6570582776913594</v>
      </c>
      <c r="H852" s="8" t="str">
        <f t="shared" ca="1" si="135"/>
        <v>-</v>
      </c>
      <c r="I852" s="8" t="str">
        <f t="shared" ca="1" si="136"/>
        <v>-</v>
      </c>
      <c r="K852" s="7">
        <f t="shared" ca="1" si="129"/>
        <v>623.75860999999998</v>
      </c>
      <c r="L852" s="7">
        <f t="array" aca="1" ref="L852:Q852" ca="1">IF(K852&lt;fPower1,(fPower1-K852)*K852*fRev0/dLowInterp1+(K852-fPower0)*K852*fRev1/dLowInterp2,
IF(K852&lt;fPower3,(K852-fPower2)*(K852-fPower3)*fRev1/dHighInterp1-(K852-fPower1)*(K852-fPower3)*fRev2/dHighInterp2+(K852-fPower1)*(K852-fPower2)*fRev3/dHighInterp3,1))</f>
        <v>1</v>
      </c>
      <c r="M852" s="8">
        <f ca="1"/>
        <v>1</v>
      </c>
      <c r="N852" s="8">
        <f ca="1"/>
        <v>1</v>
      </c>
      <c r="O852" s="8">
        <f ca="1"/>
        <v>1</v>
      </c>
      <c r="P852" s="8">
        <f ca="1"/>
        <v>1</v>
      </c>
      <c r="Q852" s="8">
        <f ca="1"/>
        <v>1</v>
      </c>
      <c r="S852" s="10" t="str">
        <f t="shared" ca="1" si="137"/>
        <v>-</v>
      </c>
      <c r="T852" s="6" t="str">
        <f t="array" aca="1" ref="T852:Y852" ca="1">IFERROR(IF(S852&lt;fRev1,(SQRT(dLowCoeffB^2+S852*dLowCoeffA*4)-dLowCoeffB)/(dLowCoeffA*2),
(SQRT(dHighCoeffB^2-(fRev1*fPower2*fPower3/dHighInterp1
-fRev2*fPower1*fPower3/dHighInterp2+fRev3*fPower1*fPower2/dHighInterp3-S852)
*dHighCoeffA*4)+dHighCoeffB)/(dHighCoeffA*2)),"-")</f>
        <v>-</v>
      </c>
      <c r="U852" s="3" t="str">
        <f ca="1"/>
        <v>-</v>
      </c>
      <c r="V852" s="3" t="str">
        <f ca="1"/>
        <v>-</v>
      </c>
      <c r="W852" s="3" t="str">
        <f ca="1"/>
        <v>-</v>
      </c>
      <c r="X852" s="3" t="str">
        <f ca="1"/>
        <v>-</v>
      </c>
      <c r="Y852" s="3" t="str">
        <f ca="1"/>
        <v>-</v>
      </c>
    </row>
    <row r="853" spans="1:25" x14ac:dyDescent="0.25">
      <c r="A853">
        <v>851</v>
      </c>
      <c r="B853" s="9">
        <f t="shared" si="107"/>
        <v>23.638888888888889</v>
      </c>
      <c r="C853" s="3">
        <f t="shared" ca="1" si="130"/>
        <v>6</v>
      </c>
      <c r="D853">
        <f t="shared" ca="1" si="131"/>
        <v>623.75860999999998</v>
      </c>
      <c r="E853" s="8">
        <f t="shared" ca="1" si="132"/>
        <v>1</v>
      </c>
      <c r="F853" s="8">
        <f t="shared" ca="1" si="133"/>
        <v>572</v>
      </c>
      <c r="G853" s="8">
        <f t="shared" ca="1" si="134"/>
        <v>2.661471857938273</v>
      </c>
      <c r="H853" s="8" t="str">
        <f t="shared" ca="1" si="135"/>
        <v>-</v>
      </c>
      <c r="I853" s="8" t="str">
        <f t="shared" ca="1" si="136"/>
        <v>-</v>
      </c>
      <c r="K853" s="7">
        <f t="shared" ca="1" si="129"/>
        <v>623.75860999999998</v>
      </c>
      <c r="L853" s="7">
        <f t="array" aca="1" ref="L853:Q853" ca="1">IF(K853&lt;fPower1,(fPower1-K853)*K853*fRev0/dLowInterp1+(K853-fPower0)*K853*fRev1/dLowInterp2,
IF(K853&lt;fPower3,(K853-fPower2)*(K853-fPower3)*fRev1/dHighInterp1-(K853-fPower1)*(K853-fPower3)*fRev2/dHighInterp2+(K853-fPower1)*(K853-fPower2)*fRev3/dHighInterp3,1))</f>
        <v>1</v>
      </c>
      <c r="M853" s="8">
        <f ca="1"/>
        <v>1</v>
      </c>
      <c r="N853" s="8">
        <f ca="1"/>
        <v>1</v>
      </c>
      <c r="O853" s="8">
        <f ca="1"/>
        <v>1</v>
      </c>
      <c r="P853" s="8">
        <f ca="1"/>
        <v>1</v>
      </c>
      <c r="Q853" s="8">
        <f ca="1"/>
        <v>1</v>
      </c>
      <c r="S853" s="10" t="str">
        <f t="shared" ca="1" si="137"/>
        <v>-</v>
      </c>
      <c r="T853" s="6" t="str">
        <f t="array" aca="1" ref="T853:Y853" ca="1">IFERROR(IF(S853&lt;fRev1,(SQRT(dLowCoeffB^2+S853*dLowCoeffA*4)-dLowCoeffB)/(dLowCoeffA*2),
(SQRT(dHighCoeffB^2-(fRev1*fPower2*fPower3/dHighInterp1
-fRev2*fPower1*fPower3/dHighInterp2+fRev3*fPower1*fPower2/dHighInterp3-S853)
*dHighCoeffA*4)+dHighCoeffB)/(dHighCoeffA*2)),"-")</f>
        <v>-</v>
      </c>
      <c r="U853" s="3" t="str">
        <f ca="1"/>
        <v>-</v>
      </c>
      <c r="V853" s="3" t="str">
        <f ca="1"/>
        <v>-</v>
      </c>
      <c r="W853" s="3" t="str">
        <f ca="1"/>
        <v>-</v>
      </c>
      <c r="X853" s="3" t="str">
        <f ca="1"/>
        <v>-</v>
      </c>
      <c r="Y853" s="3" t="str">
        <f ca="1"/>
        <v>-</v>
      </c>
    </row>
    <row r="854" spans="1:25" x14ac:dyDescent="0.25">
      <c r="A854">
        <v>852</v>
      </c>
      <c r="B854" s="9">
        <f t="shared" si="107"/>
        <v>23.666666666666668</v>
      </c>
      <c r="C854" s="3">
        <f t="shared" ca="1" si="130"/>
        <v>6</v>
      </c>
      <c r="D854">
        <f t="shared" ca="1" si="131"/>
        <v>623.75860999999998</v>
      </c>
      <c r="E854" s="8">
        <f t="shared" ca="1" si="132"/>
        <v>1</v>
      </c>
      <c r="F854" s="8">
        <f t="shared" ca="1" si="133"/>
        <v>572</v>
      </c>
      <c r="G854" s="8">
        <f t="shared" ca="1" si="134"/>
        <v>2.6658854381851866</v>
      </c>
      <c r="H854" s="8" t="str">
        <f t="shared" ca="1" si="135"/>
        <v>-</v>
      </c>
      <c r="I854" s="8" t="str">
        <f t="shared" ca="1" si="136"/>
        <v>-</v>
      </c>
      <c r="K854" s="7">
        <f t="shared" ca="1" si="129"/>
        <v>623.75860999999998</v>
      </c>
      <c r="L854" s="7">
        <f t="array" aca="1" ref="L854:Q854" ca="1">IF(K854&lt;fPower1,(fPower1-K854)*K854*fRev0/dLowInterp1+(K854-fPower0)*K854*fRev1/dLowInterp2,
IF(K854&lt;fPower3,(K854-fPower2)*(K854-fPower3)*fRev1/dHighInterp1-(K854-fPower1)*(K854-fPower3)*fRev2/dHighInterp2+(K854-fPower1)*(K854-fPower2)*fRev3/dHighInterp3,1))</f>
        <v>1</v>
      </c>
      <c r="M854" s="8">
        <f ca="1"/>
        <v>1</v>
      </c>
      <c r="N854" s="8">
        <f ca="1"/>
        <v>1</v>
      </c>
      <c r="O854" s="8">
        <f ca="1"/>
        <v>1</v>
      </c>
      <c r="P854" s="8">
        <f ca="1"/>
        <v>1</v>
      </c>
      <c r="Q854" s="8">
        <f ca="1"/>
        <v>1</v>
      </c>
      <c r="S854" s="10" t="str">
        <f t="shared" ca="1" si="137"/>
        <v>-</v>
      </c>
      <c r="T854" s="6" t="str">
        <f t="array" aca="1" ref="T854:Y854" ca="1">IFERROR(IF(S854&lt;fRev1,(SQRT(dLowCoeffB^2+S854*dLowCoeffA*4)-dLowCoeffB)/(dLowCoeffA*2),
(SQRT(dHighCoeffB^2-(fRev1*fPower2*fPower3/dHighInterp1
-fRev2*fPower1*fPower3/dHighInterp2+fRev3*fPower1*fPower2/dHighInterp3-S854)
*dHighCoeffA*4)+dHighCoeffB)/(dHighCoeffA*2)),"-")</f>
        <v>-</v>
      </c>
      <c r="U854" s="3" t="str">
        <f ca="1"/>
        <v>-</v>
      </c>
      <c r="V854" s="3" t="str">
        <f ca="1"/>
        <v>-</v>
      </c>
      <c r="W854" s="3" t="str">
        <f ca="1"/>
        <v>-</v>
      </c>
      <c r="X854" s="3" t="str">
        <f ca="1"/>
        <v>-</v>
      </c>
      <c r="Y854" s="3" t="str">
        <f ca="1"/>
        <v>-</v>
      </c>
    </row>
    <row r="855" spans="1:25" x14ac:dyDescent="0.25">
      <c r="A855">
        <v>853</v>
      </c>
      <c r="B855" s="9">
        <f t="shared" si="107"/>
        <v>23.694444444444443</v>
      </c>
      <c r="C855" s="3">
        <f t="shared" ca="1" si="130"/>
        <v>6</v>
      </c>
      <c r="D855">
        <f t="shared" ca="1" si="131"/>
        <v>623.75860999999998</v>
      </c>
      <c r="E855" s="8">
        <f t="shared" ca="1" si="132"/>
        <v>1</v>
      </c>
      <c r="F855" s="8">
        <f t="shared" ca="1" si="133"/>
        <v>572</v>
      </c>
      <c r="G855" s="8">
        <f t="shared" ca="1" si="134"/>
        <v>2.6702990184321003</v>
      </c>
      <c r="H855" s="8" t="str">
        <f t="shared" ca="1" si="135"/>
        <v>-</v>
      </c>
      <c r="I855" s="8" t="str">
        <f t="shared" ca="1" si="136"/>
        <v>-</v>
      </c>
      <c r="K855" s="7">
        <f t="shared" ca="1" si="129"/>
        <v>623.75860999999998</v>
      </c>
      <c r="L855" s="7">
        <f t="array" aca="1" ref="L855:Q855" ca="1">IF(K855&lt;fPower1,(fPower1-K855)*K855*fRev0/dLowInterp1+(K855-fPower0)*K855*fRev1/dLowInterp2,
IF(K855&lt;fPower3,(K855-fPower2)*(K855-fPower3)*fRev1/dHighInterp1-(K855-fPower1)*(K855-fPower3)*fRev2/dHighInterp2+(K855-fPower1)*(K855-fPower2)*fRev3/dHighInterp3,1))</f>
        <v>1</v>
      </c>
      <c r="M855" s="8">
        <f ca="1"/>
        <v>1</v>
      </c>
      <c r="N855" s="8">
        <f ca="1"/>
        <v>1</v>
      </c>
      <c r="O855" s="8">
        <f ca="1"/>
        <v>1</v>
      </c>
      <c r="P855" s="8">
        <f ca="1"/>
        <v>1</v>
      </c>
      <c r="Q855" s="8">
        <f ca="1"/>
        <v>1</v>
      </c>
      <c r="S855" s="10" t="str">
        <f t="shared" ca="1" si="137"/>
        <v>-</v>
      </c>
      <c r="T855" s="6" t="str">
        <f t="array" aca="1" ref="T855:Y855" ca="1">IFERROR(IF(S855&lt;fRev1,(SQRT(dLowCoeffB^2+S855*dLowCoeffA*4)-dLowCoeffB)/(dLowCoeffA*2),
(SQRT(dHighCoeffB^2-(fRev1*fPower2*fPower3/dHighInterp1
-fRev2*fPower1*fPower3/dHighInterp2+fRev3*fPower1*fPower2/dHighInterp3-S855)
*dHighCoeffA*4)+dHighCoeffB)/(dHighCoeffA*2)),"-")</f>
        <v>-</v>
      </c>
      <c r="U855" s="3" t="str">
        <f ca="1"/>
        <v>-</v>
      </c>
      <c r="V855" s="3" t="str">
        <f ca="1"/>
        <v>-</v>
      </c>
      <c r="W855" s="3" t="str">
        <f ca="1"/>
        <v>-</v>
      </c>
      <c r="X855" s="3" t="str">
        <f ca="1"/>
        <v>-</v>
      </c>
      <c r="Y855" s="3" t="str">
        <f ca="1"/>
        <v>-</v>
      </c>
    </row>
    <row r="856" spans="1:25" x14ac:dyDescent="0.25">
      <c r="A856">
        <v>854</v>
      </c>
      <c r="B856" s="9">
        <f t="shared" si="107"/>
        <v>23.722222222222221</v>
      </c>
      <c r="C856" s="3">
        <f t="shared" ca="1" si="130"/>
        <v>6</v>
      </c>
      <c r="D856">
        <f t="shared" ca="1" si="131"/>
        <v>623.75860999999998</v>
      </c>
      <c r="E856" s="8">
        <f t="shared" ca="1" si="132"/>
        <v>1</v>
      </c>
      <c r="F856" s="8">
        <f t="shared" ca="1" si="133"/>
        <v>572</v>
      </c>
      <c r="G856" s="8">
        <f t="shared" ca="1" si="134"/>
        <v>2.6747125986790139</v>
      </c>
      <c r="H856" s="8" t="str">
        <f t="shared" ca="1" si="135"/>
        <v>-</v>
      </c>
      <c r="I856" s="8" t="str">
        <f t="shared" ca="1" si="136"/>
        <v>-</v>
      </c>
      <c r="K856" s="7">
        <f t="shared" ca="1" si="129"/>
        <v>623.75860999999998</v>
      </c>
      <c r="L856" s="7">
        <f t="array" aca="1" ref="L856:Q856" ca="1">IF(K856&lt;fPower1,(fPower1-K856)*K856*fRev0/dLowInterp1+(K856-fPower0)*K856*fRev1/dLowInterp2,
IF(K856&lt;fPower3,(K856-fPower2)*(K856-fPower3)*fRev1/dHighInterp1-(K856-fPower1)*(K856-fPower3)*fRev2/dHighInterp2+(K856-fPower1)*(K856-fPower2)*fRev3/dHighInterp3,1))</f>
        <v>1</v>
      </c>
      <c r="M856" s="8">
        <f ca="1"/>
        <v>1</v>
      </c>
      <c r="N856" s="8">
        <f ca="1"/>
        <v>1</v>
      </c>
      <c r="O856" s="8">
        <f ca="1"/>
        <v>1</v>
      </c>
      <c r="P856" s="8">
        <f ca="1"/>
        <v>1</v>
      </c>
      <c r="Q856" s="8">
        <f ca="1"/>
        <v>1</v>
      </c>
      <c r="S856" s="10" t="str">
        <f t="shared" ca="1" si="137"/>
        <v>-</v>
      </c>
      <c r="T856" s="6" t="str">
        <f t="array" aca="1" ref="T856:Y856" ca="1">IFERROR(IF(S856&lt;fRev1,(SQRT(dLowCoeffB^2+S856*dLowCoeffA*4)-dLowCoeffB)/(dLowCoeffA*2),
(SQRT(dHighCoeffB^2-(fRev1*fPower2*fPower3/dHighInterp1
-fRev2*fPower1*fPower3/dHighInterp2+fRev3*fPower1*fPower2/dHighInterp3-S856)
*dHighCoeffA*4)+dHighCoeffB)/(dHighCoeffA*2)),"-")</f>
        <v>-</v>
      </c>
      <c r="U856" s="3" t="str">
        <f ca="1"/>
        <v>-</v>
      </c>
      <c r="V856" s="3" t="str">
        <f ca="1"/>
        <v>-</v>
      </c>
      <c r="W856" s="3" t="str">
        <f ca="1"/>
        <v>-</v>
      </c>
      <c r="X856" s="3" t="str">
        <f ca="1"/>
        <v>-</v>
      </c>
      <c r="Y856" s="3" t="str">
        <f ca="1"/>
        <v>-</v>
      </c>
    </row>
    <row r="857" spans="1:25" x14ac:dyDescent="0.25">
      <c r="A857">
        <v>855</v>
      </c>
      <c r="B857" s="9">
        <f t="shared" si="107"/>
        <v>23.75</v>
      </c>
      <c r="C857" s="3">
        <f t="shared" ca="1" si="130"/>
        <v>6</v>
      </c>
      <c r="D857">
        <f t="shared" ca="1" si="131"/>
        <v>623.75860999999998</v>
      </c>
      <c r="E857" s="8">
        <f t="shared" ca="1" si="132"/>
        <v>1</v>
      </c>
      <c r="F857" s="8">
        <f t="shared" ca="1" si="133"/>
        <v>572</v>
      </c>
      <c r="G857" s="8">
        <f t="shared" ca="1" si="134"/>
        <v>2.6791261789259275</v>
      </c>
      <c r="H857" s="8" t="str">
        <f t="shared" ca="1" si="135"/>
        <v>-</v>
      </c>
      <c r="I857" s="8" t="str">
        <f t="shared" ca="1" si="136"/>
        <v>-</v>
      </c>
      <c r="K857" s="7">
        <f t="shared" ca="1" si="129"/>
        <v>623.75860999999998</v>
      </c>
      <c r="L857" s="7">
        <f t="array" aca="1" ref="L857:Q857" ca="1">IF(K857&lt;fPower1,(fPower1-K857)*K857*fRev0/dLowInterp1+(K857-fPower0)*K857*fRev1/dLowInterp2,
IF(K857&lt;fPower3,(K857-fPower2)*(K857-fPower3)*fRev1/dHighInterp1-(K857-fPower1)*(K857-fPower3)*fRev2/dHighInterp2+(K857-fPower1)*(K857-fPower2)*fRev3/dHighInterp3,1))</f>
        <v>1</v>
      </c>
      <c r="M857" s="8">
        <f ca="1"/>
        <v>1</v>
      </c>
      <c r="N857" s="8">
        <f ca="1"/>
        <v>1</v>
      </c>
      <c r="O857" s="8">
        <f ca="1"/>
        <v>1</v>
      </c>
      <c r="P857" s="8">
        <f ca="1"/>
        <v>1</v>
      </c>
      <c r="Q857" s="8">
        <f ca="1"/>
        <v>1</v>
      </c>
      <c r="S857" s="10" t="str">
        <f t="shared" ca="1" si="137"/>
        <v>-</v>
      </c>
      <c r="T857" s="6" t="str">
        <f t="array" aca="1" ref="T857:Y857" ca="1">IFERROR(IF(S857&lt;fRev1,(SQRT(dLowCoeffB^2+S857*dLowCoeffA*4)-dLowCoeffB)/(dLowCoeffA*2),
(SQRT(dHighCoeffB^2-(fRev1*fPower2*fPower3/dHighInterp1
-fRev2*fPower1*fPower3/dHighInterp2+fRev3*fPower1*fPower2/dHighInterp3-S857)
*dHighCoeffA*4)+dHighCoeffB)/(dHighCoeffA*2)),"-")</f>
        <v>-</v>
      </c>
      <c r="U857" s="3" t="str">
        <f ca="1"/>
        <v>-</v>
      </c>
      <c r="V857" s="3" t="str">
        <f ca="1"/>
        <v>-</v>
      </c>
      <c r="W857" s="3" t="str">
        <f ca="1"/>
        <v>-</v>
      </c>
      <c r="X857" s="3" t="str">
        <f ca="1"/>
        <v>-</v>
      </c>
      <c r="Y857" s="3" t="str">
        <f ca="1"/>
        <v>-</v>
      </c>
    </row>
    <row r="858" spans="1:25" x14ac:dyDescent="0.25">
      <c r="A858">
        <v>856</v>
      </c>
      <c r="B858" s="9">
        <f t="shared" si="107"/>
        <v>23.777777777777779</v>
      </c>
      <c r="C858" s="3">
        <f t="shared" ca="1" si="130"/>
        <v>6</v>
      </c>
      <c r="D858">
        <f t="shared" ca="1" si="131"/>
        <v>623.75860999999998</v>
      </c>
      <c r="E858" s="8">
        <f t="shared" ca="1" si="132"/>
        <v>1</v>
      </c>
      <c r="F858" s="8">
        <f t="shared" ca="1" si="133"/>
        <v>572</v>
      </c>
      <c r="G858" s="8">
        <f t="shared" ca="1" si="134"/>
        <v>2.6835397591728412</v>
      </c>
      <c r="H858" s="8" t="str">
        <f t="shared" ca="1" si="135"/>
        <v>-</v>
      </c>
      <c r="I858" s="8" t="str">
        <f t="shared" ca="1" si="136"/>
        <v>-</v>
      </c>
      <c r="K858" s="7">
        <f t="shared" ca="1" si="129"/>
        <v>623.75860999999998</v>
      </c>
      <c r="L858" s="7">
        <f t="array" aca="1" ref="L858:Q858" ca="1">IF(K858&lt;fPower1,(fPower1-K858)*K858*fRev0/dLowInterp1+(K858-fPower0)*K858*fRev1/dLowInterp2,
IF(K858&lt;fPower3,(K858-fPower2)*(K858-fPower3)*fRev1/dHighInterp1-(K858-fPower1)*(K858-fPower3)*fRev2/dHighInterp2+(K858-fPower1)*(K858-fPower2)*fRev3/dHighInterp3,1))</f>
        <v>1</v>
      </c>
      <c r="M858" s="8">
        <f ca="1"/>
        <v>1</v>
      </c>
      <c r="N858" s="8">
        <f ca="1"/>
        <v>1</v>
      </c>
      <c r="O858" s="8">
        <f ca="1"/>
        <v>1</v>
      </c>
      <c r="P858" s="8">
        <f ca="1"/>
        <v>1</v>
      </c>
      <c r="Q858" s="8">
        <f ca="1"/>
        <v>1</v>
      </c>
      <c r="S858" s="10" t="str">
        <f t="shared" ca="1" si="137"/>
        <v>-</v>
      </c>
      <c r="T858" s="6" t="str">
        <f t="array" aca="1" ref="T858:Y858" ca="1">IFERROR(IF(S858&lt;fRev1,(SQRT(dLowCoeffB^2+S858*dLowCoeffA*4)-dLowCoeffB)/(dLowCoeffA*2),
(SQRT(dHighCoeffB^2-(fRev1*fPower2*fPower3/dHighInterp1
-fRev2*fPower1*fPower3/dHighInterp2+fRev3*fPower1*fPower2/dHighInterp3-S858)
*dHighCoeffA*4)+dHighCoeffB)/(dHighCoeffA*2)),"-")</f>
        <v>-</v>
      </c>
      <c r="U858" s="3" t="str">
        <f ca="1"/>
        <v>-</v>
      </c>
      <c r="V858" s="3" t="str">
        <f ca="1"/>
        <v>-</v>
      </c>
      <c r="W858" s="3" t="str">
        <f ca="1"/>
        <v>-</v>
      </c>
      <c r="X858" s="3" t="str">
        <f ca="1"/>
        <v>-</v>
      </c>
      <c r="Y858" s="3" t="str">
        <f ca="1"/>
        <v>-</v>
      </c>
    </row>
    <row r="859" spans="1:25" x14ac:dyDescent="0.25">
      <c r="A859">
        <v>857</v>
      </c>
      <c r="B859" s="9">
        <f t="shared" si="107"/>
        <v>23.805555555555557</v>
      </c>
      <c r="C859" s="3">
        <f t="shared" ca="1" si="130"/>
        <v>6</v>
      </c>
      <c r="D859">
        <f t="shared" ca="1" si="131"/>
        <v>623.75860999999998</v>
      </c>
      <c r="E859" s="8">
        <f t="shared" ca="1" si="132"/>
        <v>1</v>
      </c>
      <c r="F859" s="8">
        <f t="shared" ca="1" si="133"/>
        <v>572</v>
      </c>
      <c r="G859" s="8">
        <f t="shared" ca="1" si="134"/>
        <v>2.6879533394197548</v>
      </c>
      <c r="H859" s="8" t="str">
        <f t="shared" ca="1" si="135"/>
        <v>-</v>
      </c>
      <c r="I859" s="8" t="str">
        <f t="shared" ca="1" si="136"/>
        <v>-</v>
      </c>
      <c r="K859" s="7">
        <f t="shared" ca="1" si="129"/>
        <v>623.75860999999998</v>
      </c>
      <c r="L859" s="7">
        <f t="array" aca="1" ref="L859:Q859" ca="1">IF(K859&lt;fPower1,(fPower1-K859)*K859*fRev0/dLowInterp1+(K859-fPower0)*K859*fRev1/dLowInterp2,
IF(K859&lt;fPower3,(K859-fPower2)*(K859-fPower3)*fRev1/dHighInterp1-(K859-fPower1)*(K859-fPower3)*fRev2/dHighInterp2+(K859-fPower1)*(K859-fPower2)*fRev3/dHighInterp3,1))</f>
        <v>1</v>
      </c>
      <c r="M859" s="8">
        <f ca="1"/>
        <v>1</v>
      </c>
      <c r="N859" s="8">
        <f ca="1"/>
        <v>1</v>
      </c>
      <c r="O859" s="8">
        <f ca="1"/>
        <v>1</v>
      </c>
      <c r="P859" s="8">
        <f ca="1"/>
        <v>1</v>
      </c>
      <c r="Q859" s="8">
        <f ca="1"/>
        <v>1</v>
      </c>
      <c r="S859" s="10" t="str">
        <f t="shared" ca="1" si="137"/>
        <v>-</v>
      </c>
      <c r="T859" s="6" t="str">
        <f t="array" aca="1" ref="T859:Y859" ca="1">IFERROR(IF(S859&lt;fRev1,(SQRT(dLowCoeffB^2+S859*dLowCoeffA*4)-dLowCoeffB)/(dLowCoeffA*2),
(SQRT(dHighCoeffB^2-(fRev1*fPower2*fPower3/dHighInterp1
-fRev2*fPower1*fPower3/dHighInterp2+fRev3*fPower1*fPower2/dHighInterp3-S859)
*dHighCoeffA*4)+dHighCoeffB)/(dHighCoeffA*2)),"-")</f>
        <v>-</v>
      </c>
      <c r="U859" s="3" t="str">
        <f ca="1"/>
        <v>-</v>
      </c>
      <c r="V859" s="3" t="str">
        <f ca="1"/>
        <v>-</v>
      </c>
      <c r="W859" s="3" t="str">
        <f ca="1"/>
        <v>-</v>
      </c>
      <c r="X859" s="3" t="str">
        <f ca="1"/>
        <v>-</v>
      </c>
      <c r="Y859" s="3" t="str">
        <f ca="1"/>
        <v>-</v>
      </c>
    </row>
    <row r="860" spans="1:25" x14ac:dyDescent="0.25">
      <c r="A860">
        <v>858</v>
      </c>
      <c r="B860" s="9">
        <f t="shared" si="107"/>
        <v>23.833333333333332</v>
      </c>
      <c r="C860" s="3">
        <f t="shared" ca="1" si="130"/>
        <v>6</v>
      </c>
      <c r="D860">
        <f t="shared" ca="1" si="131"/>
        <v>623.75860999999998</v>
      </c>
      <c r="E860" s="8">
        <f t="shared" ca="1" si="132"/>
        <v>1</v>
      </c>
      <c r="F860" s="8">
        <f t="shared" ca="1" si="133"/>
        <v>572</v>
      </c>
      <c r="G860" s="8">
        <f t="shared" ca="1" si="134"/>
        <v>2.6923669196666684</v>
      </c>
      <c r="H860" s="8" t="str">
        <f t="shared" ca="1" si="135"/>
        <v>-</v>
      </c>
      <c r="I860" s="8" t="str">
        <f t="shared" ca="1" si="136"/>
        <v>-</v>
      </c>
      <c r="K860" s="7">
        <f t="shared" ca="1" si="129"/>
        <v>623.75860999999998</v>
      </c>
      <c r="L860" s="7">
        <f t="array" aca="1" ref="L860:Q860" ca="1">IF(K860&lt;fPower1,(fPower1-K860)*K860*fRev0/dLowInterp1+(K860-fPower0)*K860*fRev1/dLowInterp2,
IF(K860&lt;fPower3,(K860-fPower2)*(K860-fPower3)*fRev1/dHighInterp1-(K860-fPower1)*(K860-fPower3)*fRev2/dHighInterp2+(K860-fPower1)*(K860-fPower2)*fRev3/dHighInterp3,1))</f>
        <v>1</v>
      </c>
      <c r="M860" s="8">
        <f ca="1"/>
        <v>1</v>
      </c>
      <c r="N860" s="8">
        <f ca="1"/>
        <v>1</v>
      </c>
      <c r="O860" s="8">
        <f ca="1"/>
        <v>1</v>
      </c>
      <c r="P860" s="8">
        <f ca="1"/>
        <v>1</v>
      </c>
      <c r="Q860" s="8">
        <f ca="1"/>
        <v>1</v>
      </c>
      <c r="S860" s="10" t="str">
        <f t="shared" ca="1" si="137"/>
        <v>-</v>
      </c>
      <c r="T860" s="6" t="str">
        <f t="array" aca="1" ref="T860:Y860" ca="1">IFERROR(IF(S860&lt;fRev1,(SQRT(dLowCoeffB^2+S860*dLowCoeffA*4)-dLowCoeffB)/(dLowCoeffA*2),
(SQRT(dHighCoeffB^2-(fRev1*fPower2*fPower3/dHighInterp1
-fRev2*fPower1*fPower3/dHighInterp2+fRev3*fPower1*fPower2/dHighInterp3-S860)
*dHighCoeffA*4)+dHighCoeffB)/(dHighCoeffA*2)),"-")</f>
        <v>-</v>
      </c>
      <c r="U860" s="3" t="str">
        <f ca="1"/>
        <v>-</v>
      </c>
      <c r="V860" s="3" t="str">
        <f ca="1"/>
        <v>-</v>
      </c>
      <c r="W860" s="3" t="str">
        <f ca="1"/>
        <v>-</v>
      </c>
      <c r="X860" s="3" t="str">
        <f ca="1"/>
        <v>-</v>
      </c>
      <c r="Y860" s="3" t="str">
        <f ca="1"/>
        <v>-</v>
      </c>
    </row>
    <row r="861" spans="1:25" x14ac:dyDescent="0.25">
      <c r="A861">
        <v>859</v>
      </c>
      <c r="B861" s="9">
        <f t="shared" si="107"/>
        <v>23.861111111111111</v>
      </c>
      <c r="C861" s="3">
        <f t="shared" ca="1" si="130"/>
        <v>6</v>
      </c>
      <c r="D861">
        <f t="shared" ca="1" si="131"/>
        <v>623.75860999999998</v>
      </c>
      <c r="E861" s="8">
        <f t="shared" ca="1" si="132"/>
        <v>1</v>
      </c>
      <c r="F861" s="8">
        <f t="shared" ca="1" si="133"/>
        <v>572</v>
      </c>
      <c r="G861" s="8">
        <f t="shared" ca="1" si="134"/>
        <v>2.696780499913582</v>
      </c>
      <c r="H861" s="8" t="str">
        <f t="shared" ca="1" si="135"/>
        <v>-</v>
      </c>
      <c r="I861" s="8" t="str">
        <f t="shared" ca="1" si="136"/>
        <v>-</v>
      </c>
      <c r="K861" s="7">
        <f t="shared" ca="1" si="129"/>
        <v>623.75860999999998</v>
      </c>
      <c r="L861" s="7">
        <f t="array" aca="1" ref="L861:Q861" ca="1">IF(K861&lt;fPower1,(fPower1-K861)*K861*fRev0/dLowInterp1+(K861-fPower0)*K861*fRev1/dLowInterp2,
IF(K861&lt;fPower3,(K861-fPower2)*(K861-fPower3)*fRev1/dHighInterp1-(K861-fPower1)*(K861-fPower3)*fRev2/dHighInterp2+(K861-fPower1)*(K861-fPower2)*fRev3/dHighInterp3,1))</f>
        <v>1</v>
      </c>
      <c r="M861" s="8">
        <f ca="1"/>
        <v>1</v>
      </c>
      <c r="N861" s="8">
        <f ca="1"/>
        <v>1</v>
      </c>
      <c r="O861" s="8">
        <f ca="1"/>
        <v>1</v>
      </c>
      <c r="P861" s="8">
        <f ca="1"/>
        <v>1</v>
      </c>
      <c r="Q861" s="8">
        <f ca="1"/>
        <v>1</v>
      </c>
      <c r="S861" s="10" t="str">
        <f t="shared" ca="1" si="137"/>
        <v>-</v>
      </c>
      <c r="T861" s="6" t="str">
        <f t="array" aca="1" ref="T861:Y861" ca="1">IFERROR(IF(S861&lt;fRev1,(SQRT(dLowCoeffB^2+S861*dLowCoeffA*4)-dLowCoeffB)/(dLowCoeffA*2),
(SQRT(dHighCoeffB^2-(fRev1*fPower2*fPower3/dHighInterp1
-fRev2*fPower1*fPower3/dHighInterp2+fRev3*fPower1*fPower2/dHighInterp3-S861)
*dHighCoeffA*4)+dHighCoeffB)/(dHighCoeffA*2)),"-")</f>
        <v>-</v>
      </c>
      <c r="U861" s="3" t="str">
        <f ca="1"/>
        <v>-</v>
      </c>
      <c r="V861" s="3" t="str">
        <f ca="1"/>
        <v>-</v>
      </c>
      <c r="W861" s="3" t="str">
        <f ca="1"/>
        <v>-</v>
      </c>
      <c r="X861" s="3" t="str">
        <f ca="1"/>
        <v>-</v>
      </c>
      <c r="Y861" s="3" t="str">
        <f ca="1"/>
        <v>-</v>
      </c>
    </row>
    <row r="862" spans="1:25" x14ac:dyDescent="0.25">
      <c r="A862">
        <v>860</v>
      </c>
      <c r="B862" s="9">
        <f t="shared" si="107"/>
        <v>23.888888888888889</v>
      </c>
      <c r="C862" s="3">
        <f t="shared" ca="1" si="130"/>
        <v>6</v>
      </c>
      <c r="D862">
        <f t="shared" ca="1" si="131"/>
        <v>623.75860999999998</v>
      </c>
      <c r="E862" s="8">
        <f t="shared" ca="1" si="132"/>
        <v>1</v>
      </c>
      <c r="F862" s="8">
        <f t="shared" ca="1" si="133"/>
        <v>572</v>
      </c>
      <c r="G862" s="8">
        <f t="shared" ca="1" si="134"/>
        <v>2.7011940801604957</v>
      </c>
      <c r="H862" s="8" t="str">
        <f t="shared" ca="1" si="135"/>
        <v>-</v>
      </c>
      <c r="I862" s="8" t="str">
        <f t="shared" ca="1" si="136"/>
        <v>-</v>
      </c>
      <c r="K862" s="7">
        <f t="shared" ca="1" si="129"/>
        <v>623.75860999999998</v>
      </c>
      <c r="L862" s="7">
        <f t="array" aca="1" ref="L862:Q862" ca="1">IF(K862&lt;fPower1,(fPower1-K862)*K862*fRev0/dLowInterp1+(K862-fPower0)*K862*fRev1/dLowInterp2,
IF(K862&lt;fPower3,(K862-fPower2)*(K862-fPower3)*fRev1/dHighInterp1-(K862-fPower1)*(K862-fPower3)*fRev2/dHighInterp2+(K862-fPower1)*(K862-fPower2)*fRev3/dHighInterp3,1))</f>
        <v>1</v>
      </c>
      <c r="M862" s="8">
        <f ca="1"/>
        <v>1</v>
      </c>
      <c r="N862" s="8">
        <f ca="1"/>
        <v>1</v>
      </c>
      <c r="O862" s="8">
        <f ca="1"/>
        <v>1</v>
      </c>
      <c r="P862" s="8">
        <f ca="1"/>
        <v>1</v>
      </c>
      <c r="Q862" s="8">
        <f ca="1"/>
        <v>1</v>
      </c>
      <c r="S862" s="10" t="str">
        <f t="shared" ca="1" si="137"/>
        <v>-</v>
      </c>
      <c r="T862" s="6" t="str">
        <f t="array" aca="1" ref="T862:Y862" ca="1">IFERROR(IF(S862&lt;fRev1,(SQRT(dLowCoeffB^2+S862*dLowCoeffA*4)-dLowCoeffB)/(dLowCoeffA*2),
(SQRT(dHighCoeffB^2-(fRev1*fPower2*fPower3/dHighInterp1
-fRev2*fPower1*fPower3/dHighInterp2+fRev3*fPower1*fPower2/dHighInterp3-S862)
*dHighCoeffA*4)+dHighCoeffB)/(dHighCoeffA*2)),"-")</f>
        <v>-</v>
      </c>
      <c r="U862" s="3" t="str">
        <f ca="1"/>
        <v>-</v>
      </c>
      <c r="V862" s="3" t="str">
        <f ca="1"/>
        <v>-</v>
      </c>
      <c r="W862" s="3" t="str">
        <f ca="1"/>
        <v>-</v>
      </c>
      <c r="X862" s="3" t="str">
        <f ca="1"/>
        <v>-</v>
      </c>
      <c r="Y862" s="3" t="str">
        <f ca="1"/>
        <v>-</v>
      </c>
    </row>
    <row r="863" spans="1:25" x14ac:dyDescent="0.25">
      <c r="A863">
        <v>861</v>
      </c>
      <c r="B863" s="9">
        <f t="shared" si="107"/>
        <v>23.916666666666668</v>
      </c>
      <c r="C863" s="3">
        <f t="shared" ca="1" si="130"/>
        <v>6</v>
      </c>
      <c r="D863">
        <f t="shared" ca="1" si="131"/>
        <v>623.75860999999998</v>
      </c>
      <c r="E863" s="8">
        <f t="shared" ca="1" si="132"/>
        <v>1</v>
      </c>
      <c r="F863" s="8">
        <f t="shared" ca="1" si="133"/>
        <v>572</v>
      </c>
      <c r="G863" s="8">
        <f t="shared" ca="1" si="134"/>
        <v>2.7056076604074093</v>
      </c>
      <c r="H863" s="8" t="str">
        <f t="shared" ca="1" si="135"/>
        <v>-</v>
      </c>
      <c r="I863" s="8" t="str">
        <f t="shared" ca="1" si="136"/>
        <v>-</v>
      </c>
      <c r="K863" s="7">
        <f t="shared" ca="1" si="129"/>
        <v>623.75860999999998</v>
      </c>
      <c r="L863" s="7">
        <f t="array" aca="1" ref="L863:Q863" ca="1">IF(K863&lt;fPower1,(fPower1-K863)*K863*fRev0/dLowInterp1+(K863-fPower0)*K863*fRev1/dLowInterp2,
IF(K863&lt;fPower3,(K863-fPower2)*(K863-fPower3)*fRev1/dHighInterp1-(K863-fPower1)*(K863-fPower3)*fRev2/dHighInterp2+(K863-fPower1)*(K863-fPower2)*fRev3/dHighInterp3,1))</f>
        <v>1</v>
      </c>
      <c r="M863" s="8">
        <f ca="1"/>
        <v>1</v>
      </c>
      <c r="N863" s="8">
        <f ca="1"/>
        <v>1</v>
      </c>
      <c r="O863" s="8">
        <f ca="1"/>
        <v>1</v>
      </c>
      <c r="P863" s="8">
        <f ca="1"/>
        <v>1</v>
      </c>
      <c r="Q863" s="8">
        <f ca="1"/>
        <v>1</v>
      </c>
      <c r="S863" s="10" t="str">
        <f t="shared" ca="1" si="137"/>
        <v>-</v>
      </c>
      <c r="T863" s="6" t="str">
        <f t="array" aca="1" ref="T863:Y863" ca="1">IFERROR(IF(S863&lt;fRev1,(SQRT(dLowCoeffB^2+S863*dLowCoeffA*4)-dLowCoeffB)/(dLowCoeffA*2),
(SQRT(dHighCoeffB^2-(fRev1*fPower2*fPower3/dHighInterp1
-fRev2*fPower1*fPower3/dHighInterp2+fRev3*fPower1*fPower2/dHighInterp3-S863)
*dHighCoeffA*4)+dHighCoeffB)/(dHighCoeffA*2)),"-")</f>
        <v>-</v>
      </c>
      <c r="U863" s="3" t="str">
        <f ca="1"/>
        <v>-</v>
      </c>
      <c r="V863" s="3" t="str">
        <f ca="1"/>
        <v>-</v>
      </c>
      <c r="W863" s="3" t="str">
        <f ca="1"/>
        <v>-</v>
      </c>
      <c r="X863" s="3" t="str">
        <f ca="1"/>
        <v>-</v>
      </c>
      <c r="Y863" s="3" t="str">
        <f ca="1"/>
        <v>-</v>
      </c>
    </row>
    <row r="864" spans="1:25" x14ac:dyDescent="0.25">
      <c r="A864">
        <v>862</v>
      </c>
      <c r="B864" s="9">
        <f t="shared" si="107"/>
        <v>23.944444444444443</v>
      </c>
      <c r="C864" s="3">
        <f t="shared" ca="1" si="130"/>
        <v>6</v>
      </c>
      <c r="D864">
        <f t="shared" ca="1" si="131"/>
        <v>623.75860999999998</v>
      </c>
      <c r="E864" s="8">
        <f t="shared" ca="1" si="132"/>
        <v>1</v>
      </c>
      <c r="F864" s="8">
        <f t="shared" ca="1" si="133"/>
        <v>572</v>
      </c>
      <c r="G864" s="8">
        <f t="shared" ca="1" si="134"/>
        <v>2.7100212406543229</v>
      </c>
      <c r="H864" s="8" t="str">
        <f t="shared" ca="1" si="135"/>
        <v>-</v>
      </c>
      <c r="I864" s="8" t="str">
        <f t="shared" ca="1" si="136"/>
        <v>-</v>
      </c>
      <c r="K864" s="7">
        <f t="shared" ca="1" si="129"/>
        <v>623.75860999999998</v>
      </c>
      <c r="L864" s="7">
        <f t="array" aca="1" ref="L864:Q864" ca="1">IF(K864&lt;fPower1,(fPower1-K864)*K864*fRev0/dLowInterp1+(K864-fPower0)*K864*fRev1/dLowInterp2,
IF(K864&lt;fPower3,(K864-fPower2)*(K864-fPower3)*fRev1/dHighInterp1-(K864-fPower1)*(K864-fPower3)*fRev2/dHighInterp2+(K864-fPower1)*(K864-fPower2)*fRev3/dHighInterp3,1))</f>
        <v>1</v>
      </c>
      <c r="M864" s="8">
        <f ca="1"/>
        <v>1</v>
      </c>
      <c r="N864" s="8">
        <f ca="1"/>
        <v>1</v>
      </c>
      <c r="O864" s="8">
        <f ca="1"/>
        <v>1</v>
      </c>
      <c r="P864" s="8">
        <f ca="1"/>
        <v>1</v>
      </c>
      <c r="Q864" s="8">
        <f ca="1"/>
        <v>1</v>
      </c>
      <c r="S864" s="10" t="str">
        <f t="shared" ca="1" si="137"/>
        <v>-</v>
      </c>
      <c r="T864" s="6" t="str">
        <f t="array" aca="1" ref="T864:Y864" ca="1">IFERROR(IF(S864&lt;fRev1,(SQRT(dLowCoeffB^2+S864*dLowCoeffA*4)-dLowCoeffB)/(dLowCoeffA*2),
(SQRT(dHighCoeffB^2-(fRev1*fPower2*fPower3/dHighInterp1
-fRev2*fPower1*fPower3/dHighInterp2+fRev3*fPower1*fPower2/dHighInterp3-S864)
*dHighCoeffA*4)+dHighCoeffB)/(dHighCoeffA*2)),"-")</f>
        <v>-</v>
      </c>
      <c r="U864" s="3" t="str">
        <f ca="1"/>
        <v>-</v>
      </c>
      <c r="V864" s="3" t="str">
        <f ca="1"/>
        <v>-</v>
      </c>
      <c r="W864" s="3" t="str">
        <f ca="1"/>
        <v>-</v>
      </c>
      <c r="X864" s="3" t="str">
        <f ca="1"/>
        <v>-</v>
      </c>
      <c r="Y864" s="3" t="str">
        <f ca="1"/>
        <v>-</v>
      </c>
    </row>
    <row r="865" spans="1:25" x14ac:dyDescent="0.25">
      <c r="A865">
        <v>863</v>
      </c>
      <c r="B865" s="9">
        <f t="shared" si="107"/>
        <v>23.972222222222221</v>
      </c>
      <c r="C865" s="3">
        <f t="shared" ca="1" si="130"/>
        <v>6</v>
      </c>
      <c r="D865">
        <f t="shared" ca="1" si="131"/>
        <v>623.75860999999998</v>
      </c>
      <c r="E865" s="8">
        <f t="shared" ca="1" si="132"/>
        <v>1</v>
      </c>
      <c r="F865" s="8">
        <f t="shared" ca="1" si="133"/>
        <v>572</v>
      </c>
      <c r="G865" s="8">
        <f t="shared" ca="1" si="134"/>
        <v>2.7144348209012366</v>
      </c>
      <c r="H865" s="8" t="str">
        <f t="shared" ca="1" si="135"/>
        <v>-</v>
      </c>
      <c r="I865" s="8" t="str">
        <f t="shared" ca="1" si="136"/>
        <v>-</v>
      </c>
      <c r="K865" s="7">
        <f t="shared" ca="1" si="129"/>
        <v>623.75860999999998</v>
      </c>
      <c r="L865" s="7">
        <f t="array" aca="1" ref="L865:Q865" ca="1">IF(K865&lt;fPower1,(fPower1-K865)*K865*fRev0/dLowInterp1+(K865-fPower0)*K865*fRev1/dLowInterp2,
IF(K865&lt;fPower3,(K865-fPower2)*(K865-fPower3)*fRev1/dHighInterp1-(K865-fPower1)*(K865-fPower3)*fRev2/dHighInterp2+(K865-fPower1)*(K865-fPower2)*fRev3/dHighInterp3,1))</f>
        <v>1</v>
      </c>
      <c r="M865" s="8">
        <f ca="1"/>
        <v>1</v>
      </c>
      <c r="N865" s="8">
        <f ca="1"/>
        <v>1</v>
      </c>
      <c r="O865" s="8">
        <f ca="1"/>
        <v>1</v>
      </c>
      <c r="P865" s="8">
        <f ca="1"/>
        <v>1</v>
      </c>
      <c r="Q865" s="8">
        <f ca="1"/>
        <v>1</v>
      </c>
      <c r="S865" s="10" t="str">
        <f t="shared" ca="1" si="137"/>
        <v>-</v>
      </c>
      <c r="T865" s="6" t="str">
        <f t="array" aca="1" ref="T865:Y865" ca="1">IFERROR(IF(S865&lt;fRev1,(SQRT(dLowCoeffB^2+S865*dLowCoeffA*4)-dLowCoeffB)/(dLowCoeffA*2),
(SQRT(dHighCoeffB^2-(fRev1*fPower2*fPower3/dHighInterp1
-fRev2*fPower1*fPower3/dHighInterp2+fRev3*fPower1*fPower2/dHighInterp3-S865)
*dHighCoeffA*4)+dHighCoeffB)/(dHighCoeffA*2)),"-")</f>
        <v>-</v>
      </c>
      <c r="U865" s="3" t="str">
        <f ca="1"/>
        <v>-</v>
      </c>
      <c r="V865" s="3" t="str">
        <f ca="1"/>
        <v>-</v>
      </c>
      <c r="W865" s="3" t="str">
        <f ca="1"/>
        <v>-</v>
      </c>
      <c r="X865" s="3" t="str">
        <f ca="1"/>
        <v>-</v>
      </c>
      <c r="Y865" s="3" t="str">
        <f ca="1"/>
        <v>-</v>
      </c>
    </row>
    <row r="866" spans="1:25" x14ac:dyDescent="0.25">
      <c r="A866">
        <v>864</v>
      </c>
      <c r="B866" s="9">
        <f t="shared" si="107"/>
        <v>24</v>
      </c>
      <c r="C866" s="3">
        <f t="shared" ca="1" si="130"/>
        <v>6</v>
      </c>
      <c r="D866">
        <f t="shared" ca="1" si="131"/>
        <v>623.75860999999998</v>
      </c>
      <c r="E866" s="8">
        <f t="shared" ca="1" si="132"/>
        <v>1</v>
      </c>
      <c r="F866" s="8">
        <f t="shared" ca="1" si="133"/>
        <v>572</v>
      </c>
      <c r="G866" s="8">
        <f t="shared" ca="1" si="134"/>
        <v>2.7188484011481502</v>
      </c>
      <c r="H866" s="8" t="str">
        <f t="shared" ca="1" si="135"/>
        <v>-</v>
      </c>
      <c r="I866" s="8" t="str">
        <f t="shared" ca="1" si="136"/>
        <v>-</v>
      </c>
      <c r="K866" s="7">
        <f t="shared" ca="1" si="129"/>
        <v>623.75860999999998</v>
      </c>
      <c r="L866" s="7">
        <f t="array" aca="1" ref="L866:Q866" ca="1">IF(K866&lt;fPower1,(fPower1-K866)*K866*fRev0/dLowInterp1+(K866-fPower0)*K866*fRev1/dLowInterp2,
IF(K866&lt;fPower3,(K866-fPower2)*(K866-fPower3)*fRev1/dHighInterp1-(K866-fPower1)*(K866-fPower3)*fRev2/dHighInterp2+(K866-fPower1)*(K866-fPower2)*fRev3/dHighInterp3,1))</f>
        <v>1</v>
      </c>
      <c r="M866" s="8">
        <f ca="1"/>
        <v>1</v>
      </c>
      <c r="N866" s="8">
        <f ca="1"/>
        <v>1</v>
      </c>
      <c r="O866" s="8">
        <f ca="1"/>
        <v>1</v>
      </c>
      <c r="P866" s="8">
        <f ca="1"/>
        <v>1</v>
      </c>
      <c r="Q866" s="8">
        <f ca="1"/>
        <v>1</v>
      </c>
      <c r="S866" s="10" t="str">
        <f t="shared" ca="1" si="137"/>
        <v>-</v>
      </c>
      <c r="T866" s="6" t="str">
        <f t="array" aca="1" ref="T866:Y866" ca="1">IFERROR(IF(S866&lt;fRev1,(SQRT(dLowCoeffB^2+S866*dLowCoeffA*4)-dLowCoeffB)/(dLowCoeffA*2),
(SQRT(dHighCoeffB^2-(fRev1*fPower2*fPower3/dHighInterp1
-fRev2*fPower1*fPower3/dHighInterp2+fRev3*fPower1*fPower2/dHighInterp3-S866)
*dHighCoeffA*4)+dHighCoeffB)/(dHighCoeffA*2)),"-")</f>
        <v>-</v>
      </c>
      <c r="U866" s="3" t="str">
        <f ca="1"/>
        <v>-</v>
      </c>
      <c r="V866" s="3" t="str">
        <f ca="1"/>
        <v>-</v>
      </c>
      <c r="W866" s="3" t="str">
        <f ca="1"/>
        <v>-</v>
      </c>
      <c r="X866" s="3" t="str">
        <f ca="1"/>
        <v>-</v>
      </c>
      <c r="Y866" s="3" t="str">
        <f ca="1"/>
        <v>-</v>
      </c>
    </row>
    <row r="867" spans="1:25" x14ac:dyDescent="0.25">
      <c r="A867">
        <v>865</v>
      </c>
      <c r="B867" s="9">
        <f t="shared" si="107"/>
        <v>24.027777777777779</v>
      </c>
      <c r="C867" s="3">
        <f t="shared" ca="1" si="130"/>
        <v>6</v>
      </c>
      <c r="D867">
        <f t="shared" ca="1" si="131"/>
        <v>623.75860999999998</v>
      </c>
      <c r="E867" s="8">
        <f t="shared" ca="1" si="132"/>
        <v>1</v>
      </c>
      <c r="F867" s="8">
        <f t="shared" ca="1" si="133"/>
        <v>572</v>
      </c>
      <c r="G867" s="8">
        <f t="shared" ca="1" si="134"/>
        <v>2.7232619813950638</v>
      </c>
      <c r="H867" s="8" t="str">
        <f t="shared" ca="1" si="135"/>
        <v>-</v>
      </c>
      <c r="I867" s="8" t="str">
        <f t="shared" ca="1" si="136"/>
        <v>-</v>
      </c>
      <c r="K867" s="7">
        <f t="shared" ca="1" si="129"/>
        <v>623.75860999999998</v>
      </c>
      <c r="L867" s="7">
        <f t="array" aca="1" ref="L867:Q867" ca="1">IF(K867&lt;fPower1,(fPower1-K867)*K867*fRev0/dLowInterp1+(K867-fPower0)*K867*fRev1/dLowInterp2,
IF(K867&lt;fPower3,(K867-fPower2)*(K867-fPower3)*fRev1/dHighInterp1-(K867-fPower1)*(K867-fPower3)*fRev2/dHighInterp2+(K867-fPower1)*(K867-fPower2)*fRev3/dHighInterp3,1))</f>
        <v>1</v>
      </c>
      <c r="M867" s="8">
        <f ca="1"/>
        <v>1</v>
      </c>
      <c r="N867" s="8">
        <f ca="1"/>
        <v>1</v>
      </c>
      <c r="O867" s="8">
        <f ca="1"/>
        <v>1</v>
      </c>
      <c r="P867" s="8">
        <f ca="1"/>
        <v>1</v>
      </c>
      <c r="Q867" s="8">
        <f ca="1"/>
        <v>1</v>
      </c>
      <c r="S867" s="10" t="str">
        <f t="shared" ca="1" si="137"/>
        <v>-</v>
      </c>
      <c r="T867" s="6" t="str">
        <f t="array" aca="1" ref="T867:Y867" ca="1">IFERROR(IF(S867&lt;fRev1,(SQRT(dLowCoeffB^2+S867*dLowCoeffA*4)-dLowCoeffB)/(dLowCoeffA*2),
(SQRT(dHighCoeffB^2-(fRev1*fPower2*fPower3/dHighInterp1
-fRev2*fPower1*fPower3/dHighInterp2+fRev3*fPower1*fPower2/dHighInterp3-S867)
*dHighCoeffA*4)+dHighCoeffB)/(dHighCoeffA*2)),"-")</f>
        <v>-</v>
      </c>
      <c r="U867" s="3" t="str">
        <f ca="1"/>
        <v>-</v>
      </c>
      <c r="V867" s="3" t="str">
        <f ca="1"/>
        <v>-</v>
      </c>
      <c r="W867" s="3" t="str">
        <f ca="1"/>
        <v>-</v>
      </c>
      <c r="X867" s="3" t="str">
        <f ca="1"/>
        <v>-</v>
      </c>
      <c r="Y867" s="3" t="str">
        <f ca="1"/>
        <v>-</v>
      </c>
    </row>
    <row r="868" spans="1:25" x14ac:dyDescent="0.25">
      <c r="A868">
        <v>866</v>
      </c>
      <c r="B868" s="9">
        <f t="shared" si="107"/>
        <v>24.055555555555557</v>
      </c>
      <c r="C868" s="3">
        <f t="shared" ca="1" si="130"/>
        <v>6</v>
      </c>
      <c r="D868">
        <f t="shared" ca="1" si="131"/>
        <v>623.75860999999998</v>
      </c>
      <c r="E868" s="8">
        <f t="shared" ca="1" si="132"/>
        <v>1</v>
      </c>
      <c r="F868" s="8">
        <f t="shared" ca="1" si="133"/>
        <v>572</v>
      </c>
      <c r="G868" s="8">
        <f t="shared" ca="1" si="134"/>
        <v>2.7276755616419774</v>
      </c>
      <c r="H868" s="8" t="str">
        <f t="shared" ca="1" si="135"/>
        <v>-</v>
      </c>
      <c r="I868" s="8" t="str">
        <f t="shared" ca="1" si="136"/>
        <v>-</v>
      </c>
      <c r="K868" s="7">
        <f t="shared" ca="1" si="129"/>
        <v>623.75860999999998</v>
      </c>
      <c r="L868" s="7">
        <f t="array" aca="1" ref="L868:Q868" ca="1">IF(K868&lt;fPower1,(fPower1-K868)*K868*fRev0/dLowInterp1+(K868-fPower0)*K868*fRev1/dLowInterp2,
IF(K868&lt;fPower3,(K868-fPower2)*(K868-fPower3)*fRev1/dHighInterp1-(K868-fPower1)*(K868-fPower3)*fRev2/dHighInterp2+(K868-fPower1)*(K868-fPower2)*fRev3/dHighInterp3,1))</f>
        <v>1</v>
      </c>
      <c r="M868" s="8">
        <f ca="1"/>
        <v>1</v>
      </c>
      <c r="N868" s="8">
        <f ca="1"/>
        <v>1</v>
      </c>
      <c r="O868" s="8">
        <f ca="1"/>
        <v>1</v>
      </c>
      <c r="P868" s="8">
        <f ca="1"/>
        <v>1</v>
      </c>
      <c r="Q868" s="8">
        <f ca="1"/>
        <v>1</v>
      </c>
      <c r="S868" s="10" t="str">
        <f t="shared" ca="1" si="137"/>
        <v>-</v>
      </c>
      <c r="T868" s="6" t="str">
        <f t="array" aca="1" ref="T868:Y868" ca="1">IFERROR(IF(S868&lt;fRev1,(SQRT(dLowCoeffB^2+S868*dLowCoeffA*4)-dLowCoeffB)/(dLowCoeffA*2),
(SQRT(dHighCoeffB^2-(fRev1*fPower2*fPower3/dHighInterp1
-fRev2*fPower1*fPower3/dHighInterp2+fRev3*fPower1*fPower2/dHighInterp3-S868)
*dHighCoeffA*4)+dHighCoeffB)/(dHighCoeffA*2)),"-")</f>
        <v>-</v>
      </c>
      <c r="U868" s="3" t="str">
        <f ca="1"/>
        <v>-</v>
      </c>
      <c r="V868" s="3" t="str">
        <f ca="1"/>
        <v>-</v>
      </c>
      <c r="W868" s="3" t="str">
        <f ca="1"/>
        <v>-</v>
      </c>
      <c r="X868" s="3" t="str">
        <f ca="1"/>
        <v>-</v>
      </c>
      <c r="Y868" s="3" t="str">
        <f ca="1"/>
        <v>-</v>
      </c>
    </row>
    <row r="869" spans="1:25" x14ac:dyDescent="0.25">
      <c r="A869">
        <v>867</v>
      </c>
      <c r="B869" s="9">
        <f t="shared" si="107"/>
        <v>24.083333333333332</v>
      </c>
      <c r="C869" s="3">
        <f t="shared" ca="1" si="130"/>
        <v>6</v>
      </c>
      <c r="D869">
        <f t="shared" ca="1" si="131"/>
        <v>623.75860999999998</v>
      </c>
      <c r="E869" s="8">
        <f t="shared" ca="1" si="132"/>
        <v>1</v>
      </c>
      <c r="F869" s="8">
        <f t="shared" ca="1" si="133"/>
        <v>572</v>
      </c>
      <c r="G869" s="8">
        <f t="shared" ca="1" si="134"/>
        <v>2.7320891418888911</v>
      </c>
      <c r="H869" s="8" t="str">
        <f t="shared" ca="1" si="135"/>
        <v>-</v>
      </c>
      <c r="I869" s="8" t="str">
        <f t="shared" ca="1" si="136"/>
        <v>-</v>
      </c>
      <c r="K869" s="7">
        <f t="shared" ca="1" si="129"/>
        <v>623.75860999999998</v>
      </c>
      <c r="L869" s="7">
        <f t="array" aca="1" ref="L869:Q869" ca="1">IF(K869&lt;fPower1,(fPower1-K869)*K869*fRev0/dLowInterp1+(K869-fPower0)*K869*fRev1/dLowInterp2,
IF(K869&lt;fPower3,(K869-fPower2)*(K869-fPower3)*fRev1/dHighInterp1-(K869-fPower1)*(K869-fPower3)*fRev2/dHighInterp2+(K869-fPower1)*(K869-fPower2)*fRev3/dHighInterp3,1))</f>
        <v>1</v>
      </c>
      <c r="M869" s="8">
        <f ca="1"/>
        <v>1</v>
      </c>
      <c r="N869" s="8">
        <f ca="1"/>
        <v>1</v>
      </c>
      <c r="O869" s="8">
        <f ca="1"/>
        <v>1</v>
      </c>
      <c r="P869" s="8">
        <f ca="1"/>
        <v>1</v>
      </c>
      <c r="Q869" s="8">
        <f ca="1"/>
        <v>1</v>
      </c>
      <c r="S869" s="10" t="str">
        <f t="shared" ca="1" si="137"/>
        <v>-</v>
      </c>
      <c r="T869" s="6" t="str">
        <f t="array" aca="1" ref="T869:Y869" ca="1">IFERROR(IF(S869&lt;fRev1,(SQRT(dLowCoeffB^2+S869*dLowCoeffA*4)-dLowCoeffB)/(dLowCoeffA*2),
(SQRT(dHighCoeffB^2-(fRev1*fPower2*fPower3/dHighInterp1
-fRev2*fPower1*fPower3/dHighInterp2+fRev3*fPower1*fPower2/dHighInterp3-S869)
*dHighCoeffA*4)+dHighCoeffB)/(dHighCoeffA*2)),"-")</f>
        <v>-</v>
      </c>
      <c r="U869" s="3" t="str">
        <f ca="1"/>
        <v>-</v>
      </c>
      <c r="V869" s="3" t="str">
        <f ca="1"/>
        <v>-</v>
      </c>
      <c r="W869" s="3" t="str">
        <f ca="1"/>
        <v>-</v>
      </c>
      <c r="X869" s="3" t="str">
        <f ca="1"/>
        <v>-</v>
      </c>
      <c r="Y869" s="3" t="str">
        <f ca="1"/>
        <v>-</v>
      </c>
    </row>
    <row r="870" spans="1:25" x14ac:dyDescent="0.25">
      <c r="A870">
        <v>868</v>
      </c>
      <c r="B870" s="9">
        <f t="shared" si="107"/>
        <v>24.111111111111111</v>
      </c>
      <c r="C870" s="3">
        <f t="shared" ca="1" si="130"/>
        <v>6</v>
      </c>
      <c r="D870">
        <f t="shared" ca="1" si="131"/>
        <v>623.75860999999998</v>
      </c>
      <c r="E870" s="8">
        <f t="shared" ca="1" si="132"/>
        <v>1</v>
      </c>
      <c r="F870" s="8">
        <f t="shared" ca="1" si="133"/>
        <v>572</v>
      </c>
      <c r="G870" s="8">
        <f t="shared" ca="1" si="134"/>
        <v>2.7365027221358047</v>
      </c>
      <c r="H870" s="8" t="str">
        <f t="shared" ca="1" si="135"/>
        <v>-</v>
      </c>
      <c r="I870" s="8" t="str">
        <f t="shared" ca="1" si="136"/>
        <v>-</v>
      </c>
      <c r="K870" s="7">
        <f t="shared" ca="1" si="129"/>
        <v>623.75860999999998</v>
      </c>
      <c r="L870" s="7">
        <f t="array" aca="1" ref="L870:Q870" ca="1">IF(K870&lt;fPower1,(fPower1-K870)*K870*fRev0/dLowInterp1+(K870-fPower0)*K870*fRev1/dLowInterp2,
IF(K870&lt;fPower3,(K870-fPower2)*(K870-fPower3)*fRev1/dHighInterp1-(K870-fPower1)*(K870-fPower3)*fRev2/dHighInterp2+(K870-fPower1)*(K870-fPower2)*fRev3/dHighInterp3,1))</f>
        <v>1</v>
      </c>
      <c r="M870" s="8">
        <f ca="1"/>
        <v>1</v>
      </c>
      <c r="N870" s="8">
        <f ca="1"/>
        <v>1</v>
      </c>
      <c r="O870" s="8">
        <f ca="1"/>
        <v>1</v>
      </c>
      <c r="P870" s="8">
        <f ca="1"/>
        <v>1</v>
      </c>
      <c r="Q870" s="8">
        <f ca="1"/>
        <v>1</v>
      </c>
      <c r="S870" s="10" t="str">
        <f t="shared" ca="1" si="137"/>
        <v>-</v>
      </c>
      <c r="T870" s="6" t="str">
        <f t="array" aca="1" ref="T870:Y870" ca="1">IFERROR(IF(S870&lt;fRev1,(SQRT(dLowCoeffB^2+S870*dLowCoeffA*4)-dLowCoeffB)/(dLowCoeffA*2),
(SQRT(dHighCoeffB^2-(fRev1*fPower2*fPower3/dHighInterp1
-fRev2*fPower1*fPower3/dHighInterp2+fRev3*fPower1*fPower2/dHighInterp3-S870)
*dHighCoeffA*4)+dHighCoeffB)/(dHighCoeffA*2)),"-")</f>
        <v>-</v>
      </c>
      <c r="U870" s="3" t="str">
        <f ca="1"/>
        <v>-</v>
      </c>
      <c r="V870" s="3" t="str">
        <f ca="1"/>
        <v>-</v>
      </c>
      <c r="W870" s="3" t="str">
        <f ca="1"/>
        <v>-</v>
      </c>
      <c r="X870" s="3" t="str">
        <f ca="1"/>
        <v>-</v>
      </c>
      <c r="Y870" s="3" t="str">
        <f ca="1"/>
        <v>-</v>
      </c>
    </row>
    <row r="871" spans="1:25" x14ac:dyDescent="0.25">
      <c r="A871">
        <v>869</v>
      </c>
      <c r="B871" s="9">
        <f t="shared" si="107"/>
        <v>24.138888888888889</v>
      </c>
      <c r="C871" s="3">
        <f t="shared" ca="1" si="130"/>
        <v>6</v>
      </c>
      <c r="D871">
        <f t="shared" ca="1" si="131"/>
        <v>623.75860999999998</v>
      </c>
      <c r="E871" s="8">
        <f t="shared" ca="1" si="132"/>
        <v>1</v>
      </c>
      <c r="F871" s="8">
        <f t="shared" ca="1" si="133"/>
        <v>572</v>
      </c>
      <c r="G871" s="8">
        <f t="shared" ca="1" si="134"/>
        <v>2.7409163023827183</v>
      </c>
      <c r="H871" s="8" t="str">
        <f t="shared" ca="1" si="135"/>
        <v>-</v>
      </c>
      <c r="I871" s="8" t="str">
        <f t="shared" ca="1" si="136"/>
        <v>-</v>
      </c>
      <c r="K871" s="7">
        <f t="shared" ca="1" si="129"/>
        <v>623.75860999999998</v>
      </c>
      <c r="L871" s="7">
        <f t="array" aca="1" ref="L871:Q871" ca="1">IF(K871&lt;fPower1,(fPower1-K871)*K871*fRev0/dLowInterp1+(K871-fPower0)*K871*fRev1/dLowInterp2,
IF(K871&lt;fPower3,(K871-fPower2)*(K871-fPower3)*fRev1/dHighInterp1-(K871-fPower1)*(K871-fPower3)*fRev2/dHighInterp2+(K871-fPower1)*(K871-fPower2)*fRev3/dHighInterp3,1))</f>
        <v>1</v>
      </c>
      <c r="M871" s="8">
        <f ca="1"/>
        <v>1</v>
      </c>
      <c r="N871" s="8">
        <f ca="1"/>
        <v>1</v>
      </c>
      <c r="O871" s="8">
        <f ca="1"/>
        <v>1</v>
      </c>
      <c r="P871" s="8">
        <f ca="1"/>
        <v>1</v>
      </c>
      <c r="Q871" s="8">
        <f ca="1"/>
        <v>1</v>
      </c>
      <c r="S871" s="10" t="str">
        <f t="shared" ca="1" si="137"/>
        <v>-</v>
      </c>
      <c r="T871" s="6" t="str">
        <f t="array" aca="1" ref="T871:Y871" ca="1">IFERROR(IF(S871&lt;fRev1,(SQRT(dLowCoeffB^2+S871*dLowCoeffA*4)-dLowCoeffB)/(dLowCoeffA*2),
(SQRT(dHighCoeffB^2-(fRev1*fPower2*fPower3/dHighInterp1
-fRev2*fPower1*fPower3/dHighInterp2+fRev3*fPower1*fPower2/dHighInterp3-S871)
*dHighCoeffA*4)+dHighCoeffB)/(dHighCoeffA*2)),"-")</f>
        <v>-</v>
      </c>
      <c r="U871" s="3" t="str">
        <f ca="1"/>
        <v>-</v>
      </c>
      <c r="V871" s="3" t="str">
        <f ca="1"/>
        <v>-</v>
      </c>
      <c r="W871" s="3" t="str">
        <f ca="1"/>
        <v>-</v>
      </c>
      <c r="X871" s="3" t="str">
        <f ca="1"/>
        <v>-</v>
      </c>
      <c r="Y871" s="3" t="str">
        <f ca="1"/>
        <v>-</v>
      </c>
    </row>
    <row r="872" spans="1:25" x14ac:dyDescent="0.25">
      <c r="A872">
        <v>870</v>
      </c>
      <c r="B872" s="9">
        <f t="shared" si="107"/>
        <v>24.166666666666668</v>
      </c>
      <c r="C872" s="3">
        <f t="shared" ca="1" si="130"/>
        <v>6</v>
      </c>
      <c r="D872">
        <f t="shared" ca="1" si="131"/>
        <v>623.75860999999998</v>
      </c>
      <c r="E872" s="8">
        <f t="shared" ca="1" si="132"/>
        <v>1</v>
      </c>
      <c r="F872" s="8">
        <f t="shared" ca="1" si="133"/>
        <v>572</v>
      </c>
      <c r="G872" s="8">
        <f t="shared" ca="1" si="134"/>
        <v>2.745329882629632</v>
      </c>
      <c r="H872" s="8" t="str">
        <f t="shared" ca="1" si="135"/>
        <v>-</v>
      </c>
      <c r="I872" s="8" t="str">
        <f t="shared" ca="1" si="136"/>
        <v>-</v>
      </c>
      <c r="K872" s="7">
        <f t="shared" ca="1" si="129"/>
        <v>623.75860999999998</v>
      </c>
      <c r="L872" s="7">
        <f t="array" aca="1" ref="L872:Q872" ca="1">IF(K872&lt;fPower1,(fPower1-K872)*K872*fRev0/dLowInterp1+(K872-fPower0)*K872*fRev1/dLowInterp2,
IF(K872&lt;fPower3,(K872-fPower2)*(K872-fPower3)*fRev1/dHighInterp1-(K872-fPower1)*(K872-fPower3)*fRev2/dHighInterp2+(K872-fPower1)*(K872-fPower2)*fRev3/dHighInterp3,1))</f>
        <v>1</v>
      </c>
      <c r="M872" s="8">
        <f ca="1"/>
        <v>1</v>
      </c>
      <c r="N872" s="8">
        <f ca="1"/>
        <v>1</v>
      </c>
      <c r="O872" s="8">
        <f ca="1"/>
        <v>1</v>
      </c>
      <c r="P872" s="8">
        <f ca="1"/>
        <v>1</v>
      </c>
      <c r="Q872" s="8">
        <f ca="1"/>
        <v>1</v>
      </c>
      <c r="S872" s="10" t="str">
        <f t="shared" ca="1" si="137"/>
        <v>-</v>
      </c>
      <c r="T872" s="6" t="str">
        <f t="array" aca="1" ref="T872:Y872" ca="1">IFERROR(IF(S872&lt;fRev1,(SQRT(dLowCoeffB^2+S872*dLowCoeffA*4)-dLowCoeffB)/(dLowCoeffA*2),
(SQRT(dHighCoeffB^2-(fRev1*fPower2*fPower3/dHighInterp1
-fRev2*fPower1*fPower3/dHighInterp2+fRev3*fPower1*fPower2/dHighInterp3-S872)
*dHighCoeffA*4)+dHighCoeffB)/(dHighCoeffA*2)),"-")</f>
        <v>-</v>
      </c>
      <c r="U872" s="3" t="str">
        <f ca="1"/>
        <v>-</v>
      </c>
      <c r="V872" s="3" t="str">
        <f ca="1"/>
        <v>-</v>
      </c>
      <c r="W872" s="3" t="str">
        <f ca="1"/>
        <v>-</v>
      </c>
      <c r="X872" s="3" t="str">
        <f ca="1"/>
        <v>-</v>
      </c>
      <c r="Y872" s="3" t="str">
        <f ca="1"/>
        <v>-</v>
      </c>
    </row>
    <row r="873" spans="1:25" x14ac:dyDescent="0.25">
      <c r="A873">
        <v>871</v>
      </c>
      <c r="B873" s="9">
        <f t="shared" si="107"/>
        <v>24.194444444444443</v>
      </c>
      <c r="C873" s="3">
        <f t="shared" ca="1" si="130"/>
        <v>6</v>
      </c>
      <c r="D873">
        <f t="shared" ca="1" si="131"/>
        <v>623.75860999999998</v>
      </c>
      <c r="E873" s="8">
        <f t="shared" ca="1" si="132"/>
        <v>1</v>
      </c>
      <c r="F873" s="8">
        <f t="shared" ca="1" si="133"/>
        <v>572</v>
      </c>
      <c r="G873" s="8">
        <f t="shared" ca="1" si="134"/>
        <v>2.7497434628765456</v>
      </c>
      <c r="H873" s="8" t="str">
        <f t="shared" ca="1" si="135"/>
        <v>-</v>
      </c>
      <c r="I873" s="8" t="str">
        <f t="shared" ca="1" si="136"/>
        <v>-</v>
      </c>
      <c r="K873" s="7">
        <f t="shared" ca="1" si="129"/>
        <v>623.75860999999998</v>
      </c>
      <c r="L873" s="7">
        <f t="array" aca="1" ref="L873:Q873" ca="1">IF(K873&lt;fPower1,(fPower1-K873)*K873*fRev0/dLowInterp1+(K873-fPower0)*K873*fRev1/dLowInterp2,
IF(K873&lt;fPower3,(K873-fPower2)*(K873-fPower3)*fRev1/dHighInterp1-(K873-fPower1)*(K873-fPower3)*fRev2/dHighInterp2+(K873-fPower1)*(K873-fPower2)*fRev3/dHighInterp3,1))</f>
        <v>1</v>
      </c>
      <c r="M873" s="8">
        <f ca="1"/>
        <v>1</v>
      </c>
      <c r="N873" s="8">
        <f ca="1"/>
        <v>1</v>
      </c>
      <c r="O873" s="8">
        <f ca="1"/>
        <v>1</v>
      </c>
      <c r="P873" s="8">
        <f ca="1"/>
        <v>1</v>
      </c>
      <c r="Q873" s="8">
        <f ca="1"/>
        <v>1</v>
      </c>
      <c r="S873" s="10" t="str">
        <f t="shared" ca="1" si="137"/>
        <v>-</v>
      </c>
      <c r="T873" s="6" t="str">
        <f t="array" aca="1" ref="T873:Y873" ca="1">IFERROR(IF(S873&lt;fRev1,(SQRT(dLowCoeffB^2+S873*dLowCoeffA*4)-dLowCoeffB)/(dLowCoeffA*2),
(SQRT(dHighCoeffB^2-(fRev1*fPower2*fPower3/dHighInterp1
-fRev2*fPower1*fPower3/dHighInterp2+fRev3*fPower1*fPower2/dHighInterp3-S873)
*dHighCoeffA*4)+dHighCoeffB)/(dHighCoeffA*2)),"-")</f>
        <v>-</v>
      </c>
      <c r="U873" s="3" t="str">
        <f ca="1"/>
        <v>-</v>
      </c>
      <c r="V873" s="3" t="str">
        <f ca="1"/>
        <v>-</v>
      </c>
      <c r="W873" s="3" t="str">
        <f ca="1"/>
        <v>-</v>
      </c>
      <c r="X873" s="3" t="str">
        <f ca="1"/>
        <v>-</v>
      </c>
      <c r="Y873" s="3" t="str">
        <f ca="1"/>
        <v>-</v>
      </c>
    </row>
    <row r="874" spans="1:25" x14ac:dyDescent="0.25">
      <c r="A874">
        <v>872</v>
      </c>
      <c r="B874" s="9">
        <f t="shared" si="107"/>
        <v>24.222222222222221</v>
      </c>
      <c r="C874" s="3">
        <f t="shared" ca="1" si="130"/>
        <v>6</v>
      </c>
      <c r="D874">
        <f t="shared" ca="1" si="131"/>
        <v>623.75860999999998</v>
      </c>
      <c r="E874" s="8">
        <f t="shared" ca="1" si="132"/>
        <v>1</v>
      </c>
      <c r="F874" s="8">
        <f t="shared" ca="1" si="133"/>
        <v>572</v>
      </c>
      <c r="G874" s="8">
        <f t="shared" ca="1" si="134"/>
        <v>2.7541570431234592</v>
      </c>
      <c r="H874" s="8" t="str">
        <f t="shared" ca="1" si="135"/>
        <v>-</v>
      </c>
      <c r="I874" s="8" t="str">
        <f t="shared" ca="1" si="136"/>
        <v>-</v>
      </c>
      <c r="K874" s="7">
        <f t="shared" ca="1" si="129"/>
        <v>623.75860999999998</v>
      </c>
      <c r="L874" s="7">
        <f t="array" aca="1" ref="L874:Q874" ca="1">IF(K874&lt;fPower1,(fPower1-K874)*K874*fRev0/dLowInterp1+(K874-fPower0)*K874*fRev1/dLowInterp2,
IF(K874&lt;fPower3,(K874-fPower2)*(K874-fPower3)*fRev1/dHighInterp1-(K874-fPower1)*(K874-fPower3)*fRev2/dHighInterp2+(K874-fPower1)*(K874-fPower2)*fRev3/dHighInterp3,1))</f>
        <v>1</v>
      </c>
      <c r="M874" s="8">
        <f ca="1"/>
        <v>1</v>
      </c>
      <c r="N874" s="8">
        <f ca="1"/>
        <v>1</v>
      </c>
      <c r="O874" s="8">
        <f ca="1"/>
        <v>1</v>
      </c>
      <c r="P874" s="8">
        <f ca="1"/>
        <v>1</v>
      </c>
      <c r="Q874" s="8">
        <f ca="1"/>
        <v>1</v>
      </c>
      <c r="S874" s="10" t="str">
        <f t="shared" ca="1" si="137"/>
        <v>-</v>
      </c>
      <c r="T874" s="6" t="str">
        <f t="array" aca="1" ref="T874:Y874" ca="1">IFERROR(IF(S874&lt;fRev1,(SQRT(dLowCoeffB^2+S874*dLowCoeffA*4)-dLowCoeffB)/(dLowCoeffA*2),
(SQRT(dHighCoeffB^2-(fRev1*fPower2*fPower3/dHighInterp1
-fRev2*fPower1*fPower3/dHighInterp2+fRev3*fPower1*fPower2/dHighInterp3-S874)
*dHighCoeffA*4)+dHighCoeffB)/(dHighCoeffA*2)),"-")</f>
        <v>-</v>
      </c>
      <c r="U874" s="3" t="str">
        <f ca="1"/>
        <v>-</v>
      </c>
      <c r="V874" s="3" t="str">
        <f ca="1"/>
        <v>-</v>
      </c>
      <c r="W874" s="3" t="str">
        <f ca="1"/>
        <v>-</v>
      </c>
      <c r="X874" s="3" t="str">
        <f ca="1"/>
        <v>-</v>
      </c>
      <c r="Y874" s="3" t="str">
        <f ca="1"/>
        <v>-</v>
      </c>
    </row>
    <row r="875" spans="1:25" x14ac:dyDescent="0.25">
      <c r="A875">
        <v>873</v>
      </c>
      <c r="B875" s="9">
        <f t="shared" si="107"/>
        <v>24.25</v>
      </c>
      <c r="C875" s="3">
        <f t="shared" ca="1" si="130"/>
        <v>6</v>
      </c>
      <c r="D875">
        <f t="shared" ca="1" si="131"/>
        <v>623.75860999999998</v>
      </c>
      <c r="E875" s="8">
        <f t="shared" ca="1" si="132"/>
        <v>1</v>
      </c>
      <c r="F875" s="8">
        <f t="shared" ca="1" si="133"/>
        <v>572</v>
      </c>
      <c r="G875" s="8">
        <f t="shared" ca="1" si="134"/>
        <v>2.7585706233703728</v>
      </c>
      <c r="H875" s="8" t="str">
        <f t="shared" ca="1" si="135"/>
        <v>-</v>
      </c>
      <c r="I875" s="8" t="str">
        <f t="shared" ca="1" si="136"/>
        <v>-</v>
      </c>
      <c r="K875" s="7">
        <f t="shared" ca="1" si="129"/>
        <v>623.75860999999998</v>
      </c>
      <c r="L875" s="7">
        <f t="array" aca="1" ref="L875:Q875" ca="1">IF(K875&lt;fPower1,(fPower1-K875)*K875*fRev0/dLowInterp1+(K875-fPower0)*K875*fRev1/dLowInterp2,
IF(K875&lt;fPower3,(K875-fPower2)*(K875-fPower3)*fRev1/dHighInterp1-(K875-fPower1)*(K875-fPower3)*fRev2/dHighInterp2+(K875-fPower1)*(K875-fPower2)*fRev3/dHighInterp3,1))</f>
        <v>1</v>
      </c>
      <c r="M875" s="8">
        <f ca="1"/>
        <v>1</v>
      </c>
      <c r="N875" s="8">
        <f ca="1"/>
        <v>1</v>
      </c>
      <c r="O875" s="8">
        <f ca="1"/>
        <v>1</v>
      </c>
      <c r="P875" s="8">
        <f ca="1"/>
        <v>1</v>
      </c>
      <c r="Q875" s="8">
        <f ca="1"/>
        <v>1</v>
      </c>
      <c r="S875" s="10" t="str">
        <f t="shared" ca="1" si="137"/>
        <v>-</v>
      </c>
      <c r="T875" s="6" t="str">
        <f t="array" aca="1" ref="T875:Y875" ca="1">IFERROR(IF(S875&lt;fRev1,(SQRT(dLowCoeffB^2+S875*dLowCoeffA*4)-dLowCoeffB)/(dLowCoeffA*2),
(SQRT(dHighCoeffB^2-(fRev1*fPower2*fPower3/dHighInterp1
-fRev2*fPower1*fPower3/dHighInterp2+fRev3*fPower1*fPower2/dHighInterp3-S875)
*dHighCoeffA*4)+dHighCoeffB)/(dHighCoeffA*2)),"-")</f>
        <v>-</v>
      </c>
      <c r="U875" s="3" t="str">
        <f ca="1"/>
        <v>-</v>
      </c>
      <c r="V875" s="3" t="str">
        <f ca="1"/>
        <v>-</v>
      </c>
      <c r="W875" s="3" t="str">
        <f ca="1"/>
        <v>-</v>
      </c>
      <c r="X875" s="3" t="str">
        <f ca="1"/>
        <v>-</v>
      </c>
      <c r="Y875" s="3" t="str">
        <f ca="1"/>
        <v>-</v>
      </c>
    </row>
    <row r="876" spans="1:25" x14ac:dyDescent="0.25">
      <c r="A876">
        <v>874</v>
      </c>
      <c r="B876" s="9">
        <f t="shared" si="107"/>
        <v>24.277777777777779</v>
      </c>
      <c r="C876" s="3">
        <f t="shared" ca="1" si="130"/>
        <v>6</v>
      </c>
      <c r="D876">
        <f t="shared" ca="1" si="131"/>
        <v>623.75860999999998</v>
      </c>
      <c r="E876" s="8">
        <f t="shared" ca="1" si="132"/>
        <v>1</v>
      </c>
      <c r="F876" s="8">
        <f t="shared" ca="1" si="133"/>
        <v>572</v>
      </c>
      <c r="G876" s="8">
        <f t="shared" ca="1" si="134"/>
        <v>2.7629842036172865</v>
      </c>
      <c r="H876" s="8" t="str">
        <f t="shared" ca="1" si="135"/>
        <v>-</v>
      </c>
      <c r="I876" s="8" t="str">
        <f t="shared" ca="1" si="136"/>
        <v>-</v>
      </c>
      <c r="K876" s="7">
        <f t="shared" ca="1" si="129"/>
        <v>623.75860999999998</v>
      </c>
      <c r="L876" s="7">
        <f t="array" aca="1" ref="L876:Q876" ca="1">IF(K876&lt;fPower1,(fPower1-K876)*K876*fRev0/dLowInterp1+(K876-fPower0)*K876*fRev1/dLowInterp2,
IF(K876&lt;fPower3,(K876-fPower2)*(K876-fPower3)*fRev1/dHighInterp1-(K876-fPower1)*(K876-fPower3)*fRev2/dHighInterp2+(K876-fPower1)*(K876-fPower2)*fRev3/dHighInterp3,1))</f>
        <v>1</v>
      </c>
      <c r="M876" s="8">
        <f ca="1"/>
        <v>1</v>
      </c>
      <c r="N876" s="8">
        <f ca="1"/>
        <v>1</v>
      </c>
      <c r="O876" s="8">
        <f ca="1"/>
        <v>1</v>
      </c>
      <c r="P876" s="8">
        <f ca="1"/>
        <v>1</v>
      </c>
      <c r="Q876" s="8">
        <f ca="1"/>
        <v>1</v>
      </c>
      <c r="S876" s="10" t="str">
        <f t="shared" ca="1" si="137"/>
        <v>-</v>
      </c>
      <c r="T876" s="6" t="str">
        <f t="array" aca="1" ref="T876:Y876" ca="1">IFERROR(IF(S876&lt;fRev1,(SQRT(dLowCoeffB^2+S876*dLowCoeffA*4)-dLowCoeffB)/(dLowCoeffA*2),
(SQRT(dHighCoeffB^2-(fRev1*fPower2*fPower3/dHighInterp1
-fRev2*fPower1*fPower3/dHighInterp2+fRev3*fPower1*fPower2/dHighInterp3-S876)
*dHighCoeffA*4)+dHighCoeffB)/(dHighCoeffA*2)),"-")</f>
        <v>-</v>
      </c>
      <c r="U876" s="3" t="str">
        <f ca="1"/>
        <v>-</v>
      </c>
      <c r="V876" s="3" t="str">
        <f ca="1"/>
        <v>-</v>
      </c>
      <c r="W876" s="3" t="str">
        <f ca="1"/>
        <v>-</v>
      </c>
      <c r="X876" s="3" t="str">
        <f ca="1"/>
        <v>-</v>
      </c>
      <c r="Y876" s="3" t="str">
        <f ca="1"/>
        <v>-</v>
      </c>
    </row>
    <row r="877" spans="1:25" x14ac:dyDescent="0.25">
      <c r="A877">
        <v>875</v>
      </c>
      <c r="B877" s="9">
        <f t="shared" si="107"/>
        <v>24.305555555555557</v>
      </c>
      <c r="C877" s="3">
        <f t="shared" ca="1" si="130"/>
        <v>6</v>
      </c>
      <c r="D877">
        <f t="shared" ca="1" si="131"/>
        <v>623.75860999999998</v>
      </c>
      <c r="E877" s="8">
        <f t="shared" ca="1" si="132"/>
        <v>1</v>
      </c>
      <c r="F877" s="8">
        <f t="shared" ca="1" si="133"/>
        <v>572</v>
      </c>
      <c r="G877" s="8">
        <f t="shared" ca="1" si="134"/>
        <v>2.7673977838642001</v>
      </c>
      <c r="H877" s="8" t="str">
        <f t="shared" ca="1" si="135"/>
        <v>-</v>
      </c>
      <c r="I877" s="8" t="str">
        <f t="shared" ca="1" si="136"/>
        <v>-</v>
      </c>
      <c r="K877" s="7">
        <f t="shared" ca="1" si="129"/>
        <v>623.75860999999998</v>
      </c>
      <c r="L877" s="7">
        <f t="array" aca="1" ref="L877:Q877" ca="1">IF(K877&lt;fPower1,(fPower1-K877)*K877*fRev0/dLowInterp1+(K877-fPower0)*K877*fRev1/dLowInterp2,
IF(K877&lt;fPower3,(K877-fPower2)*(K877-fPower3)*fRev1/dHighInterp1-(K877-fPower1)*(K877-fPower3)*fRev2/dHighInterp2+(K877-fPower1)*(K877-fPower2)*fRev3/dHighInterp3,1))</f>
        <v>1</v>
      </c>
      <c r="M877" s="8">
        <f ca="1"/>
        <v>1</v>
      </c>
      <c r="N877" s="8">
        <f ca="1"/>
        <v>1</v>
      </c>
      <c r="O877" s="8">
        <f ca="1"/>
        <v>1</v>
      </c>
      <c r="P877" s="8">
        <f ca="1"/>
        <v>1</v>
      </c>
      <c r="Q877" s="8">
        <f ca="1"/>
        <v>1</v>
      </c>
      <c r="S877" s="10" t="str">
        <f t="shared" ca="1" si="137"/>
        <v>-</v>
      </c>
      <c r="T877" s="6" t="str">
        <f t="array" aca="1" ref="T877:Y877" ca="1">IFERROR(IF(S877&lt;fRev1,(SQRT(dLowCoeffB^2+S877*dLowCoeffA*4)-dLowCoeffB)/(dLowCoeffA*2),
(SQRT(dHighCoeffB^2-(fRev1*fPower2*fPower3/dHighInterp1
-fRev2*fPower1*fPower3/dHighInterp2+fRev3*fPower1*fPower2/dHighInterp3-S877)
*dHighCoeffA*4)+dHighCoeffB)/(dHighCoeffA*2)),"-")</f>
        <v>-</v>
      </c>
      <c r="U877" s="3" t="str">
        <f ca="1"/>
        <v>-</v>
      </c>
      <c r="V877" s="3" t="str">
        <f ca="1"/>
        <v>-</v>
      </c>
      <c r="W877" s="3" t="str">
        <f ca="1"/>
        <v>-</v>
      </c>
      <c r="X877" s="3" t="str">
        <f ca="1"/>
        <v>-</v>
      </c>
      <c r="Y877" s="3" t="str">
        <f ca="1"/>
        <v>-</v>
      </c>
    </row>
    <row r="878" spans="1:25" x14ac:dyDescent="0.25">
      <c r="A878">
        <v>876</v>
      </c>
      <c r="B878" s="9">
        <f t="shared" si="107"/>
        <v>24.333333333333332</v>
      </c>
      <c r="C878" s="3">
        <f t="shared" ca="1" si="130"/>
        <v>6</v>
      </c>
      <c r="D878">
        <f t="shared" ca="1" si="131"/>
        <v>623.75860999999998</v>
      </c>
      <c r="E878" s="8">
        <f t="shared" ca="1" si="132"/>
        <v>1</v>
      </c>
      <c r="F878" s="8">
        <f t="shared" ca="1" si="133"/>
        <v>572</v>
      </c>
      <c r="G878" s="8">
        <f t="shared" ca="1" si="134"/>
        <v>2.7718113641111137</v>
      </c>
      <c r="H878" s="8" t="str">
        <f t="shared" ca="1" si="135"/>
        <v>-</v>
      </c>
      <c r="I878" s="8" t="str">
        <f t="shared" ca="1" si="136"/>
        <v>-</v>
      </c>
      <c r="K878" s="7">
        <f t="shared" ca="1" si="129"/>
        <v>623.75860999999998</v>
      </c>
      <c r="L878" s="7">
        <f t="array" aca="1" ref="L878:Q878" ca="1">IF(K878&lt;fPower1,(fPower1-K878)*K878*fRev0/dLowInterp1+(K878-fPower0)*K878*fRev1/dLowInterp2,
IF(K878&lt;fPower3,(K878-fPower2)*(K878-fPower3)*fRev1/dHighInterp1-(K878-fPower1)*(K878-fPower3)*fRev2/dHighInterp2+(K878-fPower1)*(K878-fPower2)*fRev3/dHighInterp3,1))</f>
        <v>1</v>
      </c>
      <c r="M878" s="8">
        <f ca="1"/>
        <v>1</v>
      </c>
      <c r="N878" s="8">
        <f ca="1"/>
        <v>1</v>
      </c>
      <c r="O878" s="8">
        <f ca="1"/>
        <v>1</v>
      </c>
      <c r="P878" s="8">
        <f ca="1"/>
        <v>1</v>
      </c>
      <c r="Q878" s="8">
        <f ca="1"/>
        <v>1</v>
      </c>
      <c r="S878" s="10" t="str">
        <f t="shared" ca="1" si="137"/>
        <v>-</v>
      </c>
      <c r="T878" s="6" t="str">
        <f t="array" aca="1" ref="T878:Y878" ca="1">IFERROR(IF(S878&lt;fRev1,(SQRT(dLowCoeffB^2+S878*dLowCoeffA*4)-dLowCoeffB)/(dLowCoeffA*2),
(SQRT(dHighCoeffB^2-(fRev1*fPower2*fPower3/dHighInterp1
-fRev2*fPower1*fPower3/dHighInterp2+fRev3*fPower1*fPower2/dHighInterp3-S878)
*dHighCoeffA*4)+dHighCoeffB)/(dHighCoeffA*2)),"-")</f>
        <v>-</v>
      </c>
      <c r="U878" s="3" t="str">
        <f ca="1"/>
        <v>-</v>
      </c>
      <c r="V878" s="3" t="str">
        <f ca="1"/>
        <v>-</v>
      </c>
      <c r="W878" s="3" t="str">
        <f ca="1"/>
        <v>-</v>
      </c>
      <c r="X878" s="3" t="str">
        <f ca="1"/>
        <v>-</v>
      </c>
      <c r="Y878" s="3" t="str">
        <f ca="1"/>
        <v>-</v>
      </c>
    </row>
    <row r="879" spans="1:25" x14ac:dyDescent="0.25">
      <c r="A879">
        <v>877</v>
      </c>
      <c r="B879" s="9">
        <f t="shared" si="107"/>
        <v>24.361111111111111</v>
      </c>
      <c r="C879" s="3">
        <f t="shared" ca="1" si="130"/>
        <v>6</v>
      </c>
      <c r="D879">
        <f t="shared" ca="1" si="131"/>
        <v>623.75860999999998</v>
      </c>
      <c r="E879" s="8">
        <f t="shared" ca="1" si="132"/>
        <v>1</v>
      </c>
      <c r="F879" s="8">
        <f t="shared" ca="1" si="133"/>
        <v>572</v>
      </c>
      <c r="G879" s="8">
        <f t="shared" ca="1" si="134"/>
        <v>2.7762249443580274</v>
      </c>
      <c r="H879" s="8" t="str">
        <f t="shared" ca="1" si="135"/>
        <v>-</v>
      </c>
      <c r="I879" s="8" t="str">
        <f t="shared" ca="1" si="136"/>
        <v>-</v>
      </c>
      <c r="K879" s="7">
        <f t="shared" ca="1" si="129"/>
        <v>623.75860999999998</v>
      </c>
      <c r="L879" s="7">
        <f t="array" aca="1" ref="L879:Q879" ca="1">IF(K879&lt;fPower1,(fPower1-K879)*K879*fRev0/dLowInterp1+(K879-fPower0)*K879*fRev1/dLowInterp2,
IF(K879&lt;fPower3,(K879-fPower2)*(K879-fPower3)*fRev1/dHighInterp1-(K879-fPower1)*(K879-fPower3)*fRev2/dHighInterp2+(K879-fPower1)*(K879-fPower2)*fRev3/dHighInterp3,1))</f>
        <v>1</v>
      </c>
      <c r="M879" s="8">
        <f ca="1"/>
        <v>1</v>
      </c>
      <c r="N879" s="8">
        <f ca="1"/>
        <v>1</v>
      </c>
      <c r="O879" s="8">
        <f ca="1"/>
        <v>1</v>
      </c>
      <c r="P879" s="8">
        <f ca="1"/>
        <v>1</v>
      </c>
      <c r="Q879" s="8">
        <f ca="1"/>
        <v>1</v>
      </c>
      <c r="S879" s="10" t="str">
        <f t="shared" ca="1" si="137"/>
        <v>-</v>
      </c>
      <c r="T879" s="6" t="str">
        <f t="array" aca="1" ref="T879:Y879" ca="1">IFERROR(IF(S879&lt;fRev1,(SQRT(dLowCoeffB^2+S879*dLowCoeffA*4)-dLowCoeffB)/(dLowCoeffA*2),
(SQRT(dHighCoeffB^2-(fRev1*fPower2*fPower3/dHighInterp1
-fRev2*fPower1*fPower3/dHighInterp2+fRev3*fPower1*fPower2/dHighInterp3-S879)
*dHighCoeffA*4)+dHighCoeffB)/(dHighCoeffA*2)),"-")</f>
        <v>-</v>
      </c>
      <c r="U879" s="3" t="str">
        <f ca="1"/>
        <v>-</v>
      </c>
      <c r="V879" s="3" t="str">
        <f ca="1"/>
        <v>-</v>
      </c>
      <c r="W879" s="3" t="str">
        <f ca="1"/>
        <v>-</v>
      </c>
      <c r="X879" s="3" t="str">
        <f ca="1"/>
        <v>-</v>
      </c>
      <c r="Y879" s="3" t="str">
        <f ca="1"/>
        <v>-</v>
      </c>
    </row>
    <row r="880" spans="1:25" x14ac:dyDescent="0.25">
      <c r="A880">
        <v>878</v>
      </c>
      <c r="B880" s="9">
        <f t="shared" si="107"/>
        <v>24.388888888888889</v>
      </c>
      <c r="C880" s="3">
        <f t="shared" ca="1" si="130"/>
        <v>6</v>
      </c>
      <c r="D880">
        <f t="shared" ca="1" si="131"/>
        <v>623.75860999999998</v>
      </c>
      <c r="E880" s="8">
        <f t="shared" ca="1" si="132"/>
        <v>1</v>
      </c>
      <c r="F880" s="8">
        <f t="shared" ca="1" si="133"/>
        <v>572</v>
      </c>
      <c r="G880" s="8">
        <f t="shared" ca="1" si="134"/>
        <v>2.780638524604941</v>
      </c>
      <c r="H880" s="8" t="str">
        <f t="shared" ca="1" si="135"/>
        <v>-</v>
      </c>
      <c r="I880" s="8" t="str">
        <f t="shared" ca="1" si="136"/>
        <v>-</v>
      </c>
      <c r="K880" s="7">
        <f t="shared" ca="1" si="129"/>
        <v>623.75860999999998</v>
      </c>
      <c r="L880" s="7">
        <f t="array" aca="1" ref="L880:Q880" ca="1">IF(K880&lt;fPower1,(fPower1-K880)*K880*fRev0/dLowInterp1+(K880-fPower0)*K880*fRev1/dLowInterp2,
IF(K880&lt;fPower3,(K880-fPower2)*(K880-fPower3)*fRev1/dHighInterp1-(K880-fPower1)*(K880-fPower3)*fRev2/dHighInterp2+(K880-fPower1)*(K880-fPower2)*fRev3/dHighInterp3,1))</f>
        <v>1</v>
      </c>
      <c r="M880" s="8">
        <f ca="1"/>
        <v>1</v>
      </c>
      <c r="N880" s="8">
        <f ca="1"/>
        <v>1</v>
      </c>
      <c r="O880" s="8">
        <f ca="1"/>
        <v>1</v>
      </c>
      <c r="P880" s="8">
        <f ca="1"/>
        <v>1</v>
      </c>
      <c r="Q880" s="8">
        <f ca="1"/>
        <v>1</v>
      </c>
      <c r="S880" s="10" t="str">
        <f t="shared" ca="1" si="137"/>
        <v>-</v>
      </c>
      <c r="T880" s="6" t="str">
        <f t="array" aca="1" ref="T880:Y880" ca="1">IFERROR(IF(S880&lt;fRev1,(SQRT(dLowCoeffB^2+S880*dLowCoeffA*4)-dLowCoeffB)/(dLowCoeffA*2),
(SQRT(dHighCoeffB^2-(fRev1*fPower2*fPower3/dHighInterp1
-fRev2*fPower1*fPower3/dHighInterp2+fRev3*fPower1*fPower2/dHighInterp3-S880)
*dHighCoeffA*4)+dHighCoeffB)/(dHighCoeffA*2)),"-")</f>
        <v>-</v>
      </c>
      <c r="U880" s="3" t="str">
        <f ca="1"/>
        <v>-</v>
      </c>
      <c r="V880" s="3" t="str">
        <f ca="1"/>
        <v>-</v>
      </c>
      <c r="W880" s="3" t="str">
        <f ca="1"/>
        <v>-</v>
      </c>
      <c r="X880" s="3" t="str">
        <f ca="1"/>
        <v>-</v>
      </c>
      <c r="Y880" s="3" t="str">
        <f ca="1"/>
        <v>-</v>
      </c>
    </row>
    <row r="881" spans="1:25" x14ac:dyDescent="0.25">
      <c r="A881">
        <v>879</v>
      </c>
      <c r="B881" s="9">
        <f t="shared" si="107"/>
        <v>24.416666666666668</v>
      </c>
      <c r="C881" s="3">
        <f t="shared" ca="1" si="130"/>
        <v>6</v>
      </c>
      <c r="D881">
        <f t="shared" ca="1" si="131"/>
        <v>623.75860999999998</v>
      </c>
      <c r="E881" s="8">
        <f t="shared" ca="1" si="132"/>
        <v>1</v>
      </c>
      <c r="F881" s="8">
        <f t="shared" ca="1" si="133"/>
        <v>572</v>
      </c>
      <c r="G881" s="8">
        <f t="shared" ca="1" si="134"/>
        <v>2.7850521048518546</v>
      </c>
      <c r="H881" s="8" t="str">
        <f t="shared" ca="1" si="135"/>
        <v>-</v>
      </c>
      <c r="I881" s="8" t="str">
        <f t="shared" ca="1" si="136"/>
        <v>-</v>
      </c>
      <c r="K881" s="7">
        <f t="shared" ca="1" si="129"/>
        <v>623.75860999999998</v>
      </c>
      <c r="L881" s="7">
        <f t="array" aca="1" ref="L881:Q881" ca="1">IF(K881&lt;fPower1,(fPower1-K881)*K881*fRev0/dLowInterp1+(K881-fPower0)*K881*fRev1/dLowInterp2,
IF(K881&lt;fPower3,(K881-fPower2)*(K881-fPower3)*fRev1/dHighInterp1-(K881-fPower1)*(K881-fPower3)*fRev2/dHighInterp2+(K881-fPower1)*(K881-fPower2)*fRev3/dHighInterp3,1))</f>
        <v>1</v>
      </c>
      <c r="M881" s="8">
        <f ca="1"/>
        <v>1</v>
      </c>
      <c r="N881" s="8">
        <f ca="1"/>
        <v>1</v>
      </c>
      <c r="O881" s="8">
        <f ca="1"/>
        <v>1</v>
      </c>
      <c r="P881" s="8">
        <f ca="1"/>
        <v>1</v>
      </c>
      <c r="Q881" s="8">
        <f ca="1"/>
        <v>1</v>
      </c>
      <c r="S881" s="10" t="str">
        <f t="shared" ca="1" si="137"/>
        <v>-</v>
      </c>
      <c r="T881" s="6" t="str">
        <f t="array" aca="1" ref="T881:Y881" ca="1">IFERROR(IF(S881&lt;fRev1,(SQRT(dLowCoeffB^2+S881*dLowCoeffA*4)-dLowCoeffB)/(dLowCoeffA*2),
(SQRT(dHighCoeffB^2-(fRev1*fPower2*fPower3/dHighInterp1
-fRev2*fPower1*fPower3/dHighInterp2+fRev3*fPower1*fPower2/dHighInterp3-S881)
*dHighCoeffA*4)+dHighCoeffB)/(dHighCoeffA*2)),"-")</f>
        <v>-</v>
      </c>
      <c r="U881" s="3" t="str">
        <f ca="1"/>
        <v>-</v>
      </c>
      <c r="V881" s="3" t="str">
        <f ca="1"/>
        <v>-</v>
      </c>
      <c r="W881" s="3" t="str">
        <f ca="1"/>
        <v>-</v>
      </c>
      <c r="X881" s="3" t="str">
        <f ca="1"/>
        <v>-</v>
      </c>
      <c r="Y881" s="3" t="str">
        <f ca="1"/>
        <v>-</v>
      </c>
    </row>
    <row r="882" spans="1:25" x14ac:dyDescent="0.25">
      <c r="A882">
        <v>880</v>
      </c>
      <c r="B882" s="9">
        <f t="shared" si="107"/>
        <v>24.444444444444443</v>
      </c>
      <c r="C882" s="3">
        <f t="shared" ca="1" si="130"/>
        <v>6</v>
      </c>
      <c r="D882">
        <f t="shared" ca="1" si="131"/>
        <v>623.75860999999998</v>
      </c>
      <c r="E882" s="8">
        <f t="shared" ca="1" si="132"/>
        <v>1</v>
      </c>
      <c r="F882" s="8">
        <f t="shared" ca="1" si="133"/>
        <v>572</v>
      </c>
      <c r="G882" s="8">
        <f t="shared" ca="1" si="134"/>
        <v>2.7894656850987682</v>
      </c>
      <c r="H882" s="8" t="str">
        <f t="shared" ca="1" si="135"/>
        <v>-</v>
      </c>
      <c r="I882" s="8" t="str">
        <f t="shared" ca="1" si="136"/>
        <v>-</v>
      </c>
      <c r="K882" s="7">
        <f t="shared" ca="1" si="129"/>
        <v>623.75860999999998</v>
      </c>
      <c r="L882" s="7">
        <f t="array" aca="1" ref="L882:Q882" ca="1">IF(K882&lt;fPower1,(fPower1-K882)*K882*fRev0/dLowInterp1+(K882-fPower0)*K882*fRev1/dLowInterp2,
IF(K882&lt;fPower3,(K882-fPower2)*(K882-fPower3)*fRev1/dHighInterp1-(K882-fPower1)*(K882-fPower3)*fRev2/dHighInterp2+(K882-fPower1)*(K882-fPower2)*fRev3/dHighInterp3,1))</f>
        <v>1</v>
      </c>
      <c r="M882" s="8">
        <f ca="1"/>
        <v>1</v>
      </c>
      <c r="N882" s="8">
        <f ca="1"/>
        <v>1</v>
      </c>
      <c r="O882" s="8">
        <f ca="1"/>
        <v>1</v>
      </c>
      <c r="P882" s="8">
        <f ca="1"/>
        <v>1</v>
      </c>
      <c r="Q882" s="8">
        <f ca="1"/>
        <v>1</v>
      </c>
      <c r="S882" s="10" t="str">
        <f t="shared" ca="1" si="137"/>
        <v>-</v>
      </c>
      <c r="T882" s="6" t="str">
        <f t="array" aca="1" ref="T882:Y882" ca="1">IFERROR(IF(S882&lt;fRev1,(SQRT(dLowCoeffB^2+S882*dLowCoeffA*4)-dLowCoeffB)/(dLowCoeffA*2),
(SQRT(dHighCoeffB^2-(fRev1*fPower2*fPower3/dHighInterp1
-fRev2*fPower1*fPower3/dHighInterp2+fRev3*fPower1*fPower2/dHighInterp3-S882)
*dHighCoeffA*4)+dHighCoeffB)/(dHighCoeffA*2)),"-")</f>
        <v>-</v>
      </c>
      <c r="U882" s="3" t="str">
        <f ca="1"/>
        <v>-</v>
      </c>
      <c r="V882" s="3" t="str">
        <f ca="1"/>
        <v>-</v>
      </c>
      <c r="W882" s="3" t="str">
        <f ca="1"/>
        <v>-</v>
      </c>
      <c r="X882" s="3" t="str">
        <f ca="1"/>
        <v>-</v>
      </c>
      <c r="Y882" s="3" t="str">
        <f ca="1"/>
        <v>-</v>
      </c>
    </row>
    <row r="883" spans="1:25" x14ac:dyDescent="0.25">
      <c r="A883">
        <v>881</v>
      </c>
      <c r="B883" s="9">
        <f t="shared" si="107"/>
        <v>24.472222222222221</v>
      </c>
      <c r="C883" s="3">
        <f t="shared" ca="1" si="130"/>
        <v>6</v>
      </c>
      <c r="D883">
        <f t="shared" ca="1" si="131"/>
        <v>623.75860999999998</v>
      </c>
      <c r="E883" s="8">
        <f t="shared" ca="1" si="132"/>
        <v>1</v>
      </c>
      <c r="F883" s="8">
        <f t="shared" ca="1" si="133"/>
        <v>572</v>
      </c>
      <c r="G883" s="8">
        <f t="shared" ca="1" si="134"/>
        <v>2.7938792653456819</v>
      </c>
      <c r="H883" s="8" t="str">
        <f t="shared" ca="1" si="135"/>
        <v>-</v>
      </c>
      <c r="I883" s="8" t="str">
        <f t="shared" ca="1" si="136"/>
        <v>-</v>
      </c>
      <c r="K883" s="7">
        <f t="shared" ca="1" si="129"/>
        <v>623.75860999999998</v>
      </c>
      <c r="L883" s="7">
        <f t="array" aca="1" ref="L883:Q883" ca="1">IF(K883&lt;fPower1,(fPower1-K883)*K883*fRev0/dLowInterp1+(K883-fPower0)*K883*fRev1/dLowInterp2,
IF(K883&lt;fPower3,(K883-fPower2)*(K883-fPower3)*fRev1/dHighInterp1-(K883-fPower1)*(K883-fPower3)*fRev2/dHighInterp2+(K883-fPower1)*(K883-fPower2)*fRev3/dHighInterp3,1))</f>
        <v>1</v>
      </c>
      <c r="M883" s="8">
        <f ca="1"/>
        <v>1</v>
      </c>
      <c r="N883" s="8">
        <f ca="1"/>
        <v>1</v>
      </c>
      <c r="O883" s="8">
        <f ca="1"/>
        <v>1</v>
      </c>
      <c r="P883" s="8">
        <f ca="1"/>
        <v>1</v>
      </c>
      <c r="Q883" s="8">
        <f ca="1"/>
        <v>1</v>
      </c>
      <c r="S883" s="10" t="str">
        <f t="shared" ref="S883:S896" ca="1" si="138">H883</f>
        <v>-</v>
      </c>
      <c r="T883" s="6" t="str">
        <f t="array" aca="1" ref="T883:Y883" ca="1">IFERROR(IF(S883&lt;fRev1,(SQRT(dLowCoeffB^2+S883*dLowCoeffA*4)-dLowCoeffB)/(dLowCoeffA*2),
(SQRT(dHighCoeffB^2-(fRev1*fPower2*fPower3/dHighInterp1
-fRev2*fPower1*fPower3/dHighInterp2+fRev3*fPower1*fPower2/dHighInterp3-S883)
*dHighCoeffA*4)+dHighCoeffB)/(dHighCoeffA*2)),"-")</f>
        <v>-</v>
      </c>
      <c r="U883" s="3" t="str">
        <f ca="1"/>
        <v>-</v>
      </c>
      <c r="V883" s="3" t="str">
        <f ca="1"/>
        <v>-</v>
      </c>
      <c r="W883" s="3" t="str">
        <f ca="1"/>
        <v>-</v>
      </c>
      <c r="X883" s="3" t="str">
        <f ca="1"/>
        <v>-</v>
      </c>
      <c r="Y883" s="3" t="str">
        <f ca="1"/>
        <v>-</v>
      </c>
    </row>
    <row r="884" spans="1:25" x14ac:dyDescent="0.25">
      <c r="A884">
        <v>882</v>
      </c>
      <c r="B884" s="9">
        <f t="shared" si="107"/>
        <v>24.5</v>
      </c>
      <c r="C884" s="3">
        <f t="shared" ca="1" si="130"/>
        <v>6</v>
      </c>
      <c r="D884">
        <f t="shared" ca="1" si="131"/>
        <v>623.75860999999998</v>
      </c>
      <c r="E884" s="8">
        <f t="shared" ca="1" si="132"/>
        <v>1</v>
      </c>
      <c r="F884" s="8">
        <f t="shared" ca="1" si="133"/>
        <v>572</v>
      </c>
      <c r="G884" s="8">
        <f t="shared" ca="1" si="134"/>
        <v>2.7982928455925955</v>
      </c>
      <c r="H884" s="8" t="str">
        <f t="shared" ca="1" si="135"/>
        <v>-</v>
      </c>
      <c r="I884" s="8" t="str">
        <f t="shared" ca="1" si="136"/>
        <v>-</v>
      </c>
      <c r="K884" s="7">
        <f t="shared" ca="1" si="129"/>
        <v>623.75860999999998</v>
      </c>
      <c r="L884" s="7">
        <f t="array" aca="1" ref="L884:Q884" ca="1">IF(K884&lt;fPower1,(fPower1-K884)*K884*fRev0/dLowInterp1+(K884-fPower0)*K884*fRev1/dLowInterp2,
IF(K884&lt;fPower3,(K884-fPower2)*(K884-fPower3)*fRev1/dHighInterp1-(K884-fPower1)*(K884-fPower3)*fRev2/dHighInterp2+(K884-fPower1)*(K884-fPower2)*fRev3/dHighInterp3,1))</f>
        <v>1</v>
      </c>
      <c r="M884" s="8">
        <f ca="1"/>
        <v>1</v>
      </c>
      <c r="N884" s="8">
        <f ca="1"/>
        <v>1</v>
      </c>
      <c r="O884" s="8">
        <f ca="1"/>
        <v>1</v>
      </c>
      <c r="P884" s="8">
        <f ca="1"/>
        <v>1</v>
      </c>
      <c r="Q884" s="8">
        <f ca="1"/>
        <v>1</v>
      </c>
      <c r="S884" s="10" t="str">
        <f t="shared" ca="1" si="138"/>
        <v>-</v>
      </c>
      <c r="T884" s="6" t="str">
        <f t="array" aca="1" ref="T884:Y884" ca="1">IFERROR(IF(S884&lt;fRev1,(SQRT(dLowCoeffB^2+S884*dLowCoeffA*4)-dLowCoeffB)/(dLowCoeffA*2),
(SQRT(dHighCoeffB^2-(fRev1*fPower2*fPower3/dHighInterp1
-fRev2*fPower1*fPower3/dHighInterp2+fRev3*fPower1*fPower2/dHighInterp3-S884)
*dHighCoeffA*4)+dHighCoeffB)/(dHighCoeffA*2)),"-")</f>
        <v>-</v>
      </c>
      <c r="U884" s="3" t="str">
        <f ca="1"/>
        <v>-</v>
      </c>
      <c r="V884" s="3" t="str">
        <f ca="1"/>
        <v>-</v>
      </c>
      <c r="W884" s="3" t="str">
        <f ca="1"/>
        <v>-</v>
      </c>
      <c r="X884" s="3" t="str">
        <f ca="1"/>
        <v>-</v>
      </c>
      <c r="Y884" s="3" t="str">
        <f ca="1"/>
        <v>-</v>
      </c>
    </row>
    <row r="885" spans="1:25" x14ac:dyDescent="0.25">
      <c r="A885">
        <v>883</v>
      </c>
      <c r="B885" s="9">
        <f t="shared" si="107"/>
        <v>24.527777777777779</v>
      </c>
      <c r="C885" s="3">
        <f t="shared" ca="1" si="130"/>
        <v>6</v>
      </c>
      <c r="D885">
        <f t="shared" ca="1" si="131"/>
        <v>623.75860999999998</v>
      </c>
      <c r="E885" s="8">
        <f t="shared" ca="1" si="132"/>
        <v>1</v>
      </c>
      <c r="F885" s="8">
        <f t="shared" ca="1" si="133"/>
        <v>572</v>
      </c>
      <c r="G885" s="8">
        <f t="shared" ca="1" si="134"/>
        <v>2.8027064258395091</v>
      </c>
      <c r="H885" s="8" t="str">
        <f t="shared" ca="1" si="135"/>
        <v>-</v>
      </c>
      <c r="I885" s="8" t="str">
        <f t="shared" ca="1" si="136"/>
        <v>-</v>
      </c>
      <c r="K885" s="7">
        <f t="shared" ca="1" si="129"/>
        <v>623.75860999999998</v>
      </c>
      <c r="L885" s="7">
        <f t="array" aca="1" ref="L885:Q885" ca="1">IF(K885&lt;fPower1,(fPower1-K885)*K885*fRev0/dLowInterp1+(K885-fPower0)*K885*fRev1/dLowInterp2,
IF(K885&lt;fPower3,(K885-fPower2)*(K885-fPower3)*fRev1/dHighInterp1-(K885-fPower1)*(K885-fPower3)*fRev2/dHighInterp2+(K885-fPower1)*(K885-fPower2)*fRev3/dHighInterp3,1))</f>
        <v>1</v>
      </c>
      <c r="M885" s="8">
        <f ca="1"/>
        <v>1</v>
      </c>
      <c r="N885" s="8">
        <f ca="1"/>
        <v>1</v>
      </c>
      <c r="O885" s="8">
        <f ca="1"/>
        <v>1</v>
      </c>
      <c r="P885" s="8">
        <f ca="1"/>
        <v>1</v>
      </c>
      <c r="Q885" s="8">
        <f ca="1"/>
        <v>1</v>
      </c>
      <c r="S885" s="10" t="str">
        <f t="shared" ca="1" si="138"/>
        <v>-</v>
      </c>
      <c r="T885" s="6" t="str">
        <f t="array" aca="1" ref="T885:Y885" ca="1">IFERROR(IF(S885&lt;fRev1,(SQRT(dLowCoeffB^2+S885*dLowCoeffA*4)-dLowCoeffB)/(dLowCoeffA*2),
(SQRT(dHighCoeffB^2-(fRev1*fPower2*fPower3/dHighInterp1
-fRev2*fPower1*fPower3/dHighInterp2+fRev3*fPower1*fPower2/dHighInterp3-S885)
*dHighCoeffA*4)+dHighCoeffB)/(dHighCoeffA*2)),"-")</f>
        <v>-</v>
      </c>
      <c r="U885" s="3" t="str">
        <f ca="1"/>
        <v>-</v>
      </c>
      <c r="V885" s="3" t="str">
        <f ca="1"/>
        <v>-</v>
      </c>
      <c r="W885" s="3" t="str">
        <f ca="1"/>
        <v>-</v>
      </c>
      <c r="X885" s="3" t="str">
        <f ca="1"/>
        <v>-</v>
      </c>
      <c r="Y885" s="3" t="str">
        <f ca="1"/>
        <v>-</v>
      </c>
    </row>
    <row r="886" spans="1:25" x14ac:dyDescent="0.25">
      <c r="A886">
        <v>884</v>
      </c>
      <c r="B886" s="9">
        <f t="shared" si="107"/>
        <v>24.555555555555557</v>
      </c>
      <c r="C886" s="3">
        <f t="shared" ca="1" si="130"/>
        <v>6</v>
      </c>
      <c r="D886">
        <f t="shared" ca="1" si="131"/>
        <v>623.75860999999998</v>
      </c>
      <c r="E886" s="8">
        <f t="shared" ca="1" si="132"/>
        <v>1</v>
      </c>
      <c r="F886" s="8">
        <f t="shared" ca="1" si="133"/>
        <v>572</v>
      </c>
      <c r="G886" s="8">
        <f t="shared" ca="1" si="134"/>
        <v>2.8071200060864228</v>
      </c>
      <c r="H886" s="8" t="str">
        <f t="shared" ca="1" si="135"/>
        <v>-</v>
      </c>
      <c r="I886" s="8" t="str">
        <f t="shared" ca="1" si="136"/>
        <v>-</v>
      </c>
      <c r="K886" s="7">
        <f t="shared" ca="1" si="129"/>
        <v>623.75860999999998</v>
      </c>
      <c r="L886" s="7">
        <f t="array" aca="1" ref="L886:Q886" ca="1">IF(K886&lt;fPower1,(fPower1-K886)*K886*fRev0/dLowInterp1+(K886-fPower0)*K886*fRev1/dLowInterp2,
IF(K886&lt;fPower3,(K886-fPower2)*(K886-fPower3)*fRev1/dHighInterp1-(K886-fPower1)*(K886-fPower3)*fRev2/dHighInterp2+(K886-fPower1)*(K886-fPower2)*fRev3/dHighInterp3,1))</f>
        <v>1</v>
      </c>
      <c r="M886" s="8">
        <f ca="1"/>
        <v>1</v>
      </c>
      <c r="N886" s="8">
        <f ca="1"/>
        <v>1</v>
      </c>
      <c r="O886" s="8">
        <f ca="1"/>
        <v>1</v>
      </c>
      <c r="P886" s="8">
        <f ca="1"/>
        <v>1</v>
      </c>
      <c r="Q886" s="8">
        <f ca="1"/>
        <v>1</v>
      </c>
      <c r="S886" s="10" t="str">
        <f t="shared" ca="1" si="138"/>
        <v>-</v>
      </c>
      <c r="T886" s="6" t="str">
        <f t="array" aca="1" ref="T886:Y886" ca="1">IFERROR(IF(S886&lt;fRev1,(SQRT(dLowCoeffB^2+S886*dLowCoeffA*4)-dLowCoeffB)/(dLowCoeffA*2),
(SQRT(dHighCoeffB^2-(fRev1*fPower2*fPower3/dHighInterp1
-fRev2*fPower1*fPower3/dHighInterp2+fRev3*fPower1*fPower2/dHighInterp3-S886)
*dHighCoeffA*4)+dHighCoeffB)/(dHighCoeffA*2)),"-")</f>
        <v>-</v>
      </c>
      <c r="U886" s="3" t="str">
        <f ca="1"/>
        <v>-</v>
      </c>
      <c r="V886" s="3" t="str">
        <f ca="1"/>
        <v>-</v>
      </c>
      <c r="W886" s="3" t="str">
        <f ca="1"/>
        <v>-</v>
      </c>
      <c r="X886" s="3" t="str">
        <f ca="1"/>
        <v>-</v>
      </c>
      <c r="Y886" s="3" t="str">
        <f ca="1"/>
        <v>-</v>
      </c>
    </row>
    <row r="887" spans="1:25" x14ac:dyDescent="0.25">
      <c r="A887">
        <v>885</v>
      </c>
      <c r="B887" s="9">
        <f t="shared" si="107"/>
        <v>24.583333333333332</v>
      </c>
      <c r="C887" s="3">
        <f t="shared" ca="1" si="130"/>
        <v>6</v>
      </c>
      <c r="D887">
        <f t="shared" ca="1" si="131"/>
        <v>623.75860999999998</v>
      </c>
      <c r="E887" s="8">
        <f t="shared" ca="1" si="132"/>
        <v>1</v>
      </c>
      <c r="F887" s="8">
        <f t="shared" ca="1" si="133"/>
        <v>572</v>
      </c>
      <c r="G887" s="8">
        <f t="shared" ca="1" si="134"/>
        <v>2.8115335863333364</v>
      </c>
      <c r="H887" s="8" t="str">
        <f t="shared" ca="1" si="135"/>
        <v>-</v>
      </c>
      <c r="I887" s="8" t="str">
        <f t="shared" ca="1" si="136"/>
        <v>-</v>
      </c>
      <c r="K887" s="7">
        <f t="shared" ca="1" si="129"/>
        <v>623.75860999999998</v>
      </c>
      <c r="L887" s="7">
        <f t="array" aca="1" ref="L887:Q887" ca="1">IF(K887&lt;fPower1,(fPower1-K887)*K887*fRev0/dLowInterp1+(K887-fPower0)*K887*fRev1/dLowInterp2,
IF(K887&lt;fPower3,(K887-fPower2)*(K887-fPower3)*fRev1/dHighInterp1-(K887-fPower1)*(K887-fPower3)*fRev2/dHighInterp2+(K887-fPower1)*(K887-fPower2)*fRev3/dHighInterp3,1))</f>
        <v>1</v>
      </c>
      <c r="M887" s="8">
        <f ca="1"/>
        <v>1</v>
      </c>
      <c r="N887" s="8">
        <f ca="1"/>
        <v>1</v>
      </c>
      <c r="O887" s="8">
        <f ca="1"/>
        <v>1</v>
      </c>
      <c r="P887" s="8">
        <f ca="1"/>
        <v>1</v>
      </c>
      <c r="Q887" s="8">
        <f ca="1"/>
        <v>1</v>
      </c>
      <c r="S887" s="10" t="str">
        <f t="shared" ca="1" si="138"/>
        <v>-</v>
      </c>
      <c r="T887" s="6" t="str">
        <f t="array" aca="1" ref="T887:Y887" ca="1">IFERROR(IF(S887&lt;fRev1,(SQRT(dLowCoeffB^2+S887*dLowCoeffA*4)-dLowCoeffB)/(dLowCoeffA*2),
(SQRT(dHighCoeffB^2-(fRev1*fPower2*fPower3/dHighInterp1
-fRev2*fPower1*fPower3/dHighInterp2+fRev3*fPower1*fPower2/dHighInterp3-S887)
*dHighCoeffA*4)+dHighCoeffB)/(dHighCoeffA*2)),"-")</f>
        <v>-</v>
      </c>
      <c r="U887" s="3" t="str">
        <f ca="1"/>
        <v>-</v>
      </c>
      <c r="V887" s="3" t="str">
        <f ca="1"/>
        <v>-</v>
      </c>
      <c r="W887" s="3" t="str">
        <f ca="1"/>
        <v>-</v>
      </c>
      <c r="X887" s="3" t="str">
        <f ca="1"/>
        <v>-</v>
      </c>
      <c r="Y887" s="3" t="str">
        <f ca="1"/>
        <v>-</v>
      </c>
    </row>
    <row r="888" spans="1:25" x14ac:dyDescent="0.25">
      <c r="A888">
        <v>886</v>
      </c>
      <c r="B888" s="9">
        <f t="shared" si="107"/>
        <v>24.611111111111111</v>
      </c>
      <c r="C888" s="3">
        <f t="shared" ca="1" si="130"/>
        <v>6</v>
      </c>
      <c r="D888">
        <f t="shared" ca="1" si="131"/>
        <v>623.75860999999998</v>
      </c>
      <c r="E888" s="8">
        <f t="shared" ca="1" si="132"/>
        <v>1</v>
      </c>
      <c r="F888" s="8">
        <f t="shared" ca="1" si="133"/>
        <v>572</v>
      </c>
      <c r="G888" s="8">
        <f t="shared" ca="1" si="134"/>
        <v>2.81594716658025</v>
      </c>
      <c r="H888" s="8" t="str">
        <f t="shared" ca="1" si="135"/>
        <v>-</v>
      </c>
      <c r="I888" s="8" t="str">
        <f t="shared" ca="1" si="136"/>
        <v>-</v>
      </c>
      <c r="K888" s="7">
        <f t="shared" ca="1" si="129"/>
        <v>623.75860999999998</v>
      </c>
      <c r="L888" s="7">
        <f t="array" aca="1" ref="L888:Q888" ca="1">IF(K888&lt;fPower1,(fPower1-K888)*K888*fRev0/dLowInterp1+(K888-fPower0)*K888*fRev1/dLowInterp2,
IF(K888&lt;fPower3,(K888-fPower2)*(K888-fPower3)*fRev1/dHighInterp1-(K888-fPower1)*(K888-fPower3)*fRev2/dHighInterp2+(K888-fPower1)*(K888-fPower2)*fRev3/dHighInterp3,1))</f>
        <v>1</v>
      </c>
      <c r="M888" s="8">
        <f ca="1"/>
        <v>1</v>
      </c>
      <c r="N888" s="8">
        <f ca="1"/>
        <v>1</v>
      </c>
      <c r="O888" s="8">
        <f ca="1"/>
        <v>1</v>
      </c>
      <c r="P888" s="8">
        <f ca="1"/>
        <v>1</v>
      </c>
      <c r="Q888" s="8">
        <f ca="1"/>
        <v>1</v>
      </c>
      <c r="S888" s="10" t="str">
        <f t="shared" ca="1" si="138"/>
        <v>-</v>
      </c>
      <c r="T888" s="6" t="str">
        <f t="array" aca="1" ref="T888:Y888" ca="1">IFERROR(IF(S888&lt;fRev1,(SQRT(dLowCoeffB^2+S888*dLowCoeffA*4)-dLowCoeffB)/(dLowCoeffA*2),
(SQRT(dHighCoeffB^2-(fRev1*fPower2*fPower3/dHighInterp1
-fRev2*fPower1*fPower3/dHighInterp2+fRev3*fPower1*fPower2/dHighInterp3-S888)
*dHighCoeffA*4)+dHighCoeffB)/(dHighCoeffA*2)),"-")</f>
        <v>-</v>
      </c>
      <c r="U888" s="3" t="str">
        <f ca="1"/>
        <v>-</v>
      </c>
      <c r="V888" s="3" t="str">
        <f ca="1"/>
        <v>-</v>
      </c>
      <c r="W888" s="3" t="str">
        <f ca="1"/>
        <v>-</v>
      </c>
      <c r="X888" s="3" t="str">
        <f ca="1"/>
        <v>-</v>
      </c>
      <c r="Y888" s="3" t="str">
        <f ca="1"/>
        <v>-</v>
      </c>
    </row>
    <row r="889" spans="1:25" x14ac:dyDescent="0.25">
      <c r="A889">
        <v>887</v>
      </c>
      <c r="B889" s="9">
        <f t="shared" si="107"/>
        <v>24.638888888888889</v>
      </c>
      <c r="C889" s="3">
        <f t="shared" ca="1" si="130"/>
        <v>6</v>
      </c>
      <c r="D889">
        <f t="shared" ca="1" si="131"/>
        <v>623.75860999999998</v>
      </c>
      <c r="E889" s="8">
        <f t="shared" ca="1" si="132"/>
        <v>1</v>
      </c>
      <c r="F889" s="8">
        <f t="shared" ca="1" si="133"/>
        <v>572</v>
      </c>
      <c r="G889" s="8">
        <f t="shared" ca="1" si="134"/>
        <v>2.8203607468271636</v>
      </c>
      <c r="H889" s="8" t="str">
        <f t="shared" ca="1" si="135"/>
        <v>-</v>
      </c>
      <c r="I889" s="8" t="str">
        <f t="shared" ca="1" si="136"/>
        <v>-</v>
      </c>
      <c r="K889" s="7">
        <f t="shared" ca="1" si="129"/>
        <v>623.75860999999998</v>
      </c>
      <c r="L889" s="7">
        <f t="array" aca="1" ref="L889:Q889" ca="1">IF(K889&lt;fPower1,(fPower1-K889)*K889*fRev0/dLowInterp1+(K889-fPower0)*K889*fRev1/dLowInterp2,
IF(K889&lt;fPower3,(K889-fPower2)*(K889-fPower3)*fRev1/dHighInterp1-(K889-fPower1)*(K889-fPower3)*fRev2/dHighInterp2+(K889-fPower1)*(K889-fPower2)*fRev3/dHighInterp3,1))</f>
        <v>1</v>
      </c>
      <c r="M889" s="8">
        <f ca="1"/>
        <v>1</v>
      </c>
      <c r="N889" s="8">
        <f ca="1"/>
        <v>1</v>
      </c>
      <c r="O889" s="8">
        <f ca="1"/>
        <v>1</v>
      </c>
      <c r="P889" s="8">
        <f ca="1"/>
        <v>1</v>
      </c>
      <c r="Q889" s="8">
        <f ca="1"/>
        <v>1</v>
      </c>
      <c r="S889" s="10" t="str">
        <f t="shared" ca="1" si="138"/>
        <v>-</v>
      </c>
      <c r="T889" s="6" t="str">
        <f t="array" aca="1" ref="T889:Y889" ca="1">IFERROR(IF(S889&lt;fRev1,(SQRT(dLowCoeffB^2+S889*dLowCoeffA*4)-dLowCoeffB)/(dLowCoeffA*2),
(SQRT(dHighCoeffB^2-(fRev1*fPower2*fPower3/dHighInterp1
-fRev2*fPower1*fPower3/dHighInterp2+fRev3*fPower1*fPower2/dHighInterp3-S889)
*dHighCoeffA*4)+dHighCoeffB)/(dHighCoeffA*2)),"-")</f>
        <v>-</v>
      </c>
      <c r="U889" s="3" t="str">
        <f ca="1"/>
        <v>-</v>
      </c>
      <c r="V889" s="3" t="str">
        <f ca="1"/>
        <v>-</v>
      </c>
      <c r="W889" s="3" t="str">
        <f ca="1"/>
        <v>-</v>
      </c>
      <c r="X889" s="3" t="str">
        <f ca="1"/>
        <v>-</v>
      </c>
      <c r="Y889" s="3" t="str">
        <f ca="1"/>
        <v>-</v>
      </c>
    </row>
    <row r="890" spans="1:25" x14ac:dyDescent="0.25">
      <c r="A890">
        <v>888</v>
      </c>
      <c r="B890" s="9">
        <f t="shared" si="107"/>
        <v>24.666666666666668</v>
      </c>
      <c r="C890" s="3">
        <f t="shared" ca="1" si="130"/>
        <v>6</v>
      </c>
      <c r="D890">
        <f t="shared" ca="1" si="131"/>
        <v>623.75860999999998</v>
      </c>
      <c r="E890" s="8">
        <f t="shared" ca="1" si="132"/>
        <v>1</v>
      </c>
      <c r="F890" s="8">
        <f t="shared" ca="1" si="133"/>
        <v>572</v>
      </c>
      <c r="G890" s="8">
        <f t="shared" ca="1" si="134"/>
        <v>2.8247743270740773</v>
      </c>
      <c r="H890" s="8" t="str">
        <f t="shared" ca="1" si="135"/>
        <v>-</v>
      </c>
      <c r="I890" s="8" t="str">
        <f t="shared" ca="1" si="136"/>
        <v>-</v>
      </c>
      <c r="K890" s="7">
        <f t="shared" ca="1" si="129"/>
        <v>623.75860999999998</v>
      </c>
      <c r="L890" s="7">
        <f t="array" aca="1" ref="L890:Q890" ca="1">IF(K890&lt;fPower1,(fPower1-K890)*K890*fRev0/dLowInterp1+(K890-fPower0)*K890*fRev1/dLowInterp2,
IF(K890&lt;fPower3,(K890-fPower2)*(K890-fPower3)*fRev1/dHighInterp1-(K890-fPower1)*(K890-fPower3)*fRev2/dHighInterp2+(K890-fPower1)*(K890-fPower2)*fRev3/dHighInterp3,1))</f>
        <v>1</v>
      </c>
      <c r="M890" s="8">
        <f ca="1"/>
        <v>1</v>
      </c>
      <c r="N890" s="8">
        <f ca="1"/>
        <v>1</v>
      </c>
      <c r="O890" s="8">
        <f ca="1"/>
        <v>1</v>
      </c>
      <c r="P890" s="8">
        <f ca="1"/>
        <v>1</v>
      </c>
      <c r="Q890" s="8">
        <f ca="1"/>
        <v>1</v>
      </c>
      <c r="S890" s="10" t="str">
        <f t="shared" ca="1" si="138"/>
        <v>-</v>
      </c>
      <c r="T890" s="6" t="str">
        <f t="array" aca="1" ref="T890:Y890" ca="1">IFERROR(IF(S890&lt;fRev1,(SQRT(dLowCoeffB^2+S890*dLowCoeffA*4)-dLowCoeffB)/(dLowCoeffA*2),
(SQRT(dHighCoeffB^2-(fRev1*fPower2*fPower3/dHighInterp1
-fRev2*fPower1*fPower3/dHighInterp2+fRev3*fPower1*fPower2/dHighInterp3-S890)
*dHighCoeffA*4)+dHighCoeffB)/(dHighCoeffA*2)),"-")</f>
        <v>-</v>
      </c>
      <c r="U890" s="3" t="str">
        <f ca="1"/>
        <v>-</v>
      </c>
      <c r="V890" s="3" t="str">
        <f ca="1"/>
        <v>-</v>
      </c>
      <c r="W890" s="3" t="str">
        <f ca="1"/>
        <v>-</v>
      </c>
      <c r="X890" s="3" t="str">
        <f ca="1"/>
        <v>-</v>
      </c>
      <c r="Y890" s="3" t="str">
        <f ca="1"/>
        <v>-</v>
      </c>
    </row>
    <row r="891" spans="1:25" x14ac:dyDescent="0.25">
      <c r="A891">
        <v>889</v>
      </c>
      <c r="B891" s="9">
        <f t="shared" si="107"/>
        <v>24.694444444444443</v>
      </c>
      <c r="C891" s="3">
        <f t="shared" ca="1" si="130"/>
        <v>6</v>
      </c>
      <c r="D891">
        <f t="shared" ca="1" si="131"/>
        <v>623.75860999999998</v>
      </c>
      <c r="E891" s="8">
        <f t="shared" ca="1" si="132"/>
        <v>1</v>
      </c>
      <c r="F891" s="8">
        <f t="shared" ca="1" si="133"/>
        <v>572</v>
      </c>
      <c r="G891" s="8">
        <f t="shared" ca="1" si="134"/>
        <v>2.8291879073209909</v>
      </c>
      <c r="H891" s="8" t="str">
        <f t="shared" ca="1" si="135"/>
        <v>-</v>
      </c>
      <c r="I891" s="8" t="str">
        <f t="shared" ca="1" si="136"/>
        <v>-</v>
      </c>
      <c r="K891" s="7">
        <f t="shared" ca="1" si="129"/>
        <v>623.75860999999998</v>
      </c>
      <c r="L891" s="7">
        <f t="array" aca="1" ref="L891:Q891" ca="1">IF(K891&lt;fPower1,(fPower1-K891)*K891*fRev0/dLowInterp1+(K891-fPower0)*K891*fRev1/dLowInterp2,
IF(K891&lt;fPower3,(K891-fPower2)*(K891-fPower3)*fRev1/dHighInterp1-(K891-fPower1)*(K891-fPower3)*fRev2/dHighInterp2+(K891-fPower1)*(K891-fPower2)*fRev3/dHighInterp3,1))</f>
        <v>1</v>
      </c>
      <c r="M891" s="8">
        <f ca="1"/>
        <v>1</v>
      </c>
      <c r="N891" s="8">
        <f ca="1"/>
        <v>1</v>
      </c>
      <c r="O891" s="8">
        <f ca="1"/>
        <v>1</v>
      </c>
      <c r="P891" s="8">
        <f ca="1"/>
        <v>1</v>
      </c>
      <c r="Q891" s="8">
        <f ca="1"/>
        <v>1</v>
      </c>
      <c r="S891" s="10" t="str">
        <f t="shared" ca="1" si="138"/>
        <v>-</v>
      </c>
      <c r="T891" s="6" t="str">
        <f t="array" aca="1" ref="T891:Y891" ca="1">IFERROR(IF(S891&lt;fRev1,(SQRT(dLowCoeffB^2+S891*dLowCoeffA*4)-dLowCoeffB)/(dLowCoeffA*2),
(SQRT(dHighCoeffB^2-(fRev1*fPower2*fPower3/dHighInterp1
-fRev2*fPower1*fPower3/dHighInterp2+fRev3*fPower1*fPower2/dHighInterp3-S891)
*dHighCoeffA*4)+dHighCoeffB)/(dHighCoeffA*2)),"-")</f>
        <v>-</v>
      </c>
      <c r="U891" s="3" t="str">
        <f ca="1"/>
        <v>-</v>
      </c>
      <c r="V891" s="3" t="str">
        <f ca="1"/>
        <v>-</v>
      </c>
      <c r="W891" s="3" t="str">
        <f ca="1"/>
        <v>-</v>
      </c>
      <c r="X891" s="3" t="str">
        <f ca="1"/>
        <v>-</v>
      </c>
      <c r="Y891" s="3" t="str">
        <f ca="1"/>
        <v>-</v>
      </c>
    </row>
    <row r="892" spans="1:25" x14ac:dyDescent="0.25">
      <c r="A892">
        <v>890</v>
      </c>
      <c r="B892" s="9">
        <f t="shared" si="107"/>
        <v>24.722222222222221</v>
      </c>
      <c r="C892" s="3">
        <f t="shared" ca="1" si="130"/>
        <v>6</v>
      </c>
      <c r="D892">
        <f t="shared" ca="1" si="131"/>
        <v>623.75860999999998</v>
      </c>
      <c r="E892" s="8">
        <f t="shared" ca="1" si="132"/>
        <v>1</v>
      </c>
      <c r="F892" s="8">
        <f t="shared" ca="1" si="133"/>
        <v>572</v>
      </c>
      <c r="G892" s="8">
        <f t="shared" ca="1" si="134"/>
        <v>2.8336014875679045</v>
      </c>
      <c r="H892" s="8" t="str">
        <f t="shared" ca="1" si="135"/>
        <v>-</v>
      </c>
      <c r="I892" s="8" t="str">
        <f t="shared" ca="1" si="136"/>
        <v>-</v>
      </c>
      <c r="K892" s="7">
        <f t="shared" ca="1" si="129"/>
        <v>623.75860999999998</v>
      </c>
      <c r="L892" s="7">
        <f t="array" aca="1" ref="L892:Q892" ca="1">IF(K892&lt;fPower1,(fPower1-K892)*K892*fRev0/dLowInterp1+(K892-fPower0)*K892*fRev1/dLowInterp2,
IF(K892&lt;fPower3,(K892-fPower2)*(K892-fPower3)*fRev1/dHighInterp1-(K892-fPower1)*(K892-fPower3)*fRev2/dHighInterp2+(K892-fPower1)*(K892-fPower2)*fRev3/dHighInterp3,1))</f>
        <v>1</v>
      </c>
      <c r="M892" s="8">
        <f ca="1"/>
        <v>1</v>
      </c>
      <c r="N892" s="8">
        <f ca="1"/>
        <v>1</v>
      </c>
      <c r="O892" s="8">
        <f ca="1"/>
        <v>1</v>
      </c>
      <c r="P892" s="8">
        <f ca="1"/>
        <v>1</v>
      </c>
      <c r="Q892" s="8">
        <f ca="1"/>
        <v>1</v>
      </c>
      <c r="S892" s="10" t="str">
        <f t="shared" ca="1" si="138"/>
        <v>-</v>
      </c>
      <c r="T892" s="6" t="str">
        <f t="array" aca="1" ref="T892:Y892" ca="1">IFERROR(IF(S892&lt;fRev1,(SQRT(dLowCoeffB^2+S892*dLowCoeffA*4)-dLowCoeffB)/(dLowCoeffA*2),
(SQRT(dHighCoeffB^2-(fRev1*fPower2*fPower3/dHighInterp1
-fRev2*fPower1*fPower3/dHighInterp2+fRev3*fPower1*fPower2/dHighInterp3-S892)
*dHighCoeffA*4)+dHighCoeffB)/(dHighCoeffA*2)),"-")</f>
        <v>-</v>
      </c>
      <c r="U892" s="3" t="str">
        <f ca="1"/>
        <v>-</v>
      </c>
      <c r="V892" s="3" t="str">
        <f ca="1"/>
        <v>-</v>
      </c>
      <c r="W892" s="3" t="str">
        <f ca="1"/>
        <v>-</v>
      </c>
      <c r="X892" s="3" t="str">
        <f ca="1"/>
        <v>-</v>
      </c>
      <c r="Y892" s="3" t="str">
        <f ca="1"/>
        <v>-</v>
      </c>
    </row>
    <row r="893" spans="1:25" x14ac:dyDescent="0.25">
      <c r="A893">
        <v>891</v>
      </c>
      <c r="B893" s="9">
        <f t="shared" si="107"/>
        <v>24.75</v>
      </c>
      <c r="C893" s="3">
        <f t="shared" ca="1" si="130"/>
        <v>6</v>
      </c>
      <c r="D893">
        <f t="shared" ca="1" si="131"/>
        <v>623.75860999999998</v>
      </c>
      <c r="E893" s="8">
        <f t="shared" ca="1" si="132"/>
        <v>1</v>
      </c>
      <c r="F893" s="8">
        <f t="shared" ca="1" si="133"/>
        <v>572</v>
      </c>
      <c r="G893" s="8">
        <f t="shared" ca="1" si="134"/>
        <v>2.8380150678148182</v>
      </c>
      <c r="H893" s="8" t="str">
        <f t="shared" ca="1" si="135"/>
        <v>-</v>
      </c>
      <c r="I893" s="8" t="str">
        <f t="shared" ca="1" si="136"/>
        <v>-</v>
      </c>
      <c r="K893" s="7">
        <f t="shared" ca="1" si="129"/>
        <v>623.75860999999998</v>
      </c>
      <c r="L893" s="7">
        <f t="array" aca="1" ref="L893:Q893" ca="1">IF(K893&lt;fPower1,(fPower1-K893)*K893*fRev0/dLowInterp1+(K893-fPower0)*K893*fRev1/dLowInterp2,
IF(K893&lt;fPower3,(K893-fPower2)*(K893-fPower3)*fRev1/dHighInterp1-(K893-fPower1)*(K893-fPower3)*fRev2/dHighInterp2+(K893-fPower1)*(K893-fPower2)*fRev3/dHighInterp3,1))</f>
        <v>1</v>
      </c>
      <c r="M893" s="8">
        <f ca="1"/>
        <v>1</v>
      </c>
      <c r="N893" s="8">
        <f ca="1"/>
        <v>1</v>
      </c>
      <c r="O893" s="8">
        <f ca="1"/>
        <v>1</v>
      </c>
      <c r="P893" s="8">
        <f ca="1"/>
        <v>1</v>
      </c>
      <c r="Q893" s="8">
        <f ca="1"/>
        <v>1</v>
      </c>
      <c r="S893" s="10" t="str">
        <f t="shared" ca="1" si="138"/>
        <v>-</v>
      </c>
      <c r="T893" s="6" t="str">
        <f t="array" aca="1" ref="T893:Y893" ca="1">IFERROR(IF(S893&lt;fRev1,(SQRT(dLowCoeffB^2+S893*dLowCoeffA*4)-dLowCoeffB)/(dLowCoeffA*2),
(SQRT(dHighCoeffB^2-(fRev1*fPower2*fPower3/dHighInterp1
-fRev2*fPower1*fPower3/dHighInterp2+fRev3*fPower1*fPower2/dHighInterp3-S893)
*dHighCoeffA*4)+dHighCoeffB)/(dHighCoeffA*2)),"-")</f>
        <v>-</v>
      </c>
      <c r="U893" s="3" t="str">
        <f ca="1"/>
        <v>-</v>
      </c>
      <c r="V893" s="3" t="str">
        <f ca="1"/>
        <v>-</v>
      </c>
      <c r="W893" s="3" t="str">
        <f ca="1"/>
        <v>-</v>
      </c>
      <c r="X893" s="3" t="str">
        <f ca="1"/>
        <v>-</v>
      </c>
      <c r="Y893" s="3" t="str">
        <f ca="1"/>
        <v>-</v>
      </c>
    </row>
    <row r="894" spans="1:25" x14ac:dyDescent="0.25">
      <c r="A894">
        <v>892</v>
      </c>
      <c r="B894" s="9">
        <f t="shared" si="107"/>
        <v>24.777777777777779</v>
      </c>
      <c r="C894" s="3">
        <f t="shared" ca="1" si="130"/>
        <v>6</v>
      </c>
      <c r="D894">
        <f t="shared" ca="1" si="131"/>
        <v>623.75860999999998</v>
      </c>
      <c r="E894" s="8">
        <f t="shared" ca="1" si="132"/>
        <v>1</v>
      </c>
      <c r="F894" s="8">
        <f t="shared" ca="1" si="133"/>
        <v>572</v>
      </c>
      <c r="G894" s="8">
        <f t="shared" ca="1" si="134"/>
        <v>2.8424286480617318</v>
      </c>
      <c r="H894" s="8" t="str">
        <f t="shared" ca="1" si="135"/>
        <v>-</v>
      </c>
      <c r="I894" s="8" t="str">
        <f t="shared" ca="1" si="136"/>
        <v>-</v>
      </c>
      <c r="K894" s="7">
        <f t="shared" ca="1" si="129"/>
        <v>623.75860999999998</v>
      </c>
      <c r="L894" s="7">
        <f t="array" aca="1" ref="L894:Q894" ca="1">IF(K894&lt;fPower1,(fPower1-K894)*K894*fRev0/dLowInterp1+(K894-fPower0)*K894*fRev1/dLowInterp2,
IF(K894&lt;fPower3,(K894-fPower2)*(K894-fPower3)*fRev1/dHighInterp1-(K894-fPower1)*(K894-fPower3)*fRev2/dHighInterp2+(K894-fPower1)*(K894-fPower2)*fRev3/dHighInterp3,1))</f>
        <v>1</v>
      </c>
      <c r="M894" s="8">
        <f ca="1"/>
        <v>1</v>
      </c>
      <c r="N894" s="8">
        <f ca="1"/>
        <v>1</v>
      </c>
      <c r="O894" s="8">
        <f ca="1"/>
        <v>1</v>
      </c>
      <c r="P894" s="8">
        <f ca="1"/>
        <v>1</v>
      </c>
      <c r="Q894" s="8">
        <f ca="1"/>
        <v>1</v>
      </c>
      <c r="S894" s="10" t="str">
        <f t="shared" ca="1" si="138"/>
        <v>-</v>
      </c>
      <c r="T894" s="6" t="str">
        <f t="array" aca="1" ref="T894:Y894" ca="1">IFERROR(IF(S894&lt;fRev1,(SQRT(dLowCoeffB^2+S894*dLowCoeffA*4)-dLowCoeffB)/(dLowCoeffA*2),
(SQRT(dHighCoeffB^2-(fRev1*fPower2*fPower3/dHighInterp1
-fRev2*fPower1*fPower3/dHighInterp2+fRev3*fPower1*fPower2/dHighInterp3-S894)
*dHighCoeffA*4)+dHighCoeffB)/(dHighCoeffA*2)),"-")</f>
        <v>-</v>
      </c>
      <c r="U894" s="3" t="str">
        <f ca="1"/>
        <v>-</v>
      </c>
      <c r="V894" s="3" t="str">
        <f ca="1"/>
        <v>-</v>
      </c>
      <c r="W894" s="3" t="str">
        <f ca="1"/>
        <v>-</v>
      </c>
      <c r="X894" s="3" t="str">
        <f ca="1"/>
        <v>-</v>
      </c>
      <c r="Y894" s="3" t="str">
        <f ca="1"/>
        <v>-</v>
      </c>
    </row>
    <row r="895" spans="1:25" x14ac:dyDescent="0.25">
      <c r="A895">
        <v>893</v>
      </c>
      <c r="B895" s="9">
        <f t="shared" si="107"/>
        <v>24.805555555555557</v>
      </c>
      <c r="C895" s="3">
        <f t="shared" ca="1" si="130"/>
        <v>6</v>
      </c>
      <c r="D895">
        <f t="shared" ca="1" si="131"/>
        <v>623.75860999999998</v>
      </c>
      <c r="E895" s="8">
        <f t="shared" ca="1" si="132"/>
        <v>1</v>
      </c>
      <c r="F895" s="8">
        <f t="shared" ca="1" si="133"/>
        <v>572</v>
      </c>
      <c r="G895" s="8">
        <f t="shared" ca="1" si="134"/>
        <v>2.8468422283086454</v>
      </c>
      <c r="H895" s="8" t="str">
        <f t="shared" ca="1" si="135"/>
        <v>-</v>
      </c>
      <c r="I895" s="8" t="str">
        <f t="shared" ca="1" si="136"/>
        <v>-</v>
      </c>
      <c r="K895" s="7">
        <f t="shared" ca="1" si="129"/>
        <v>623.75860999999998</v>
      </c>
      <c r="L895" s="7">
        <f t="array" aca="1" ref="L895:Q895" ca="1">IF(K895&lt;fPower1,(fPower1-K895)*K895*fRev0/dLowInterp1+(K895-fPower0)*K895*fRev1/dLowInterp2,
IF(K895&lt;fPower3,(K895-fPower2)*(K895-fPower3)*fRev1/dHighInterp1-(K895-fPower1)*(K895-fPower3)*fRev2/dHighInterp2+(K895-fPower1)*(K895-fPower2)*fRev3/dHighInterp3,1))</f>
        <v>1</v>
      </c>
      <c r="M895" s="8">
        <f ca="1"/>
        <v>1</v>
      </c>
      <c r="N895" s="8">
        <f ca="1"/>
        <v>1</v>
      </c>
      <c r="O895" s="8">
        <f ca="1"/>
        <v>1</v>
      </c>
      <c r="P895" s="8">
        <f ca="1"/>
        <v>1</v>
      </c>
      <c r="Q895" s="8">
        <f ca="1"/>
        <v>1</v>
      </c>
      <c r="S895" s="10" t="str">
        <f t="shared" ca="1" si="138"/>
        <v>-</v>
      </c>
      <c r="T895" s="6" t="str">
        <f t="array" aca="1" ref="T895:Y895" ca="1">IFERROR(IF(S895&lt;fRev1,(SQRT(dLowCoeffB^2+S895*dLowCoeffA*4)-dLowCoeffB)/(dLowCoeffA*2),
(SQRT(dHighCoeffB^2-(fRev1*fPower2*fPower3/dHighInterp1
-fRev2*fPower1*fPower3/dHighInterp2+fRev3*fPower1*fPower2/dHighInterp3-S895)
*dHighCoeffA*4)+dHighCoeffB)/(dHighCoeffA*2)),"-")</f>
        <v>-</v>
      </c>
      <c r="U895" s="3" t="str">
        <f ca="1"/>
        <v>-</v>
      </c>
      <c r="V895" s="3" t="str">
        <f ca="1"/>
        <v>-</v>
      </c>
      <c r="W895" s="3" t="str">
        <f ca="1"/>
        <v>-</v>
      </c>
      <c r="X895" s="3" t="str">
        <f ca="1"/>
        <v>-</v>
      </c>
      <c r="Y895" s="3" t="str">
        <f ca="1"/>
        <v>-</v>
      </c>
    </row>
    <row r="896" spans="1:25" x14ac:dyDescent="0.25">
      <c r="A896">
        <v>894</v>
      </c>
      <c r="B896" s="9">
        <f t="shared" si="107"/>
        <v>24.833333333333332</v>
      </c>
      <c r="C896" s="3">
        <f t="shared" ca="1" si="130"/>
        <v>6</v>
      </c>
      <c r="D896">
        <f t="shared" ca="1" si="131"/>
        <v>623.75860999999998</v>
      </c>
      <c r="E896" s="8">
        <f t="shared" ca="1" si="132"/>
        <v>1</v>
      </c>
      <c r="F896" s="8">
        <f t="shared" ca="1" si="133"/>
        <v>572</v>
      </c>
      <c r="G896" s="8">
        <f t="shared" ca="1" si="134"/>
        <v>2.851255808555559</v>
      </c>
      <c r="H896" s="8" t="str">
        <f t="shared" ca="1" si="135"/>
        <v>-</v>
      </c>
      <c r="I896" s="8" t="str">
        <f t="shared" ca="1" si="136"/>
        <v>-</v>
      </c>
      <c r="K896" s="7">
        <f t="shared" ca="1" si="129"/>
        <v>623.75860999999998</v>
      </c>
      <c r="L896" s="7">
        <f t="array" aca="1" ref="L896:Q896" ca="1">IF(K896&lt;fPower1,(fPower1-K896)*K896*fRev0/dLowInterp1+(K896-fPower0)*K896*fRev1/dLowInterp2,
IF(K896&lt;fPower3,(K896-fPower2)*(K896-fPower3)*fRev1/dHighInterp1-(K896-fPower1)*(K896-fPower3)*fRev2/dHighInterp2+(K896-fPower1)*(K896-fPower2)*fRev3/dHighInterp3,1))</f>
        <v>1</v>
      </c>
      <c r="M896" s="8">
        <f ca="1"/>
        <v>1</v>
      </c>
      <c r="N896" s="8">
        <f ca="1"/>
        <v>1</v>
      </c>
      <c r="O896" s="8">
        <f ca="1"/>
        <v>1</v>
      </c>
      <c r="P896" s="8">
        <f ca="1"/>
        <v>1</v>
      </c>
      <c r="Q896" s="8">
        <f ca="1"/>
        <v>1</v>
      </c>
      <c r="S896" s="10" t="str">
        <f t="shared" ca="1" si="138"/>
        <v>-</v>
      </c>
      <c r="T896" s="6" t="str">
        <f t="array" aca="1" ref="T896:Y896" ca="1">IFERROR(IF(S896&lt;fRev1,(SQRT(dLowCoeffB^2+S896*dLowCoeffA*4)-dLowCoeffB)/(dLowCoeffA*2),
(SQRT(dHighCoeffB^2-(fRev1*fPower2*fPower3/dHighInterp1
-fRev2*fPower1*fPower3/dHighInterp2+fRev3*fPower1*fPower2/dHighInterp3-S896)
*dHighCoeffA*4)+dHighCoeffB)/(dHighCoeffA*2)),"-")</f>
        <v>-</v>
      </c>
      <c r="U896" s="3" t="str">
        <f ca="1"/>
        <v>-</v>
      </c>
      <c r="V896" s="3" t="str">
        <f ca="1"/>
        <v>-</v>
      </c>
      <c r="W896" s="3" t="str">
        <f ca="1"/>
        <v>-</v>
      </c>
      <c r="X896" s="3" t="str">
        <f ca="1"/>
        <v>-</v>
      </c>
      <c r="Y896" s="3" t="str">
        <f ca="1"/>
        <v>-</v>
      </c>
    </row>
    <row r="897" spans="1:25" x14ac:dyDescent="0.25">
      <c r="A897">
        <v>895</v>
      </c>
      <c r="B897" s="9">
        <f t="shared" si="107"/>
        <v>24.861111111111111</v>
      </c>
      <c r="C897" s="3">
        <f t="shared" ca="1" si="130"/>
        <v>6</v>
      </c>
      <c r="D897">
        <f t="shared" ca="1" si="131"/>
        <v>623.75860999999998</v>
      </c>
      <c r="E897" s="8">
        <f t="shared" ca="1" si="132"/>
        <v>1</v>
      </c>
      <c r="F897" s="8">
        <f t="shared" ca="1" si="133"/>
        <v>572</v>
      </c>
      <c r="G897" s="8">
        <f t="shared" ca="1" si="134"/>
        <v>2.8556693888024727</v>
      </c>
      <c r="H897" s="8" t="str">
        <f t="shared" ca="1" si="135"/>
        <v>-</v>
      </c>
      <c r="I897" s="8" t="str">
        <f t="shared" ca="1" si="136"/>
        <v>-</v>
      </c>
      <c r="K897" s="7">
        <f t="shared" ca="1" si="129"/>
        <v>623.75860999999998</v>
      </c>
      <c r="L897" s="7">
        <f t="array" aca="1" ref="L897:Q897" ca="1">IF(K897&lt;fPower1,(fPower1-K897)*K897*fRev0/dLowInterp1+(K897-fPower0)*K897*fRev1/dLowInterp2,
IF(K897&lt;fPower3,(K897-fPower2)*(K897-fPower3)*fRev1/dHighInterp1-(K897-fPower1)*(K897-fPower3)*fRev2/dHighInterp2+(K897-fPower1)*(K897-fPower2)*fRev3/dHighInterp3,1))</f>
        <v>1</v>
      </c>
      <c r="M897" s="8">
        <f ca="1"/>
        <v>1</v>
      </c>
      <c r="N897" s="8">
        <f ca="1"/>
        <v>1</v>
      </c>
      <c r="O897" s="8">
        <f ca="1"/>
        <v>1</v>
      </c>
      <c r="P897" s="8">
        <f ca="1"/>
        <v>1</v>
      </c>
      <c r="Q897" s="8">
        <f ca="1"/>
        <v>1</v>
      </c>
      <c r="S897" s="10" t="str">
        <f t="shared" ref="S897:S902" ca="1" si="139">H897</f>
        <v>-</v>
      </c>
      <c r="T897" s="6" t="str">
        <f t="array" aca="1" ref="T897:Y897" ca="1">IFERROR(IF(S897&lt;fRev1,(SQRT(dLowCoeffB^2+S897*dLowCoeffA*4)-dLowCoeffB)/(dLowCoeffA*2),
(SQRT(dHighCoeffB^2-(fRev1*fPower2*fPower3/dHighInterp1
-fRev2*fPower1*fPower3/dHighInterp2+fRev3*fPower1*fPower2/dHighInterp3-S897)
*dHighCoeffA*4)+dHighCoeffB)/(dHighCoeffA*2)),"-")</f>
        <v>-</v>
      </c>
      <c r="U897" s="3" t="str">
        <f ca="1"/>
        <v>-</v>
      </c>
      <c r="V897" s="3" t="str">
        <f ca="1"/>
        <v>-</v>
      </c>
      <c r="W897" s="3" t="str">
        <f ca="1"/>
        <v>-</v>
      </c>
      <c r="X897" s="3" t="str">
        <f ca="1"/>
        <v>-</v>
      </c>
      <c r="Y897" s="3" t="str">
        <f ca="1"/>
        <v>-</v>
      </c>
    </row>
    <row r="898" spans="1:25" x14ac:dyDescent="0.25">
      <c r="A898">
        <v>896</v>
      </c>
      <c r="B898" s="9">
        <f t="shared" si="107"/>
        <v>24.888888888888889</v>
      </c>
      <c r="C898" s="3">
        <f t="shared" ca="1" si="130"/>
        <v>6</v>
      </c>
      <c r="D898">
        <f t="shared" ca="1" si="131"/>
        <v>623.75860999999998</v>
      </c>
      <c r="E898" s="8">
        <f t="shared" ca="1" si="132"/>
        <v>1</v>
      </c>
      <c r="F898" s="8">
        <f t="shared" ca="1" si="133"/>
        <v>572</v>
      </c>
      <c r="G898" s="8">
        <f t="shared" ca="1" si="134"/>
        <v>2.8600829690493863</v>
      </c>
      <c r="H898" s="8" t="str">
        <f t="shared" ca="1" si="135"/>
        <v>-</v>
      </c>
      <c r="I898" s="8" t="str">
        <f t="shared" ca="1" si="136"/>
        <v>-</v>
      </c>
      <c r="K898" s="7">
        <f t="shared" ca="1" si="129"/>
        <v>623.75860999999998</v>
      </c>
      <c r="L898" s="7">
        <f t="array" aca="1" ref="L898:Q898" ca="1">IF(K898&lt;fPower1,(fPower1-K898)*K898*fRev0/dLowInterp1+(K898-fPower0)*K898*fRev1/dLowInterp2,
IF(K898&lt;fPower3,(K898-fPower2)*(K898-fPower3)*fRev1/dHighInterp1-(K898-fPower1)*(K898-fPower3)*fRev2/dHighInterp2+(K898-fPower1)*(K898-fPower2)*fRev3/dHighInterp3,1))</f>
        <v>1</v>
      </c>
      <c r="M898" s="8">
        <f ca="1"/>
        <v>1</v>
      </c>
      <c r="N898" s="8">
        <f ca="1"/>
        <v>1</v>
      </c>
      <c r="O898" s="8">
        <f ca="1"/>
        <v>1</v>
      </c>
      <c r="P898" s="8">
        <f ca="1"/>
        <v>1</v>
      </c>
      <c r="Q898" s="8">
        <f ca="1"/>
        <v>1</v>
      </c>
      <c r="S898" s="10" t="str">
        <f t="shared" ca="1" si="139"/>
        <v>-</v>
      </c>
      <c r="T898" s="6" t="str">
        <f t="array" aca="1" ref="T898:Y898" ca="1">IFERROR(IF(S898&lt;fRev1,(SQRT(dLowCoeffB^2+S898*dLowCoeffA*4)-dLowCoeffB)/(dLowCoeffA*2),
(SQRT(dHighCoeffB^2-(fRev1*fPower2*fPower3/dHighInterp1
-fRev2*fPower1*fPower3/dHighInterp2+fRev3*fPower1*fPower2/dHighInterp3-S898)
*dHighCoeffA*4)+dHighCoeffB)/(dHighCoeffA*2)),"-")</f>
        <v>-</v>
      </c>
      <c r="U898" s="3" t="str">
        <f ca="1"/>
        <v>-</v>
      </c>
      <c r="V898" s="3" t="str">
        <f ca="1"/>
        <v>-</v>
      </c>
      <c r="W898" s="3" t="str">
        <f ca="1"/>
        <v>-</v>
      </c>
      <c r="X898" s="3" t="str">
        <f ca="1"/>
        <v>-</v>
      </c>
      <c r="Y898" s="3" t="str">
        <f ca="1"/>
        <v>-</v>
      </c>
    </row>
    <row r="899" spans="1:25" x14ac:dyDescent="0.25">
      <c r="A899">
        <v>897</v>
      </c>
      <c r="B899" s="9">
        <f t="shared" si="107"/>
        <v>24.916666666666668</v>
      </c>
      <c r="C899" s="3">
        <f t="shared" ca="1" si="130"/>
        <v>6</v>
      </c>
      <c r="D899">
        <f t="shared" ref="D899:D902" ca="1" si="140">MIN(IF(C899&gt;C898,I898,D898+CarSetPower),INDEX(fPower3,C899))</f>
        <v>623.75860999999998</v>
      </c>
      <c r="E899" s="8">
        <f t="shared" ca="1" si="132"/>
        <v>1</v>
      </c>
      <c r="F899" s="8">
        <f t="shared" ref="F899:F902" ca="1" si="141">MIN(E899*INDEX(MaxSpeed,C899)*CarSetMult,F898+AccelCap)</f>
        <v>572</v>
      </c>
      <c r="G899" s="8">
        <f t="shared" ref="G899:G902" ca="1" si="142">G898+F899/36/3600</f>
        <v>2.8644965492962999</v>
      </c>
      <c r="H899" s="8" t="str">
        <f t="shared" ca="1" si="135"/>
        <v>-</v>
      </c>
      <c r="I899" s="8" t="str">
        <f t="shared" ca="1" si="136"/>
        <v>-</v>
      </c>
      <c r="K899" s="7">
        <f t="shared" ca="1" si="129"/>
        <v>623.75860999999998</v>
      </c>
      <c r="L899" s="7">
        <f t="array" aca="1" ref="L899:Q899" ca="1">IF(K899&lt;fPower1,(fPower1-K899)*K899*fRev0/dLowInterp1+(K899-fPower0)*K899*fRev1/dLowInterp2,
IF(K899&lt;fPower3,(K899-fPower2)*(K899-fPower3)*fRev1/dHighInterp1-(K899-fPower1)*(K899-fPower3)*fRev2/dHighInterp2+(K899-fPower1)*(K899-fPower2)*fRev3/dHighInterp3,1))</f>
        <v>1</v>
      </c>
      <c r="M899" s="8">
        <f ca="1"/>
        <v>1</v>
      </c>
      <c r="N899" s="8">
        <f ca="1"/>
        <v>1</v>
      </c>
      <c r="O899" s="8">
        <f ca="1"/>
        <v>1</v>
      </c>
      <c r="P899" s="8">
        <f ca="1"/>
        <v>1</v>
      </c>
      <c r="Q899" s="8">
        <f ca="1"/>
        <v>1</v>
      </c>
      <c r="S899" s="10" t="str">
        <f t="shared" ca="1" si="139"/>
        <v>-</v>
      </c>
      <c r="T899" s="6" t="str">
        <f t="array" aca="1" ref="T899:Y899" ca="1">IFERROR(IF(S899&lt;fRev1,(SQRT(dLowCoeffB^2+S899*dLowCoeffA*4)-dLowCoeffB)/(dLowCoeffA*2),
(SQRT(dHighCoeffB^2-(fRev1*fPower2*fPower3/dHighInterp1
-fRev2*fPower1*fPower3/dHighInterp2+fRev3*fPower1*fPower2/dHighInterp3-S899)
*dHighCoeffA*4)+dHighCoeffB)/(dHighCoeffA*2)),"-")</f>
        <v>-</v>
      </c>
      <c r="U899" s="3" t="str">
        <f ca="1"/>
        <v>-</v>
      </c>
      <c r="V899" s="3" t="str">
        <f ca="1"/>
        <v>-</v>
      </c>
      <c r="W899" s="3" t="str">
        <f ca="1"/>
        <v>-</v>
      </c>
      <c r="X899" s="3" t="str">
        <f ca="1"/>
        <v>-</v>
      </c>
      <c r="Y899" s="3" t="str">
        <f ca="1"/>
        <v>-</v>
      </c>
    </row>
    <row r="900" spans="1:25" x14ac:dyDescent="0.25">
      <c r="A900">
        <v>898</v>
      </c>
      <c r="B900" s="9">
        <f t="shared" si="107"/>
        <v>24.944444444444443</v>
      </c>
      <c r="C900" s="3">
        <f t="shared" ca="1" si="130"/>
        <v>6</v>
      </c>
      <c r="D900">
        <f t="shared" ca="1" si="140"/>
        <v>623.75860999999998</v>
      </c>
      <c r="E900" s="8">
        <f t="shared" ca="1" si="132"/>
        <v>1</v>
      </c>
      <c r="F900" s="8">
        <f t="shared" ca="1" si="141"/>
        <v>572</v>
      </c>
      <c r="G900" s="8">
        <f t="shared" ca="1" si="142"/>
        <v>2.8689101295432136</v>
      </c>
      <c r="H900" s="8" t="str">
        <f t="shared" ca="1" si="135"/>
        <v>-</v>
      </c>
      <c r="I900" s="8" t="str">
        <f t="shared" ca="1" si="136"/>
        <v>-</v>
      </c>
      <c r="K900" s="7">
        <f t="shared" ca="1" si="129"/>
        <v>623.75860999999998</v>
      </c>
      <c r="L900" s="7">
        <f t="array" aca="1" ref="L900:Q900" ca="1">IF(K900&lt;fPower1,(fPower1-K900)*K900*fRev0/dLowInterp1+(K900-fPower0)*K900*fRev1/dLowInterp2,
IF(K900&lt;fPower3,(K900-fPower2)*(K900-fPower3)*fRev1/dHighInterp1-(K900-fPower1)*(K900-fPower3)*fRev2/dHighInterp2+(K900-fPower1)*(K900-fPower2)*fRev3/dHighInterp3,1))</f>
        <v>1</v>
      </c>
      <c r="M900" s="8">
        <f ca="1"/>
        <v>1</v>
      </c>
      <c r="N900" s="8">
        <f ca="1"/>
        <v>1</v>
      </c>
      <c r="O900" s="8">
        <f ca="1"/>
        <v>1</v>
      </c>
      <c r="P900" s="8">
        <f ca="1"/>
        <v>1</v>
      </c>
      <c r="Q900" s="8">
        <f ca="1"/>
        <v>1</v>
      </c>
      <c r="S900" s="10" t="str">
        <f t="shared" ca="1" si="139"/>
        <v>-</v>
      </c>
      <c r="T900" s="6" t="str">
        <f t="array" aca="1" ref="T900:Y900" ca="1">IFERROR(IF(S900&lt;fRev1,(SQRT(dLowCoeffB^2+S900*dLowCoeffA*4)-dLowCoeffB)/(dLowCoeffA*2),
(SQRT(dHighCoeffB^2-(fRev1*fPower2*fPower3/dHighInterp1
-fRev2*fPower1*fPower3/dHighInterp2+fRev3*fPower1*fPower2/dHighInterp3-S900)
*dHighCoeffA*4)+dHighCoeffB)/(dHighCoeffA*2)),"-")</f>
        <v>-</v>
      </c>
      <c r="U900" s="3" t="str">
        <f ca="1"/>
        <v>-</v>
      </c>
      <c r="V900" s="3" t="str">
        <f ca="1"/>
        <v>-</v>
      </c>
      <c r="W900" s="3" t="str">
        <f ca="1"/>
        <v>-</v>
      </c>
      <c r="X900" s="3" t="str">
        <f ca="1"/>
        <v>-</v>
      </c>
      <c r="Y900" s="3" t="str">
        <f ca="1"/>
        <v>-</v>
      </c>
    </row>
    <row r="901" spans="1:25" x14ac:dyDescent="0.25">
      <c r="A901">
        <v>899</v>
      </c>
      <c r="B901" s="9">
        <f t="shared" si="107"/>
        <v>24.972222222222221</v>
      </c>
      <c r="C901" s="3">
        <f t="shared" ca="1" si="130"/>
        <v>6</v>
      </c>
      <c r="D901">
        <f t="shared" ca="1" si="140"/>
        <v>623.75860999999998</v>
      </c>
      <c r="E901" s="8">
        <f t="shared" ca="1" si="132"/>
        <v>1</v>
      </c>
      <c r="F901" s="8">
        <f t="shared" ca="1" si="141"/>
        <v>572</v>
      </c>
      <c r="G901" s="8">
        <f t="shared" ca="1" si="142"/>
        <v>2.8733237097901272</v>
      </c>
      <c r="H901" s="8" t="str">
        <f t="shared" ca="1" si="135"/>
        <v>-</v>
      </c>
      <c r="I901" s="8" t="str">
        <f t="shared" ca="1" si="136"/>
        <v>-</v>
      </c>
      <c r="K901" s="7">
        <f t="shared" ca="1" si="129"/>
        <v>623.75860999999998</v>
      </c>
      <c r="L901" s="7">
        <f t="array" aca="1" ref="L901:Q901" ca="1">IF(K901&lt;fPower1,(fPower1-K901)*K901*fRev0/dLowInterp1+(K901-fPower0)*K901*fRev1/dLowInterp2,
IF(K901&lt;fPower3,(K901-fPower2)*(K901-fPower3)*fRev1/dHighInterp1-(K901-fPower1)*(K901-fPower3)*fRev2/dHighInterp2+(K901-fPower1)*(K901-fPower2)*fRev3/dHighInterp3,1))</f>
        <v>1</v>
      </c>
      <c r="M901" s="8">
        <f ca="1"/>
        <v>1</v>
      </c>
      <c r="N901" s="8">
        <f ca="1"/>
        <v>1</v>
      </c>
      <c r="O901" s="8">
        <f ca="1"/>
        <v>1</v>
      </c>
      <c r="P901" s="8">
        <f ca="1"/>
        <v>1</v>
      </c>
      <c r="Q901" s="8">
        <f ca="1"/>
        <v>1</v>
      </c>
      <c r="S901" s="10" t="str">
        <f t="shared" ca="1" si="139"/>
        <v>-</v>
      </c>
      <c r="T901" s="6" t="str">
        <f t="array" aca="1" ref="T901:Y901" ca="1">IFERROR(IF(S901&lt;fRev1,(SQRT(dLowCoeffB^2+S901*dLowCoeffA*4)-dLowCoeffB)/(dLowCoeffA*2),
(SQRT(dHighCoeffB^2-(fRev1*fPower2*fPower3/dHighInterp1
-fRev2*fPower1*fPower3/dHighInterp2+fRev3*fPower1*fPower2/dHighInterp3-S901)
*dHighCoeffA*4)+dHighCoeffB)/(dHighCoeffA*2)),"-")</f>
        <v>-</v>
      </c>
      <c r="U901" s="3" t="str">
        <f ca="1"/>
        <v>-</v>
      </c>
      <c r="V901" s="3" t="str">
        <f ca="1"/>
        <v>-</v>
      </c>
      <c r="W901" s="3" t="str">
        <f ca="1"/>
        <v>-</v>
      </c>
      <c r="X901" s="3" t="str">
        <f ca="1"/>
        <v>-</v>
      </c>
      <c r="Y901" s="3" t="str">
        <f ca="1"/>
        <v>-</v>
      </c>
    </row>
    <row r="902" spans="1:25" x14ac:dyDescent="0.25">
      <c r="A902">
        <v>900</v>
      </c>
      <c r="B902" s="9">
        <f t="shared" si="107"/>
        <v>25</v>
      </c>
      <c r="C902" s="3">
        <f t="shared" ca="1" si="130"/>
        <v>6</v>
      </c>
      <c r="D902">
        <f t="shared" ca="1" si="140"/>
        <v>623.75860999999998</v>
      </c>
      <c r="E902" s="8">
        <f t="shared" ca="1" si="132"/>
        <v>1</v>
      </c>
      <c r="F902" s="8">
        <f t="shared" ca="1" si="141"/>
        <v>572</v>
      </c>
      <c r="G902" s="8">
        <f t="shared" ca="1" si="142"/>
        <v>2.8777372900370408</v>
      </c>
      <c r="H902" s="8" t="str">
        <f t="shared" ca="1" si="135"/>
        <v>-</v>
      </c>
      <c r="I902" s="8" t="str">
        <f t="shared" ca="1" si="136"/>
        <v>-</v>
      </c>
      <c r="K902" s="7">
        <f t="shared" ca="1" si="129"/>
        <v>623.75860999999998</v>
      </c>
      <c r="L902" s="7">
        <f t="array" aca="1" ref="L902:Q902" ca="1">IF(K902&lt;fPower1,(fPower1-K902)*K902*fRev0/dLowInterp1+(K902-fPower0)*K902*fRev1/dLowInterp2,
IF(K902&lt;fPower3,(K902-fPower2)*(K902-fPower3)*fRev1/dHighInterp1-(K902-fPower1)*(K902-fPower3)*fRev2/dHighInterp2+(K902-fPower1)*(K902-fPower2)*fRev3/dHighInterp3,1))</f>
        <v>1</v>
      </c>
      <c r="M902" s="8">
        <f ca="1"/>
        <v>1</v>
      </c>
      <c r="N902" s="8">
        <f ca="1"/>
        <v>1</v>
      </c>
      <c r="O902" s="8">
        <f ca="1"/>
        <v>1</v>
      </c>
      <c r="P902" s="8">
        <f ca="1"/>
        <v>1</v>
      </c>
      <c r="Q902" s="8">
        <f ca="1"/>
        <v>1</v>
      </c>
      <c r="S902" s="10" t="str">
        <f t="shared" ca="1" si="139"/>
        <v>-</v>
      </c>
      <c r="T902" s="6" t="str">
        <f t="array" aca="1" ref="T902:Y902" ca="1">IFERROR(IF(S902&lt;fRev1,(SQRT(dLowCoeffB^2+S902*dLowCoeffA*4)-dLowCoeffB)/(dLowCoeffA*2),
(SQRT(dHighCoeffB^2-(fRev1*fPower2*fPower3/dHighInterp1
-fRev2*fPower1*fPower3/dHighInterp2+fRev3*fPower1*fPower2/dHighInterp3-S902)
*dHighCoeffA*4)+dHighCoeffB)/(dHighCoeffA*2)),"-")</f>
        <v>-</v>
      </c>
      <c r="U902" s="3" t="str">
        <f ca="1"/>
        <v>-</v>
      </c>
      <c r="V902" s="3" t="str">
        <f ca="1"/>
        <v>-</v>
      </c>
      <c r="W902" s="3" t="str">
        <f ca="1"/>
        <v>-</v>
      </c>
      <c r="X902" s="3" t="str">
        <f ca="1"/>
        <v>-</v>
      </c>
      <c r="Y902" s="3" t="str">
        <f ca="1"/>
        <v>-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5"/>
  <sheetViews>
    <sheetView zoomScale="85" zoomScaleNormal="85" workbookViewId="0"/>
  </sheetViews>
  <sheetFormatPr defaultRowHeight="15" x14ac:dyDescent="0.25"/>
  <cols>
    <col min="1" max="1" width="12.5703125" bestFit="1" customWidth="1"/>
    <col min="2" max="7" width="9.7109375" customWidth="1"/>
  </cols>
  <sheetData>
    <row r="1" spans="1:7" x14ac:dyDescent="0.25">
      <c r="A1" s="1" t="s">
        <v>13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3" spans="1:7" x14ac:dyDescent="0.25">
      <c r="A3" s="1" t="s">
        <v>10</v>
      </c>
    </row>
    <row r="4" spans="1:7" x14ac:dyDescent="0.25">
      <c r="A4">
        <v>0</v>
      </c>
      <c r="B4">
        <f t="array" ref="B4:G4" ca="1">IF(CalcGears&gt;MaxGear,0,OFFSET(EngineData!$A$1,(Car-1)*4+$A4,CalcGears*2-1))</f>
        <v>28.579794</v>
      </c>
      <c r="C4">
        <f ca="1"/>
        <v>46.641106000000001</v>
      </c>
      <c r="D4">
        <f ca="1"/>
        <v>71.157463000000007</v>
      </c>
      <c r="E4">
        <f ca="1"/>
        <v>100.15713</v>
      </c>
      <c r="F4">
        <f ca="1"/>
        <v>147.34575000000001</v>
      </c>
      <c r="G4">
        <f ca="1"/>
        <v>217.47020000000001</v>
      </c>
    </row>
    <row r="5" spans="1:7" x14ac:dyDescent="0.25">
      <c r="A5">
        <v>1</v>
      </c>
      <c r="B5">
        <f t="array" ref="B5:G5" ca="1">IF(CalcGears&gt;MaxGear,0,OFFSET(EngineData!$A$1,(Car-1)*4+$A5,CalcGears*2-1))</f>
        <v>45.727673000000003</v>
      </c>
      <c r="C5">
        <f ca="1"/>
        <v>69.158089000000004</v>
      </c>
      <c r="D5">
        <f ca="1"/>
        <v>108.1356</v>
      </c>
      <c r="E5">
        <f ca="1"/>
        <v>156.87437</v>
      </c>
      <c r="F5">
        <f ca="1"/>
        <v>229.5231</v>
      </c>
      <c r="G5">
        <f ca="1"/>
        <v>319.59998000000002</v>
      </c>
    </row>
    <row r="6" spans="1:7" x14ac:dyDescent="0.25">
      <c r="A6">
        <v>2</v>
      </c>
      <c r="B6">
        <f t="array" ref="B6:G6" ca="1">IF(CalcGears&gt;MaxGear,0,OFFSET(EngineData!$A$1,(Car-1)*4+$A6,CalcGears*2-1))</f>
        <v>58.792706000000003</v>
      </c>
      <c r="C6">
        <f ca="1"/>
        <v>95.947417999999999</v>
      </c>
      <c r="D6">
        <f ca="1"/>
        <v>146.38096999999999</v>
      </c>
      <c r="E6">
        <f ca="1"/>
        <v>211.12878000000001</v>
      </c>
      <c r="F6">
        <f ca="1"/>
        <v>303.11108000000002</v>
      </c>
      <c r="G6">
        <f ca="1"/>
        <v>429.11664000000002</v>
      </c>
    </row>
    <row r="7" spans="1:7" x14ac:dyDescent="0.25">
      <c r="A7">
        <v>3</v>
      </c>
      <c r="B7">
        <f t="array" ref="B7:G7" ca="1">IF(CalcGears&gt;MaxGear,0,OFFSET(EngineData!$A$1,(Car-1)*4+$A7,CalcGears*2-1))</f>
        <v>88.189055999999994</v>
      </c>
      <c r="C7">
        <f ca="1"/>
        <v>143.92111</v>
      </c>
      <c r="D7">
        <f ca="1"/>
        <v>219.57149999999999</v>
      </c>
      <c r="E7">
        <f ca="1"/>
        <v>316.69333</v>
      </c>
      <c r="F7">
        <f ca="1"/>
        <v>454.66672</v>
      </c>
      <c r="G7">
        <f ca="1"/>
        <v>623.75860999999998</v>
      </c>
    </row>
    <row r="9" spans="1:7" x14ac:dyDescent="0.25">
      <c r="A9" s="1" t="s">
        <v>9</v>
      </c>
    </row>
    <row r="10" spans="1:7" x14ac:dyDescent="0.25">
      <c r="A10">
        <v>0</v>
      </c>
      <c r="B10">
        <f t="array" ref="B10:G10" ca="1">IF(CalcGears&gt;MaxGear,0,OFFSET(EngineData!$A$1,(Car-1)*4+$A10,CalcGears*2))</f>
        <v>0.24399999999999999</v>
      </c>
      <c r="C10">
        <f ca="1"/>
        <v>0.25</v>
      </c>
      <c r="D10">
        <f ca="1"/>
        <v>0.25</v>
      </c>
      <c r="E10">
        <f ca="1"/>
        <v>0.25</v>
      </c>
      <c r="F10">
        <f ca="1"/>
        <v>0.25</v>
      </c>
      <c r="G10">
        <f ca="1"/>
        <v>0.25</v>
      </c>
    </row>
    <row r="11" spans="1:7" x14ac:dyDescent="0.25">
      <c r="A11">
        <v>1</v>
      </c>
      <c r="B11">
        <f t="array" ref="B11:G11" ca="1">IF(CalcGears&gt;MaxGear,0,OFFSET(EngineData!$A$1,(Car-1)*4+$A11,CalcGears*2))</f>
        <v>0.5</v>
      </c>
      <c r="C11">
        <f ca="1"/>
        <v>0.5</v>
      </c>
      <c r="D11">
        <f ca="1"/>
        <v>0.5</v>
      </c>
      <c r="E11">
        <f ca="1"/>
        <v>0.5</v>
      </c>
      <c r="F11">
        <f ca="1"/>
        <v>0.5</v>
      </c>
      <c r="G11">
        <f ca="1"/>
        <v>0.5</v>
      </c>
    </row>
    <row r="12" spans="1:7" x14ac:dyDescent="0.25">
      <c r="A12">
        <v>2</v>
      </c>
      <c r="B12">
        <f t="array" ref="B12:G12" ca="1">IF(CalcGears&gt;MaxGear,0,OFFSET(EngineData!$A$1,(Car-1)*4+$A12,CalcGears*2))</f>
        <v>0.75</v>
      </c>
      <c r="C12">
        <f ca="1"/>
        <v>0.75</v>
      </c>
      <c r="D12">
        <f ca="1"/>
        <v>0.75</v>
      </c>
      <c r="E12">
        <f ca="1"/>
        <v>0.75</v>
      </c>
      <c r="F12">
        <f ca="1"/>
        <v>0.75</v>
      </c>
      <c r="G12">
        <f ca="1"/>
        <v>0.75</v>
      </c>
    </row>
    <row r="13" spans="1:7" x14ac:dyDescent="0.25">
      <c r="A13">
        <v>3</v>
      </c>
      <c r="B13">
        <f t="array" ref="B13:G13" ca="1">IF(CalcGears&gt;MaxGear,0,OFFSET(EngineData!$A$1,(Car-1)*4+$A13,CalcGears*2))</f>
        <v>1</v>
      </c>
      <c r="C13">
        <f ca="1"/>
        <v>1</v>
      </c>
      <c r="D13">
        <f ca="1"/>
        <v>1</v>
      </c>
      <c r="E13">
        <f ca="1"/>
        <v>1</v>
      </c>
      <c r="F13">
        <f ca="1"/>
        <v>1</v>
      </c>
      <c r="G13">
        <f ca="1"/>
        <v>1</v>
      </c>
    </row>
    <row r="15" spans="1:7" x14ac:dyDescent="0.25">
      <c r="A15" s="1" t="s">
        <v>8</v>
      </c>
      <c r="B15">
        <f t="array" aca="1" ref="B15:G15" ca="1">(fPower1-fPower0)*fPower0</f>
        <v>490.08284935692609</v>
      </c>
      <c r="C15">
        <f ca="1"/>
        <v>1050.2169909031982</v>
      </c>
      <c r="D15">
        <f ca="1"/>
        <v>2631.2704153864306</v>
      </c>
      <c r="E15">
        <f ca="1"/>
        <v>5680.6359799212005</v>
      </c>
      <c r="F15">
        <f ca="1"/>
        <v>12108.483268762498</v>
      </c>
      <c r="G15">
        <f ca="1"/>
        <v>22210.183682556002</v>
      </c>
    </row>
    <row r="16" spans="1:7" x14ac:dyDescent="0.25">
      <c r="A16" s="1" t="s">
        <v>6</v>
      </c>
      <c r="B16">
        <f t="array" aca="1" ref="B16:G16" ca="1">(fPower1-fPower0)*fPower1</f>
        <v>784.13260355556724</v>
      </c>
      <c r="C16">
        <f ca="1"/>
        <v>1557.2315143254873</v>
      </c>
      <c r="D16">
        <f ca="1"/>
        <v>3998.6530313771987</v>
      </c>
      <c r="E16">
        <f ca="1"/>
        <v>8897.4812931388005</v>
      </c>
      <c r="F16">
        <f ca="1"/>
        <v>18861.600121784999</v>
      </c>
      <c r="G16">
        <f ca="1"/>
        <v>32640.675645404404</v>
      </c>
    </row>
    <row r="18" spans="1:7" x14ac:dyDescent="0.25">
      <c r="A18" s="1" t="s">
        <v>3</v>
      </c>
      <c r="B18">
        <f t="array" aca="1" ref="B18:G18" ca="1">fRev1/dLowInterp2-fRev0/dLowInterp1</f>
        <v>1.3977224936895813E-4</v>
      </c>
      <c r="C18">
        <f ca="1"/>
        <v>8.3036592357549143E-5</v>
      </c>
      <c r="D18">
        <f ca="1"/>
        <v>3.0030967638100582E-5</v>
      </c>
      <c r="E18">
        <f ca="1"/>
        <v>1.21865218245548E-5</v>
      </c>
      <c r="F18">
        <f ca="1"/>
        <v>5.8622039007372326E-6</v>
      </c>
      <c r="G18">
        <f ca="1"/>
        <v>4.062212549073029E-6</v>
      </c>
    </row>
    <row r="19" spans="1:7" x14ac:dyDescent="0.25">
      <c r="A19" s="1" t="s">
        <v>1</v>
      </c>
      <c r="B19">
        <f t="array" aca="1" ref="B19:G19" ca="1">fPower1*fRev0/dLowInterp1-fPower0*fRev1/dLowInterp2</f>
        <v>4.542838211404162E-3</v>
      </c>
      <c r="C19">
        <f ca="1"/>
        <v>1.4871602193786294E-3</v>
      </c>
      <c r="D19">
        <f ca="1"/>
        <v>1.3764074573891366E-3</v>
      </c>
      <c r="E19">
        <f ca="1"/>
        <v>1.275510862145883E-3</v>
      </c>
      <c r="F19">
        <f ca="1"/>
        <v>8.3291875853596081E-4</v>
      </c>
      <c r="G19">
        <f ca="1"/>
        <v>2.6617261792319293E-4</v>
      </c>
    </row>
    <row r="21" spans="1:7" x14ac:dyDescent="0.25">
      <c r="A21" s="1" t="s">
        <v>7</v>
      </c>
      <c r="B21">
        <f t="array" aca="1" ref="B21:G21" ca="1">(fPower2-fPower1)*(fPower3-fPower1)</f>
        <v>554.75937012063889</v>
      </c>
      <c r="C21">
        <f ca="1"/>
        <v>2002.8511666029085</v>
      </c>
      <c r="D21">
        <f ca="1"/>
        <v>4261.9072267829988</v>
      </c>
      <c r="E21">
        <f ca="1"/>
        <v>8670.8833816136012</v>
      </c>
      <c r="F21">
        <f ca="1"/>
        <v>16567.864205687605</v>
      </c>
      <c r="G21">
        <f ca="1"/>
        <v>33310.437267775793</v>
      </c>
    </row>
    <row r="22" spans="1:7" x14ac:dyDescent="0.25">
      <c r="A22" s="1" t="s">
        <v>5</v>
      </c>
      <c r="B22">
        <f t="array" aca="1" ref="B22:G22" ca="1">(fPower2-fPower1)*(fPower3-fPower2)</f>
        <v>384.06428282954988</v>
      </c>
      <c r="C22">
        <f ca="1"/>
        <v>1285.1830183326679</v>
      </c>
      <c r="D22">
        <f ca="1"/>
        <v>2799.1989003460994</v>
      </c>
      <c r="E22">
        <f ca="1"/>
        <v>5727.3423771655007</v>
      </c>
      <c r="F22">
        <f ca="1"/>
        <v>11152.673405207201</v>
      </c>
      <c r="G22">
        <f ca="1"/>
        <v>21316.538450220196</v>
      </c>
    </row>
    <row r="23" spans="1:7" x14ac:dyDescent="0.25">
      <c r="A23" s="1" t="s">
        <v>4</v>
      </c>
      <c r="B23">
        <f t="array" aca="1" ref="B23:G23" ca="1">(fPower3-fPower1)*(fPower3-fPower2)</f>
        <v>1248.2096761520493</v>
      </c>
      <c r="C23">
        <f ca="1"/>
        <v>3586.6581424435317</v>
      </c>
      <c r="D23">
        <f ca="1"/>
        <v>8156.0525820269986</v>
      </c>
      <c r="E23">
        <f ca="1"/>
        <v>16871.216593868001</v>
      </c>
      <c r="F23">
        <f ca="1"/>
        <v>34121.785421016793</v>
      </c>
      <c r="G23">
        <f ca="1"/>
        <v>59202.034935701078</v>
      </c>
    </row>
    <row r="25" spans="1:7" x14ac:dyDescent="0.25">
      <c r="A25" s="1" t="s">
        <v>2</v>
      </c>
      <c r="B25">
        <f t="array" aca="1" ref="B25:G25" ca="1">fRev1/dHighInterp1-fRev2/dHighInterp2+fRev3/dHighInterp3</f>
        <v>-2.503589730939984E-4</v>
      </c>
      <c r="C25">
        <f ca="1"/>
        <v>-5.5119287872634434E-5</v>
      </c>
      <c r="D25">
        <f ca="1"/>
        <v>-2.8007101036894405E-5</v>
      </c>
      <c r="E25">
        <f ca="1"/>
        <v>-1.401398867894886E-5</v>
      </c>
      <c r="F25">
        <f ca="1"/>
        <v>-7.7627550007573862E-6</v>
      </c>
      <c r="G25">
        <f ca="1"/>
        <v>-3.2823273378806782E-6</v>
      </c>
    </row>
    <row r="26" spans="1:7" x14ac:dyDescent="0.25">
      <c r="A26" s="1" t="s">
        <v>0</v>
      </c>
      <c r="B26">
        <f t="array" aca="1" ref="B26:G26" ca="1">(fPower2+fPower3)*fRev1/dHighInterp1-(fPower1+fPower3)*fRev2/dHighInterp2+(fPower1+fPower2)*fRev3/dHighInterp3</f>
        <v>-4.5302660183877658E-2</v>
      </c>
      <c r="C26">
        <f ca="1"/>
        <v>-1.8432571945861891E-2</v>
      </c>
      <c r="D26">
        <f ca="1"/>
        <v>-1.3665010248452378E-2</v>
      </c>
      <c r="E26">
        <f ca="1"/>
        <v>-9.7651123294612875E-3</v>
      </c>
      <c r="F26">
        <f ca="1"/>
        <v>-7.5320026046057469E-3</v>
      </c>
      <c r="G26">
        <f ca="1"/>
        <v>-4.7402907402570981E-3</v>
      </c>
    </row>
    <row r="28" spans="1:7" x14ac:dyDescent="0.25">
      <c r="A28" s="1" t="s">
        <v>16</v>
      </c>
      <c r="B28">
        <f t="array" ref="B28:G28" ca="1">IF(CalcGears&gt;MaxGear,0,OFFSET(EngineData!$A$1,(Car-1)*4+$A4,CalcGears+12))*2.2</f>
        <v>105.60000000000001</v>
      </c>
      <c r="C28">
        <f ca="1"/>
        <v>151.80000000000001</v>
      </c>
      <c r="D28">
        <f ca="1"/>
        <v>233.20000000000002</v>
      </c>
      <c r="E28">
        <f ca="1"/>
        <v>336.6</v>
      </c>
      <c r="F28">
        <f ca="1"/>
        <v>437.8</v>
      </c>
      <c r="G28">
        <f ca="1"/>
        <v>572</v>
      </c>
    </row>
    <row r="30" spans="1:7" x14ac:dyDescent="0.25">
      <c r="A30" s="1" t="s">
        <v>35</v>
      </c>
      <c r="B30" s="4">
        <f ca="1">OFFSET(EngineData!$A$1,(Car-1)*4+1,0)</f>
        <v>6</v>
      </c>
    </row>
    <row r="32" spans="1:7" x14ac:dyDescent="0.25">
      <c r="A32" s="1" t="s">
        <v>37</v>
      </c>
      <c r="B32">
        <f>IF(CarSet="Normal",1,1.5)</f>
        <v>1</v>
      </c>
    </row>
    <row r="33" spans="1:2" x14ac:dyDescent="0.25">
      <c r="A33" s="1" t="s">
        <v>38</v>
      </c>
      <c r="B33">
        <f>IF(CarSet="Normal",1,1.03)</f>
        <v>1</v>
      </c>
    </row>
    <row r="35" spans="1:2" x14ac:dyDescent="0.25">
      <c r="A35" s="1" t="s">
        <v>39</v>
      </c>
      <c r="B35">
        <f>IF(AND(Car=9,CheatType="MAYTE"),99,2)</f>
        <v>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 tint="-0.499984740745262"/>
  </sheetPr>
  <dimension ref="A1:W36"/>
  <sheetViews>
    <sheetView zoomScale="85" zoomScaleNormal="85" workbookViewId="0"/>
  </sheetViews>
  <sheetFormatPr defaultRowHeight="15" x14ac:dyDescent="0.25"/>
  <cols>
    <col min="1" max="1" width="13.42578125" bestFit="1" customWidth="1"/>
  </cols>
  <sheetData>
    <row r="1" spans="1:23" x14ac:dyDescent="0.25">
      <c r="A1" t="s">
        <v>21</v>
      </c>
      <c r="B1">
        <v>28.579794</v>
      </c>
      <c r="C1">
        <v>0.24399999999999999</v>
      </c>
      <c r="D1">
        <v>46.641106000000001</v>
      </c>
      <c r="E1">
        <v>0.25</v>
      </c>
      <c r="F1">
        <v>71.157463000000007</v>
      </c>
      <c r="G1">
        <v>0.25</v>
      </c>
      <c r="H1">
        <v>100.15713</v>
      </c>
      <c r="I1">
        <v>0.25</v>
      </c>
      <c r="J1">
        <v>147.34575000000001</v>
      </c>
      <c r="K1">
        <v>0.25</v>
      </c>
      <c r="L1">
        <v>217.47020000000001</v>
      </c>
      <c r="M1">
        <v>0.25</v>
      </c>
      <c r="N1">
        <v>48</v>
      </c>
      <c r="O1">
        <v>69</v>
      </c>
      <c r="P1">
        <v>106</v>
      </c>
      <c r="Q1">
        <v>153</v>
      </c>
      <c r="R1">
        <v>199</v>
      </c>
      <c r="S1">
        <v>260</v>
      </c>
    </row>
    <row r="2" spans="1:23" x14ac:dyDescent="0.25">
      <c r="A2">
        <v>6</v>
      </c>
      <c r="B2">
        <v>45.727673000000003</v>
      </c>
      <c r="C2">
        <v>0.5</v>
      </c>
      <c r="D2">
        <v>69.158089000000004</v>
      </c>
      <c r="E2">
        <v>0.5</v>
      </c>
      <c r="F2">
        <v>108.1356</v>
      </c>
      <c r="G2">
        <v>0.5</v>
      </c>
      <c r="H2">
        <v>156.87437</v>
      </c>
      <c r="I2">
        <v>0.5</v>
      </c>
      <c r="J2">
        <v>229.5231</v>
      </c>
      <c r="K2">
        <v>0.5</v>
      </c>
      <c r="L2">
        <v>319.59998000000002</v>
      </c>
      <c r="M2">
        <v>0.5</v>
      </c>
      <c r="N2">
        <v>66</v>
      </c>
      <c r="O2">
        <v>78</v>
      </c>
      <c r="P2">
        <v>100</v>
      </c>
      <c r="Q2">
        <v>109</v>
      </c>
      <c r="R2">
        <v>154</v>
      </c>
      <c r="S2">
        <v>165</v>
      </c>
      <c r="T2">
        <v>225</v>
      </c>
      <c r="U2">
        <v>260</v>
      </c>
      <c r="V2">
        <v>307</v>
      </c>
      <c r="W2">
        <v>352</v>
      </c>
    </row>
    <row r="3" spans="1:23" x14ac:dyDescent="0.25">
      <c r="B3">
        <v>58.792706000000003</v>
      </c>
      <c r="C3">
        <v>0.75</v>
      </c>
      <c r="D3">
        <v>95.947417999999999</v>
      </c>
      <c r="E3">
        <v>0.75</v>
      </c>
      <c r="F3">
        <v>146.38096999999999</v>
      </c>
      <c r="G3">
        <v>0.75</v>
      </c>
      <c r="H3">
        <v>211.12878000000001</v>
      </c>
      <c r="I3">
        <v>0.75</v>
      </c>
      <c r="J3">
        <v>303.11108000000002</v>
      </c>
      <c r="K3">
        <v>0.75</v>
      </c>
      <c r="L3">
        <v>429.11664000000002</v>
      </c>
      <c r="M3">
        <v>0.75</v>
      </c>
    </row>
    <row r="4" spans="1:23" x14ac:dyDescent="0.25">
      <c r="B4">
        <v>88.189055999999994</v>
      </c>
      <c r="C4">
        <v>1</v>
      </c>
      <c r="D4">
        <v>143.92111</v>
      </c>
      <c r="E4">
        <v>1</v>
      </c>
      <c r="F4">
        <v>219.57149999999999</v>
      </c>
      <c r="G4">
        <v>1</v>
      </c>
      <c r="H4">
        <v>316.69333</v>
      </c>
      <c r="I4">
        <v>1</v>
      </c>
      <c r="J4">
        <v>454.66672</v>
      </c>
      <c r="K4">
        <v>1</v>
      </c>
      <c r="L4">
        <v>623.75860999999998</v>
      </c>
      <c r="M4">
        <v>1</v>
      </c>
    </row>
    <row r="5" spans="1:23" x14ac:dyDescent="0.25">
      <c r="A5" t="s">
        <v>22</v>
      </c>
      <c r="B5">
        <v>16.491211</v>
      </c>
      <c r="C5">
        <v>0.25</v>
      </c>
      <c r="D5">
        <v>30.654738999999999</v>
      </c>
      <c r="E5">
        <v>0.25</v>
      </c>
      <c r="F5">
        <v>51.769516000000003</v>
      </c>
      <c r="G5">
        <v>0.25</v>
      </c>
      <c r="H5">
        <v>76.937088000000003</v>
      </c>
      <c r="I5">
        <v>0.25</v>
      </c>
      <c r="J5">
        <v>103.16528</v>
      </c>
      <c r="K5">
        <v>0.25</v>
      </c>
      <c r="L5">
        <v>153.94896</v>
      </c>
      <c r="M5">
        <v>0.25</v>
      </c>
      <c r="N5">
        <v>51</v>
      </c>
      <c r="O5">
        <v>91</v>
      </c>
      <c r="P5">
        <v>130</v>
      </c>
      <c r="Q5">
        <v>170</v>
      </c>
      <c r="R5">
        <v>209</v>
      </c>
      <c r="S5">
        <v>254</v>
      </c>
    </row>
    <row r="6" spans="1:23" x14ac:dyDescent="0.25">
      <c r="A6">
        <v>6</v>
      </c>
      <c r="B6">
        <v>26.185932000000001</v>
      </c>
      <c r="C6">
        <v>0.5</v>
      </c>
      <c r="D6">
        <v>46.867812999999998</v>
      </c>
      <c r="E6">
        <v>0.5</v>
      </c>
      <c r="F6">
        <v>78.270706000000004</v>
      </c>
      <c r="G6">
        <v>0.5</v>
      </c>
      <c r="H6">
        <v>120.51018999999999</v>
      </c>
      <c r="I6">
        <v>0.5</v>
      </c>
      <c r="J6">
        <v>170.17466999999999</v>
      </c>
      <c r="K6">
        <v>0.5</v>
      </c>
      <c r="L6">
        <v>243.12110999999999</v>
      </c>
      <c r="M6">
        <v>0.5</v>
      </c>
      <c r="N6">
        <v>41</v>
      </c>
      <c r="O6">
        <v>47</v>
      </c>
      <c r="P6">
        <v>71</v>
      </c>
      <c r="Q6">
        <v>88</v>
      </c>
      <c r="R6">
        <v>116</v>
      </c>
      <c r="S6">
        <v>140</v>
      </c>
      <c r="T6">
        <v>175</v>
      </c>
      <c r="U6">
        <v>210</v>
      </c>
      <c r="V6">
        <v>236</v>
      </c>
      <c r="W6">
        <v>280</v>
      </c>
    </row>
    <row r="7" spans="1:23" x14ac:dyDescent="0.25">
      <c r="B7">
        <v>34.096203000000003</v>
      </c>
      <c r="C7">
        <v>0.75</v>
      </c>
      <c r="D7">
        <v>61.346893000000001</v>
      </c>
      <c r="E7">
        <v>0.75</v>
      </c>
      <c r="F7">
        <v>104.78295</v>
      </c>
      <c r="G7">
        <v>0.75</v>
      </c>
      <c r="H7">
        <v>160.72776999999999</v>
      </c>
      <c r="I7">
        <v>0.75</v>
      </c>
      <c r="J7">
        <v>235.19710000000001</v>
      </c>
      <c r="K7">
        <v>0.75</v>
      </c>
      <c r="L7">
        <v>329.25421</v>
      </c>
      <c r="M7">
        <v>0.75</v>
      </c>
    </row>
    <row r="8" spans="1:23" x14ac:dyDescent="0.25">
      <c r="B8">
        <v>53.144298999999997</v>
      </c>
      <c r="C8">
        <v>1</v>
      </c>
      <c r="D8">
        <v>97.020331999999996</v>
      </c>
      <c r="E8">
        <v>1</v>
      </c>
      <c r="F8">
        <v>165.17438999999999</v>
      </c>
      <c r="G8">
        <v>1</v>
      </c>
      <c r="H8">
        <v>251.09177</v>
      </c>
      <c r="I8">
        <v>1</v>
      </c>
      <c r="J8">
        <v>370.79565000000002</v>
      </c>
      <c r="K8">
        <v>1</v>
      </c>
      <c r="L8">
        <v>477.61696999999998</v>
      </c>
      <c r="M8">
        <v>1</v>
      </c>
    </row>
    <row r="9" spans="1:23" x14ac:dyDescent="0.25">
      <c r="A9" t="s">
        <v>23</v>
      </c>
      <c r="B9">
        <v>22.564654999999998</v>
      </c>
      <c r="C9">
        <v>0.25</v>
      </c>
      <c r="D9">
        <v>41.324272000000001</v>
      </c>
      <c r="E9">
        <v>0.25</v>
      </c>
      <c r="F9">
        <v>68.894485000000003</v>
      </c>
      <c r="G9">
        <v>0.25</v>
      </c>
      <c r="H9">
        <v>106.96906</v>
      </c>
      <c r="I9">
        <v>0.25</v>
      </c>
      <c r="J9">
        <v>151.43668</v>
      </c>
      <c r="K9">
        <v>0.25</v>
      </c>
      <c r="L9">
        <v>194.94301999999999</v>
      </c>
      <c r="M9">
        <v>0.25</v>
      </c>
      <c r="N9">
        <v>53</v>
      </c>
      <c r="O9">
        <v>79</v>
      </c>
      <c r="P9">
        <v>113</v>
      </c>
      <c r="Q9">
        <v>153</v>
      </c>
      <c r="R9">
        <v>200</v>
      </c>
      <c r="S9">
        <v>264</v>
      </c>
    </row>
    <row r="10" spans="1:23" x14ac:dyDescent="0.25">
      <c r="A10">
        <v>6</v>
      </c>
      <c r="B10">
        <v>46.522067999999997</v>
      </c>
      <c r="C10">
        <v>0.5</v>
      </c>
      <c r="D10">
        <v>78.074791000000005</v>
      </c>
      <c r="E10">
        <v>0.5</v>
      </c>
      <c r="F10">
        <v>120.58969999999999</v>
      </c>
      <c r="G10">
        <v>0.5</v>
      </c>
      <c r="H10">
        <v>179.00516999999999</v>
      </c>
      <c r="I10">
        <v>0.5</v>
      </c>
      <c r="J10">
        <v>244.04696999999999</v>
      </c>
      <c r="K10">
        <v>0.5</v>
      </c>
      <c r="L10">
        <v>320.86928999999998</v>
      </c>
      <c r="M10">
        <v>0.5</v>
      </c>
      <c r="N10">
        <v>81</v>
      </c>
      <c r="O10">
        <v>88</v>
      </c>
      <c r="P10">
        <v>119</v>
      </c>
      <c r="Q10">
        <v>127</v>
      </c>
      <c r="R10">
        <v>174</v>
      </c>
      <c r="S10">
        <v>193</v>
      </c>
      <c r="T10">
        <v>237</v>
      </c>
      <c r="U10">
        <v>255</v>
      </c>
      <c r="V10">
        <v>319</v>
      </c>
      <c r="W10">
        <v>334</v>
      </c>
    </row>
    <row r="11" spans="1:23" x14ac:dyDescent="0.25">
      <c r="B11">
        <v>68.193946999999994</v>
      </c>
      <c r="C11">
        <v>0.75</v>
      </c>
      <c r="D11">
        <v>115.90098999999999</v>
      </c>
      <c r="E11">
        <v>0.75</v>
      </c>
      <c r="F11">
        <v>174.90921</v>
      </c>
      <c r="G11">
        <v>0.75</v>
      </c>
      <c r="H11">
        <v>255.48692</v>
      </c>
      <c r="I11">
        <v>0.75</v>
      </c>
      <c r="J11">
        <v>342.27096999999998</v>
      </c>
      <c r="K11">
        <v>0.75</v>
      </c>
      <c r="L11">
        <v>452.90363000000002</v>
      </c>
      <c r="M11">
        <v>0.75</v>
      </c>
    </row>
    <row r="12" spans="1:23" x14ac:dyDescent="0.25">
      <c r="B12">
        <v>145.20438999999999</v>
      </c>
      <c r="C12">
        <v>1</v>
      </c>
      <c r="D12">
        <v>204.65367000000001</v>
      </c>
      <c r="E12">
        <v>1</v>
      </c>
      <c r="F12">
        <v>277.74957000000001</v>
      </c>
      <c r="G12">
        <v>1</v>
      </c>
      <c r="H12">
        <v>376.96316999999999</v>
      </c>
      <c r="I12">
        <v>1</v>
      </c>
      <c r="J12">
        <v>519.11010999999996</v>
      </c>
      <c r="K12">
        <v>1</v>
      </c>
      <c r="L12">
        <v>668.24536000000001</v>
      </c>
      <c r="M12">
        <v>1</v>
      </c>
    </row>
    <row r="13" spans="1:23" x14ac:dyDescent="0.25">
      <c r="A13" t="s">
        <v>24</v>
      </c>
      <c r="B13">
        <v>42.847168000000003</v>
      </c>
      <c r="C13">
        <v>0.25</v>
      </c>
      <c r="D13">
        <v>78.330337999999998</v>
      </c>
      <c r="E13">
        <v>0.25</v>
      </c>
      <c r="F13">
        <v>113.44698</v>
      </c>
      <c r="G13">
        <v>0.25</v>
      </c>
      <c r="H13">
        <v>166.20938000000001</v>
      </c>
      <c r="I13">
        <v>0.25</v>
      </c>
      <c r="J13">
        <v>225.34632999999999</v>
      </c>
      <c r="K13">
        <v>0.25</v>
      </c>
      <c r="N13">
        <v>76</v>
      </c>
      <c r="O13">
        <v>104</v>
      </c>
      <c r="P13">
        <v>145</v>
      </c>
      <c r="Q13">
        <v>202</v>
      </c>
      <c r="R13">
        <v>268</v>
      </c>
    </row>
    <row r="14" spans="1:23" x14ac:dyDescent="0.25">
      <c r="A14">
        <v>5</v>
      </c>
      <c r="B14">
        <v>74.752739000000005</v>
      </c>
      <c r="C14">
        <v>0.5</v>
      </c>
      <c r="D14">
        <v>121.83336</v>
      </c>
      <c r="E14">
        <v>0.5</v>
      </c>
      <c r="F14">
        <v>176.45299</v>
      </c>
      <c r="G14">
        <v>0.5</v>
      </c>
      <c r="H14">
        <v>258.51852000000002</v>
      </c>
      <c r="I14">
        <v>0.5</v>
      </c>
      <c r="J14">
        <v>348.23734000000002</v>
      </c>
      <c r="K14">
        <v>0.5</v>
      </c>
      <c r="N14">
        <v>111</v>
      </c>
      <c r="O14">
        <v>132</v>
      </c>
      <c r="P14">
        <v>172</v>
      </c>
      <c r="Q14">
        <v>189</v>
      </c>
      <c r="R14">
        <v>251</v>
      </c>
      <c r="S14">
        <v>279</v>
      </c>
      <c r="T14">
        <v>342</v>
      </c>
      <c r="U14">
        <v>367</v>
      </c>
    </row>
    <row r="15" spans="1:23" x14ac:dyDescent="0.25">
      <c r="B15">
        <v>106.99044000000001</v>
      </c>
      <c r="C15">
        <v>0.75</v>
      </c>
      <c r="D15">
        <v>165.81943999999999</v>
      </c>
      <c r="E15">
        <v>0.75</v>
      </c>
      <c r="F15">
        <v>240.15871000000001</v>
      </c>
      <c r="G15">
        <v>0.75</v>
      </c>
      <c r="H15">
        <v>351.85266000000001</v>
      </c>
      <c r="I15">
        <v>0.75</v>
      </c>
      <c r="J15">
        <v>463.56948999999997</v>
      </c>
      <c r="K15">
        <v>0.75</v>
      </c>
    </row>
    <row r="16" spans="1:23" x14ac:dyDescent="0.25">
      <c r="B16">
        <v>170.98560000000001</v>
      </c>
      <c r="C16">
        <v>1</v>
      </c>
      <c r="D16">
        <v>248.72916000000001</v>
      </c>
      <c r="E16">
        <v>1</v>
      </c>
      <c r="F16">
        <v>360.23815999999999</v>
      </c>
      <c r="G16">
        <v>1</v>
      </c>
      <c r="H16">
        <v>527.77904999999998</v>
      </c>
      <c r="I16">
        <v>1</v>
      </c>
      <c r="J16">
        <v>695.35406</v>
      </c>
      <c r="K16">
        <v>1</v>
      </c>
    </row>
    <row r="17" spans="1:23" x14ac:dyDescent="0.25">
      <c r="A17" t="s">
        <v>25</v>
      </c>
      <c r="B17">
        <v>27.852799999999998</v>
      </c>
      <c r="C17">
        <v>0.25</v>
      </c>
      <c r="D17">
        <v>49.540188000000001</v>
      </c>
      <c r="E17">
        <v>0.25</v>
      </c>
      <c r="F17">
        <v>82.735602999999998</v>
      </c>
      <c r="G17">
        <v>0.25</v>
      </c>
      <c r="H17">
        <v>125.48128</v>
      </c>
      <c r="I17">
        <v>0.25</v>
      </c>
      <c r="J17">
        <v>176.82303999999999</v>
      </c>
      <c r="K17">
        <v>0.25</v>
      </c>
      <c r="L17">
        <v>240.81443999999999</v>
      </c>
      <c r="M17">
        <v>0.25</v>
      </c>
      <c r="N17">
        <v>38</v>
      </c>
      <c r="O17">
        <v>64</v>
      </c>
      <c r="P17">
        <v>95</v>
      </c>
      <c r="Q17">
        <v>139</v>
      </c>
      <c r="R17">
        <v>183</v>
      </c>
      <c r="S17">
        <v>256</v>
      </c>
    </row>
    <row r="18" spans="1:23" x14ac:dyDescent="0.25">
      <c r="A18">
        <v>6</v>
      </c>
      <c r="B18">
        <v>44.564480000000003</v>
      </c>
      <c r="C18">
        <v>0.5</v>
      </c>
      <c r="D18">
        <v>73.456756999999996</v>
      </c>
      <c r="E18">
        <v>0.5</v>
      </c>
      <c r="F18">
        <v>125.73052</v>
      </c>
      <c r="G18">
        <v>0.5</v>
      </c>
      <c r="H18">
        <v>192.80842999999999</v>
      </c>
      <c r="I18">
        <v>0.5</v>
      </c>
      <c r="J18">
        <v>273.25223</v>
      </c>
      <c r="K18">
        <v>0.5</v>
      </c>
      <c r="L18">
        <v>372.14053000000001</v>
      </c>
      <c r="M18">
        <v>0.5</v>
      </c>
      <c r="N18">
        <v>67</v>
      </c>
      <c r="O18">
        <v>75</v>
      </c>
      <c r="P18">
        <v>114</v>
      </c>
      <c r="Q18">
        <v>135</v>
      </c>
      <c r="R18">
        <v>184</v>
      </c>
      <c r="S18">
        <v>205</v>
      </c>
      <c r="T18">
        <v>269</v>
      </c>
      <c r="U18">
        <v>304</v>
      </c>
      <c r="V18">
        <v>372</v>
      </c>
      <c r="W18">
        <v>394</v>
      </c>
    </row>
    <row r="19" spans="1:23" x14ac:dyDescent="0.25">
      <c r="B19">
        <v>57.297179999999997</v>
      </c>
      <c r="C19">
        <v>0.75</v>
      </c>
      <c r="D19">
        <v>101.91125</v>
      </c>
      <c r="E19">
        <v>0.75</v>
      </c>
      <c r="F19">
        <v>170.19887</v>
      </c>
      <c r="G19">
        <v>0.75</v>
      </c>
      <c r="H19">
        <v>258.13299999999998</v>
      </c>
      <c r="I19">
        <v>0.75</v>
      </c>
      <c r="J19">
        <v>363.75009</v>
      </c>
      <c r="K19">
        <v>0.75</v>
      </c>
      <c r="L19">
        <v>495.38925</v>
      </c>
      <c r="M19">
        <v>0.75</v>
      </c>
    </row>
    <row r="20" spans="1:23" x14ac:dyDescent="0.25">
      <c r="B20">
        <v>85.945762999999999</v>
      </c>
      <c r="C20">
        <v>1</v>
      </c>
      <c r="D20">
        <v>152.86685</v>
      </c>
      <c r="E20">
        <v>1</v>
      </c>
      <c r="F20">
        <v>255.29834</v>
      </c>
      <c r="G20">
        <v>1</v>
      </c>
      <c r="H20">
        <v>387.19974000000002</v>
      </c>
      <c r="I20">
        <v>1</v>
      </c>
      <c r="J20">
        <v>545.62505999999996</v>
      </c>
      <c r="K20">
        <v>1</v>
      </c>
      <c r="L20">
        <v>683.52257999999995</v>
      </c>
      <c r="M20">
        <v>1</v>
      </c>
    </row>
    <row r="21" spans="1:23" x14ac:dyDescent="0.25">
      <c r="A21" t="s">
        <v>26</v>
      </c>
      <c r="B21">
        <v>26.487736000000002</v>
      </c>
      <c r="C21">
        <v>0.25</v>
      </c>
      <c r="D21">
        <v>47.588107999999998</v>
      </c>
      <c r="E21">
        <v>0.25</v>
      </c>
      <c r="F21">
        <v>74.934036000000006</v>
      </c>
      <c r="G21">
        <v>0.25</v>
      </c>
      <c r="H21">
        <v>102.59023000000001</v>
      </c>
      <c r="I21">
        <v>0.25</v>
      </c>
      <c r="J21">
        <v>139.41596999999999</v>
      </c>
      <c r="K21">
        <v>0.25</v>
      </c>
      <c r="L21">
        <v>193.04429999999999</v>
      </c>
      <c r="M21">
        <v>0.25</v>
      </c>
      <c r="N21">
        <v>59</v>
      </c>
      <c r="O21">
        <v>81</v>
      </c>
      <c r="P21">
        <v>113</v>
      </c>
      <c r="Q21">
        <v>151</v>
      </c>
      <c r="R21">
        <v>199</v>
      </c>
      <c r="S21">
        <v>258</v>
      </c>
    </row>
    <row r="22" spans="1:23" x14ac:dyDescent="0.25">
      <c r="A22">
        <v>6</v>
      </c>
      <c r="B22">
        <v>42.380378999999998</v>
      </c>
      <c r="C22">
        <v>0.5</v>
      </c>
      <c r="D22">
        <v>70.562270999999996</v>
      </c>
      <c r="E22">
        <v>0.5</v>
      </c>
      <c r="F22">
        <v>113.87475999999999</v>
      </c>
      <c r="G22">
        <v>0.5</v>
      </c>
      <c r="H22">
        <v>160.76428000000001</v>
      </c>
      <c r="I22">
        <v>0.5</v>
      </c>
      <c r="J22">
        <v>216.74489</v>
      </c>
      <c r="K22">
        <v>0.5</v>
      </c>
      <c r="L22">
        <v>298.31930999999997</v>
      </c>
      <c r="M22">
        <v>0.5</v>
      </c>
      <c r="N22">
        <v>64</v>
      </c>
      <c r="O22">
        <v>85</v>
      </c>
      <c r="P22">
        <v>105</v>
      </c>
      <c r="Q22">
        <v>124</v>
      </c>
      <c r="R22">
        <v>160</v>
      </c>
      <c r="S22">
        <v>177</v>
      </c>
      <c r="T22">
        <v>215</v>
      </c>
      <c r="U22">
        <v>233</v>
      </c>
      <c r="V22">
        <v>293</v>
      </c>
      <c r="W22">
        <v>325</v>
      </c>
    </row>
    <row r="23" spans="1:23" x14ac:dyDescent="0.25">
      <c r="B23">
        <v>54.489052000000001</v>
      </c>
      <c r="C23">
        <v>0.75</v>
      </c>
      <c r="D23">
        <v>97.895538000000002</v>
      </c>
      <c r="E23">
        <v>0.75</v>
      </c>
      <c r="F23">
        <v>154.14993000000001</v>
      </c>
      <c r="G23">
        <v>0.75</v>
      </c>
      <c r="H23">
        <v>217.90970999999999</v>
      </c>
      <c r="I23">
        <v>0.75</v>
      </c>
      <c r="J23">
        <v>294.53867000000002</v>
      </c>
      <c r="K23">
        <v>0.75</v>
      </c>
      <c r="L23">
        <v>400.11057</v>
      </c>
      <c r="M23">
        <v>0.75</v>
      </c>
    </row>
    <row r="24" spans="1:23" x14ac:dyDescent="0.25">
      <c r="B24">
        <v>81.733565999999996</v>
      </c>
      <c r="C24">
        <v>1</v>
      </c>
      <c r="D24">
        <v>146.84329</v>
      </c>
      <c r="E24">
        <v>1</v>
      </c>
      <c r="F24">
        <v>231.22496000000001</v>
      </c>
      <c r="G24">
        <v>1</v>
      </c>
      <c r="H24">
        <v>326.86475000000002</v>
      </c>
      <c r="I24">
        <v>1</v>
      </c>
      <c r="J24">
        <v>441.80795000000001</v>
      </c>
      <c r="K24">
        <v>1</v>
      </c>
      <c r="L24">
        <v>575.85113999999999</v>
      </c>
      <c r="M24">
        <v>1</v>
      </c>
    </row>
    <row r="25" spans="1:23" x14ac:dyDescent="0.25">
      <c r="A25" t="s">
        <v>27</v>
      </c>
      <c r="B25">
        <v>42.982391</v>
      </c>
      <c r="C25">
        <v>0.25</v>
      </c>
      <c r="D25">
        <v>76.295563000000001</v>
      </c>
      <c r="E25">
        <v>0.25</v>
      </c>
      <c r="F25">
        <v>123.29719</v>
      </c>
      <c r="G25">
        <v>0.25</v>
      </c>
      <c r="H25">
        <v>185.10548</v>
      </c>
      <c r="I25">
        <v>0.25</v>
      </c>
      <c r="N25">
        <v>86</v>
      </c>
      <c r="O25">
        <v>124</v>
      </c>
      <c r="P25">
        <v>181</v>
      </c>
      <c r="Q25">
        <v>262</v>
      </c>
    </row>
    <row r="26" spans="1:23" x14ac:dyDescent="0.25">
      <c r="A26">
        <v>4</v>
      </c>
      <c r="B26">
        <v>71.525977999999995</v>
      </c>
      <c r="C26">
        <v>0.5</v>
      </c>
      <c r="D26">
        <v>116.25745000000001</v>
      </c>
      <c r="E26">
        <v>0.5</v>
      </c>
      <c r="F26">
        <v>186.44042999999999</v>
      </c>
      <c r="G26">
        <v>0.5</v>
      </c>
      <c r="H26">
        <v>283.26611000000003</v>
      </c>
      <c r="I26">
        <v>0.5</v>
      </c>
      <c r="N26">
        <v>107</v>
      </c>
      <c r="O26">
        <v>128</v>
      </c>
      <c r="P26">
        <v>169</v>
      </c>
      <c r="Q26">
        <v>195</v>
      </c>
      <c r="R26">
        <v>264</v>
      </c>
      <c r="S26">
        <v>292</v>
      </c>
    </row>
    <row r="27" spans="1:23" x14ac:dyDescent="0.25">
      <c r="B27">
        <v>96.917084000000003</v>
      </c>
      <c r="C27">
        <v>0.75</v>
      </c>
      <c r="D27">
        <v>161.82276999999999</v>
      </c>
      <c r="E27">
        <v>0.75</v>
      </c>
      <c r="F27">
        <v>260.57763999999997</v>
      </c>
      <c r="G27">
        <v>0.75</v>
      </c>
      <c r="H27">
        <v>387.93466000000001</v>
      </c>
      <c r="I27">
        <v>0.75</v>
      </c>
    </row>
    <row r="28" spans="1:23" x14ac:dyDescent="0.25">
      <c r="B28">
        <v>151.12343000000001</v>
      </c>
      <c r="C28">
        <v>1</v>
      </c>
      <c r="D28">
        <v>269.93450999999999</v>
      </c>
      <c r="E28">
        <v>1</v>
      </c>
      <c r="F28">
        <v>388.90167000000002</v>
      </c>
      <c r="G28">
        <v>1</v>
      </c>
      <c r="H28">
        <v>591.70867999999996</v>
      </c>
      <c r="I28">
        <v>1</v>
      </c>
    </row>
    <row r="29" spans="1:23" x14ac:dyDescent="0.25">
      <c r="A29" t="s">
        <v>28</v>
      </c>
      <c r="B29">
        <v>80.515693999999996</v>
      </c>
      <c r="C29">
        <v>0.25</v>
      </c>
      <c r="D29">
        <v>111.80280999999999</v>
      </c>
      <c r="E29">
        <v>0.25</v>
      </c>
      <c r="F29">
        <v>161.39061000000001</v>
      </c>
      <c r="G29">
        <v>0.25</v>
      </c>
      <c r="H29">
        <v>213.04604</v>
      </c>
      <c r="I29">
        <v>0.25</v>
      </c>
      <c r="J29">
        <v>276.03411999999997</v>
      </c>
      <c r="K29">
        <v>0.25</v>
      </c>
      <c r="N29">
        <v>79</v>
      </c>
      <c r="O29">
        <v>105</v>
      </c>
      <c r="P29">
        <v>140</v>
      </c>
      <c r="Q29">
        <v>191</v>
      </c>
      <c r="R29">
        <v>277</v>
      </c>
    </row>
    <row r="30" spans="1:23" x14ac:dyDescent="0.25">
      <c r="A30">
        <v>5</v>
      </c>
      <c r="B30">
        <v>125.38533</v>
      </c>
      <c r="C30">
        <v>0.5</v>
      </c>
      <c r="D30">
        <v>173.12297000000001</v>
      </c>
      <c r="E30">
        <v>0.5</v>
      </c>
      <c r="F30">
        <v>232.34853000000001</v>
      </c>
      <c r="G30">
        <v>0.5</v>
      </c>
      <c r="H30">
        <v>301.77139</v>
      </c>
      <c r="I30">
        <v>0.5</v>
      </c>
      <c r="J30">
        <v>381.13619999999997</v>
      </c>
      <c r="K30">
        <v>0.5</v>
      </c>
      <c r="N30">
        <v>173</v>
      </c>
      <c r="O30">
        <v>191</v>
      </c>
      <c r="P30">
        <v>229</v>
      </c>
      <c r="Q30">
        <v>251</v>
      </c>
      <c r="R30">
        <v>298</v>
      </c>
      <c r="S30">
        <v>316</v>
      </c>
      <c r="T30">
        <v>374</v>
      </c>
      <c r="U30">
        <v>383</v>
      </c>
    </row>
    <row r="31" spans="1:23" x14ac:dyDescent="0.25">
      <c r="B31">
        <v>162.57413</v>
      </c>
      <c r="C31">
        <v>0.75</v>
      </c>
      <c r="D31">
        <v>221.63953000000001</v>
      </c>
      <c r="E31">
        <v>0.75</v>
      </c>
      <c r="F31">
        <v>295.55991</v>
      </c>
      <c r="G31">
        <v>0.75</v>
      </c>
      <c r="H31">
        <v>379.60611</v>
      </c>
      <c r="I31">
        <v>0.75</v>
      </c>
      <c r="J31">
        <v>498.17691000000002</v>
      </c>
      <c r="K31">
        <v>0.75</v>
      </c>
    </row>
    <row r="32" spans="1:23" x14ac:dyDescent="0.25">
      <c r="B32">
        <v>230.39225999999999</v>
      </c>
      <c r="C32">
        <v>1</v>
      </c>
      <c r="D32">
        <v>314.09692000000001</v>
      </c>
      <c r="E32">
        <v>1</v>
      </c>
      <c r="F32">
        <v>414.88751000000002</v>
      </c>
      <c r="G32">
        <v>1</v>
      </c>
      <c r="H32">
        <v>564.79596000000004</v>
      </c>
      <c r="I32">
        <v>1</v>
      </c>
      <c r="J32">
        <v>761.04614000000004</v>
      </c>
      <c r="K32">
        <v>1</v>
      </c>
    </row>
    <row r="33" spans="1:23" x14ac:dyDescent="0.25">
      <c r="A33" t="s">
        <v>29</v>
      </c>
      <c r="B33">
        <v>19.491211</v>
      </c>
      <c r="C33">
        <v>0.25</v>
      </c>
      <c r="D33">
        <v>35.654738999999999</v>
      </c>
      <c r="E33">
        <v>0.25</v>
      </c>
      <c r="F33">
        <v>56.769516000000003</v>
      </c>
      <c r="G33">
        <v>0.25</v>
      </c>
      <c r="H33">
        <v>84.937088000000003</v>
      </c>
      <c r="I33">
        <v>0.25</v>
      </c>
      <c r="J33">
        <v>120.16528</v>
      </c>
      <c r="K33">
        <v>0.25</v>
      </c>
      <c r="L33">
        <v>162.94896</v>
      </c>
      <c r="M33">
        <v>0.25</v>
      </c>
      <c r="N33">
        <v>55</v>
      </c>
      <c r="O33">
        <v>86</v>
      </c>
      <c r="P33">
        <v>139</v>
      </c>
      <c r="Q33">
        <v>185</v>
      </c>
      <c r="R33">
        <v>229</v>
      </c>
      <c r="S33">
        <v>285</v>
      </c>
    </row>
    <row r="34" spans="1:23" x14ac:dyDescent="0.25">
      <c r="A34">
        <v>6</v>
      </c>
      <c r="B34">
        <v>31.185932000000001</v>
      </c>
      <c r="C34">
        <v>0.5</v>
      </c>
      <c r="D34">
        <v>52.867812999999998</v>
      </c>
      <c r="E34">
        <v>0.5</v>
      </c>
      <c r="F34">
        <v>86.270706000000004</v>
      </c>
      <c r="G34">
        <v>0.5</v>
      </c>
      <c r="H34">
        <v>130.51018999999999</v>
      </c>
      <c r="I34">
        <v>0.5</v>
      </c>
      <c r="J34">
        <v>181.17466999999999</v>
      </c>
      <c r="K34">
        <v>0.5</v>
      </c>
      <c r="L34">
        <v>246.12110999999999</v>
      </c>
      <c r="M34">
        <v>0.5</v>
      </c>
      <c r="N34">
        <v>47</v>
      </c>
      <c r="O34">
        <v>57</v>
      </c>
      <c r="P34">
        <v>79</v>
      </c>
      <c r="Q34">
        <v>86</v>
      </c>
      <c r="R34">
        <v>125</v>
      </c>
      <c r="S34">
        <v>147</v>
      </c>
      <c r="T34">
        <v>176</v>
      </c>
      <c r="U34">
        <v>207</v>
      </c>
      <c r="V34">
        <v>236</v>
      </c>
      <c r="W34">
        <v>271</v>
      </c>
    </row>
    <row r="35" spans="1:23" x14ac:dyDescent="0.25">
      <c r="B35">
        <v>40.096203000000003</v>
      </c>
      <c r="C35">
        <v>0.75</v>
      </c>
      <c r="D35">
        <v>73.346892999999994</v>
      </c>
      <c r="E35">
        <v>0.75</v>
      </c>
      <c r="F35">
        <v>116.78295</v>
      </c>
      <c r="G35">
        <v>0.75</v>
      </c>
      <c r="H35">
        <v>174.72776999999999</v>
      </c>
      <c r="I35">
        <v>0.75</v>
      </c>
      <c r="J35">
        <v>247.19710000000001</v>
      </c>
      <c r="K35">
        <v>0.75</v>
      </c>
      <c r="L35">
        <v>341.25421</v>
      </c>
      <c r="M35">
        <v>0.75</v>
      </c>
    </row>
    <row r="36" spans="1:23" x14ac:dyDescent="0.25">
      <c r="B36">
        <v>60.144298999999997</v>
      </c>
      <c r="C36">
        <v>1</v>
      </c>
      <c r="D36">
        <v>110.02033</v>
      </c>
      <c r="E36">
        <v>1</v>
      </c>
      <c r="F36">
        <v>175.17438999999999</v>
      </c>
      <c r="G36">
        <v>1</v>
      </c>
      <c r="H36">
        <v>262.09177</v>
      </c>
      <c r="I36">
        <v>1</v>
      </c>
      <c r="J36">
        <v>370.79565000000002</v>
      </c>
      <c r="K36">
        <v>1</v>
      </c>
      <c r="L36">
        <v>510.61696999999998</v>
      </c>
      <c r="M36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size="35" baseType="lpstr">
      <vt:lpstr>Main</vt:lpstr>
      <vt:lpstr>Sim</vt:lpstr>
      <vt:lpstr>Calc</vt:lpstr>
      <vt:lpstr>EngineData</vt:lpstr>
      <vt:lpstr>AccelCap</vt:lpstr>
      <vt:lpstr>CalcGears</vt:lpstr>
      <vt:lpstr>Car</vt:lpstr>
      <vt:lpstr>CarSet</vt:lpstr>
      <vt:lpstr>CarSetMult</vt:lpstr>
      <vt:lpstr>CarSetPower</vt:lpstr>
      <vt:lpstr>CheatType</vt:lpstr>
      <vt:lpstr>dHighCoeffA</vt:lpstr>
      <vt:lpstr>dHighCoeffB</vt:lpstr>
      <vt:lpstr>dHighInterp1</vt:lpstr>
      <vt:lpstr>dHighInterp2</vt:lpstr>
      <vt:lpstr>dHighInterp3</vt:lpstr>
      <vt:lpstr>dLowCoeffA</vt:lpstr>
      <vt:lpstr>dLowCoeffB</vt:lpstr>
      <vt:lpstr>dLowInterp1</vt:lpstr>
      <vt:lpstr>dLowInterp2</vt:lpstr>
      <vt:lpstr>fPower0</vt:lpstr>
      <vt:lpstr>fPower1</vt:lpstr>
      <vt:lpstr>fPower2</vt:lpstr>
      <vt:lpstr>fPower3</vt:lpstr>
      <vt:lpstr>fRev0</vt:lpstr>
      <vt:lpstr>fRev1</vt:lpstr>
      <vt:lpstr>fRev2</vt:lpstr>
      <vt:lpstr>fRev3</vt:lpstr>
      <vt:lpstr>MaxGear</vt:lpstr>
      <vt:lpstr>MaxSpeed</vt:lpstr>
      <vt:lpstr>OutDistance</vt:lpstr>
      <vt:lpstr>OutSpeed</vt:lpstr>
      <vt:lpstr>ShiftGears</vt:lpstr>
      <vt:lpstr>ShiftPointsUse</vt:lpstr>
      <vt:lpstr>ShiftType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admin</cp:lastModifiedBy>
  <cp:lastPrinted>2025-09-20T15:30:25Z</cp:lastPrinted>
  <dcterms:created xsi:type="dcterms:W3CDTF">2025-09-19T21:32:01Z</dcterms:created>
  <dcterms:modified xsi:type="dcterms:W3CDTF">2025-09-20T17:08:39Z</dcterms:modified>
</cp:coreProperties>
</file>