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.Zuhura\Downloads\"/>
    </mc:Choice>
  </mc:AlternateContent>
  <xr:revisionPtr revIDLastSave="0" documentId="13_ncr:1_{B8BBD77E-7994-42DB-A18B-D66EA01ED079}" xr6:coauthVersionLast="47" xr6:coauthVersionMax="47" xr10:uidLastSave="{00000000-0000-0000-0000-000000000000}"/>
  <bookViews>
    <workbookView xWindow="-108" yWindow="-108" windowWidth="23256" windowHeight="12456" tabRatio="645" activeTab="3" xr2:uid="{00000000-000D-0000-FFFF-FFFF00000000}"/>
  </bookViews>
  <sheets>
    <sheet name="Sheet1" sheetId="1" r:id="rId1"/>
    <sheet name="Sheet2" sheetId="2" r:id="rId2"/>
    <sheet name="Sheet3" sheetId="5" r:id="rId3"/>
    <sheet name="Sheet4" sheetId="7" r:id="rId4"/>
    <sheet name="Sheet5" sheetId="8" r:id="rId5"/>
    <sheet name="Sheet6" sheetId="9" r:id="rId6"/>
    <sheet name="Sheet7" sheetId="10" r:id="rId7"/>
    <sheet name="Sheet8" sheetId="12" r:id="rId8"/>
  </sheet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7" l="1"/>
  <c r="L19" i="9" l="1"/>
  <c r="K21" i="9"/>
  <c r="K20" i="9"/>
  <c r="K19" i="9"/>
  <c r="L9" i="9"/>
  <c r="M9" i="9"/>
  <c r="N9" i="9" s="1"/>
  <c r="L11" i="9" l="1"/>
  <c r="L10" i="9"/>
  <c r="S6" i="2" l="1"/>
  <c r="M10" i="9" l="1"/>
  <c r="N10" i="9" s="1"/>
  <c r="M11" i="9"/>
  <c r="N11" i="9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R25" i="7" l="1"/>
  <c r="S25" i="7"/>
  <c r="G23" i="7"/>
  <c r="G24" i="7"/>
  <c r="G25" i="7"/>
  <c r="G26" i="7"/>
  <c r="G27" i="7"/>
  <c r="J81" i="2" l="1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N6" i="2" l="1"/>
</calcChain>
</file>

<file path=xl/sharedStrings.xml><?xml version="1.0" encoding="utf-8"?>
<sst xmlns="http://schemas.openxmlformats.org/spreadsheetml/2006/main" count="727" uniqueCount="109">
  <si>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</si>
  <si>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</si>
  <si>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</si>
  <si>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</si>
  <si>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</si>
  <si>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</si>
  <si>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</si>
  <si>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</si>
  <si>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</si>
  <si>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</si>
  <si>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</si>
  <si>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</si>
  <si>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</si>
  <si>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</si>
  <si>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</si>
  <si>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</si>
  <si>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</si>
  <si>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</si>
  <si>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</si>
  <si>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</si>
  <si>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</si>
  <si>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</si>
  <si>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</si>
  <si>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</si>
  <si>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for three month (BDT)</t>
  </si>
  <si>
    <t>Part 2</t>
  </si>
  <si>
    <t xml:space="preserve">       Ans: to the Q. N. 2(b)</t>
  </si>
  <si>
    <t>Grand Total</t>
  </si>
  <si>
    <t>Sum of Total Sales (BDT)</t>
  </si>
  <si>
    <t>Row Labels</t>
  </si>
  <si>
    <t>Total Smartphone sales by Arif Hossain</t>
  </si>
  <si>
    <t>Statistics of sales represantative</t>
  </si>
  <si>
    <t>January</t>
  </si>
  <si>
    <t>Id</t>
  </si>
  <si>
    <t>Name</t>
  </si>
  <si>
    <t>Salary</t>
  </si>
  <si>
    <t>Sales</t>
  </si>
  <si>
    <t>Bonus</t>
  </si>
  <si>
    <t>Total</t>
  </si>
  <si>
    <t xml:space="preserve">       Ans: to the Q. N. 1(a)</t>
  </si>
  <si>
    <t xml:space="preserve">       Ans: to the Q. N. 1(b)</t>
  </si>
  <si>
    <t xml:space="preserve">           Ans: to the Q. N. 1 e</t>
  </si>
  <si>
    <t xml:space="preserve">       Ans: to the Q. N. 1(c)</t>
  </si>
  <si>
    <t xml:space="preserve">       Ans: to the Q. N. 1(d)</t>
  </si>
  <si>
    <t>Total Sales(in January)</t>
  </si>
  <si>
    <t xml:space="preserve">       Ans: to the Q. N. 2(c)</t>
  </si>
  <si>
    <t>Highest total</t>
  </si>
  <si>
    <t>Total Salary</t>
  </si>
  <si>
    <t xml:space="preserve">                                  Ans: to the Q. N. 2(a)</t>
  </si>
  <si>
    <t xml:space="preserve">                                   Part 2</t>
  </si>
  <si>
    <t xml:space="preserve">                                                Statistics of sales represantative</t>
  </si>
  <si>
    <t xml:space="preserve">                                               January</t>
  </si>
  <si>
    <t>Average Salary</t>
  </si>
  <si>
    <t>Name for highest</t>
  </si>
  <si>
    <t xml:space="preserve">         Ans: to the Q. N. 2(d)</t>
  </si>
  <si>
    <t xml:space="preserve">                                    Statistics of sales represantative</t>
  </si>
  <si>
    <t xml:space="preserve">                                    January</t>
  </si>
  <si>
    <t xml:space="preserve">                Statistics of sales represantative</t>
  </si>
  <si>
    <t xml:space="preserve">                January</t>
  </si>
  <si>
    <t xml:space="preserve">                                                                  Statistics of sales represantative</t>
  </si>
  <si>
    <t xml:space="preserve">                                                                  January</t>
  </si>
  <si>
    <t>Items</t>
  </si>
  <si>
    <t>Category</t>
  </si>
  <si>
    <t>Unit Price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</si>
  <si>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</si>
  <si>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</si>
  <si>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</si>
  <si>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</si>
  <si>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</si>
  <si>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</si>
  <si>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</si>
  <si>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</si>
  <si>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</si>
  <si>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</si>
  <si>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</si>
  <si>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</si>
  <si>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</si>
  <si>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</si>
  <si>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 xml:space="preserve">Marketing expenses </t>
  </si>
  <si>
    <t>February</t>
  </si>
  <si>
    <t>March</t>
  </si>
  <si>
    <t xml:space="preserve">                                Expenses Report for XYZ Company</t>
  </si>
  <si>
    <t>Total Sales</t>
  </si>
  <si>
    <t>Total Expenses</t>
  </si>
  <si>
    <t>Month</t>
  </si>
  <si>
    <t>Retail Profit</t>
  </si>
  <si>
    <t xml:space="preserve">               Ans: to the Q. N. 4</t>
  </si>
  <si>
    <t xml:space="preserve">                                           Part 2</t>
  </si>
  <si>
    <t xml:space="preserve">     Yearly Report</t>
  </si>
  <si>
    <t>Expenses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</si>
  <si>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</si>
  <si>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</si>
  <si>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</si>
  <si>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</si>
  <si>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</si>
  <si>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</si>
  <si>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</si>
  <si>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</si>
  <si>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</si>
  <si>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</si>
  <si>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         Part 2</t>
  </si>
  <si>
    <t>Average of Total Salary</t>
  </si>
  <si>
    <t>Total Sales for Each Month</t>
  </si>
  <si>
    <t xml:space="preserve">            Ans: to the Q. N. 3(a)</t>
  </si>
  <si>
    <t>Profit/Loss</t>
  </si>
  <si>
    <t>Sum of Id</t>
  </si>
  <si>
    <t>Total Product Quantity</t>
  </si>
  <si>
    <t>lowest Product</t>
  </si>
  <si>
    <t xml:space="preserve">            Ans: to the Q. N. 3(b)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</si>
</sst>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5" borderId="0" xfId="0" applyFont="1" applyFill="1"/>
    <xf numFmtId="0" fontId="1" fillId="0" borderId="1" xfId="0" applyFont="1" applyBorder="1"/>
    <xf numFmtId="0" fontId="1" fillId="6" borderId="2" xfId="0" applyFont="1" applyFill="1" applyBorder="1"/>
    <xf numFmtId="0" fontId="3" fillId="0" borderId="0" xfId="0" applyFont="1"/>
    <xf numFmtId="0" fontId="7" fillId="0" borderId="0" xfId="0" applyFont="1"/>
    <xf numFmtId="14" fontId="0" fillId="0" borderId="0" xfId="0" applyNumberFormat="1" applyAlignment="1">
      <alignment horizontal="left"/>
    </xf>
    <xf numFmtId="0" fontId="5" fillId="0" borderId="0" xfId="0" applyFont="1"/>
    <xf numFmtId="0" fontId="4" fillId="0" borderId="0" xfId="0" applyFont="1"/>
    <xf numFmtId="0" fontId="6" fillId="7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10" fillId="0" borderId="0" xfId="0" applyFont="1"/>
    <xf numFmtId="0" fontId="8" fillId="2" borderId="0" xfId="0" applyFont="1" applyFill="1"/>
    <xf numFmtId="0" fontId="8" fillId="4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4" borderId="0" xfId="0" applyFont="1" applyFill="1"/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1" fillId="9" borderId="0" xfId="0" applyFont="1" applyFill="1"/>
    <xf numFmtId="0" fontId="0" fillId="9" borderId="0" xfId="0" applyFill="1"/>
    <xf numFmtId="0" fontId="5" fillId="10" borderId="0" xfId="0" applyFont="1" applyFill="1"/>
    <xf numFmtId="0" fontId="5" fillId="11" borderId="0" xfId="0" applyFont="1" applyFill="1"/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6" fillId="9" borderId="0" xfId="0" applyFont="1" applyFill="1"/>
    <xf numFmtId="0" fontId="4" fillId="9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office_final project.xlsx]Sheet3!PivotTable3</c:name>
    <c:fmtId val="10"/>
  </c:pivotSource>
  <c:chart>
    <c:title>
      <c:overlay val="0"/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262-4CE6-B28F-3A536CE765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262-4CE6-B28F-3A536CE765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262-4CE6-B28F-3A536CE7650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262-4CE6-B28F-3A536CE7650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262-4CE6-B28F-3A536CE7650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7262-4CE6-B28F-3A536CE765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F-4D9B-95B0-55CFD97C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3814785651793535"/>
          <c:y val="0.2316881743948673"/>
          <c:w val="0.23244313210848644"/>
          <c:h val="0.56147747156605421"/>
        </c:manualLayout>
      </c:layout>
      <c:overlay val="0"/>
      <c:txPr>
        <a:bodyPr rot="0" vert="horz"/>
        <a:lstStyle/>
        <a:p>
          <a:pPr>
            <a:defRPr sz="14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0-435D-4121-84FE-362A5474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8752"/>
        <c:axId val="213602304"/>
      </c:barChart>
      <c:catAx>
        <c:axId val="2128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3602304"/>
        <c:crosses val="autoZero"/>
        <c:auto val="1"/>
        <c:lblAlgn val="ctr"/>
        <c:lblOffset val="100"/>
        <c:noMultiLvlLbl val="0"/>
      </c:catAx>
      <c:valAx>
        <c:axId val="213602304"/>
        <c:scaling>
          <c:orientation val="minMax"/>
          <c:max val="14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5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Salary Sheet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Sheet4!$Q$24</c:f>
              <c:strCache>
                <c:ptCount val="1"/>
                <c:pt idx="0">
                  <c:v>Total Salary</c:v>
                </c:pt>
              </c:strCache>
            </c:strRef>
          </c:tx>
          <c:invertIfNegative val="0"/>
          <c:cat>
            <c:strRef>
              <c:f>Sheet4!$M$25:$M$30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Sheet4!$Q$25:$Q$30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5-459C-9509-D7403EC9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3648"/>
        <c:axId val="212605568"/>
      </c:barChart>
      <c:catAx>
        <c:axId val="21260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2605568"/>
        <c:crosses val="autoZero"/>
        <c:auto val="1"/>
        <c:lblAlgn val="ctr"/>
        <c:lblOffset val="100"/>
        <c:noMultiLvlLbl val="0"/>
      </c:catAx>
      <c:valAx>
        <c:axId val="21260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097112860892387E-2"/>
          <c:y val="0.12488444152814232"/>
          <c:w val="0.74765376202974643"/>
          <c:h val="0.6933716097987751"/>
        </c:manualLayout>
      </c:layout>
      <c:barChart>
        <c:barDir val="bar"/>
        <c:grouping val="clustered"/>
        <c:varyColors val="0"/>
        <c:ser>
          <c:idx val="0"/>
          <c:order val="0"/>
          <c:tx>
            <c:v>Expenses</c:v>
          </c:tx>
          <c:invertIfNegative val="0"/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Sheet7!$F$8:$F$19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8-4A81-90A1-E7822725F58D}"/>
            </c:ext>
          </c:extLst>
        </c:ser>
        <c:ser>
          <c:idx val="1"/>
          <c:order val="1"/>
          <c:tx>
            <c:v>Sales</c:v>
          </c:tx>
          <c:invertIfNegative val="0"/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Sheet7!$G$8:$G$19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8-4A81-90A1-E7822725F58D}"/>
            </c:ext>
          </c:extLst>
        </c:ser>
        <c:ser>
          <c:idx val="2"/>
          <c:order val="2"/>
          <c:tx>
            <c:v>Profit</c:v>
          </c:tx>
          <c:invertIfNegative val="0"/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8-4A81-90A1-E7822725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6448"/>
        <c:axId val="212778368"/>
      </c:barChart>
      <c:catAx>
        <c:axId val="21277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2778368"/>
        <c:crosses val="autoZero"/>
        <c:auto val="1"/>
        <c:lblAlgn val="ctr"/>
        <c:lblOffset val="100"/>
        <c:noMultiLvlLbl val="0"/>
      </c:catAx>
      <c:valAx>
        <c:axId val="212778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76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00087489063868"/>
          <c:y val="0.30723680373286671"/>
          <c:w val="0.16522134733158356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Margin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98079615048119"/>
          <c:y val="0.12535906969962088"/>
          <c:w val="0.63740815373609083"/>
          <c:h val="0.72207922544216474"/>
        </c:manualLayout>
      </c:layout>
      <c:lineChart>
        <c:grouping val="standard"/>
        <c:varyColors val="0"/>
        <c:ser>
          <c:idx val="0"/>
          <c:order val="0"/>
          <c:tx>
            <c:v>Profit per month</c:v>
          </c:tx>
          <c:marker>
            <c:spPr>
              <a:solidFill>
                <a:srgbClr val="FF0000"/>
              </a:solidFill>
            </c:spPr>
          </c:marker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C-4D95-96B9-483DFF81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8288"/>
        <c:axId val="213470208"/>
      </c:lineChart>
      <c:catAx>
        <c:axId val="2134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1500000" anchor="b" anchorCtr="0"/>
          <a:lstStyle/>
          <a:p>
            <a:pPr>
              <a:defRPr/>
            </a:pPr>
            <a:endParaRPr lang="en-US"/>
          </a:p>
        </c:txPr>
        <c:crossAx val="213470208"/>
        <c:crosses val="autoZero"/>
        <c:auto val="1"/>
        <c:lblAlgn val="ctr"/>
        <c:lblOffset val="100"/>
        <c:noMultiLvlLbl val="0"/>
      </c:catAx>
      <c:valAx>
        <c:axId val="21347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46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74813615627333"/>
          <c:y val="0.41206530922286116"/>
          <c:w val="0.1161032370814742"/>
          <c:h val="0.179509528230170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12</xdr:row>
      <xdr:rowOff>14287</xdr:rowOff>
    </xdr:from>
    <xdr:to>
      <xdr:col>7</xdr:col>
      <xdr:colOff>314325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76200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31</xdr:row>
      <xdr:rowOff>114300</xdr:rowOff>
    </xdr:from>
    <xdr:to>
      <xdr:col>16</xdr:col>
      <xdr:colOff>657225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</xdr:row>
      <xdr:rowOff>176893</xdr:rowOff>
    </xdr:from>
    <xdr:to>
      <xdr:col>18</xdr:col>
      <xdr:colOff>244929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20</xdr:row>
      <xdr:rowOff>0</xdr:rowOff>
    </xdr:from>
    <xdr:to>
      <xdr:col>9</xdr:col>
      <xdr:colOff>544286</xdr:colOff>
      <xdr:row>37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1T5X1VJK/office_final%20project%20Moon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560.758023263887" createdVersion="8" refreshedVersion="8" minRefreshableVersion="3" recordCount="76" xr:uid="{00000000-000A-0000-FFFF-FFFF00000000}">
  <cacheSource type="worksheet">
    <worksheetSource ref="D5:J81" sheet=".xlsx]Sheet2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1.012338194443" createdVersion="4" refreshedVersion="4" minRefreshableVersion="3" recordCount="76" xr:uid="{00000000-000A-0000-FFFF-FFFF01000000}">
  <cacheSource type="worksheet">
    <worksheetSource ref="D5:J81" sheet="Sheet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3.618796527779" createdVersion="4" refreshedVersion="4" minRefreshableVersion="3" recordCount="6" xr:uid="{00000000-000A-0000-FFFF-FFFF02000000}">
  <cacheSource type="worksheet">
    <worksheetSource ref="C33:I39" sheet="Sheet4"/>
  </cacheSource>
  <cacheFields count="7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"/>
        <s v="Arif Hossain"/>
        <s v="Nabila Sultana"/>
        <s v="Eva Karim"/>
        <s v="Oishi Das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Total Sales(in January)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 Salary" numFmtId="0">
      <sharedItems containsSemiMixedTypes="0" containsString="0" containsNumber="1" containsInteger="1" minValue="72000" maxValue="364000"/>
    </cacheField>
    <cacheField name="Average Salary" numFmtId="0">
      <sharedItems containsSemiMixedTypes="0" containsString="0" containsNumber="1" containsInteger="1" minValue="742000" maxValue="367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3.623610995368" createdVersion="4" refreshedVersion="4" minRefreshableVersion="3" recordCount="6" xr:uid="{00000000-000A-0000-FFFF-FFFF03000000}">
  <cacheSource type="worksheet">
    <worksheetSource ref="C33:H39" sheet="Sheet4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/>
    </cacheField>
    <cacheField name="Salary" numFmtId="0">
      <sharedItems containsSemiMixedTypes="0" containsString="0" containsNumber="1" containsInteger="1" minValue="30000" maxValue="30000"/>
    </cacheField>
    <cacheField name="Total Sales(in January)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 Salary" numFmtId="0">
      <sharedItems containsSemiMixedTypes="0" containsString="0" containsNumber="1" containsInteger="1" minValue="72000" maxValue="36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x v="0"/>
    <s v="Arif Hossain"/>
    <s v="Laptop"/>
    <n v="5"/>
    <n v="70000"/>
    <x v="0"/>
  </r>
  <r>
    <d v="2024-01-06T00:00:00"/>
    <x v="1"/>
    <s v="Oishi Das"/>
    <s v="Desktop"/>
    <n v="10"/>
    <n v="50000"/>
    <x v="1"/>
  </r>
  <r>
    <d v="2024-01-07T00:00:00"/>
    <x v="2"/>
    <s v="Parvez Hasan"/>
    <s v="Tablet"/>
    <n v="7"/>
    <n v="20000"/>
    <x v="2"/>
  </r>
  <r>
    <d v="2024-01-08T00:00:00"/>
    <x v="3"/>
    <s v="Nabila Sultana"/>
    <s v="Smartphone"/>
    <n v="15"/>
    <n v="30000"/>
    <x v="3"/>
  </r>
  <r>
    <d v="2024-01-09T00:00:00"/>
    <x v="4"/>
    <s v="Eva Karim"/>
    <s v="Laptop"/>
    <n v="3"/>
    <n v="70000"/>
    <x v="4"/>
  </r>
  <r>
    <d v="2024-01-10T00:00:00"/>
    <x v="5"/>
    <s v="Farhan Islam"/>
    <s v="Desktop"/>
    <n v="6"/>
    <n v="50000"/>
    <x v="5"/>
  </r>
  <r>
    <d v="2024-01-11T00:00:00"/>
    <x v="1"/>
    <s v="Parvez Hasan"/>
    <s v="Tablet"/>
    <n v="4"/>
    <n v="20000"/>
    <x v="6"/>
  </r>
  <r>
    <d v="2024-01-12T00:00:00"/>
    <x v="2"/>
    <s v="Nabila Sultana"/>
    <s v="Smartphone"/>
    <n v="10"/>
    <n v="30000"/>
    <x v="5"/>
  </r>
  <r>
    <d v="2024-01-13T00:00:00"/>
    <x v="0"/>
    <s v="Arif Hossain"/>
    <s v="Laptop"/>
    <n v="8"/>
    <n v="70000"/>
    <x v="7"/>
  </r>
  <r>
    <d v="2024-01-14T00:00:00"/>
    <x v="4"/>
    <s v="Arif Hossain"/>
    <s v="Desktop"/>
    <n v="12"/>
    <n v="50000"/>
    <x v="8"/>
  </r>
  <r>
    <d v="2024-01-15T00:00:00"/>
    <x v="5"/>
    <s v="Oishi Das"/>
    <s v="Tablet"/>
    <n v="9"/>
    <n v="20000"/>
    <x v="9"/>
  </r>
  <r>
    <d v="2024-01-16T00:00:00"/>
    <x v="1"/>
    <s v="Parvez Hasan"/>
    <s v="Smartphone"/>
    <n v="5"/>
    <n v="30000"/>
    <x v="10"/>
  </r>
  <r>
    <d v="2024-01-17T00:00:00"/>
    <x v="2"/>
    <s v="Nabila Sultana"/>
    <s v="Laptop"/>
    <n v="11"/>
    <n v="70000"/>
    <x v="11"/>
  </r>
  <r>
    <d v="2024-01-18T00:00:00"/>
    <x v="3"/>
    <s v="Eva Karim"/>
    <s v="Desktop"/>
    <n v="7"/>
    <n v="50000"/>
    <x v="0"/>
  </r>
  <r>
    <d v="2024-01-19T00:00:00"/>
    <x v="4"/>
    <s v="Farhan Islam"/>
    <s v="Tablet"/>
    <n v="6"/>
    <n v="20000"/>
    <x v="12"/>
  </r>
  <r>
    <d v="2024-01-20T00:00:00"/>
    <x v="5"/>
    <s v="Parvez Hasan"/>
    <s v="Smartphone"/>
    <n v="13"/>
    <n v="30000"/>
    <x v="13"/>
  </r>
  <r>
    <d v="2024-01-21T00:00:00"/>
    <x v="0"/>
    <s v="Nabila Sultana"/>
    <s v="Laptop"/>
    <n v="9"/>
    <n v="70000"/>
    <x v="14"/>
  </r>
  <r>
    <d v="2024-01-22T00:00:00"/>
    <x v="2"/>
    <s v="Eva Karim"/>
    <s v="Desktop"/>
    <n v="8"/>
    <n v="50000"/>
    <x v="15"/>
  </r>
  <r>
    <d v="2024-01-23T00:00:00"/>
    <x v="3"/>
    <s v="Farhan Islam"/>
    <s v="Tablet"/>
    <n v="14"/>
    <n v="20000"/>
    <x v="16"/>
  </r>
  <r>
    <d v="2024-01-24T00:00:00"/>
    <x v="4"/>
    <s v="Parvez Hasan"/>
    <s v="Smartphone"/>
    <n v="7"/>
    <n v="30000"/>
    <x v="4"/>
  </r>
  <r>
    <d v="2024-01-25T00:00:00"/>
    <x v="5"/>
    <s v="Nabila Sultana"/>
    <s v="Laptop"/>
    <n v="10"/>
    <n v="70000"/>
    <x v="17"/>
  </r>
  <r>
    <d v="2024-01-26T00:00:00"/>
    <x v="1"/>
    <s v="Arif Hossain"/>
    <s v="Desktop"/>
    <n v="5"/>
    <n v="50000"/>
    <x v="18"/>
  </r>
  <r>
    <d v="2024-01-27T00:00:00"/>
    <x v="0"/>
    <s v="Oishi Das"/>
    <s v="Tablet"/>
    <n v="8"/>
    <n v="20000"/>
    <x v="19"/>
  </r>
  <r>
    <d v="2024-01-28T00:00:00"/>
    <x v="3"/>
    <s v="Parvez Hasan"/>
    <s v="Smartphone"/>
    <n v="6"/>
    <n v="30000"/>
    <x v="9"/>
  </r>
  <r>
    <d v="2024-01-29T00:00:00"/>
    <x v="4"/>
    <s v="Nabila Sultana"/>
    <s v="Laptop"/>
    <n v="7"/>
    <n v="70000"/>
    <x v="20"/>
  </r>
  <r>
    <d v="2024-02-01T00:00:00"/>
    <x v="5"/>
    <s v="Eva Karim"/>
    <s v="Laptop"/>
    <n v="8"/>
    <n v="70000"/>
    <x v="7"/>
  </r>
  <r>
    <d v="2024-02-02T00:00:00"/>
    <x v="1"/>
    <s v="Farhan Islam"/>
    <s v="Desktop"/>
    <n v="6"/>
    <n v="50000"/>
    <x v="5"/>
  </r>
  <r>
    <d v="2024-02-03T00:00:00"/>
    <x v="2"/>
    <s v="Parvez Hasan"/>
    <s v="Tablet"/>
    <n v="10"/>
    <n v="20000"/>
    <x v="21"/>
  </r>
  <r>
    <d v="2024-02-04T00:00:00"/>
    <x v="3"/>
    <s v="Arif Hossain"/>
    <s v="Smartphone"/>
    <n v="20"/>
    <n v="30000"/>
    <x v="8"/>
  </r>
  <r>
    <d v="2024-02-05T00:00:00"/>
    <x v="0"/>
    <s v="Eva Karim"/>
    <s v="Laptop"/>
    <n v="4"/>
    <n v="70000"/>
    <x v="16"/>
  </r>
  <r>
    <d v="2024-02-06T00:00:00"/>
    <x v="5"/>
    <s v="Farhan Islam"/>
    <s v="Desktop"/>
    <n v="9"/>
    <n v="50000"/>
    <x v="3"/>
  </r>
  <r>
    <d v="2024-02-07T00:00:00"/>
    <x v="1"/>
    <s v="Eva Karim"/>
    <s v="Tablet"/>
    <n v="5"/>
    <n v="20000"/>
    <x v="22"/>
  </r>
  <r>
    <d v="2024-02-08T00:00:00"/>
    <x v="0"/>
    <s v="Farhan Islam"/>
    <s v="Smartphone"/>
    <n v="15"/>
    <n v="30000"/>
    <x v="3"/>
  </r>
  <r>
    <d v="2024-02-09T00:00:00"/>
    <x v="3"/>
    <s v="Parvez Hasan"/>
    <s v="Laptop"/>
    <n v="7"/>
    <n v="70000"/>
    <x v="20"/>
  </r>
  <r>
    <d v="2024-02-10T00:00:00"/>
    <x v="4"/>
    <s v="Nabila Sultana"/>
    <s v="Desktop"/>
    <n v="11"/>
    <n v="50000"/>
    <x v="23"/>
  </r>
  <r>
    <d v="2024-02-11T00:00:00"/>
    <x v="5"/>
    <s v="Arif Hossain"/>
    <s v="Tablet"/>
    <n v="12"/>
    <n v="20000"/>
    <x v="24"/>
  </r>
  <r>
    <d v="2024-02-12T00:00:00"/>
    <x v="1"/>
    <s v="Arif Hossain"/>
    <s v="Smartphone"/>
    <n v="10"/>
    <n v="30000"/>
    <x v="5"/>
  </r>
  <r>
    <d v="2024-02-13T00:00:00"/>
    <x v="2"/>
    <s v="Oishi Das"/>
    <s v="Laptop"/>
    <n v="9"/>
    <n v="70000"/>
    <x v="14"/>
  </r>
  <r>
    <d v="2024-02-14T00:00:00"/>
    <x v="3"/>
    <s v="Parvez Hasan"/>
    <s v="Desktop"/>
    <n v="8"/>
    <n v="50000"/>
    <x v="15"/>
  </r>
  <r>
    <d v="2024-02-15T00:00:00"/>
    <x v="4"/>
    <s v="Nabila Sultana"/>
    <s v="Tablet"/>
    <n v="11"/>
    <n v="20000"/>
    <x v="25"/>
  </r>
  <r>
    <d v="2024-02-16T00:00:00"/>
    <x v="0"/>
    <s v="Eva Karim"/>
    <s v="Smartphone"/>
    <n v="14"/>
    <n v="30000"/>
    <x v="26"/>
  </r>
  <r>
    <d v="2024-02-17T00:00:00"/>
    <x v="1"/>
    <s v="Farhan Islam"/>
    <s v="Laptop"/>
    <n v="10"/>
    <n v="70000"/>
    <x v="17"/>
  </r>
  <r>
    <d v="2024-02-18T00:00:00"/>
    <x v="2"/>
    <s v="Parvez Hasan"/>
    <s v="Desktop"/>
    <n v="9"/>
    <n v="50000"/>
    <x v="3"/>
  </r>
  <r>
    <d v="2024-02-19T00:00:00"/>
    <x v="3"/>
    <s v="Nabila Sultana"/>
    <s v="Tablet"/>
    <n v="13"/>
    <n v="20000"/>
    <x v="27"/>
  </r>
  <r>
    <d v="2024-02-20T00:00:00"/>
    <x v="4"/>
    <s v="Eva Karim"/>
    <s v="Smartphone"/>
    <n v="8"/>
    <n v="30000"/>
    <x v="24"/>
  </r>
  <r>
    <d v="2024-02-21T00:00:00"/>
    <x v="5"/>
    <s v="Farhan Islam"/>
    <s v="Laptop"/>
    <n v="12"/>
    <n v="70000"/>
    <x v="28"/>
  </r>
  <r>
    <d v="2024-02-22T00:00:00"/>
    <x v="1"/>
    <s v="Parvez Hasan"/>
    <s v="Desktop"/>
    <n v="7"/>
    <n v="50000"/>
    <x v="0"/>
  </r>
  <r>
    <d v="2024-02-23T00:00:00"/>
    <x v="2"/>
    <s v="Nabila Sultana"/>
    <s v="Tablet"/>
    <n v="9"/>
    <n v="20000"/>
    <x v="9"/>
  </r>
  <r>
    <d v="2024-02-24T00:00:00"/>
    <x v="0"/>
    <s v="Arif Hossain"/>
    <s v="Smartphone"/>
    <n v="12"/>
    <n v="30000"/>
    <x v="29"/>
  </r>
  <r>
    <d v="2024-02-25T00:00:00"/>
    <x v="4"/>
    <s v="Oishi Das"/>
    <s v="Laptop"/>
    <n v="5"/>
    <n v="70000"/>
    <x v="0"/>
  </r>
  <r>
    <d v="2024-03-01T00:00:00"/>
    <x v="5"/>
    <s v="Arif Hossain"/>
    <s v="Laptop"/>
    <n v="12"/>
    <n v="70000"/>
    <x v="28"/>
  </r>
  <r>
    <d v="2024-03-02T00:00:00"/>
    <x v="1"/>
    <s v="Arif Hossain"/>
    <s v="Desktop"/>
    <n v="8"/>
    <n v="50000"/>
    <x v="15"/>
  </r>
  <r>
    <d v="2024-03-03T00:00:00"/>
    <x v="2"/>
    <s v="Eva Karim"/>
    <s v="Tablet"/>
    <n v="7"/>
    <n v="20000"/>
    <x v="2"/>
  </r>
  <r>
    <d v="2024-03-04T00:00:00"/>
    <x v="3"/>
    <s v="Farhan Islam"/>
    <s v="Smartphone"/>
    <n v="9"/>
    <n v="30000"/>
    <x v="30"/>
  </r>
  <r>
    <d v="2024-03-05T00:00:00"/>
    <x v="4"/>
    <s v="Eva Karim"/>
    <s v="Laptop"/>
    <n v="6"/>
    <n v="70000"/>
    <x v="26"/>
  </r>
  <r>
    <d v="2024-03-06T00:00:00"/>
    <x v="0"/>
    <s v="Farhan Islam"/>
    <s v="Desktop"/>
    <n v="10"/>
    <n v="50000"/>
    <x v="1"/>
  </r>
  <r>
    <d v="2024-03-07T00:00:00"/>
    <x v="1"/>
    <s v="Parvez Hasan"/>
    <s v="Tablet"/>
    <n v="8"/>
    <n v="20000"/>
    <x v="19"/>
  </r>
  <r>
    <d v="2024-03-08T00:00:00"/>
    <x v="0"/>
    <s v="Nabila Sultana"/>
    <s v="Smartphone"/>
    <n v="13"/>
    <n v="30000"/>
    <x v="13"/>
  </r>
  <r>
    <d v="2024-03-09T00:00:00"/>
    <x v="3"/>
    <s v="Arif Hossain"/>
    <s v="Laptop"/>
    <n v="9"/>
    <n v="70000"/>
    <x v="14"/>
  </r>
  <r>
    <d v="2024-03-10T00:00:00"/>
    <x v="4"/>
    <s v="Parvez Hasan"/>
    <s v="Desktop"/>
    <n v="5"/>
    <n v="50000"/>
    <x v="18"/>
  </r>
  <r>
    <d v="2024-03-11T00:00:00"/>
    <x v="5"/>
    <s v="Oishi Das"/>
    <s v="Tablet"/>
    <n v="11"/>
    <n v="20000"/>
    <x v="25"/>
  </r>
  <r>
    <d v="2024-03-12T00:00:00"/>
    <x v="1"/>
    <s v="Parvez Hasan"/>
    <s v="Smartphone"/>
    <n v="14"/>
    <n v="30000"/>
    <x v="26"/>
  </r>
  <r>
    <d v="2024-03-13T00:00:00"/>
    <x v="2"/>
    <s v="Nabila Sultana"/>
    <s v="Laptop"/>
    <n v="10"/>
    <n v="70000"/>
    <x v="17"/>
  </r>
  <r>
    <d v="2024-03-14T00:00:00"/>
    <x v="3"/>
    <s v="Eva Karim"/>
    <s v="Desktop"/>
    <n v="6"/>
    <n v="50000"/>
    <x v="5"/>
  </r>
  <r>
    <d v="2024-03-15T00:00:00"/>
    <x v="0"/>
    <s v="Farhan Islam"/>
    <s v="Tablet"/>
    <n v="8"/>
    <n v="20000"/>
    <x v="19"/>
  </r>
  <r>
    <d v="2024-03-16T00:00:00"/>
    <x v="5"/>
    <s v="Parvez Hasan"/>
    <s v="Smartphone"/>
    <n v="12"/>
    <n v="30000"/>
    <x v="29"/>
  </r>
  <r>
    <d v="2024-03-17T00:00:00"/>
    <x v="1"/>
    <s v="Nabila Sultana"/>
    <s v="Laptop"/>
    <n v="9"/>
    <n v="70000"/>
    <x v="14"/>
  </r>
  <r>
    <d v="2024-03-18T00:00:00"/>
    <x v="0"/>
    <s v="Oishi Das"/>
    <s v="Desktop"/>
    <n v="7"/>
    <n v="50000"/>
    <x v="0"/>
  </r>
  <r>
    <d v="2024-03-19T00:00:00"/>
    <x v="3"/>
    <s v="Parvez Hasan"/>
    <s v="Tablet"/>
    <n v="14"/>
    <n v="20000"/>
    <x v="16"/>
  </r>
  <r>
    <d v="2024-03-20T00:00:00"/>
    <x v="4"/>
    <s v="Nabila Sultana"/>
    <s v="Smartphone"/>
    <n v="8"/>
    <n v="30000"/>
    <x v="24"/>
  </r>
  <r>
    <d v="2024-03-21T00:00:00"/>
    <x v="5"/>
    <s v="Eva Karim"/>
    <s v="Laptop"/>
    <n v="11"/>
    <n v="70000"/>
    <x v="11"/>
  </r>
  <r>
    <d v="2024-03-22T00:00:00"/>
    <x v="0"/>
    <s v="Farhan Islam"/>
    <s v="Desktop"/>
    <n v="5"/>
    <n v="50000"/>
    <x v="18"/>
  </r>
  <r>
    <d v="2024-03-23T00:00:00"/>
    <x v="2"/>
    <s v="Parvez Hasan"/>
    <s v="Tablet"/>
    <n v="10"/>
    <n v="20000"/>
    <x v="21"/>
  </r>
  <r>
    <d v="2024-03-24T00:00:00"/>
    <x v="3"/>
    <s v="Nabila Sultana"/>
    <s v="Smartphone"/>
    <n v="9"/>
    <n v="30000"/>
    <x v="30"/>
  </r>
  <r>
    <d v="2024-03-25T00:00:00"/>
    <x v="4"/>
    <s v="Farhan Islam"/>
    <s v="Laptop"/>
    <n v="10"/>
    <n v="70000"/>
    <x v="17"/>
  </r>
  <r>
    <d v="2024-03-30T00:00:00"/>
    <x v="0"/>
    <s v="Nabila Sultana"/>
    <s v="Smartphone"/>
    <n v="5"/>
    <n v="3000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n v="1"/>
    <x v="0"/>
    <n v="30000"/>
    <n v="1150000"/>
    <n v="92000"/>
    <n v="122000"/>
    <n v="1242000"/>
  </r>
  <r>
    <n v="2"/>
    <x v="1"/>
    <n v="30000"/>
    <n v="1760000"/>
    <n v="140800"/>
    <n v="170800"/>
    <n v="1900800"/>
  </r>
  <r>
    <n v="3"/>
    <x v="2"/>
    <n v="30000"/>
    <n v="3340000"/>
    <n v="334000"/>
    <n v="364000"/>
    <n v="3674000"/>
  </r>
  <r>
    <n v="4"/>
    <x v="3"/>
    <n v="30000"/>
    <n v="960000"/>
    <n v="57600"/>
    <n v="87600"/>
    <n v="1017600"/>
  </r>
  <r>
    <n v="5"/>
    <x v="4"/>
    <n v="30000"/>
    <n v="840000"/>
    <n v="50400"/>
    <n v="80400"/>
    <n v="890400"/>
  </r>
  <r>
    <n v="6"/>
    <x v="5"/>
    <n v="30000"/>
    <n v="700000"/>
    <n v="42000"/>
    <n v="72000"/>
    <n v="742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n v="1"/>
    <s v="Parvez Hasan"/>
    <n v="30000"/>
    <n v="1150000"/>
    <n v="92000"/>
    <n v="122000"/>
  </r>
  <r>
    <n v="2"/>
    <s v="Arif Hossain"/>
    <n v="30000"/>
    <n v="1760000"/>
    <n v="140800"/>
    <n v="170800"/>
  </r>
  <r>
    <n v="3"/>
    <s v="Nabila Sultana"/>
    <n v="30000"/>
    <n v="3340000"/>
    <n v="334000"/>
    <n v="364000"/>
  </r>
  <r>
    <n v="4"/>
    <s v="Eva Karim"/>
    <n v="30000"/>
    <n v="960000"/>
    <n v="57600"/>
    <n v="87600"/>
  </r>
  <r>
    <n v="5"/>
    <s v="Oishi Das"/>
    <n v="30000"/>
    <n v="840000"/>
    <n v="50400"/>
    <n v="80400"/>
  </r>
  <r>
    <n v="6"/>
    <s v="Farhan Islam"/>
    <n v="30000"/>
    <n v="700000"/>
    <n v="42000"/>
    <n v="7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Product">
  <location ref="K8:L13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Region">
  <location ref="A3:B10" firstHeaderRow="1" firstDataRow="1" firstDataCol="1"/>
  <pivotFields count="7">
    <pivotField numFmtId="14" showAll="0"/>
    <pivotField axis="axisRow" showAll="0" sortType="ascending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7:H54" firstHeaderRow="1" firstDataRow="1" firstDataCol="1"/>
  <pivotFields count="7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Salar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4" cacheId="3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multipleFieldFilters="0">
  <location ref="D49:D50" firstHeaderRow="1" firstDataRow="1" firstDataCol="0"/>
  <pivotFields count="6"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9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 sortType="ascending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29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30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7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opLeftCell="A41" workbookViewId="0">
      <selection activeCell="K52" sqref="K52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7" max="7" width="14.6640625" customWidth="1"/>
  </cols>
  <sheetData>
    <row r="1" spans="1:7" x14ac:dyDescent="0.3">
      <c r="A1" s="38" t="s">
        <v>0</v>
      </c>
      <c r="B1" s="38"/>
      <c r="C1" s="38"/>
      <c r="D1" s="38"/>
      <c r="E1" s="38"/>
      <c r="F1" s="38"/>
      <c r="G1" s="38"/>
    </row>
    <row r="2" spans="1:7" x14ac:dyDescent="0.3">
      <c r="A2" s="38"/>
      <c r="B2" s="38"/>
      <c r="C2" s="38"/>
      <c r="D2" s="38"/>
      <c r="E2" s="38"/>
      <c r="F2" s="38"/>
      <c r="G2" s="38"/>
    </row>
    <row r="3" spans="1:7" ht="43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U81"/>
  <sheetViews>
    <sheetView topLeftCell="C1" workbookViewId="0">
      <selection activeCell="P8" sqref="P8"/>
    </sheetView>
  </sheetViews>
  <sheetFormatPr defaultRowHeight="14.4" x14ac:dyDescent="0.3"/>
  <cols>
    <col min="1" max="1" width="9.6640625" bestFit="1" customWidth="1"/>
    <col min="4" max="4" width="9.6640625" bestFit="1" customWidth="1"/>
    <col min="5" max="5" width="11.44140625" customWidth="1"/>
    <col min="6" max="6" width="26" bestFit="1" customWidth="1"/>
    <col min="15" max="15" width="9.109375" customWidth="1"/>
  </cols>
  <sheetData>
    <row r="1" spans="4:21" ht="15.6" x14ac:dyDescent="0.3">
      <c r="F1" s="10" t="s">
        <v>100</v>
      </c>
      <c r="G1" s="10"/>
      <c r="H1" s="17"/>
    </row>
    <row r="2" spans="4:21" ht="15.6" x14ac:dyDescent="0.3">
      <c r="F2" s="10" t="s">
        <v>39</v>
      </c>
      <c r="G2" s="10"/>
      <c r="H2" s="17"/>
    </row>
    <row r="3" spans="4:21" x14ac:dyDescent="0.3">
      <c r="D3" s="39" t="s">
        <v>0</v>
      </c>
      <c r="E3" s="39"/>
      <c r="F3" s="39"/>
      <c r="G3" s="39"/>
      <c r="H3" s="39"/>
      <c r="I3" s="39"/>
      <c r="J3" s="39"/>
    </row>
    <row r="4" spans="4:21" ht="16.5" customHeight="1" x14ac:dyDescent="0.3">
      <c r="D4" s="39"/>
      <c r="E4" s="39"/>
      <c r="F4" s="39"/>
      <c r="G4" s="39"/>
      <c r="H4" s="39"/>
      <c r="I4" s="39"/>
      <c r="J4" s="39"/>
      <c r="M4" s="40" t="s">
        <v>40</v>
      </c>
      <c r="N4" s="40"/>
      <c r="O4" s="40"/>
      <c r="R4" s="41" t="s">
        <v>41</v>
      </c>
      <c r="S4" s="42"/>
      <c r="T4" s="42"/>
      <c r="U4" s="43"/>
    </row>
    <row r="5" spans="4:21" ht="72" x14ac:dyDescent="0.3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N5" s="1" t="s">
        <v>24</v>
      </c>
      <c r="R5" s="9" t="s">
        <v>30</v>
      </c>
      <c r="S5" s="9"/>
      <c r="T5" s="9"/>
      <c r="U5" s="8"/>
    </row>
    <row r="6" spans="4:21" ht="18" x14ac:dyDescent="0.35">
      <c r="D6" s="2">
        <v>45296</v>
      </c>
      <c r="E6" s="3" t="s">
        <v>8</v>
      </c>
      <c r="F6" s="3" t="s">
        <v>9</v>
      </c>
      <c r="G6" s="3" t="s">
        <v>10</v>
      </c>
      <c r="H6" s="3">
        <v>5</v>
      </c>
      <c r="I6" s="3">
        <v>70000</v>
      </c>
      <c r="J6" s="3">
        <f>H6*I6</f>
        <v>350000</v>
      </c>
      <c r="N6">
        <f>SUM(J6:J81)</f>
        <v>28670000</v>
      </c>
      <c r="S6" s="7">
        <f>SUMIFS(H6:H81,F6:F81,"Arif Hossain",G6:G81,"Smartphone")</f>
        <v>42</v>
      </c>
    </row>
    <row r="7" spans="4:21" x14ac:dyDescent="0.3">
      <c r="D7" s="2">
        <v>45297</v>
      </c>
      <c r="E7" s="3" t="s">
        <v>11</v>
      </c>
      <c r="F7" s="3" t="s">
        <v>12</v>
      </c>
      <c r="G7" s="3" t="s">
        <v>13</v>
      </c>
      <c r="H7" s="3">
        <v>10</v>
      </c>
      <c r="I7" s="3">
        <v>50000</v>
      </c>
      <c r="J7" s="3">
        <f t="shared" ref="J7:J70" si="0">H7*I7</f>
        <v>500000</v>
      </c>
    </row>
    <row r="8" spans="4:21" x14ac:dyDescent="0.3">
      <c r="D8" s="2">
        <v>45298</v>
      </c>
      <c r="E8" s="3" t="s">
        <v>14</v>
      </c>
      <c r="F8" s="3" t="s">
        <v>15</v>
      </c>
      <c r="G8" s="3" t="s">
        <v>16</v>
      </c>
      <c r="H8" s="3">
        <v>7</v>
      </c>
      <c r="I8" s="3">
        <v>20000</v>
      </c>
      <c r="J8" s="3">
        <f t="shared" si="0"/>
        <v>140000</v>
      </c>
    </row>
    <row r="9" spans="4:21" ht="28.8" x14ac:dyDescent="0.3">
      <c r="D9" s="2">
        <v>45299</v>
      </c>
      <c r="E9" s="3" t="s">
        <v>17</v>
      </c>
      <c r="F9" s="3" t="s">
        <v>18</v>
      </c>
      <c r="G9" s="3" t="s">
        <v>19</v>
      </c>
      <c r="H9" s="3">
        <v>15</v>
      </c>
      <c r="I9" s="3">
        <v>30000</v>
      </c>
      <c r="J9" s="3">
        <f t="shared" si="0"/>
        <v>450000</v>
      </c>
    </row>
    <row r="10" spans="4:21" x14ac:dyDescent="0.3">
      <c r="D10" s="2">
        <v>45300</v>
      </c>
      <c r="E10" s="3" t="s">
        <v>20</v>
      </c>
      <c r="F10" s="3" t="s">
        <v>21</v>
      </c>
      <c r="G10" s="3" t="s">
        <v>10</v>
      </c>
      <c r="H10" s="3">
        <v>3</v>
      </c>
      <c r="I10" s="3">
        <v>70000</v>
      </c>
      <c r="J10" s="3">
        <f t="shared" si="0"/>
        <v>210000</v>
      </c>
    </row>
    <row r="11" spans="4:21" x14ac:dyDescent="0.3">
      <c r="D11" s="2">
        <v>45301</v>
      </c>
      <c r="E11" s="3" t="s">
        <v>22</v>
      </c>
      <c r="F11" s="3" t="s">
        <v>23</v>
      </c>
      <c r="G11" s="3" t="s">
        <v>13</v>
      </c>
      <c r="H11" s="3">
        <v>6</v>
      </c>
      <c r="I11" s="3">
        <v>50000</v>
      </c>
      <c r="J11" s="3">
        <f t="shared" si="0"/>
        <v>300000</v>
      </c>
    </row>
    <row r="12" spans="4:21" x14ac:dyDescent="0.3">
      <c r="D12" s="2">
        <v>45302</v>
      </c>
      <c r="E12" s="3" t="s">
        <v>11</v>
      </c>
      <c r="F12" s="3" t="s">
        <v>15</v>
      </c>
      <c r="G12" s="3" t="s">
        <v>16</v>
      </c>
      <c r="H12" s="3">
        <v>4</v>
      </c>
      <c r="I12" s="3">
        <v>20000</v>
      </c>
      <c r="J12" s="3">
        <f t="shared" si="0"/>
        <v>80000</v>
      </c>
    </row>
    <row r="13" spans="4:21" ht="28.8" x14ac:dyDescent="0.3">
      <c r="D13" s="2">
        <v>45303</v>
      </c>
      <c r="E13" s="3" t="s">
        <v>14</v>
      </c>
      <c r="F13" s="3" t="s">
        <v>18</v>
      </c>
      <c r="G13" s="3" t="s">
        <v>19</v>
      </c>
      <c r="H13" s="3">
        <v>10</v>
      </c>
      <c r="I13" s="3">
        <v>30000</v>
      </c>
      <c r="J13" s="3">
        <f t="shared" si="0"/>
        <v>300000</v>
      </c>
    </row>
    <row r="14" spans="4:21" x14ac:dyDescent="0.3">
      <c r="D14" s="2">
        <v>45304</v>
      </c>
      <c r="E14" s="3" t="s">
        <v>8</v>
      </c>
      <c r="F14" s="3" t="s">
        <v>9</v>
      </c>
      <c r="G14" s="3" t="s">
        <v>10</v>
      </c>
      <c r="H14" s="3">
        <v>8</v>
      </c>
      <c r="I14" s="3">
        <v>70000</v>
      </c>
      <c r="J14" s="3">
        <f t="shared" si="0"/>
        <v>560000</v>
      </c>
    </row>
    <row r="15" spans="4:21" x14ac:dyDescent="0.3">
      <c r="D15" s="2">
        <v>45305</v>
      </c>
      <c r="E15" s="3" t="s">
        <v>20</v>
      </c>
      <c r="F15" s="3" t="s">
        <v>9</v>
      </c>
      <c r="G15" s="3" t="s">
        <v>13</v>
      </c>
      <c r="H15" s="3">
        <v>12</v>
      </c>
      <c r="I15" s="3">
        <v>50000</v>
      </c>
      <c r="J15" s="3">
        <f t="shared" si="0"/>
        <v>600000</v>
      </c>
    </row>
    <row r="16" spans="4:21" x14ac:dyDescent="0.3">
      <c r="D16" s="2">
        <v>45306</v>
      </c>
      <c r="E16" s="3" t="s">
        <v>22</v>
      </c>
      <c r="F16" s="3" t="s">
        <v>12</v>
      </c>
      <c r="G16" s="3" t="s">
        <v>16</v>
      </c>
      <c r="H16" s="3">
        <v>9</v>
      </c>
      <c r="I16" s="3">
        <v>20000</v>
      </c>
      <c r="J16" s="3">
        <f t="shared" si="0"/>
        <v>180000</v>
      </c>
    </row>
    <row r="17" spans="4:10" ht="28.8" x14ac:dyDescent="0.3">
      <c r="D17" s="2">
        <v>45307</v>
      </c>
      <c r="E17" s="3" t="s">
        <v>11</v>
      </c>
      <c r="F17" s="3" t="s">
        <v>15</v>
      </c>
      <c r="G17" s="3" t="s">
        <v>19</v>
      </c>
      <c r="H17" s="3">
        <v>5</v>
      </c>
      <c r="I17" s="3">
        <v>30000</v>
      </c>
      <c r="J17" s="3">
        <f t="shared" si="0"/>
        <v>150000</v>
      </c>
    </row>
    <row r="18" spans="4:10" x14ac:dyDescent="0.3">
      <c r="D18" s="2">
        <v>45308</v>
      </c>
      <c r="E18" s="3" t="s">
        <v>14</v>
      </c>
      <c r="F18" s="3" t="s">
        <v>18</v>
      </c>
      <c r="G18" s="3" t="s">
        <v>10</v>
      </c>
      <c r="H18" s="3">
        <v>11</v>
      </c>
      <c r="I18" s="3">
        <v>70000</v>
      </c>
      <c r="J18" s="3">
        <f t="shared" si="0"/>
        <v>770000</v>
      </c>
    </row>
    <row r="19" spans="4:10" x14ac:dyDescent="0.3">
      <c r="D19" s="2">
        <v>45309</v>
      </c>
      <c r="E19" s="3" t="s">
        <v>17</v>
      </c>
      <c r="F19" s="3" t="s">
        <v>21</v>
      </c>
      <c r="G19" s="3" t="s">
        <v>13</v>
      </c>
      <c r="H19" s="3">
        <v>7</v>
      </c>
      <c r="I19" s="3">
        <v>50000</v>
      </c>
      <c r="J19" s="3">
        <f t="shared" si="0"/>
        <v>350000</v>
      </c>
    </row>
    <row r="20" spans="4:10" x14ac:dyDescent="0.3">
      <c r="D20" s="2">
        <v>45310</v>
      </c>
      <c r="E20" s="3" t="s">
        <v>20</v>
      </c>
      <c r="F20" s="3" t="s">
        <v>23</v>
      </c>
      <c r="G20" s="3" t="s">
        <v>16</v>
      </c>
      <c r="H20" s="3">
        <v>6</v>
      </c>
      <c r="I20" s="3">
        <v>20000</v>
      </c>
      <c r="J20" s="3">
        <f t="shared" si="0"/>
        <v>120000</v>
      </c>
    </row>
    <row r="21" spans="4:10" ht="28.8" x14ac:dyDescent="0.3">
      <c r="D21" s="2">
        <v>45311</v>
      </c>
      <c r="E21" s="3" t="s">
        <v>22</v>
      </c>
      <c r="F21" s="3" t="s">
        <v>15</v>
      </c>
      <c r="G21" s="3" t="s">
        <v>19</v>
      </c>
      <c r="H21" s="3">
        <v>13</v>
      </c>
      <c r="I21" s="3">
        <v>30000</v>
      </c>
      <c r="J21" s="3">
        <f t="shared" si="0"/>
        <v>390000</v>
      </c>
    </row>
    <row r="22" spans="4:10" x14ac:dyDescent="0.3">
      <c r="D22" s="2">
        <v>45312</v>
      </c>
      <c r="E22" s="3" t="s">
        <v>8</v>
      </c>
      <c r="F22" s="3" t="s">
        <v>18</v>
      </c>
      <c r="G22" s="3" t="s">
        <v>10</v>
      </c>
      <c r="H22" s="3">
        <v>9</v>
      </c>
      <c r="I22" s="3">
        <v>70000</v>
      </c>
      <c r="J22" s="3">
        <f t="shared" si="0"/>
        <v>630000</v>
      </c>
    </row>
    <row r="23" spans="4:10" x14ac:dyDescent="0.3">
      <c r="D23" s="2">
        <v>45313</v>
      </c>
      <c r="E23" s="3" t="s">
        <v>14</v>
      </c>
      <c r="F23" s="3" t="s">
        <v>21</v>
      </c>
      <c r="G23" s="3" t="s">
        <v>13</v>
      </c>
      <c r="H23" s="3">
        <v>8</v>
      </c>
      <c r="I23" s="3">
        <v>50000</v>
      </c>
      <c r="J23" s="3">
        <f t="shared" si="0"/>
        <v>400000</v>
      </c>
    </row>
    <row r="24" spans="4:10" x14ac:dyDescent="0.3">
      <c r="D24" s="2">
        <v>45314</v>
      </c>
      <c r="E24" s="3" t="s">
        <v>17</v>
      </c>
      <c r="F24" s="3" t="s">
        <v>23</v>
      </c>
      <c r="G24" s="3" t="s">
        <v>16</v>
      </c>
      <c r="H24" s="3">
        <v>14</v>
      </c>
      <c r="I24" s="3">
        <v>20000</v>
      </c>
      <c r="J24" s="3">
        <f t="shared" si="0"/>
        <v>280000</v>
      </c>
    </row>
    <row r="25" spans="4:10" ht="28.8" x14ac:dyDescent="0.3">
      <c r="D25" s="2">
        <v>45315</v>
      </c>
      <c r="E25" s="3" t="s">
        <v>20</v>
      </c>
      <c r="F25" s="3" t="s">
        <v>15</v>
      </c>
      <c r="G25" s="3" t="s">
        <v>19</v>
      </c>
      <c r="H25" s="3">
        <v>7</v>
      </c>
      <c r="I25" s="3">
        <v>30000</v>
      </c>
      <c r="J25" s="3">
        <f t="shared" si="0"/>
        <v>210000</v>
      </c>
    </row>
    <row r="26" spans="4:10" x14ac:dyDescent="0.3">
      <c r="D26" s="2">
        <v>45316</v>
      </c>
      <c r="E26" s="3" t="s">
        <v>22</v>
      </c>
      <c r="F26" s="3" t="s">
        <v>18</v>
      </c>
      <c r="G26" s="3" t="s">
        <v>10</v>
      </c>
      <c r="H26" s="3">
        <v>10</v>
      </c>
      <c r="I26" s="3">
        <v>70000</v>
      </c>
      <c r="J26" s="3">
        <f t="shared" si="0"/>
        <v>700000</v>
      </c>
    </row>
    <row r="27" spans="4:10" x14ac:dyDescent="0.3">
      <c r="D27" s="2">
        <v>45317</v>
      </c>
      <c r="E27" s="3" t="s">
        <v>11</v>
      </c>
      <c r="F27" s="3" t="s">
        <v>9</v>
      </c>
      <c r="G27" s="3" t="s">
        <v>13</v>
      </c>
      <c r="H27" s="3">
        <v>5</v>
      </c>
      <c r="I27" s="3">
        <v>50000</v>
      </c>
      <c r="J27" s="3">
        <f t="shared" si="0"/>
        <v>250000</v>
      </c>
    </row>
    <row r="28" spans="4:10" x14ac:dyDescent="0.3">
      <c r="D28" s="2">
        <v>45318</v>
      </c>
      <c r="E28" s="3" t="s">
        <v>8</v>
      </c>
      <c r="F28" s="3" t="s">
        <v>12</v>
      </c>
      <c r="G28" s="3" t="s">
        <v>16</v>
      </c>
      <c r="H28" s="3">
        <v>8</v>
      </c>
      <c r="I28" s="3">
        <v>20000</v>
      </c>
      <c r="J28" s="3">
        <f t="shared" si="0"/>
        <v>160000</v>
      </c>
    </row>
    <row r="29" spans="4:10" ht="28.8" x14ac:dyDescent="0.3">
      <c r="D29" s="2">
        <v>45319</v>
      </c>
      <c r="E29" s="3" t="s">
        <v>17</v>
      </c>
      <c r="F29" s="3" t="s">
        <v>15</v>
      </c>
      <c r="G29" s="3" t="s">
        <v>19</v>
      </c>
      <c r="H29" s="3">
        <v>6</v>
      </c>
      <c r="I29" s="3">
        <v>30000</v>
      </c>
      <c r="J29" s="3">
        <f t="shared" si="0"/>
        <v>180000</v>
      </c>
    </row>
    <row r="30" spans="4:10" x14ac:dyDescent="0.3">
      <c r="D30" s="2">
        <v>45320</v>
      </c>
      <c r="E30" s="3" t="s">
        <v>20</v>
      </c>
      <c r="F30" s="3" t="s">
        <v>18</v>
      </c>
      <c r="G30" s="3" t="s">
        <v>10</v>
      </c>
      <c r="H30" s="3">
        <v>7</v>
      </c>
      <c r="I30" s="3">
        <v>70000</v>
      </c>
      <c r="J30" s="3">
        <f t="shared" si="0"/>
        <v>490000</v>
      </c>
    </row>
    <row r="31" spans="4:10" x14ac:dyDescent="0.3">
      <c r="D31" s="2">
        <v>45323</v>
      </c>
      <c r="E31" s="3" t="s">
        <v>22</v>
      </c>
      <c r="F31" s="3" t="s">
        <v>21</v>
      </c>
      <c r="G31" s="3" t="s">
        <v>10</v>
      </c>
      <c r="H31" s="3">
        <v>8</v>
      </c>
      <c r="I31" s="3">
        <v>70000</v>
      </c>
      <c r="J31" s="3">
        <f t="shared" si="0"/>
        <v>560000</v>
      </c>
    </row>
    <row r="32" spans="4:10" x14ac:dyDescent="0.3">
      <c r="D32" s="2">
        <v>45324</v>
      </c>
      <c r="E32" s="3" t="s">
        <v>11</v>
      </c>
      <c r="F32" s="3" t="s">
        <v>23</v>
      </c>
      <c r="G32" s="3" t="s">
        <v>13</v>
      </c>
      <c r="H32" s="3">
        <v>6</v>
      </c>
      <c r="I32" s="3">
        <v>50000</v>
      </c>
      <c r="J32" s="3">
        <f t="shared" si="0"/>
        <v>300000</v>
      </c>
    </row>
    <row r="33" spans="4:10" x14ac:dyDescent="0.3">
      <c r="D33" s="2">
        <v>45325</v>
      </c>
      <c r="E33" s="3" t="s">
        <v>14</v>
      </c>
      <c r="F33" s="3" t="s">
        <v>15</v>
      </c>
      <c r="G33" s="3" t="s">
        <v>16</v>
      </c>
      <c r="H33" s="3">
        <v>10</v>
      </c>
      <c r="I33" s="3">
        <v>20000</v>
      </c>
      <c r="J33" s="3">
        <f t="shared" si="0"/>
        <v>200000</v>
      </c>
    </row>
    <row r="34" spans="4:10" ht="28.8" x14ac:dyDescent="0.3">
      <c r="D34" s="2">
        <v>45326</v>
      </c>
      <c r="E34" s="3" t="s">
        <v>17</v>
      </c>
      <c r="F34" s="3" t="s">
        <v>9</v>
      </c>
      <c r="G34" s="3" t="s">
        <v>19</v>
      </c>
      <c r="H34" s="3">
        <v>20</v>
      </c>
      <c r="I34" s="3">
        <v>30000</v>
      </c>
      <c r="J34" s="3">
        <f t="shared" si="0"/>
        <v>600000</v>
      </c>
    </row>
    <row r="35" spans="4:10" x14ac:dyDescent="0.3">
      <c r="D35" s="2">
        <v>45327</v>
      </c>
      <c r="E35" s="3" t="s">
        <v>8</v>
      </c>
      <c r="F35" s="3" t="s">
        <v>21</v>
      </c>
      <c r="G35" s="3" t="s">
        <v>10</v>
      </c>
      <c r="H35" s="3">
        <v>4</v>
      </c>
      <c r="I35" s="3">
        <v>70000</v>
      </c>
      <c r="J35" s="3">
        <f t="shared" si="0"/>
        <v>280000</v>
      </c>
    </row>
    <row r="36" spans="4:10" x14ac:dyDescent="0.3">
      <c r="D36" s="2">
        <v>45328</v>
      </c>
      <c r="E36" s="3" t="s">
        <v>22</v>
      </c>
      <c r="F36" s="3" t="s">
        <v>23</v>
      </c>
      <c r="G36" s="3" t="s">
        <v>13</v>
      </c>
      <c r="H36" s="3">
        <v>9</v>
      </c>
      <c r="I36" s="3">
        <v>50000</v>
      </c>
      <c r="J36" s="3">
        <f t="shared" si="0"/>
        <v>450000</v>
      </c>
    </row>
    <row r="37" spans="4:10" x14ac:dyDescent="0.3">
      <c r="D37" s="2">
        <v>45329</v>
      </c>
      <c r="E37" s="3" t="s">
        <v>11</v>
      </c>
      <c r="F37" s="3" t="s">
        <v>21</v>
      </c>
      <c r="G37" s="3" t="s">
        <v>16</v>
      </c>
      <c r="H37" s="3">
        <v>5</v>
      </c>
      <c r="I37" s="3">
        <v>20000</v>
      </c>
      <c r="J37" s="3">
        <f t="shared" si="0"/>
        <v>100000</v>
      </c>
    </row>
    <row r="38" spans="4:10" ht="28.8" x14ac:dyDescent="0.3">
      <c r="D38" s="2">
        <v>45330</v>
      </c>
      <c r="E38" s="3" t="s">
        <v>8</v>
      </c>
      <c r="F38" s="3" t="s">
        <v>23</v>
      </c>
      <c r="G38" s="3" t="s">
        <v>19</v>
      </c>
      <c r="H38" s="3">
        <v>15</v>
      </c>
      <c r="I38" s="3">
        <v>30000</v>
      </c>
      <c r="J38" s="3">
        <f t="shared" si="0"/>
        <v>450000</v>
      </c>
    </row>
    <row r="39" spans="4:10" x14ac:dyDescent="0.3">
      <c r="D39" s="2">
        <v>45331</v>
      </c>
      <c r="E39" s="3" t="s">
        <v>17</v>
      </c>
      <c r="F39" s="3" t="s">
        <v>15</v>
      </c>
      <c r="G39" s="3" t="s">
        <v>10</v>
      </c>
      <c r="H39" s="3">
        <v>7</v>
      </c>
      <c r="I39" s="3">
        <v>70000</v>
      </c>
      <c r="J39" s="3">
        <f t="shared" si="0"/>
        <v>490000</v>
      </c>
    </row>
    <row r="40" spans="4:10" x14ac:dyDescent="0.3">
      <c r="D40" s="2">
        <v>45332</v>
      </c>
      <c r="E40" s="3" t="s">
        <v>20</v>
      </c>
      <c r="F40" s="3" t="s">
        <v>18</v>
      </c>
      <c r="G40" s="3" t="s">
        <v>13</v>
      </c>
      <c r="H40" s="3">
        <v>11</v>
      </c>
      <c r="I40" s="3">
        <v>50000</v>
      </c>
      <c r="J40" s="3">
        <f t="shared" si="0"/>
        <v>550000</v>
      </c>
    </row>
    <row r="41" spans="4:10" x14ac:dyDescent="0.3">
      <c r="D41" s="2">
        <v>45333</v>
      </c>
      <c r="E41" s="3" t="s">
        <v>22</v>
      </c>
      <c r="F41" s="3" t="s">
        <v>9</v>
      </c>
      <c r="G41" s="3" t="s">
        <v>16</v>
      </c>
      <c r="H41" s="3">
        <v>12</v>
      </c>
      <c r="I41" s="3">
        <v>20000</v>
      </c>
      <c r="J41" s="3">
        <f t="shared" si="0"/>
        <v>240000</v>
      </c>
    </row>
    <row r="42" spans="4:10" ht="28.8" x14ac:dyDescent="0.3">
      <c r="D42" s="2">
        <v>45334</v>
      </c>
      <c r="E42" s="3" t="s">
        <v>11</v>
      </c>
      <c r="F42" s="3" t="s">
        <v>9</v>
      </c>
      <c r="G42" s="3" t="s">
        <v>19</v>
      </c>
      <c r="H42" s="3">
        <v>10</v>
      </c>
      <c r="I42" s="3">
        <v>30000</v>
      </c>
      <c r="J42" s="3">
        <f t="shared" si="0"/>
        <v>300000</v>
      </c>
    </row>
    <row r="43" spans="4:10" x14ac:dyDescent="0.3">
      <c r="D43" s="2">
        <v>45335</v>
      </c>
      <c r="E43" s="3" t="s">
        <v>14</v>
      </c>
      <c r="F43" s="3" t="s">
        <v>12</v>
      </c>
      <c r="G43" s="3" t="s">
        <v>10</v>
      </c>
      <c r="H43" s="3">
        <v>9</v>
      </c>
      <c r="I43" s="3">
        <v>70000</v>
      </c>
      <c r="J43" s="3">
        <f t="shared" si="0"/>
        <v>630000</v>
      </c>
    </row>
    <row r="44" spans="4:10" x14ac:dyDescent="0.3">
      <c r="D44" s="2">
        <v>45336</v>
      </c>
      <c r="E44" s="3" t="s">
        <v>17</v>
      </c>
      <c r="F44" s="3" t="s">
        <v>15</v>
      </c>
      <c r="G44" s="3" t="s">
        <v>13</v>
      </c>
      <c r="H44" s="3">
        <v>8</v>
      </c>
      <c r="I44" s="3">
        <v>50000</v>
      </c>
      <c r="J44" s="3">
        <f t="shared" si="0"/>
        <v>400000</v>
      </c>
    </row>
    <row r="45" spans="4:10" x14ac:dyDescent="0.3">
      <c r="D45" s="2">
        <v>45337</v>
      </c>
      <c r="E45" s="3" t="s">
        <v>20</v>
      </c>
      <c r="F45" s="3" t="s">
        <v>18</v>
      </c>
      <c r="G45" s="3" t="s">
        <v>16</v>
      </c>
      <c r="H45" s="3">
        <v>11</v>
      </c>
      <c r="I45" s="3">
        <v>20000</v>
      </c>
      <c r="J45" s="3">
        <f t="shared" si="0"/>
        <v>220000</v>
      </c>
    </row>
    <row r="46" spans="4:10" ht="28.8" x14ac:dyDescent="0.3">
      <c r="D46" s="2">
        <v>45338</v>
      </c>
      <c r="E46" s="3" t="s">
        <v>8</v>
      </c>
      <c r="F46" s="3" t="s">
        <v>21</v>
      </c>
      <c r="G46" s="3" t="s">
        <v>19</v>
      </c>
      <c r="H46" s="3">
        <v>14</v>
      </c>
      <c r="I46" s="3">
        <v>30000</v>
      </c>
      <c r="J46" s="3">
        <f t="shared" si="0"/>
        <v>420000</v>
      </c>
    </row>
    <row r="47" spans="4:10" x14ac:dyDescent="0.3">
      <c r="D47" s="2">
        <v>45339</v>
      </c>
      <c r="E47" s="3" t="s">
        <v>11</v>
      </c>
      <c r="F47" s="3" t="s">
        <v>23</v>
      </c>
      <c r="G47" s="3" t="s">
        <v>10</v>
      </c>
      <c r="H47" s="3">
        <v>10</v>
      </c>
      <c r="I47" s="3">
        <v>70000</v>
      </c>
      <c r="J47" s="3">
        <f t="shared" si="0"/>
        <v>700000</v>
      </c>
    </row>
    <row r="48" spans="4:10" x14ac:dyDescent="0.3">
      <c r="D48" s="2">
        <v>45340</v>
      </c>
      <c r="E48" s="3" t="s">
        <v>14</v>
      </c>
      <c r="F48" s="3" t="s">
        <v>15</v>
      </c>
      <c r="G48" s="3" t="s">
        <v>13</v>
      </c>
      <c r="H48" s="3">
        <v>9</v>
      </c>
      <c r="I48" s="3">
        <v>50000</v>
      </c>
      <c r="J48" s="3">
        <f t="shared" si="0"/>
        <v>450000</v>
      </c>
    </row>
    <row r="49" spans="4:10" x14ac:dyDescent="0.3">
      <c r="D49" s="2">
        <v>45341</v>
      </c>
      <c r="E49" s="3" t="s">
        <v>17</v>
      </c>
      <c r="F49" s="3" t="s">
        <v>18</v>
      </c>
      <c r="G49" s="3" t="s">
        <v>16</v>
      </c>
      <c r="H49" s="3">
        <v>13</v>
      </c>
      <c r="I49" s="3">
        <v>20000</v>
      </c>
      <c r="J49" s="3">
        <f t="shared" si="0"/>
        <v>260000</v>
      </c>
    </row>
    <row r="50" spans="4:10" ht="28.8" x14ac:dyDescent="0.3">
      <c r="D50" s="2">
        <v>45342</v>
      </c>
      <c r="E50" s="3" t="s">
        <v>20</v>
      </c>
      <c r="F50" s="3" t="s">
        <v>21</v>
      </c>
      <c r="G50" s="3" t="s">
        <v>19</v>
      </c>
      <c r="H50" s="3">
        <v>8</v>
      </c>
      <c r="I50" s="3">
        <v>30000</v>
      </c>
      <c r="J50" s="3">
        <f t="shared" si="0"/>
        <v>240000</v>
      </c>
    </row>
    <row r="51" spans="4:10" x14ac:dyDescent="0.3">
      <c r="D51" s="2">
        <v>45343</v>
      </c>
      <c r="E51" s="3" t="s">
        <v>22</v>
      </c>
      <c r="F51" s="3" t="s">
        <v>23</v>
      </c>
      <c r="G51" s="3" t="s">
        <v>10</v>
      </c>
      <c r="H51" s="3">
        <v>12</v>
      </c>
      <c r="I51" s="3">
        <v>70000</v>
      </c>
      <c r="J51" s="3">
        <f t="shared" si="0"/>
        <v>840000</v>
      </c>
    </row>
    <row r="52" spans="4:10" x14ac:dyDescent="0.3">
      <c r="D52" s="2">
        <v>45344</v>
      </c>
      <c r="E52" s="3" t="s">
        <v>11</v>
      </c>
      <c r="F52" s="3" t="s">
        <v>15</v>
      </c>
      <c r="G52" s="3" t="s">
        <v>13</v>
      </c>
      <c r="H52" s="3">
        <v>7</v>
      </c>
      <c r="I52" s="3">
        <v>50000</v>
      </c>
      <c r="J52" s="3">
        <f t="shared" si="0"/>
        <v>350000</v>
      </c>
    </row>
    <row r="53" spans="4:10" x14ac:dyDescent="0.3">
      <c r="D53" s="2">
        <v>45345</v>
      </c>
      <c r="E53" s="3" t="s">
        <v>14</v>
      </c>
      <c r="F53" s="3" t="s">
        <v>18</v>
      </c>
      <c r="G53" s="3" t="s">
        <v>16</v>
      </c>
      <c r="H53" s="3">
        <v>9</v>
      </c>
      <c r="I53" s="3">
        <v>20000</v>
      </c>
      <c r="J53" s="3">
        <f t="shared" si="0"/>
        <v>180000</v>
      </c>
    </row>
    <row r="54" spans="4:10" ht="28.8" x14ac:dyDescent="0.3">
      <c r="D54" s="2">
        <v>45346</v>
      </c>
      <c r="E54" s="3" t="s">
        <v>8</v>
      </c>
      <c r="F54" s="3" t="s">
        <v>9</v>
      </c>
      <c r="G54" s="3" t="s">
        <v>19</v>
      </c>
      <c r="H54" s="3">
        <v>12</v>
      </c>
      <c r="I54" s="3">
        <v>30000</v>
      </c>
      <c r="J54" s="3">
        <f t="shared" si="0"/>
        <v>360000</v>
      </c>
    </row>
    <row r="55" spans="4:10" x14ac:dyDescent="0.3">
      <c r="D55" s="2">
        <v>45347</v>
      </c>
      <c r="E55" s="3" t="s">
        <v>20</v>
      </c>
      <c r="F55" s="3" t="s">
        <v>12</v>
      </c>
      <c r="G55" s="3" t="s">
        <v>10</v>
      </c>
      <c r="H55" s="3">
        <v>5</v>
      </c>
      <c r="I55" s="3">
        <v>70000</v>
      </c>
      <c r="J55" s="3">
        <f t="shared" si="0"/>
        <v>350000</v>
      </c>
    </row>
    <row r="56" spans="4:10" x14ac:dyDescent="0.3">
      <c r="D56" s="2">
        <v>45352</v>
      </c>
      <c r="E56" s="3" t="s">
        <v>22</v>
      </c>
      <c r="F56" s="3" t="s">
        <v>9</v>
      </c>
      <c r="G56" s="3" t="s">
        <v>10</v>
      </c>
      <c r="H56" s="3">
        <v>12</v>
      </c>
      <c r="I56" s="3">
        <v>70000</v>
      </c>
      <c r="J56" s="3">
        <f t="shared" si="0"/>
        <v>840000</v>
      </c>
    </row>
    <row r="57" spans="4:10" x14ac:dyDescent="0.3">
      <c r="D57" s="2">
        <v>45353</v>
      </c>
      <c r="E57" s="3" t="s">
        <v>11</v>
      </c>
      <c r="F57" s="3" t="s">
        <v>9</v>
      </c>
      <c r="G57" s="3" t="s">
        <v>13</v>
      </c>
      <c r="H57" s="3">
        <v>8</v>
      </c>
      <c r="I57" s="3">
        <v>50000</v>
      </c>
      <c r="J57" s="3">
        <f t="shared" si="0"/>
        <v>400000</v>
      </c>
    </row>
    <row r="58" spans="4:10" x14ac:dyDescent="0.3">
      <c r="D58" s="2">
        <v>45354</v>
      </c>
      <c r="E58" s="3" t="s">
        <v>14</v>
      </c>
      <c r="F58" s="3" t="s">
        <v>21</v>
      </c>
      <c r="G58" s="3" t="s">
        <v>16</v>
      </c>
      <c r="H58" s="3">
        <v>7</v>
      </c>
      <c r="I58" s="3">
        <v>20000</v>
      </c>
      <c r="J58" s="3">
        <f t="shared" si="0"/>
        <v>140000</v>
      </c>
    </row>
    <row r="59" spans="4:10" ht="28.8" x14ac:dyDescent="0.3">
      <c r="D59" s="2">
        <v>45355</v>
      </c>
      <c r="E59" s="3" t="s">
        <v>17</v>
      </c>
      <c r="F59" s="3" t="s">
        <v>23</v>
      </c>
      <c r="G59" s="3" t="s">
        <v>19</v>
      </c>
      <c r="H59" s="3">
        <v>9</v>
      </c>
      <c r="I59" s="3">
        <v>30000</v>
      </c>
      <c r="J59" s="3">
        <f t="shared" si="0"/>
        <v>270000</v>
      </c>
    </row>
    <row r="60" spans="4:10" x14ac:dyDescent="0.3">
      <c r="D60" s="2">
        <v>45356</v>
      </c>
      <c r="E60" s="3" t="s">
        <v>20</v>
      </c>
      <c r="F60" s="3" t="s">
        <v>21</v>
      </c>
      <c r="G60" s="3" t="s">
        <v>10</v>
      </c>
      <c r="H60" s="3">
        <v>6</v>
      </c>
      <c r="I60" s="3">
        <v>70000</v>
      </c>
      <c r="J60" s="3">
        <f t="shared" si="0"/>
        <v>420000</v>
      </c>
    </row>
    <row r="61" spans="4:10" x14ac:dyDescent="0.3">
      <c r="D61" s="2">
        <v>45357</v>
      </c>
      <c r="E61" s="3" t="s">
        <v>8</v>
      </c>
      <c r="F61" s="3" t="s">
        <v>23</v>
      </c>
      <c r="G61" s="3" t="s">
        <v>13</v>
      </c>
      <c r="H61" s="3">
        <v>10</v>
      </c>
      <c r="I61" s="3">
        <v>50000</v>
      </c>
      <c r="J61" s="3">
        <f t="shared" si="0"/>
        <v>500000</v>
      </c>
    </row>
    <row r="62" spans="4:10" x14ac:dyDescent="0.3">
      <c r="D62" s="2">
        <v>45358</v>
      </c>
      <c r="E62" s="3" t="s">
        <v>11</v>
      </c>
      <c r="F62" s="3" t="s">
        <v>15</v>
      </c>
      <c r="G62" s="3" t="s">
        <v>16</v>
      </c>
      <c r="H62" s="3">
        <v>8</v>
      </c>
      <c r="I62" s="3">
        <v>20000</v>
      </c>
      <c r="J62" s="3">
        <f t="shared" si="0"/>
        <v>160000</v>
      </c>
    </row>
    <row r="63" spans="4:10" ht="28.8" x14ac:dyDescent="0.3">
      <c r="D63" s="2">
        <v>45359</v>
      </c>
      <c r="E63" s="3" t="s">
        <v>8</v>
      </c>
      <c r="F63" s="3" t="s">
        <v>18</v>
      </c>
      <c r="G63" s="3" t="s">
        <v>19</v>
      </c>
      <c r="H63" s="3">
        <v>13</v>
      </c>
      <c r="I63" s="3">
        <v>30000</v>
      </c>
      <c r="J63" s="3">
        <f t="shared" si="0"/>
        <v>390000</v>
      </c>
    </row>
    <row r="64" spans="4:10" x14ac:dyDescent="0.3">
      <c r="D64" s="2">
        <v>45360</v>
      </c>
      <c r="E64" s="3" t="s">
        <v>17</v>
      </c>
      <c r="F64" s="3" t="s">
        <v>9</v>
      </c>
      <c r="G64" s="3" t="s">
        <v>10</v>
      </c>
      <c r="H64" s="3">
        <v>9</v>
      </c>
      <c r="I64" s="3">
        <v>70000</v>
      </c>
      <c r="J64" s="3">
        <f t="shared" si="0"/>
        <v>630000</v>
      </c>
    </row>
    <row r="65" spans="4:10" x14ac:dyDescent="0.3">
      <c r="D65" s="2">
        <v>45361</v>
      </c>
      <c r="E65" s="3" t="s">
        <v>20</v>
      </c>
      <c r="F65" s="3" t="s">
        <v>15</v>
      </c>
      <c r="G65" s="3" t="s">
        <v>13</v>
      </c>
      <c r="H65" s="3">
        <v>5</v>
      </c>
      <c r="I65" s="3">
        <v>50000</v>
      </c>
      <c r="J65" s="3">
        <f t="shared" si="0"/>
        <v>250000</v>
      </c>
    </row>
    <row r="66" spans="4:10" x14ac:dyDescent="0.3">
      <c r="D66" s="2">
        <v>45362</v>
      </c>
      <c r="E66" s="3" t="s">
        <v>22</v>
      </c>
      <c r="F66" s="3" t="s">
        <v>12</v>
      </c>
      <c r="G66" s="3" t="s">
        <v>16</v>
      </c>
      <c r="H66" s="3">
        <v>11</v>
      </c>
      <c r="I66" s="3">
        <v>20000</v>
      </c>
      <c r="J66" s="3">
        <f t="shared" si="0"/>
        <v>220000</v>
      </c>
    </row>
    <row r="67" spans="4:10" ht="28.8" x14ac:dyDescent="0.3">
      <c r="D67" s="2">
        <v>45363</v>
      </c>
      <c r="E67" s="3" t="s">
        <v>11</v>
      </c>
      <c r="F67" s="3" t="s">
        <v>15</v>
      </c>
      <c r="G67" s="3" t="s">
        <v>19</v>
      </c>
      <c r="H67" s="3">
        <v>14</v>
      </c>
      <c r="I67" s="3">
        <v>30000</v>
      </c>
      <c r="J67" s="3">
        <f t="shared" si="0"/>
        <v>420000</v>
      </c>
    </row>
    <row r="68" spans="4:10" x14ac:dyDescent="0.3">
      <c r="D68" s="2">
        <v>45364</v>
      </c>
      <c r="E68" s="3" t="s">
        <v>14</v>
      </c>
      <c r="F68" s="3" t="s">
        <v>18</v>
      </c>
      <c r="G68" s="3" t="s">
        <v>10</v>
      </c>
      <c r="H68" s="3">
        <v>10</v>
      </c>
      <c r="I68" s="3">
        <v>70000</v>
      </c>
      <c r="J68" s="3">
        <f t="shared" si="0"/>
        <v>700000</v>
      </c>
    </row>
    <row r="69" spans="4:10" x14ac:dyDescent="0.3">
      <c r="D69" s="2">
        <v>45365</v>
      </c>
      <c r="E69" s="3" t="s">
        <v>17</v>
      </c>
      <c r="F69" s="3" t="s">
        <v>21</v>
      </c>
      <c r="G69" s="3" t="s">
        <v>13</v>
      </c>
      <c r="H69" s="3">
        <v>6</v>
      </c>
      <c r="I69" s="3">
        <v>50000</v>
      </c>
      <c r="J69" s="3">
        <f t="shared" si="0"/>
        <v>300000</v>
      </c>
    </row>
    <row r="70" spans="4:10" x14ac:dyDescent="0.3">
      <c r="D70" s="2">
        <v>45366</v>
      </c>
      <c r="E70" s="3" t="s">
        <v>8</v>
      </c>
      <c r="F70" s="3" t="s">
        <v>23</v>
      </c>
      <c r="G70" s="3" t="s">
        <v>16</v>
      </c>
      <c r="H70" s="3">
        <v>8</v>
      </c>
      <c r="I70" s="3">
        <v>20000</v>
      </c>
      <c r="J70" s="3">
        <f t="shared" si="0"/>
        <v>160000</v>
      </c>
    </row>
    <row r="71" spans="4:10" ht="28.8" x14ac:dyDescent="0.3">
      <c r="D71" s="2">
        <v>45367</v>
      </c>
      <c r="E71" s="3" t="s">
        <v>22</v>
      </c>
      <c r="F71" s="3" t="s">
        <v>15</v>
      </c>
      <c r="G71" s="3" t="s">
        <v>19</v>
      </c>
      <c r="H71" s="3">
        <v>12</v>
      </c>
      <c r="I71" s="3">
        <v>30000</v>
      </c>
      <c r="J71" s="3">
        <f t="shared" ref="J71:J81" si="1">H71*I71</f>
        <v>360000</v>
      </c>
    </row>
    <row r="72" spans="4:10" x14ac:dyDescent="0.3">
      <c r="D72" s="2">
        <v>45368</v>
      </c>
      <c r="E72" s="3" t="s">
        <v>11</v>
      </c>
      <c r="F72" s="3" t="s">
        <v>18</v>
      </c>
      <c r="G72" s="3" t="s">
        <v>10</v>
      </c>
      <c r="H72" s="3">
        <v>9</v>
      </c>
      <c r="I72" s="3">
        <v>70000</v>
      </c>
      <c r="J72" s="3">
        <f t="shared" si="1"/>
        <v>630000</v>
      </c>
    </row>
    <row r="73" spans="4:10" x14ac:dyDescent="0.3">
      <c r="D73" s="2">
        <v>45369</v>
      </c>
      <c r="E73" s="3" t="s">
        <v>8</v>
      </c>
      <c r="F73" s="3" t="s">
        <v>12</v>
      </c>
      <c r="G73" s="3" t="s">
        <v>13</v>
      </c>
      <c r="H73" s="3">
        <v>7</v>
      </c>
      <c r="I73" s="3">
        <v>50000</v>
      </c>
      <c r="J73" s="3">
        <f t="shared" si="1"/>
        <v>350000</v>
      </c>
    </row>
    <row r="74" spans="4:10" x14ac:dyDescent="0.3">
      <c r="D74" s="2">
        <v>45370</v>
      </c>
      <c r="E74" s="3" t="s">
        <v>17</v>
      </c>
      <c r="F74" s="3" t="s">
        <v>15</v>
      </c>
      <c r="G74" s="3" t="s">
        <v>16</v>
      </c>
      <c r="H74" s="3">
        <v>14</v>
      </c>
      <c r="I74" s="3">
        <v>20000</v>
      </c>
      <c r="J74" s="3">
        <f>H74*I74</f>
        <v>280000</v>
      </c>
    </row>
    <row r="75" spans="4:10" ht="28.8" x14ac:dyDescent="0.3">
      <c r="D75" s="2">
        <v>45371</v>
      </c>
      <c r="E75" s="3" t="s">
        <v>20</v>
      </c>
      <c r="F75" s="3" t="s">
        <v>18</v>
      </c>
      <c r="G75" s="3" t="s">
        <v>19</v>
      </c>
      <c r="H75" s="3">
        <v>8</v>
      </c>
      <c r="I75" s="3">
        <v>30000</v>
      </c>
      <c r="J75" s="3">
        <f t="shared" si="1"/>
        <v>240000</v>
      </c>
    </row>
    <row r="76" spans="4:10" x14ac:dyDescent="0.3">
      <c r="D76" s="2">
        <v>45372</v>
      </c>
      <c r="E76" s="3" t="s">
        <v>22</v>
      </c>
      <c r="F76" s="3" t="s">
        <v>21</v>
      </c>
      <c r="G76" s="3" t="s">
        <v>10</v>
      </c>
      <c r="H76" s="3">
        <v>11</v>
      </c>
      <c r="I76" s="3">
        <v>70000</v>
      </c>
      <c r="J76" s="3">
        <f t="shared" si="1"/>
        <v>770000</v>
      </c>
    </row>
    <row r="77" spans="4:10" x14ac:dyDescent="0.3">
      <c r="D77" s="2">
        <v>45373</v>
      </c>
      <c r="E77" s="3" t="s">
        <v>8</v>
      </c>
      <c r="F77" s="3" t="s">
        <v>23</v>
      </c>
      <c r="G77" s="3" t="s">
        <v>13</v>
      </c>
      <c r="H77" s="3">
        <v>5</v>
      </c>
      <c r="I77" s="3">
        <v>50000</v>
      </c>
      <c r="J77" s="3">
        <f t="shared" si="1"/>
        <v>250000</v>
      </c>
    </row>
    <row r="78" spans="4:10" x14ac:dyDescent="0.3">
      <c r="D78" s="2">
        <v>45374</v>
      </c>
      <c r="E78" s="3" t="s">
        <v>14</v>
      </c>
      <c r="F78" s="3" t="s">
        <v>15</v>
      </c>
      <c r="G78" s="3" t="s">
        <v>16</v>
      </c>
      <c r="H78" s="3">
        <v>10</v>
      </c>
      <c r="I78" s="3">
        <v>20000</v>
      </c>
      <c r="J78" s="3">
        <f t="shared" si="1"/>
        <v>200000</v>
      </c>
    </row>
    <row r="79" spans="4:10" ht="28.8" x14ac:dyDescent="0.3">
      <c r="D79" s="2">
        <v>45375</v>
      </c>
      <c r="E79" s="3" t="s">
        <v>17</v>
      </c>
      <c r="F79" s="3" t="s">
        <v>18</v>
      </c>
      <c r="G79" s="3" t="s">
        <v>19</v>
      </c>
      <c r="H79" s="3">
        <v>9</v>
      </c>
      <c r="I79" s="3">
        <v>30000</v>
      </c>
      <c r="J79" s="3">
        <f t="shared" si="1"/>
        <v>270000</v>
      </c>
    </row>
    <row r="80" spans="4:10" x14ac:dyDescent="0.3">
      <c r="D80" s="2">
        <v>45376</v>
      </c>
      <c r="E80" s="3" t="s">
        <v>20</v>
      </c>
      <c r="F80" s="3" t="s">
        <v>23</v>
      </c>
      <c r="G80" s="3" t="s">
        <v>10</v>
      </c>
      <c r="H80" s="3">
        <v>10</v>
      </c>
      <c r="I80" s="3">
        <v>70000</v>
      </c>
      <c r="J80" s="3">
        <f t="shared" si="1"/>
        <v>700000</v>
      </c>
    </row>
    <row r="81" spans="4:10" ht="28.8" x14ac:dyDescent="0.3">
      <c r="D81" s="2">
        <v>45381</v>
      </c>
      <c r="E81" s="3" t="s">
        <v>8</v>
      </c>
      <c r="F81" s="3" t="s">
        <v>18</v>
      </c>
      <c r="G81" s="3" t="s">
        <v>19</v>
      </c>
      <c r="H81" s="3">
        <v>5</v>
      </c>
      <c r="I81" s="3">
        <v>30000</v>
      </c>
      <c r="J81" s="3">
        <f t="shared" si="1"/>
        <v>150000</v>
      </c>
    </row>
  </sheetData>
  <mergeCells count="1">
    <mergeCell ref="D3:J4"/>
  </mergeCells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3"/>
  <sheetViews>
    <sheetView workbookViewId="0">
      <selection activeCell="I9" sqref="I9"/>
    </sheetView>
  </sheetViews>
  <sheetFormatPr defaultRowHeight="14.4" x14ac:dyDescent="0.3"/>
  <cols>
    <col min="1" max="1" width="12.6640625" customWidth="1"/>
    <col min="2" max="2" width="22.6640625" bestFit="1" customWidth="1"/>
    <col min="12" max="12" width="22.6640625" bestFit="1" customWidth="1"/>
  </cols>
  <sheetData>
    <row r="2" spans="1:12" x14ac:dyDescent="0.3">
      <c r="A2" s="44" t="s">
        <v>42</v>
      </c>
      <c r="B2" s="45"/>
    </row>
    <row r="3" spans="1:12" x14ac:dyDescent="0.3">
      <c r="A3" s="5" t="s">
        <v>2</v>
      </c>
      <c r="B3" t="s">
        <v>28</v>
      </c>
    </row>
    <row r="4" spans="1:12" x14ac:dyDescent="0.3">
      <c r="A4" s="6" t="s">
        <v>8</v>
      </c>
      <c r="B4">
        <v>5010000</v>
      </c>
    </row>
    <row r="5" spans="1:12" x14ac:dyDescent="0.3">
      <c r="A5" s="6" t="s">
        <v>11</v>
      </c>
      <c r="B5">
        <v>4340000</v>
      </c>
    </row>
    <row r="6" spans="1:12" x14ac:dyDescent="0.3">
      <c r="A6" s="6" t="s">
        <v>22</v>
      </c>
      <c r="B6">
        <v>5850000</v>
      </c>
      <c r="K6" s="44" t="s">
        <v>43</v>
      </c>
      <c r="L6" s="45"/>
    </row>
    <row r="7" spans="1:12" x14ac:dyDescent="0.3">
      <c r="A7" s="6" t="s">
        <v>14</v>
      </c>
      <c r="B7">
        <v>4110000</v>
      </c>
    </row>
    <row r="8" spans="1:12" x14ac:dyDescent="0.3">
      <c r="A8" s="6" t="s">
        <v>17</v>
      </c>
      <c r="B8">
        <v>4760000</v>
      </c>
      <c r="K8" s="5" t="s">
        <v>4</v>
      </c>
      <c r="L8" t="s">
        <v>28</v>
      </c>
    </row>
    <row r="9" spans="1:12" x14ac:dyDescent="0.3">
      <c r="A9" s="6" t="s">
        <v>20</v>
      </c>
      <c r="B9">
        <v>4600000</v>
      </c>
      <c r="K9" s="6" t="s">
        <v>13</v>
      </c>
      <c r="L9">
        <v>6950000</v>
      </c>
    </row>
    <row r="10" spans="1:12" x14ac:dyDescent="0.3">
      <c r="A10" s="6" t="s">
        <v>27</v>
      </c>
      <c r="B10">
        <v>28670000</v>
      </c>
      <c r="K10" s="6" t="s">
        <v>10</v>
      </c>
      <c r="L10">
        <v>12250000</v>
      </c>
    </row>
    <row r="11" spans="1:12" x14ac:dyDescent="0.3">
      <c r="K11" s="6" t="s">
        <v>19</v>
      </c>
      <c r="L11">
        <v>6150000</v>
      </c>
    </row>
    <row r="12" spans="1:12" x14ac:dyDescent="0.3">
      <c r="K12" s="6" t="s">
        <v>16</v>
      </c>
      <c r="L12">
        <v>3320000</v>
      </c>
    </row>
    <row r="13" spans="1:12" x14ac:dyDescent="0.3">
      <c r="K13" s="6" t="s">
        <v>27</v>
      </c>
      <c r="L13">
        <v>28670000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Z54"/>
  <sheetViews>
    <sheetView tabSelected="1" topLeftCell="A6" zoomScale="70" zoomScaleNormal="70" workbookViewId="0">
      <selection activeCell="L10" sqref="L10"/>
    </sheetView>
  </sheetViews>
  <sheetFormatPr defaultRowHeight="14.4" x14ac:dyDescent="0.3"/>
  <cols>
    <col min="4" max="4" width="19" bestFit="1" customWidth="1"/>
    <col min="5" max="5" width="28.6640625" customWidth="1"/>
    <col min="6" max="6" width="29.5546875" bestFit="1" customWidth="1"/>
    <col min="7" max="7" width="17.88671875" customWidth="1"/>
    <col min="8" max="9" width="28.6640625" bestFit="1" customWidth="1"/>
    <col min="12" max="12" width="9.33203125" bestFit="1" customWidth="1"/>
    <col min="13" max="13" width="26" bestFit="1" customWidth="1"/>
    <col min="14" max="14" width="9.33203125" bestFit="1" customWidth="1"/>
    <col min="15" max="15" width="26.109375" bestFit="1" customWidth="1"/>
    <col min="16" max="16" width="10.6640625" customWidth="1"/>
    <col min="17" max="17" width="15.88671875" bestFit="1" customWidth="1"/>
    <col min="18" max="18" width="17.6640625" bestFit="1" customWidth="1"/>
    <col min="19" max="19" width="22.5546875" bestFit="1" customWidth="1"/>
    <col min="26" max="26" width="17.88671875" bestFit="1" customWidth="1"/>
    <col min="27" max="27" width="28.6640625" bestFit="1" customWidth="1"/>
    <col min="28" max="28" width="12.109375" bestFit="1" customWidth="1"/>
  </cols>
  <sheetData>
    <row r="3" spans="3:19" ht="21" x14ac:dyDescent="0.4">
      <c r="C3" s="32"/>
      <c r="D3" s="32"/>
      <c r="E3" s="23" t="s">
        <v>31</v>
      </c>
      <c r="F3" s="23"/>
      <c r="G3" s="23"/>
      <c r="H3" s="23"/>
    </row>
    <row r="4" spans="3:19" ht="21" x14ac:dyDescent="0.4">
      <c r="C4" s="33"/>
      <c r="D4" s="33"/>
      <c r="E4" s="25" t="s">
        <v>32</v>
      </c>
      <c r="F4" s="25"/>
      <c r="G4" s="25"/>
      <c r="H4" s="25"/>
      <c r="L4" s="28"/>
      <c r="M4" s="30"/>
      <c r="N4" s="30" t="s">
        <v>25</v>
      </c>
      <c r="O4" s="30"/>
      <c r="P4" s="28"/>
      <c r="Q4" s="28"/>
      <c r="R4" s="28"/>
      <c r="S4" s="28"/>
    </row>
    <row r="5" spans="3:19" ht="21" x14ac:dyDescent="0.4">
      <c r="C5" s="27" t="s">
        <v>33</v>
      </c>
      <c r="D5" s="27" t="s">
        <v>34</v>
      </c>
      <c r="E5" s="27" t="s">
        <v>35</v>
      </c>
      <c r="F5" s="27" t="s">
        <v>36</v>
      </c>
      <c r="G5" s="27" t="s">
        <v>37</v>
      </c>
      <c r="H5" s="27" t="s">
        <v>38</v>
      </c>
      <c r="L5" s="28"/>
      <c r="M5" s="30" t="s">
        <v>48</v>
      </c>
      <c r="N5" s="30"/>
      <c r="O5" s="30"/>
      <c r="P5" s="28"/>
      <c r="Q5" s="28"/>
      <c r="R5" s="28"/>
      <c r="S5" s="28"/>
    </row>
    <row r="6" spans="3:19" ht="21" x14ac:dyDescent="0.4">
      <c r="C6" s="27">
        <v>2</v>
      </c>
      <c r="D6" s="27" t="s">
        <v>9</v>
      </c>
      <c r="E6" s="27">
        <v>30000</v>
      </c>
      <c r="F6" s="27"/>
      <c r="G6" s="27"/>
      <c r="H6" s="27"/>
      <c r="L6" s="28"/>
      <c r="M6" s="28"/>
      <c r="N6" s="28"/>
      <c r="O6" s="28"/>
      <c r="P6" s="28"/>
      <c r="Q6" s="28"/>
      <c r="R6" s="28"/>
      <c r="S6" s="28"/>
    </row>
    <row r="7" spans="3:19" ht="21" x14ac:dyDescent="0.4">
      <c r="C7" s="27">
        <v>5</v>
      </c>
      <c r="D7" s="27" t="s">
        <v>12</v>
      </c>
      <c r="E7" s="27">
        <v>30000</v>
      </c>
      <c r="F7" s="27"/>
      <c r="G7" s="27"/>
      <c r="H7" s="27"/>
      <c r="L7" s="32"/>
      <c r="M7" s="32"/>
      <c r="N7" s="23" t="s">
        <v>57</v>
      </c>
      <c r="O7" s="23"/>
      <c r="P7" s="23"/>
      <c r="Q7" s="23"/>
      <c r="R7" s="28"/>
      <c r="S7" s="28"/>
    </row>
    <row r="8" spans="3:19" ht="21" x14ac:dyDescent="0.4">
      <c r="C8" s="27">
        <v>1</v>
      </c>
      <c r="D8" s="27" t="s">
        <v>15</v>
      </c>
      <c r="E8" s="27">
        <v>30000</v>
      </c>
      <c r="F8" s="27"/>
      <c r="G8" s="27"/>
      <c r="H8" s="27"/>
      <c r="L8" s="33"/>
      <c r="M8" s="33"/>
      <c r="N8" s="25" t="s">
        <v>58</v>
      </c>
      <c r="O8" s="25"/>
      <c r="P8" s="25"/>
      <c r="Q8" s="25"/>
      <c r="R8" s="28"/>
      <c r="S8" s="28"/>
    </row>
    <row r="9" spans="3:19" ht="21" x14ac:dyDescent="0.4">
      <c r="C9" s="27">
        <v>3</v>
      </c>
      <c r="D9" s="27" t="s">
        <v>18</v>
      </c>
      <c r="E9" s="27">
        <v>30000</v>
      </c>
      <c r="F9" s="27"/>
      <c r="G9" s="27"/>
      <c r="H9" s="27"/>
      <c r="L9" s="27" t="s">
        <v>33</v>
      </c>
      <c r="M9" s="27" t="s">
        <v>34</v>
      </c>
      <c r="N9" s="27" t="s">
        <v>35</v>
      </c>
      <c r="O9" s="27" t="s">
        <v>36</v>
      </c>
      <c r="P9" s="27" t="s">
        <v>37</v>
      </c>
      <c r="Q9" s="27" t="s">
        <v>38</v>
      </c>
      <c r="R9" s="28"/>
      <c r="S9" s="28"/>
    </row>
    <row r="10" spans="3:19" ht="21" x14ac:dyDescent="0.4">
      <c r="C10" s="27">
        <v>4</v>
      </c>
      <c r="D10" s="27" t="s">
        <v>21</v>
      </c>
      <c r="E10" s="27">
        <v>30000</v>
      </c>
      <c r="F10" s="27"/>
      <c r="G10" s="27"/>
      <c r="H10" s="27"/>
      <c r="L10" s="27">
        <v>1</v>
      </c>
      <c r="M10" s="27" t="s">
        <v>15</v>
      </c>
      <c r="N10" s="27">
        <v>30000</v>
      </c>
      <c r="O10" s="27"/>
      <c r="P10" s="27"/>
      <c r="Q10" s="27"/>
      <c r="R10" s="28"/>
      <c r="S10" s="28"/>
    </row>
    <row r="11" spans="3:19" ht="21" x14ac:dyDescent="0.4">
      <c r="C11" s="27">
        <v>6</v>
      </c>
      <c r="D11" s="27" t="s">
        <v>23</v>
      </c>
      <c r="E11" s="27">
        <v>30000</v>
      </c>
      <c r="F11" s="27"/>
      <c r="G11" s="27"/>
      <c r="H11" s="27"/>
      <c r="L11" s="27">
        <v>2</v>
      </c>
      <c r="M11" s="27" t="s">
        <v>9</v>
      </c>
      <c r="N11" s="27">
        <v>30000</v>
      </c>
      <c r="O11" s="27"/>
      <c r="P11" s="27"/>
      <c r="Q11" s="27"/>
      <c r="R11" s="28"/>
      <c r="S11" s="28"/>
    </row>
    <row r="12" spans="3:19" ht="21" x14ac:dyDescent="0.4">
      <c r="C12" s="28"/>
      <c r="D12" s="28"/>
      <c r="E12" s="28"/>
      <c r="F12" s="28"/>
      <c r="G12" s="28"/>
      <c r="H12" s="28"/>
      <c r="L12" s="27">
        <v>3</v>
      </c>
      <c r="M12" s="27" t="s">
        <v>18</v>
      </c>
      <c r="N12" s="27">
        <v>30000</v>
      </c>
      <c r="O12" s="27"/>
      <c r="P12" s="27"/>
      <c r="Q12" s="27"/>
      <c r="R12" s="28"/>
      <c r="S12" s="28"/>
    </row>
    <row r="13" spans="3:19" ht="21" x14ac:dyDescent="0.4">
      <c r="L13" s="27">
        <v>4</v>
      </c>
      <c r="M13" s="27" t="s">
        <v>21</v>
      </c>
      <c r="N13" s="27">
        <v>30000</v>
      </c>
      <c r="O13" s="27"/>
      <c r="P13" s="27"/>
      <c r="Q13" s="27"/>
      <c r="R13" s="28"/>
      <c r="S13" s="28"/>
    </row>
    <row r="14" spans="3:19" ht="21" x14ac:dyDescent="0.4">
      <c r="L14" s="27">
        <v>5</v>
      </c>
      <c r="M14" s="27" t="s">
        <v>12</v>
      </c>
      <c r="N14" s="27">
        <v>30000</v>
      </c>
      <c r="O14" s="27"/>
      <c r="P14" s="27"/>
      <c r="Q14" s="27"/>
      <c r="R14" s="27"/>
      <c r="S14" s="27"/>
    </row>
    <row r="15" spans="3:19" ht="21" x14ac:dyDescent="0.4">
      <c r="L15" s="27">
        <v>6</v>
      </c>
      <c r="M15" s="27" t="s">
        <v>23</v>
      </c>
      <c r="N15" s="27">
        <v>30000</v>
      </c>
      <c r="O15" s="27"/>
      <c r="P15" s="27"/>
      <c r="Q15" s="27"/>
      <c r="R15" s="27"/>
      <c r="S15" s="27"/>
    </row>
    <row r="16" spans="3:19" ht="21" x14ac:dyDescent="0.4">
      <c r="C16" s="28"/>
      <c r="D16" s="28"/>
      <c r="E16" s="29" t="s">
        <v>49</v>
      </c>
      <c r="F16" s="30"/>
      <c r="G16" s="28"/>
      <c r="H16" s="31"/>
      <c r="L16" s="28"/>
      <c r="M16" s="28"/>
      <c r="N16" s="28"/>
      <c r="O16" s="28"/>
      <c r="P16" s="28"/>
      <c r="Q16" s="28"/>
      <c r="R16" s="27"/>
      <c r="S16" s="27"/>
    </row>
    <row r="17" spans="3:26" ht="21" x14ac:dyDescent="0.4">
      <c r="C17" s="28"/>
      <c r="D17" s="28"/>
      <c r="E17" s="30" t="s">
        <v>26</v>
      </c>
      <c r="F17" s="30"/>
      <c r="G17" s="28"/>
      <c r="H17" s="31"/>
      <c r="L17" s="28"/>
      <c r="M17" s="28"/>
      <c r="N17" s="28"/>
      <c r="O17" s="28"/>
      <c r="P17" s="28"/>
      <c r="Q17" s="28"/>
      <c r="R17" s="27"/>
      <c r="S17" s="27"/>
    </row>
    <row r="18" spans="3:26" ht="21" x14ac:dyDescent="0.4">
      <c r="C18" s="28"/>
      <c r="D18" s="28"/>
      <c r="E18" s="28"/>
      <c r="F18" s="28"/>
      <c r="G18" s="28"/>
      <c r="H18" s="28"/>
      <c r="L18" s="28"/>
      <c r="M18" s="28"/>
      <c r="N18" s="28"/>
      <c r="O18" s="28"/>
      <c r="P18" s="28"/>
      <c r="Q18" s="28"/>
      <c r="R18" s="27"/>
      <c r="S18" s="27"/>
    </row>
    <row r="19" spans="3:26" ht="21" x14ac:dyDescent="0.4">
      <c r="C19" s="23"/>
      <c r="D19" s="23"/>
      <c r="E19" s="23" t="s">
        <v>55</v>
      </c>
      <c r="F19" s="23"/>
      <c r="G19" s="23"/>
      <c r="H19" s="23"/>
      <c r="L19" s="28"/>
      <c r="M19" s="34"/>
      <c r="N19" s="29" t="s">
        <v>25</v>
      </c>
      <c r="O19" s="35"/>
      <c r="P19" s="28"/>
      <c r="Q19" s="28"/>
      <c r="R19" s="27"/>
      <c r="S19" s="27"/>
    </row>
    <row r="20" spans="3:26" ht="21" x14ac:dyDescent="0.4">
      <c r="C20" s="25"/>
      <c r="D20" s="25"/>
      <c r="E20" s="25" t="s">
        <v>56</v>
      </c>
      <c r="F20" s="25"/>
      <c r="G20" s="25"/>
      <c r="H20" s="25"/>
      <c r="L20" s="28"/>
      <c r="M20" s="34"/>
      <c r="N20" s="29" t="s">
        <v>45</v>
      </c>
      <c r="O20" s="35"/>
      <c r="P20" s="28"/>
      <c r="Q20" s="28"/>
      <c r="R20" s="27"/>
      <c r="S20" s="27"/>
    </row>
    <row r="21" spans="3:26" ht="21" x14ac:dyDescent="0.4">
      <c r="C21" s="27" t="s">
        <v>33</v>
      </c>
      <c r="D21" s="27" t="s">
        <v>34</v>
      </c>
      <c r="E21" s="27" t="s">
        <v>35</v>
      </c>
      <c r="F21" s="27" t="s">
        <v>44</v>
      </c>
      <c r="G21" s="27" t="s">
        <v>37</v>
      </c>
      <c r="H21" s="27" t="s">
        <v>38</v>
      </c>
      <c r="L21" s="28"/>
      <c r="M21" s="28"/>
      <c r="N21" s="28"/>
      <c r="O21" s="28"/>
      <c r="P21" s="28"/>
      <c r="Q21" s="28"/>
      <c r="R21" s="28"/>
      <c r="S21" s="28"/>
    </row>
    <row r="22" spans="3:26" ht="21" x14ac:dyDescent="0.4">
      <c r="C22" s="27">
        <v>1</v>
      </c>
      <c r="D22" s="27" t="s">
        <v>15</v>
      </c>
      <c r="E22" s="27">
        <v>30000</v>
      </c>
      <c r="F22" s="27">
        <v>1150000</v>
      </c>
      <c r="G22" s="27">
        <f>IF(F22&gt;=2000000, F22*0.1, IF(F22&gt;=1000000, F22*0.08, F22*0.06))</f>
        <v>92000</v>
      </c>
      <c r="H22" s="27"/>
      <c r="L22" s="23"/>
      <c r="M22" s="23"/>
      <c r="N22" s="23" t="s">
        <v>59</v>
      </c>
      <c r="O22" s="23"/>
      <c r="P22" s="23"/>
      <c r="Q22" s="23"/>
      <c r="R22" s="23"/>
      <c r="S22" s="23"/>
    </row>
    <row r="23" spans="3:26" ht="21" x14ac:dyDescent="0.4">
      <c r="C23" s="27">
        <v>2</v>
      </c>
      <c r="D23" s="27" t="s">
        <v>9</v>
      </c>
      <c r="E23" s="27">
        <v>30000</v>
      </c>
      <c r="F23" s="27">
        <v>1760000</v>
      </c>
      <c r="G23" s="27">
        <f t="shared" ref="G23:G27" si="0">IF(F23&gt;=2000000, F23*0.1, IF(F23&gt;=1000000, F23*0.08, F23*0.06))</f>
        <v>140800</v>
      </c>
      <c r="H23" s="27"/>
      <c r="L23" s="25"/>
      <c r="M23" s="25"/>
      <c r="N23" s="25" t="s">
        <v>60</v>
      </c>
      <c r="O23" s="25"/>
      <c r="P23" s="25"/>
      <c r="Q23" s="25"/>
      <c r="R23" s="25"/>
      <c r="S23" s="25"/>
    </row>
    <row r="24" spans="3:26" ht="21" x14ac:dyDescent="0.4">
      <c r="C24" s="27">
        <v>3</v>
      </c>
      <c r="D24" s="27" t="s">
        <v>18</v>
      </c>
      <c r="E24" s="27">
        <v>30000</v>
      </c>
      <c r="F24" s="27">
        <v>3340000</v>
      </c>
      <c r="G24" s="27">
        <f t="shared" si="0"/>
        <v>334000</v>
      </c>
      <c r="H24" s="27"/>
      <c r="L24" s="27" t="s">
        <v>33</v>
      </c>
      <c r="M24" s="27" t="s">
        <v>34</v>
      </c>
      <c r="N24" s="27" t="s">
        <v>35</v>
      </c>
      <c r="O24" s="27" t="s">
        <v>44</v>
      </c>
      <c r="P24" s="27" t="s">
        <v>37</v>
      </c>
      <c r="Q24" s="27" t="s">
        <v>47</v>
      </c>
      <c r="R24" s="36" t="s">
        <v>46</v>
      </c>
      <c r="S24" s="27" t="s">
        <v>53</v>
      </c>
    </row>
    <row r="25" spans="3:26" ht="21" x14ac:dyDescent="0.4">
      <c r="C25" s="27">
        <v>4</v>
      </c>
      <c r="D25" s="27" t="s">
        <v>21</v>
      </c>
      <c r="E25" s="27">
        <v>30000</v>
      </c>
      <c r="F25" s="27">
        <v>960000</v>
      </c>
      <c r="G25" s="27">
        <f t="shared" si="0"/>
        <v>57600</v>
      </c>
      <c r="H25" s="27"/>
      <c r="L25" s="27">
        <v>1</v>
      </c>
      <c r="M25" s="27" t="s">
        <v>15</v>
      </c>
      <c r="N25" s="27">
        <v>30000</v>
      </c>
      <c r="O25" s="27">
        <v>1150000</v>
      </c>
      <c r="P25" s="27">
        <f>IF(O25&gt;=2000000, O25*0.1, IF(O25&gt;=1000000, O25*0.08, O25*0.06))</f>
        <v>92000</v>
      </c>
      <c r="Q25" s="27">
        <f t="shared" ref="Q25:Q30" si="1">SUM(N25,P25)</f>
        <v>122000</v>
      </c>
      <c r="R25" s="36">
        <f>MAX(Q25:Q30)</f>
        <v>364000</v>
      </c>
      <c r="S25" s="28" t="str">
        <f>INDEX(M25:M30, MATCH(MAX(Q25:Q30), Q25:Q30, 0))</f>
        <v>Nabila Sultana</v>
      </c>
    </row>
    <row r="26" spans="3:26" ht="21" x14ac:dyDescent="0.4">
      <c r="C26" s="27">
        <v>5</v>
      </c>
      <c r="D26" s="27" t="s">
        <v>12</v>
      </c>
      <c r="E26" s="27">
        <v>30000</v>
      </c>
      <c r="F26" s="27">
        <v>840000</v>
      </c>
      <c r="G26" s="27">
        <f t="shared" si="0"/>
        <v>50400</v>
      </c>
      <c r="H26" s="27"/>
      <c r="L26" s="27">
        <v>2</v>
      </c>
      <c r="M26" s="27" t="s">
        <v>9</v>
      </c>
      <c r="N26" s="27">
        <v>30000</v>
      </c>
      <c r="O26" s="27">
        <v>1760000</v>
      </c>
      <c r="P26" s="27">
        <f>IF(O26&gt;=2000000, O26*0.1, IF(O26&gt;=1000000, O26*0.08, O26*0.06))</f>
        <v>140800</v>
      </c>
      <c r="Q26" s="27">
        <f t="shared" si="1"/>
        <v>170800</v>
      </c>
      <c r="R26" s="36"/>
      <c r="S26" s="28"/>
      <c r="Z26" s="6"/>
    </row>
    <row r="27" spans="3:26" ht="21" x14ac:dyDescent="0.4">
      <c r="C27" s="27">
        <v>6</v>
      </c>
      <c r="D27" s="27" t="s">
        <v>23</v>
      </c>
      <c r="E27" s="27">
        <v>30000</v>
      </c>
      <c r="F27" s="27">
        <v>700000</v>
      </c>
      <c r="G27" s="27">
        <f t="shared" si="0"/>
        <v>42000</v>
      </c>
      <c r="H27" s="27"/>
      <c r="L27" s="27">
        <v>3</v>
      </c>
      <c r="M27" s="27" t="s">
        <v>18</v>
      </c>
      <c r="N27" s="27">
        <v>30000</v>
      </c>
      <c r="O27" s="27">
        <v>3340000</v>
      </c>
      <c r="P27" s="27">
        <f t="shared" ref="P27:P30" si="2">IF(O27&gt;=2000000, O27*0.1, IF(O27&gt;=1000000, O27*0.08, O27*0.06))</f>
        <v>334000</v>
      </c>
      <c r="Q27" s="27">
        <f t="shared" si="1"/>
        <v>364000</v>
      </c>
      <c r="R27" s="36"/>
      <c r="S27" s="28"/>
      <c r="Z27" s="6"/>
    </row>
    <row r="28" spans="3:26" ht="21" x14ac:dyDescent="0.4">
      <c r="C28" s="28"/>
      <c r="D28" s="28"/>
      <c r="E28" s="28"/>
      <c r="F28" s="28"/>
      <c r="G28" s="28"/>
      <c r="H28" s="28"/>
      <c r="L28" s="27">
        <v>4</v>
      </c>
      <c r="M28" s="27" t="s">
        <v>21</v>
      </c>
      <c r="N28" s="27">
        <v>30000</v>
      </c>
      <c r="O28" s="27">
        <v>960000</v>
      </c>
      <c r="P28" s="27">
        <f t="shared" si="2"/>
        <v>57600</v>
      </c>
      <c r="Q28" s="27">
        <f t="shared" si="1"/>
        <v>87600</v>
      </c>
      <c r="R28" s="36"/>
      <c r="S28" s="28"/>
      <c r="Z28" s="6"/>
    </row>
    <row r="29" spans="3:26" ht="21" x14ac:dyDescent="0.4">
      <c r="E29" s="11" t="s">
        <v>49</v>
      </c>
      <c r="F29" s="10"/>
      <c r="L29" s="27">
        <v>5</v>
      </c>
      <c r="M29" s="27" t="s">
        <v>12</v>
      </c>
      <c r="N29" s="27">
        <v>30000</v>
      </c>
      <c r="O29" s="27">
        <v>840000</v>
      </c>
      <c r="P29" s="27">
        <f t="shared" si="2"/>
        <v>50400</v>
      </c>
      <c r="Q29" s="27">
        <f t="shared" si="1"/>
        <v>80400</v>
      </c>
      <c r="R29" s="36"/>
      <c r="S29" s="28"/>
      <c r="Z29" s="6"/>
    </row>
    <row r="30" spans="3:26" ht="21" x14ac:dyDescent="0.4">
      <c r="E30" s="10" t="s">
        <v>54</v>
      </c>
      <c r="F30" s="10"/>
      <c r="L30" s="27">
        <v>6</v>
      </c>
      <c r="M30" s="27" t="s">
        <v>23</v>
      </c>
      <c r="N30" s="27">
        <v>30000</v>
      </c>
      <c r="O30" s="27">
        <v>700000</v>
      </c>
      <c r="P30" s="27">
        <f t="shared" si="2"/>
        <v>42000</v>
      </c>
      <c r="Q30" s="27">
        <f t="shared" si="1"/>
        <v>72000</v>
      </c>
      <c r="R30" s="36"/>
      <c r="S30" s="28"/>
      <c r="Z30" s="6"/>
    </row>
    <row r="31" spans="3:26" ht="21" x14ac:dyDescent="0.4">
      <c r="C31" s="23"/>
      <c r="D31" s="23"/>
      <c r="E31" s="23" t="s">
        <v>50</v>
      </c>
      <c r="F31" s="23"/>
      <c r="G31" s="23"/>
      <c r="H31" s="23"/>
      <c r="I31" s="24"/>
      <c r="L31" s="28"/>
      <c r="M31" s="28"/>
      <c r="N31" s="28"/>
      <c r="O31" s="28"/>
      <c r="P31" s="28"/>
      <c r="Q31" s="28"/>
      <c r="R31" s="28"/>
      <c r="S31" s="28"/>
      <c r="Z31" s="6"/>
    </row>
    <row r="32" spans="3:26" ht="21" x14ac:dyDescent="0.4">
      <c r="C32" s="25"/>
      <c r="D32" s="25"/>
      <c r="E32" s="25" t="s">
        <v>51</v>
      </c>
      <c r="F32" s="25"/>
      <c r="G32" s="25"/>
      <c r="H32" s="25"/>
      <c r="I32" s="26"/>
      <c r="L32" s="28"/>
      <c r="M32" s="28"/>
      <c r="N32" s="28"/>
      <c r="O32" s="28"/>
      <c r="P32" s="28"/>
      <c r="Q32" s="28"/>
      <c r="R32" s="28"/>
      <c r="S32" s="28"/>
      <c r="Z32" s="6"/>
    </row>
    <row r="33" spans="3:9" ht="21" x14ac:dyDescent="0.4">
      <c r="C33" s="27" t="s">
        <v>33</v>
      </c>
      <c r="D33" s="27" t="s">
        <v>34</v>
      </c>
      <c r="E33" s="27" t="s">
        <v>35</v>
      </c>
      <c r="F33" s="27" t="s">
        <v>44</v>
      </c>
      <c r="G33" s="27" t="s">
        <v>37</v>
      </c>
      <c r="H33" s="27" t="s">
        <v>47</v>
      </c>
      <c r="I33" s="27" t="s">
        <v>52</v>
      </c>
    </row>
    <row r="34" spans="3:9" ht="21" x14ac:dyDescent="0.4">
      <c r="C34" s="27">
        <v>1</v>
      </c>
      <c r="D34" s="27" t="s">
        <v>15</v>
      </c>
      <c r="E34" s="27">
        <v>30000</v>
      </c>
      <c r="F34" s="27">
        <v>1150000</v>
      </c>
      <c r="G34" s="27">
        <f t="shared" ref="G34:G39" si="3">IF(F34&gt;=2000000, F34*0.1, IF(F34&gt;=1000000, F34*0.08, F34*0.06))</f>
        <v>92000</v>
      </c>
      <c r="H34" s="27">
        <f t="shared" ref="H34:H39" si="4">SUM(E34,G34)</f>
        <v>122000</v>
      </c>
      <c r="I34" s="27">
        <v>122000</v>
      </c>
    </row>
    <row r="35" spans="3:9" ht="21" x14ac:dyDescent="0.4">
      <c r="C35" s="27">
        <v>2</v>
      </c>
      <c r="D35" s="27" t="s">
        <v>9</v>
      </c>
      <c r="E35" s="27">
        <v>30000</v>
      </c>
      <c r="F35" s="27">
        <v>1760000</v>
      </c>
      <c r="G35" s="27">
        <f t="shared" si="3"/>
        <v>140800</v>
      </c>
      <c r="H35" s="27">
        <f t="shared" si="4"/>
        <v>170800</v>
      </c>
      <c r="I35" s="27">
        <v>170800</v>
      </c>
    </row>
    <row r="36" spans="3:9" ht="21" x14ac:dyDescent="0.4">
      <c r="C36" s="27">
        <v>3</v>
      </c>
      <c r="D36" s="27" t="s">
        <v>18</v>
      </c>
      <c r="E36" s="27">
        <v>30000</v>
      </c>
      <c r="F36" s="27">
        <v>3340000</v>
      </c>
      <c r="G36" s="27">
        <f t="shared" si="3"/>
        <v>334000</v>
      </c>
      <c r="H36" s="27">
        <f t="shared" si="4"/>
        <v>364000</v>
      </c>
      <c r="I36" s="27">
        <v>364000</v>
      </c>
    </row>
    <row r="37" spans="3:9" ht="21" x14ac:dyDescent="0.4">
      <c r="C37" s="27">
        <v>4</v>
      </c>
      <c r="D37" s="27" t="s">
        <v>21</v>
      </c>
      <c r="E37" s="27">
        <v>30000</v>
      </c>
      <c r="F37" s="27">
        <v>960000</v>
      </c>
      <c r="G37" s="27">
        <f t="shared" si="3"/>
        <v>57600</v>
      </c>
      <c r="H37" s="27">
        <f t="shared" si="4"/>
        <v>87600</v>
      </c>
      <c r="I37" s="27">
        <v>87600</v>
      </c>
    </row>
    <row r="38" spans="3:9" ht="21" x14ac:dyDescent="0.4">
      <c r="C38" s="27">
        <v>5</v>
      </c>
      <c r="D38" s="27" t="s">
        <v>12</v>
      </c>
      <c r="E38" s="27">
        <v>30000</v>
      </c>
      <c r="F38" s="27">
        <v>840000</v>
      </c>
      <c r="G38" s="27">
        <f t="shared" si="3"/>
        <v>50400</v>
      </c>
      <c r="H38" s="27">
        <f t="shared" si="4"/>
        <v>80400</v>
      </c>
      <c r="I38" s="27">
        <v>80400</v>
      </c>
    </row>
    <row r="39" spans="3:9" ht="21" x14ac:dyDescent="0.4">
      <c r="C39" s="27">
        <v>6</v>
      </c>
      <c r="D39" s="27" t="s">
        <v>23</v>
      </c>
      <c r="E39" s="27">
        <v>30000</v>
      </c>
      <c r="F39" s="27">
        <v>700000</v>
      </c>
      <c r="G39" s="27">
        <f t="shared" si="3"/>
        <v>42000</v>
      </c>
      <c r="H39" s="27">
        <f t="shared" si="4"/>
        <v>72000</v>
      </c>
      <c r="I39" s="27">
        <v>72000</v>
      </c>
    </row>
    <row r="47" spans="3:9" x14ac:dyDescent="0.3">
      <c r="G47" s="5" t="s">
        <v>29</v>
      </c>
      <c r="H47" t="s">
        <v>101</v>
      </c>
    </row>
    <row r="48" spans="3:9" x14ac:dyDescent="0.3">
      <c r="G48" s="6" t="s">
        <v>9</v>
      </c>
      <c r="H48">
        <v>170800</v>
      </c>
    </row>
    <row r="49" spans="4:8" x14ac:dyDescent="0.3">
      <c r="D49" t="s">
        <v>105</v>
      </c>
      <c r="G49" s="6" t="s">
        <v>21</v>
      </c>
      <c r="H49">
        <v>87600</v>
      </c>
    </row>
    <row r="50" spans="4:8" x14ac:dyDescent="0.3">
      <c r="D50">
        <v>21</v>
      </c>
      <c r="G50" s="6" t="s">
        <v>23</v>
      </c>
      <c r="H50">
        <v>72000</v>
      </c>
    </row>
    <row r="51" spans="4:8" x14ac:dyDescent="0.3">
      <c r="G51" s="6" t="s">
        <v>18</v>
      </c>
      <c r="H51">
        <v>364000</v>
      </c>
    </row>
    <row r="52" spans="4:8" x14ac:dyDescent="0.3">
      <c r="G52" s="6" t="s">
        <v>12</v>
      </c>
      <c r="H52">
        <v>80400</v>
      </c>
    </row>
    <row r="53" spans="4:8" x14ac:dyDescent="0.3">
      <c r="G53" s="6" t="s">
        <v>15</v>
      </c>
      <c r="H53">
        <v>122000</v>
      </c>
    </row>
    <row r="54" spans="4:8" x14ac:dyDescent="0.3">
      <c r="G54" s="6" t="s">
        <v>27</v>
      </c>
      <c r="H54">
        <v>149466.66666666666</v>
      </c>
    </row>
  </sheetData>
  <sortState xmlns:xlrd2="http://schemas.microsoft.com/office/spreadsheetml/2017/richdata2" ref="L10:N15">
    <sortCondition ref="L10:L15"/>
  </sortState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zoomScale="85" zoomScaleNormal="85" workbookViewId="0">
      <selection activeCell="C35" sqref="C35"/>
    </sheetView>
  </sheetViews>
  <sheetFormatPr defaultRowHeight="14.4" x14ac:dyDescent="0.3"/>
  <cols>
    <col min="1" max="1" width="13.109375" customWidth="1"/>
    <col min="2" max="2" width="22.6640625" bestFit="1" customWidth="1"/>
    <col min="3" max="3" width="12.109375" customWidth="1"/>
    <col min="4" max="4" width="13.109375" customWidth="1"/>
    <col min="5" max="5" width="22.6640625" bestFit="1" customWidth="1"/>
    <col min="7" max="7" width="13.109375" customWidth="1"/>
    <col min="8" max="8" width="22.6640625" bestFit="1" customWidth="1"/>
  </cols>
  <sheetData>
    <row r="1" spans="1:8" ht="18" x14ac:dyDescent="0.35">
      <c r="D1" s="18" t="s">
        <v>102</v>
      </c>
    </row>
    <row r="2" spans="1:8" ht="18" x14ac:dyDescent="0.35">
      <c r="B2" s="18" t="s">
        <v>32</v>
      </c>
      <c r="E2" s="18" t="s">
        <v>79</v>
      </c>
      <c r="H2" s="18" t="s">
        <v>80</v>
      </c>
    </row>
    <row r="3" spans="1:8" x14ac:dyDescent="0.3">
      <c r="A3" s="5" t="s">
        <v>29</v>
      </c>
      <c r="B3" t="s">
        <v>28</v>
      </c>
      <c r="C3" s="15"/>
      <c r="D3" s="5" t="s">
        <v>29</v>
      </c>
      <c r="E3" t="s">
        <v>28</v>
      </c>
      <c r="G3" s="5" t="s">
        <v>29</v>
      </c>
      <c r="H3" t="s">
        <v>28</v>
      </c>
    </row>
    <row r="4" spans="1:8" x14ac:dyDescent="0.3">
      <c r="A4" s="19">
        <v>45296</v>
      </c>
      <c r="B4">
        <v>350000</v>
      </c>
      <c r="C4" s="15"/>
      <c r="D4" s="19">
        <v>45323</v>
      </c>
      <c r="E4">
        <v>560000</v>
      </c>
      <c r="G4" s="19">
        <v>45352</v>
      </c>
      <c r="H4">
        <v>840000</v>
      </c>
    </row>
    <row r="5" spans="1:8" x14ac:dyDescent="0.3">
      <c r="A5" s="19">
        <v>45297</v>
      </c>
      <c r="B5">
        <v>500000</v>
      </c>
      <c r="D5" s="19">
        <v>45324</v>
      </c>
      <c r="E5">
        <v>300000</v>
      </c>
      <c r="G5" s="19">
        <v>45353</v>
      </c>
      <c r="H5">
        <v>400000</v>
      </c>
    </row>
    <row r="6" spans="1:8" x14ac:dyDescent="0.3">
      <c r="A6" s="19">
        <v>45298</v>
      </c>
      <c r="B6">
        <v>140000</v>
      </c>
      <c r="D6" s="19">
        <v>45325</v>
      </c>
      <c r="E6">
        <v>200000</v>
      </c>
      <c r="G6" s="19">
        <v>45354</v>
      </c>
      <c r="H6">
        <v>140000</v>
      </c>
    </row>
    <row r="7" spans="1:8" x14ac:dyDescent="0.3">
      <c r="A7" s="19">
        <v>45299</v>
      </c>
      <c r="B7">
        <v>450000</v>
      </c>
      <c r="D7" s="19">
        <v>45326</v>
      </c>
      <c r="E7">
        <v>600000</v>
      </c>
      <c r="G7" s="19">
        <v>45355</v>
      </c>
      <c r="H7">
        <v>270000</v>
      </c>
    </row>
    <row r="8" spans="1:8" x14ac:dyDescent="0.3">
      <c r="A8" s="19">
        <v>45300</v>
      </c>
      <c r="B8">
        <v>210000</v>
      </c>
      <c r="D8" s="19">
        <v>45327</v>
      </c>
      <c r="E8">
        <v>280000</v>
      </c>
      <c r="G8" s="19">
        <v>45356</v>
      </c>
      <c r="H8">
        <v>420000</v>
      </c>
    </row>
    <row r="9" spans="1:8" x14ac:dyDescent="0.3">
      <c r="A9" s="19">
        <v>45301</v>
      </c>
      <c r="B9">
        <v>300000</v>
      </c>
      <c r="C9" s="15"/>
      <c r="D9" s="19">
        <v>45328</v>
      </c>
      <c r="E9">
        <v>450000</v>
      </c>
      <c r="G9" s="19">
        <v>45357</v>
      </c>
      <c r="H9">
        <v>500000</v>
      </c>
    </row>
    <row r="10" spans="1:8" x14ac:dyDescent="0.3">
      <c r="A10" s="19">
        <v>45302</v>
      </c>
      <c r="B10">
        <v>80000</v>
      </c>
      <c r="D10" s="19">
        <v>45329</v>
      </c>
      <c r="E10">
        <v>100000</v>
      </c>
      <c r="G10" s="19">
        <v>45358</v>
      </c>
      <c r="H10">
        <v>160000</v>
      </c>
    </row>
    <row r="11" spans="1:8" x14ac:dyDescent="0.3">
      <c r="A11" s="19">
        <v>45303</v>
      </c>
      <c r="B11">
        <v>300000</v>
      </c>
      <c r="D11" s="19">
        <v>45330</v>
      </c>
      <c r="E11">
        <v>450000</v>
      </c>
      <c r="G11" s="19">
        <v>45359</v>
      </c>
      <c r="H11">
        <v>390000</v>
      </c>
    </row>
    <row r="12" spans="1:8" x14ac:dyDescent="0.3">
      <c r="A12" s="19">
        <v>45304</v>
      </c>
      <c r="B12">
        <v>560000</v>
      </c>
      <c r="D12" s="19">
        <v>45331</v>
      </c>
      <c r="E12">
        <v>490000</v>
      </c>
      <c r="G12" s="19">
        <v>45360</v>
      </c>
      <c r="H12">
        <v>630000</v>
      </c>
    </row>
    <row r="13" spans="1:8" x14ac:dyDescent="0.3">
      <c r="A13" s="19">
        <v>45305</v>
      </c>
      <c r="B13">
        <v>600000</v>
      </c>
      <c r="C13" s="15"/>
      <c r="D13" s="19">
        <v>45332</v>
      </c>
      <c r="E13">
        <v>550000</v>
      </c>
      <c r="G13" s="19">
        <v>45361</v>
      </c>
      <c r="H13">
        <v>250000</v>
      </c>
    </row>
    <row r="14" spans="1:8" x14ac:dyDescent="0.3">
      <c r="A14" s="19">
        <v>45306</v>
      </c>
      <c r="B14">
        <v>180000</v>
      </c>
      <c r="D14" s="19">
        <v>45333</v>
      </c>
      <c r="E14">
        <v>240000</v>
      </c>
      <c r="G14" s="19">
        <v>45362</v>
      </c>
      <c r="H14">
        <v>220000</v>
      </c>
    </row>
    <row r="15" spans="1:8" x14ac:dyDescent="0.3">
      <c r="A15" s="19">
        <v>45307</v>
      </c>
      <c r="B15">
        <v>150000</v>
      </c>
      <c r="D15" s="19">
        <v>45334</v>
      </c>
      <c r="E15">
        <v>300000</v>
      </c>
      <c r="G15" s="19">
        <v>45363</v>
      </c>
      <c r="H15">
        <v>420000</v>
      </c>
    </row>
    <row r="16" spans="1:8" x14ac:dyDescent="0.3">
      <c r="A16" s="19">
        <v>45308</v>
      </c>
      <c r="B16">
        <v>770000</v>
      </c>
      <c r="D16" s="19">
        <v>45335</v>
      </c>
      <c r="E16">
        <v>630000</v>
      </c>
      <c r="G16" s="19">
        <v>45364</v>
      </c>
      <c r="H16">
        <v>700000</v>
      </c>
    </row>
    <row r="17" spans="1:8" x14ac:dyDescent="0.3">
      <c r="A17" s="19">
        <v>45309</v>
      </c>
      <c r="B17">
        <v>350000</v>
      </c>
      <c r="C17" s="15"/>
      <c r="D17" s="19">
        <v>45336</v>
      </c>
      <c r="E17">
        <v>400000</v>
      </c>
      <c r="G17" s="19">
        <v>45365</v>
      </c>
      <c r="H17">
        <v>300000</v>
      </c>
    </row>
    <row r="18" spans="1:8" x14ac:dyDescent="0.3">
      <c r="A18" s="19">
        <v>45310</v>
      </c>
      <c r="B18">
        <v>120000</v>
      </c>
      <c r="D18" s="19">
        <v>45337</v>
      </c>
      <c r="E18">
        <v>220000</v>
      </c>
      <c r="G18" s="19">
        <v>45366</v>
      </c>
      <c r="H18">
        <v>160000</v>
      </c>
    </row>
    <row r="19" spans="1:8" x14ac:dyDescent="0.3">
      <c r="A19" s="19">
        <v>45311</v>
      </c>
      <c r="B19">
        <v>390000</v>
      </c>
      <c r="D19" s="19">
        <v>45338</v>
      </c>
      <c r="E19">
        <v>420000</v>
      </c>
      <c r="G19" s="19">
        <v>45367</v>
      </c>
      <c r="H19">
        <v>360000</v>
      </c>
    </row>
    <row r="20" spans="1:8" x14ac:dyDescent="0.3">
      <c r="A20" s="19">
        <v>45312</v>
      </c>
      <c r="B20">
        <v>630000</v>
      </c>
      <c r="D20" s="19">
        <v>45339</v>
      </c>
      <c r="E20">
        <v>700000</v>
      </c>
      <c r="G20" s="19">
        <v>45368</v>
      </c>
      <c r="H20">
        <v>630000</v>
      </c>
    </row>
    <row r="21" spans="1:8" x14ac:dyDescent="0.3">
      <c r="A21" s="19">
        <v>45313</v>
      </c>
      <c r="B21">
        <v>400000</v>
      </c>
      <c r="D21" s="19">
        <v>45340</v>
      </c>
      <c r="E21">
        <v>450000</v>
      </c>
      <c r="G21" s="19">
        <v>45369</v>
      </c>
      <c r="H21">
        <v>350000</v>
      </c>
    </row>
    <row r="22" spans="1:8" x14ac:dyDescent="0.3">
      <c r="A22" s="19">
        <v>45314</v>
      </c>
      <c r="B22">
        <v>280000</v>
      </c>
      <c r="D22" s="19">
        <v>45341</v>
      </c>
      <c r="E22">
        <v>260000</v>
      </c>
      <c r="G22" s="19">
        <v>45370</v>
      </c>
      <c r="H22">
        <v>280000</v>
      </c>
    </row>
    <row r="23" spans="1:8" x14ac:dyDescent="0.3">
      <c r="A23" s="19">
        <v>45315</v>
      </c>
      <c r="B23">
        <v>210000</v>
      </c>
      <c r="D23" s="19">
        <v>45342</v>
      </c>
      <c r="E23">
        <v>240000</v>
      </c>
      <c r="G23" s="19">
        <v>45371</v>
      </c>
      <c r="H23">
        <v>240000</v>
      </c>
    </row>
    <row r="24" spans="1:8" x14ac:dyDescent="0.3">
      <c r="A24" s="19">
        <v>45316</v>
      </c>
      <c r="B24">
        <v>700000</v>
      </c>
      <c r="C24" s="15"/>
      <c r="D24" s="19">
        <v>45343</v>
      </c>
      <c r="E24">
        <v>840000</v>
      </c>
      <c r="G24" s="19">
        <v>45372</v>
      </c>
      <c r="H24">
        <v>770000</v>
      </c>
    </row>
    <row r="25" spans="1:8" x14ac:dyDescent="0.3">
      <c r="A25" s="19">
        <v>45317</v>
      </c>
      <c r="B25">
        <v>250000</v>
      </c>
      <c r="D25" s="19">
        <v>45344</v>
      </c>
      <c r="E25">
        <v>350000</v>
      </c>
      <c r="G25" s="19">
        <v>45373</v>
      </c>
      <c r="H25">
        <v>250000</v>
      </c>
    </row>
    <row r="26" spans="1:8" x14ac:dyDescent="0.3">
      <c r="A26" s="19">
        <v>45318</v>
      </c>
      <c r="B26">
        <v>160000</v>
      </c>
      <c r="D26" s="19">
        <v>45345</v>
      </c>
      <c r="E26">
        <v>180000</v>
      </c>
      <c r="G26" s="19">
        <v>45374</v>
      </c>
      <c r="H26">
        <v>200000</v>
      </c>
    </row>
    <row r="27" spans="1:8" x14ac:dyDescent="0.3">
      <c r="A27" s="19">
        <v>45319</v>
      </c>
      <c r="B27">
        <v>180000</v>
      </c>
      <c r="D27" s="19">
        <v>45346</v>
      </c>
      <c r="E27">
        <v>360000</v>
      </c>
      <c r="G27" s="19">
        <v>45375</v>
      </c>
      <c r="H27">
        <v>270000</v>
      </c>
    </row>
    <row r="28" spans="1:8" x14ac:dyDescent="0.3">
      <c r="A28" s="19">
        <v>45320</v>
      </c>
      <c r="B28">
        <v>490000</v>
      </c>
      <c r="C28" s="15"/>
      <c r="D28" s="19">
        <v>45347</v>
      </c>
      <c r="E28">
        <v>350000</v>
      </c>
      <c r="G28" s="19">
        <v>45376</v>
      </c>
      <c r="H28">
        <v>700000</v>
      </c>
    </row>
    <row r="29" spans="1:8" x14ac:dyDescent="0.3">
      <c r="A29" s="19" t="s">
        <v>27</v>
      </c>
      <c r="B29">
        <v>8750000</v>
      </c>
      <c r="D29" s="19" t="s">
        <v>27</v>
      </c>
      <c r="E29">
        <v>9920000</v>
      </c>
      <c r="G29" s="19">
        <v>45381</v>
      </c>
      <c r="H29">
        <v>150000</v>
      </c>
    </row>
    <row r="30" spans="1:8" x14ac:dyDescent="0.3">
      <c r="G30" s="19" t="s">
        <v>27</v>
      </c>
      <c r="H30">
        <v>10000000</v>
      </c>
    </row>
    <row r="35" spans="3:3" x14ac:dyDescent="0.3">
      <c r="C3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N53"/>
  <sheetViews>
    <sheetView topLeftCell="A2" zoomScaleNormal="100" workbookViewId="0">
      <selection activeCell="D25" sqref="D24:D25"/>
    </sheetView>
  </sheetViews>
  <sheetFormatPr defaultRowHeight="14.4" x14ac:dyDescent="0.3"/>
  <cols>
    <col min="3" max="3" width="18.88671875" customWidth="1"/>
    <col min="4" max="4" width="23.33203125" customWidth="1"/>
    <col min="6" max="6" width="10" bestFit="1" customWidth="1"/>
    <col min="7" max="7" width="11.44140625" customWidth="1"/>
    <col min="8" max="8" width="11.109375" bestFit="1" customWidth="1"/>
    <col min="9" max="9" width="15.109375" bestFit="1" customWidth="1"/>
    <col min="10" max="10" width="11.33203125" bestFit="1" customWidth="1"/>
    <col min="11" max="11" width="25.88671875" customWidth="1"/>
    <col min="12" max="12" width="17.6640625" bestFit="1" customWidth="1"/>
    <col min="13" max="13" width="14.109375" bestFit="1" customWidth="1"/>
    <col min="14" max="14" width="13.44140625" bestFit="1" customWidth="1"/>
    <col min="15" max="15" width="15.109375" bestFit="1" customWidth="1"/>
    <col min="16" max="16" width="11.5546875" bestFit="1" customWidth="1"/>
  </cols>
  <sheetData>
    <row r="5" spans="2:14" ht="15.6" x14ac:dyDescent="0.3">
      <c r="K5" s="48" t="s">
        <v>49</v>
      </c>
      <c r="L5" s="49"/>
    </row>
    <row r="6" spans="2:14" ht="15.6" x14ac:dyDescent="0.3">
      <c r="B6" s="14"/>
      <c r="C6" s="46" t="s">
        <v>81</v>
      </c>
      <c r="D6" s="46"/>
      <c r="E6" s="46"/>
      <c r="F6" s="46"/>
      <c r="G6" s="46"/>
      <c r="K6" s="49" t="s">
        <v>103</v>
      </c>
      <c r="L6" s="49"/>
    </row>
    <row r="7" spans="2:14" ht="15.6" x14ac:dyDescent="0.3">
      <c r="B7" s="14"/>
      <c r="C7" s="47" t="s">
        <v>61</v>
      </c>
      <c r="D7" s="47" t="s">
        <v>62</v>
      </c>
      <c r="E7" s="47" t="s">
        <v>5</v>
      </c>
      <c r="F7" s="47" t="s">
        <v>63</v>
      </c>
      <c r="G7" s="47" t="s">
        <v>38</v>
      </c>
    </row>
    <row r="8" spans="2:14" ht="18" x14ac:dyDescent="0.35">
      <c r="B8" s="14"/>
      <c r="C8" s="20" t="s">
        <v>10</v>
      </c>
      <c r="D8" s="20" t="s">
        <v>4</v>
      </c>
      <c r="E8" s="20">
        <v>53</v>
      </c>
      <c r="F8" s="20">
        <v>60000</v>
      </c>
      <c r="G8" s="20">
        <v>3180000</v>
      </c>
      <c r="J8" s="37" t="s">
        <v>84</v>
      </c>
      <c r="K8" s="37" t="s">
        <v>82</v>
      </c>
      <c r="L8" s="37" t="s">
        <v>83</v>
      </c>
      <c r="M8" s="37" t="s">
        <v>85</v>
      </c>
      <c r="N8" s="37" t="s">
        <v>104</v>
      </c>
    </row>
    <row r="9" spans="2:14" ht="18" x14ac:dyDescent="0.35">
      <c r="B9" s="14"/>
      <c r="C9" s="20" t="s">
        <v>13</v>
      </c>
      <c r="D9" s="20" t="s">
        <v>4</v>
      </c>
      <c r="E9" s="20">
        <v>48</v>
      </c>
      <c r="F9" s="20">
        <v>45000</v>
      </c>
      <c r="G9" s="20">
        <v>2160000</v>
      </c>
      <c r="J9" s="13" t="s">
        <v>32</v>
      </c>
      <c r="K9" s="13">
        <v>8750000</v>
      </c>
      <c r="L9" s="13">
        <f>SUM(G8:G21)</f>
        <v>7854500</v>
      </c>
      <c r="M9" s="13">
        <f>K9-L9</f>
        <v>895500</v>
      </c>
      <c r="N9" s="13" t="str">
        <f>IF(M9&gt;0,"Profit","Loss")</f>
        <v>Profit</v>
      </c>
    </row>
    <row r="10" spans="2:14" ht="18" x14ac:dyDescent="0.35">
      <c r="B10" s="14"/>
      <c r="C10" s="20" t="s">
        <v>19</v>
      </c>
      <c r="D10" s="20" t="s">
        <v>4</v>
      </c>
      <c r="E10" s="20">
        <v>56</v>
      </c>
      <c r="F10" s="20">
        <v>26000</v>
      </c>
      <c r="G10" s="20">
        <v>1456000</v>
      </c>
      <c r="J10" s="13" t="s">
        <v>79</v>
      </c>
      <c r="K10" s="13">
        <v>9920000</v>
      </c>
      <c r="L10" s="13">
        <f>SUM(G23:G36)</f>
        <v>9998300</v>
      </c>
      <c r="M10" s="13">
        <f t="shared" ref="M10:M11" si="0">K10-L10</f>
        <v>-78300</v>
      </c>
      <c r="N10" s="13" t="str">
        <f>IF(M10&gt;0,"Profit","Loss")</f>
        <v>Loss</v>
      </c>
    </row>
    <row r="11" spans="2:14" ht="18" x14ac:dyDescent="0.35">
      <c r="B11" s="14"/>
      <c r="C11" s="20" t="s">
        <v>16</v>
      </c>
      <c r="D11" s="20" t="s">
        <v>4</v>
      </c>
      <c r="E11" s="20">
        <v>48</v>
      </c>
      <c r="F11" s="20">
        <v>17000</v>
      </c>
      <c r="G11" s="20">
        <v>816000</v>
      </c>
      <c r="J11" s="13" t="s">
        <v>80</v>
      </c>
      <c r="K11" s="13">
        <v>10000000</v>
      </c>
      <c r="L11" s="13">
        <f>SUM(G38:G51)</f>
        <v>8985700</v>
      </c>
      <c r="M11" s="13">
        <f t="shared" si="0"/>
        <v>1014300</v>
      </c>
      <c r="N11" s="13" t="str">
        <f>IF(M11&gt;0,"Profit","Loss")</f>
        <v>Profit</v>
      </c>
    </row>
    <row r="12" spans="2:14" ht="15.6" x14ac:dyDescent="0.3">
      <c r="B12" s="14" t="s">
        <v>32</v>
      </c>
      <c r="C12" s="20" t="s">
        <v>64</v>
      </c>
      <c r="D12" s="20" t="s">
        <v>74</v>
      </c>
      <c r="E12" s="20"/>
      <c r="F12" s="20"/>
      <c r="G12" s="20">
        <v>12000</v>
      </c>
    </row>
    <row r="13" spans="2:14" ht="15.6" x14ac:dyDescent="0.3">
      <c r="B13" s="14"/>
      <c r="C13" s="20" t="s">
        <v>65</v>
      </c>
      <c r="D13" s="20" t="s">
        <v>75</v>
      </c>
      <c r="E13" s="20"/>
      <c r="F13" s="20"/>
      <c r="G13" s="20">
        <v>5000</v>
      </c>
    </row>
    <row r="14" spans="2:14" ht="15.6" x14ac:dyDescent="0.3">
      <c r="B14" s="14"/>
      <c r="C14" s="20" t="s">
        <v>66</v>
      </c>
      <c r="D14" s="20" t="s">
        <v>74</v>
      </c>
      <c r="E14" s="20"/>
      <c r="F14" s="20"/>
      <c r="G14" s="20">
        <v>8000</v>
      </c>
    </row>
    <row r="15" spans="2:14" ht="15.6" x14ac:dyDescent="0.3">
      <c r="B15" s="14"/>
      <c r="C15" s="20" t="s">
        <v>67</v>
      </c>
      <c r="D15" s="20" t="s">
        <v>76</v>
      </c>
      <c r="E15" s="20"/>
      <c r="F15" s="20"/>
      <c r="G15" s="20">
        <v>1500</v>
      </c>
      <c r="K15" s="48" t="s">
        <v>49</v>
      </c>
      <c r="L15" s="49"/>
    </row>
    <row r="16" spans="2:14" ht="15.6" x14ac:dyDescent="0.3">
      <c r="B16" s="14"/>
      <c r="C16" s="20" t="s">
        <v>68</v>
      </c>
      <c r="D16" s="20" t="s">
        <v>77</v>
      </c>
      <c r="E16" s="20">
        <v>5</v>
      </c>
      <c r="F16" s="20">
        <v>30000</v>
      </c>
      <c r="G16" s="20">
        <v>150000</v>
      </c>
      <c r="K16" s="49" t="s">
        <v>108</v>
      </c>
      <c r="L16" s="49"/>
    </row>
    <row r="17" spans="2:12" ht="15.6" x14ac:dyDescent="0.3">
      <c r="B17" s="14"/>
      <c r="C17" s="20" t="s">
        <v>69</v>
      </c>
      <c r="D17" s="20" t="s">
        <v>77</v>
      </c>
      <c r="E17" s="20"/>
      <c r="F17" s="20"/>
      <c r="G17" s="20">
        <v>20000</v>
      </c>
    </row>
    <row r="18" spans="2:12" ht="18" x14ac:dyDescent="0.35">
      <c r="B18" s="14"/>
      <c r="C18" s="20" t="s">
        <v>70</v>
      </c>
      <c r="D18" s="20" t="s">
        <v>76</v>
      </c>
      <c r="E18" s="20"/>
      <c r="F18" s="20"/>
      <c r="G18" s="20">
        <v>2000</v>
      </c>
      <c r="J18" s="22" t="s">
        <v>84</v>
      </c>
      <c r="K18" s="22" t="s">
        <v>106</v>
      </c>
      <c r="L18" s="22" t="s">
        <v>107</v>
      </c>
    </row>
    <row r="19" spans="2:12" ht="18" x14ac:dyDescent="0.35">
      <c r="B19" s="14"/>
      <c r="C19" s="20" t="s">
        <v>71</v>
      </c>
      <c r="D19" s="20" t="s">
        <v>78</v>
      </c>
      <c r="E19" s="20"/>
      <c r="F19" s="20"/>
      <c r="G19" s="20">
        <v>3000</v>
      </c>
      <c r="J19" s="12" t="s">
        <v>32</v>
      </c>
      <c r="K19" s="12">
        <f>SUM(E8:E11)</f>
        <v>205</v>
      </c>
      <c r="L19" s="12" t="str">
        <f>LOWER(J19:J21)</f>
        <v>january</v>
      </c>
    </row>
    <row r="20" spans="2:12" ht="18" x14ac:dyDescent="0.35">
      <c r="B20" s="14"/>
      <c r="C20" s="20" t="s">
        <v>72</v>
      </c>
      <c r="D20" s="20" t="s">
        <v>76</v>
      </c>
      <c r="E20" s="20"/>
      <c r="F20" s="20"/>
      <c r="G20" s="20">
        <v>1000</v>
      </c>
      <c r="J20" s="12" t="s">
        <v>79</v>
      </c>
      <c r="K20" s="12">
        <f>SUM(E23:E26)</f>
        <v>244</v>
      </c>
      <c r="L20" s="12"/>
    </row>
    <row r="21" spans="2:12" ht="18" x14ac:dyDescent="0.35">
      <c r="B21" s="14"/>
      <c r="C21" s="20" t="s">
        <v>73</v>
      </c>
      <c r="D21" s="20"/>
      <c r="E21" s="20"/>
      <c r="F21" s="20"/>
      <c r="G21" s="20">
        <v>40000</v>
      </c>
      <c r="J21" s="12" t="s">
        <v>80</v>
      </c>
      <c r="K21" s="12">
        <f>SUM(E38:E41)</f>
        <v>236</v>
      </c>
      <c r="L21" s="12"/>
    </row>
    <row r="22" spans="2:12" ht="15.6" x14ac:dyDescent="0.3">
      <c r="B22" s="20"/>
      <c r="C22" s="20"/>
      <c r="D22" s="17"/>
      <c r="E22" s="20"/>
      <c r="F22" s="20"/>
      <c r="G22" s="20"/>
    </row>
    <row r="23" spans="2:12" ht="15.6" x14ac:dyDescent="0.3">
      <c r="B23" s="14"/>
      <c r="C23" s="20" t="s">
        <v>10</v>
      </c>
      <c r="D23" s="20" t="s">
        <v>4</v>
      </c>
      <c r="E23" s="20">
        <v>55</v>
      </c>
      <c r="F23" s="20">
        <v>60000</v>
      </c>
      <c r="G23" s="20">
        <v>3300000</v>
      </c>
    </row>
    <row r="24" spans="2:12" ht="15.6" x14ac:dyDescent="0.3">
      <c r="B24" s="14"/>
      <c r="C24" s="20" t="s">
        <v>13</v>
      </c>
      <c r="D24" s="20" t="s">
        <v>4</v>
      </c>
      <c r="E24" s="20">
        <v>50</v>
      </c>
      <c r="F24" s="20">
        <v>45000</v>
      </c>
      <c r="G24" s="20">
        <v>2250000</v>
      </c>
    </row>
    <row r="25" spans="2:12" ht="15.6" x14ac:dyDescent="0.3">
      <c r="B25" s="14"/>
      <c r="C25" s="20" t="s">
        <v>19</v>
      </c>
      <c r="D25" s="20" t="s">
        <v>4</v>
      </c>
      <c r="E25" s="20">
        <v>79</v>
      </c>
      <c r="F25" s="20">
        <v>26000</v>
      </c>
      <c r="G25" s="20">
        <v>2054000</v>
      </c>
    </row>
    <row r="26" spans="2:12" ht="15.6" x14ac:dyDescent="0.3">
      <c r="B26" s="14"/>
      <c r="C26" s="20" t="s">
        <v>16</v>
      </c>
      <c r="D26" s="20" t="s">
        <v>4</v>
      </c>
      <c r="E26" s="20">
        <v>60</v>
      </c>
      <c r="F26" s="20">
        <v>17000</v>
      </c>
      <c r="G26" s="20">
        <v>1020000</v>
      </c>
    </row>
    <row r="27" spans="2:12" ht="15.6" x14ac:dyDescent="0.3">
      <c r="B27" s="14"/>
      <c r="C27" s="20" t="s">
        <v>64</v>
      </c>
      <c r="D27" s="20" t="s">
        <v>74</v>
      </c>
      <c r="E27" s="20"/>
      <c r="F27" s="20"/>
      <c r="G27" s="20">
        <v>12000</v>
      </c>
    </row>
    <row r="28" spans="2:12" ht="15.6" x14ac:dyDescent="0.3">
      <c r="B28" s="14"/>
      <c r="C28" s="20" t="s">
        <v>65</v>
      </c>
      <c r="D28" s="20" t="s">
        <v>75</v>
      </c>
      <c r="E28" s="20"/>
      <c r="F28" s="20"/>
      <c r="G28" s="20">
        <v>8000</v>
      </c>
    </row>
    <row r="29" spans="2:12" ht="15.6" x14ac:dyDescent="0.3">
      <c r="B29" s="14" t="s">
        <v>79</v>
      </c>
      <c r="C29" s="20" t="s">
        <v>66</v>
      </c>
      <c r="D29" s="20" t="s">
        <v>74</v>
      </c>
      <c r="E29" s="20"/>
      <c r="F29" s="20"/>
      <c r="G29" s="20">
        <v>8000</v>
      </c>
    </row>
    <row r="30" spans="2:12" ht="15.6" x14ac:dyDescent="0.3">
      <c r="B30" s="14"/>
      <c r="C30" s="20" t="s">
        <v>67</v>
      </c>
      <c r="D30" s="20" t="s">
        <v>76</v>
      </c>
      <c r="E30" s="20"/>
      <c r="F30" s="20"/>
      <c r="G30" s="20">
        <v>1500</v>
      </c>
    </row>
    <row r="31" spans="2:12" ht="15.6" x14ac:dyDescent="0.3">
      <c r="B31" s="14"/>
      <c r="C31" s="20" t="s">
        <v>68</v>
      </c>
      <c r="D31" s="20" t="s">
        <v>77</v>
      </c>
      <c r="E31" s="20">
        <v>5</v>
      </c>
      <c r="F31" s="20">
        <v>30000</v>
      </c>
      <c r="G31" s="20">
        <v>150000</v>
      </c>
    </row>
    <row r="32" spans="2:12" ht="15.6" x14ac:dyDescent="0.3">
      <c r="B32" s="14"/>
      <c r="C32" s="20" t="s">
        <v>69</v>
      </c>
      <c r="D32" s="20" t="s">
        <v>77</v>
      </c>
      <c r="E32" s="20"/>
      <c r="F32" s="20"/>
      <c r="G32" s="20">
        <v>20000</v>
      </c>
    </row>
    <row r="33" spans="2:7" ht="15.6" x14ac:dyDescent="0.3">
      <c r="B33" s="14"/>
      <c r="C33" s="20" t="s">
        <v>70</v>
      </c>
      <c r="D33" s="20" t="s">
        <v>76</v>
      </c>
      <c r="E33" s="20"/>
      <c r="F33" s="20"/>
      <c r="G33" s="20">
        <v>3000</v>
      </c>
    </row>
    <row r="34" spans="2:7" ht="15.6" x14ac:dyDescent="0.3">
      <c r="B34" s="14"/>
      <c r="C34" s="20" t="s">
        <v>71</v>
      </c>
      <c r="D34" s="20" t="s">
        <v>78</v>
      </c>
      <c r="E34" s="20"/>
      <c r="F34" s="20"/>
      <c r="G34" s="20">
        <v>1000</v>
      </c>
    </row>
    <row r="35" spans="2:7" ht="15.6" x14ac:dyDescent="0.3">
      <c r="B35" s="14"/>
      <c r="C35" s="20" t="s">
        <v>72</v>
      </c>
      <c r="D35" s="20" t="s">
        <v>76</v>
      </c>
      <c r="E35" s="20"/>
      <c r="F35" s="20"/>
      <c r="G35" s="20">
        <v>800</v>
      </c>
    </row>
    <row r="36" spans="2:7" ht="15.6" x14ac:dyDescent="0.3">
      <c r="B36" s="14"/>
      <c r="C36" s="20" t="s">
        <v>73</v>
      </c>
      <c r="D36" s="20"/>
      <c r="E36" s="20"/>
      <c r="F36" s="20"/>
      <c r="G36" s="20">
        <v>1170000</v>
      </c>
    </row>
    <row r="37" spans="2:7" ht="15.6" x14ac:dyDescent="0.3">
      <c r="B37" s="20"/>
      <c r="C37" s="20"/>
      <c r="D37" s="20"/>
      <c r="E37" s="20"/>
      <c r="F37" s="20"/>
      <c r="G37" s="20"/>
    </row>
    <row r="38" spans="2:7" ht="15.6" x14ac:dyDescent="0.3">
      <c r="B38" s="14"/>
      <c r="C38" s="20" t="s">
        <v>10</v>
      </c>
      <c r="D38" s="20" t="s">
        <v>4</v>
      </c>
      <c r="E38" s="20">
        <v>67</v>
      </c>
      <c r="F38" s="20">
        <v>60000</v>
      </c>
      <c r="G38" s="20">
        <v>4020000</v>
      </c>
    </row>
    <row r="39" spans="2:7" ht="15.6" x14ac:dyDescent="0.3">
      <c r="B39" s="14"/>
      <c r="C39" s="20" t="s">
        <v>13</v>
      </c>
      <c r="D39" s="20" t="s">
        <v>4</v>
      </c>
      <c r="E39" s="20">
        <v>41</v>
      </c>
      <c r="F39" s="20">
        <v>45000</v>
      </c>
      <c r="G39" s="20">
        <v>1845000</v>
      </c>
    </row>
    <row r="40" spans="2:7" ht="15.6" x14ac:dyDescent="0.3">
      <c r="B40" s="14"/>
      <c r="C40" s="20" t="s">
        <v>19</v>
      </c>
      <c r="D40" s="20" t="s">
        <v>4</v>
      </c>
      <c r="E40" s="20">
        <v>70</v>
      </c>
      <c r="F40" s="20">
        <v>26000</v>
      </c>
      <c r="G40" s="20">
        <v>1820000</v>
      </c>
    </row>
    <row r="41" spans="2:7" ht="15.6" x14ac:dyDescent="0.3">
      <c r="B41" s="14"/>
      <c r="C41" s="20" t="s">
        <v>16</v>
      </c>
      <c r="D41" s="20" t="s">
        <v>4</v>
      </c>
      <c r="E41" s="20">
        <v>58</v>
      </c>
      <c r="F41" s="20">
        <v>17000</v>
      </c>
      <c r="G41" s="20">
        <v>986000</v>
      </c>
    </row>
    <row r="42" spans="2:7" ht="15.6" x14ac:dyDescent="0.3">
      <c r="B42" s="14"/>
      <c r="C42" s="20" t="s">
        <v>64</v>
      </c>
      <c r="D42" s="20" t="s">
        <v>74</v>
      </c>
      <c r="E42" s="20"/>
      <c r="F42" s="20"/>
      <c r="G42" s="20">
        <v>13000</v>
      </c>
    </row>
    <row r="43" spans="2:7" ht="15.6" x14ac:dyDescent="0.3">
      <c r="B43" s="14"/>
      <c r="C43" s="20" t="s">
        <v>65</v>
      </c>
      <c r="D43" s="20" t="s">
        <v>75</v>
      </c>
      <c r="E43" s="20"/>
      <c r="F43" s="20"/>
      <c r="G43" s="20">
        <v>2000</v>
      </c>
    </row>
    <row r="44" spans="2:7" ht="15.6" x14ac:dyDescent="0.3">
      <c r="B44" s="14" t="s">
        <v>80</v>
      </c>
      <c r="C44" s="20" t="s">
        <v>66</v>
      </c>
      <c r="D44" s="20" t="s">
        <v>74</v>
      </c>
      <c r="E44" s="20"/>
      <c r="F44" s="20"/>
      <c r="G44" s="20">
        <v>8000</v>
      </c>
    </row>
    <row r="45" spans="2:7" ht="15.6" x14ac:dyDescent="0.3">
      <c r="B45" s="14"/>
      <c r="C45" s="20" t="s">
        <v>67</v>
      </c>
      <c r="D45" s="20" t="s">
        <v>76</v>
      </c>
      <c r="E45" s="20"/>
      <c r="F45" s="20"/>
      <c r="G45" s="20">
        <v>1500</v>
      </c>
    </row>
    <row r="46" spans="2:7" ht="15.6" x14ac:dyDescent="0.3">
      <c r="B46" s="14"/>
      <c r="C46" s="20" t="s">
        <v>68</v>
      </c>
      <c r="D46" s="20" t="s">
        <v>77</v>
      </c>
      <c r="E46" s="20">
        <v>5</v>
      </c>
      <c r="F46" s="20">
        <v>30000</v>
      </c>
      <c r="G46" s="20">
        <v>150000</v>
      </c>
    </row>
    <row r="47" spans="2:7" ht="15.6" x14ac:dyDescent="0.3">
      <c r="B47" s="14"/>
      <c r="C47" s="20" t="s">
        <v>69</v>
      </c>
      <c r="D47" s="20" t="s">
        <v>77</v>
      </c>
      <c r="E47" s="20"/>
      <c r="F47" s="20"/>
      <c r="G47" s="20">
        <v>20000</v>
      </c>
    </row>
    <row r="48" spans="2:7" ht="15.6" x14ac:dyDescent="0.3">
      <c r="B48" s="14"/>
      <c r="C48" s="20" t="s">
        <v>70</v>
      </c>
      <c r="D48" s="20" t="s">
        <v>76</v>
      </c>
      <c r="E48" s="20"/>
      <c r="F48" s="20"/>
      <c r="G48" s="20">
        <v>2000</v>
      </c>
    </row>
    <row r="49" spans="2:7" ht="15.6" x14ac:dyDescent="0.3">
      <c r="B49" s="14"/>
      <c r="C49" s="20" t="s">
        <v>71</v>
      </c>
      <c r="D49" s="20" t="s">
        <v>78</v>
      </c>
      <c r="E49" s="20"/>
      <c r="F49" s="20"/>
      <c r="G49" s="20">
        <v>7000</v>
      </c>
    </row>
    <row r="50" spans="2:7" ht="15.6" x14ac:dyDescent="0.3">
      <c r="B50" s="14"/>
      <c r="C50" s="20" t="s">
        <v>72</v>
      </c>
      <c r="D50" s="20" t="s">
        <v>76</v>
      </c>
      <c r="E50" s="20"/>
      <c r="F50" s="20"/>
      <c r="G50" s="20">
        <v>1200</v>
      </c>
    </row>
    <row r="51" spans="2:7" ht="15.6" x14ac:dyDescent="0.3">
      <c r="B51" s="14"/>
      <c r="C51" s="20" t="s">
        <v>73</v>
      </c>
      <c r="D51" s="20"/>
      <c r="E51" s="20"/>
      <c r="F51" s="20"/>
      <c r="G51" s="20">
        <v>110000</v>
      </c>
    </row>
    <row r="52" spans="2:7" ht="15.6" x14ac:dyDescent="0.3">
      <c r="B52" s="20"/>
      <c r="C52" s="20"/>
      <c r="D52" s="20"/>
      <c r="E52" s="20"/>
      <c r="F52" s="20"/>
      <c r="G52" s="20"/>
    </row>
    <row r="53" spans="2:7" ht="15.6" x14ac:dyDescent="0.3">
      <c r="B53" s="20"/>
      <c r="C53" s="20"/>
      <c r="D53" s="20"/>
      <c r="E53" s="20"/>
      <c r="F53" s="20"/>
      <c r="G53" s="20"/>
    </row>
  </sheetData>
  <conditionalFormatting sqref="N9:N11">
    <cfRule type="containsText" dxfId="3" priority="1" operator="containsText" text="Profit">
      <formula>NOT(ISERROR(SEARCH("Profit",N9)))</formula>
    </cfRule>
    <cfRule type="expression" dxfId="2" priority="4">
      <formula>$N$9</formula>
    </cfRule>
    <cfRule type="expression" priority="5">
      <formula>"Profit ""GREEN"" Loss ""RED"""</formula>
    </cfRule>
  </conditionalFormatting>
  <conditionalFormatting sqref="N10">
    <cfRule type="containsText" dxfId="1" priority="3" operator="containsText" text="Loss">
      <formula>NOT(ISERROR(SEARCH("Loss",N10)))</formula>
    </cfRule>
  </conditionalFormatting>
  <conditionalFormatting sqref="N9">
    <cfRule type="containsText" dxfId="0" priority="2" operator="containsText" text="Profit">
      <formula>NOT(ISERROR(SEARCH("Profit",N9)))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3:H19"/>
  <sheetViews>
    <sheetView topLeftCell="A11" zoomScale="85" zoomScaleNormal="85" workbookViewId="0">
      <selection activeCell="N22" sqref="N22"/>
    </sheetView>
  </sheetViews>
  <sheetFormatPr defaultRowHeight="14.4" x14ac:dyDescent="0.3"/>
  <cols>
    <col min="5" max="5" width="13.44140625" customWidth="1"/>
    <col min="6" max="6" width="20.44140625" bestFit="1" customWidth="1"/>
    <col min="7" max="7" width="17.33203125" customWidth="1"/>
    <col min="8" max="8" width="21.33203125" customWidth="1"/>
  </cols>
  <sheetData>
    <row r="3" spans="5:8" ht="15.6" x14ac:dyDescent="0.3">
      <c r="E3" s="11" t="s">
        <v>87</v>
      </c>
      <c r="F3" s="10"/>
      <c r="G3" s="4"/>
      <c r="H3" s="4"/>
    </row>
    <row r="4" spans="5:8" ht="15.6" x14ac:dyDescent="0.3">
      <c r="E4" s="10" t="s">
        <v>86</v>
      </c>
      <c r="F4" s="10"/>
      <c r="G4" s="4"/>
      <c r="H4" s="4"/>
    </row>
    <row r="6" spans="5:8" ht="18" x14ac:dyDescent="0.35">
      <c r="E6" s="50"/>
      <c r="F6" s="51" t="s">
        <v>88</v>
      </c>
      <c r="G6" s="50"/>
      <c r="H6" s="50"/>
    </row>
    <row r="7" spans="5:8" ht="18" x14ac:dyDescent="0.35">
      <c r="E7" s="21" t="s">
        <v>84</v>
      </c>
      <c r="F7" s="21" t="s">
        <v>89</v>
      </c>
      <c r="G7" s="21" t="s">
        <v>36</v>
      </c>
      <c r="H7" s="21" t="s">
        <v>90</v>
      </c>
    </row>
    <row r="8" spans="5:8" ht="18" x14ac:dyDescent="0.35">
      <c r="E8" s="12" t="s">
        <v>32</v>
      </c>
      <c r="F8" s="12">
        <v>9288500</v>
      </c>
      <c r="G8" s="12">
        <v>8750000</v>
      </c>
      <c r="H8" s="12">
        <v>-538500</v>
      </c>
    </row>
    <row r="9" spans="5:8" ht="18" x14ac:dyDescent="0.35">
      <c r="E9" s="12" t="s">
        <v>79</v>
      </c>
      <c r="F9" s="12">
        <v>9744300</v>
      </c>
      <c r="G9" s="12">
        <v>9920000</v>
      </c>
      <c r="H9" s="12">
        <v>175700</v>
      </c>
    </row>
    <row r="10" spans="5:8" ht="18" x14ac:dyDescent="0.35">
      <c r="E10" s="12" t="s">
        <v>80</v>
      </c>
      <c r="F10" s="12">
        <v>8904700</v>
      </c>
      <c r="G10" s="12">
        <v>10000000</v>
      </c>
      <c r="H10" s="12">
        <v>1095300</v>
      </c>
    </row>
    <row r="11" spans="5:8" ht="18" x14ac:dyDescent="0.35">
      <c r="E11" s="12" t="s">
        <v>91</v>
      </c>
      <c r="F11" s="12">
        <v>7345200</v>
      </c>
      <c r="G11" s="12">
        <v>7957400</v>
      </c>
      <c r="H11" s="12">
        <v>612200</v>
      </c>
    </row>
    <row r="12" spans="5:8" ht="18" x14ac:dyDescent="0.35">
      <c r="E12" s="12" t="s">
        <v>92</v>
      </c>
      <c r="F12" s="12">
        <v>8987000</v>
      </c>
      <c r="G12" s="12">
        <v>9876500</v>
      </c>
      <c r="H12" s="12">
        <v>889500</v>
      </c>
    </row>
    <row r="13" spans="5:8" ht="18" x14ac:dyDescent="0.35">
      <c r="E13" s="12" t="s">
        <v>93</v>
      </c>
      <c r="F13" s="12">
        <v>5215400</v>
      </c>
      <c r="G13" s="12">
        <v>5164500</v>
      </c>
      <c r="H13" s="12">
        <v>-50900</v>
      </c>
    </row>
    <row r="14" spans="5:8" ht="18" x14ac:dyDescent="0.35">
      <c r="E14" s="12" t="s">
        <v>94</v>
      </c>
      <c r="F14" s="12">
        <v>9976500</v>
      </c>
      <c r="G14" s="12">
        <v>11543600</v>
      </c>
      <c r="H14" s="12">
        <v>1567100</v>
      </c>
    </row>
    <row r="15" spans="5:8" ht="18" x14ac:dyDescent="0.35">
      <c r="E15" s="12" t="s">
        <v>95</v>
      </c>
      <c r="F15" s="12">
        <v>7976700</v>
      </c>
      <c r="G15" s="12">
        <v>8087900</v>
      </c>
      <c r="H15" s="12">
        <v>111200</v>
      </c>
    </row>
    <row r="16" spans="5:8" ht="18" x14ac:dyDescent="0.35">
      <c r="E16" s="12" t="s">
        <v>96</v>
      </c>
      <c r="F16" s="12">
        <v>9879000</v>
      </c>
      <c r="G16" s="12">
        <v>9969800</v>
      </c>
      <c r="H16" s="12">
        <v>90800</v>
      </c>
    </row>
    <row r="17" spans="5:8" ht="18" x14ac:dyDescent="0.35">
      <c r="E17" s="12" t="s">
        <v>97</v>
      </c>
      <c r="F17" s="12">
        <v>6234800</v>
      </c>
      <c r="G17" s="12">
        <v>7024000</v>
      </c>
      <c r="H17" s="12">
        <v>789200</v>
      </c>
    </row>
    <row r="18" spans="5:8" ht="18" x14ac:dyDescent="0.35">
      <c r="E18" s="12" t="s">
        <v>98</v>
      </c>
      <c r="F18" s="12">
        <v>4534800</v>
      </c>
      <c r="G18" s="12">
        <v>4809300</v>
      </c>
      <c r="H18" s="12">
        <v>274500</v>
      </c>
    </row>
    <row r="19" spans="5:8" ht="18" x14ac:dyDescent="0.35">
      <c r="E19" s="12" t="s">
        <v>99</v>
      </c>
      <c r="F19" s="12">
        <v>8348700</v>
      </c>
      <c r="G19" s="12">
        <v>8834800</v>
      </c>
      <c r="H19" s="12">
        <v>486100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98" zoomScaleNormal="98" workbookViewId="0">
      <selection activeCell="E11" sqref="E11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F.Zuhura</cp:lastModifiedBy>
  <dcterms:created xsi:type="dcterms:W3CDTF">2024-05-29T21:50:26Z</dcterms:created>
  <dcterms:modified xsi:type="dcterms:W3CDTF">2024-10-03T05:24:40Z</dcterms:modified>
</cp:coreProperties>
</file>