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bsd405-my.sharepoint.com/personal/s-khuum_bsd405_org/Documents/"/>
    </mc:Choice>
  </mc:AlternateContent>
  <xr:revisionPtr revIDLastSave="87" documentId="8_{FF209A6D-6B26-4633-83BA-592B29E41FFF}" xr6:coauthVersionLast="47" xr6:coauthVersionMax="47" xr10:uidLastSave="{3297C766-19C6-4B3F-B281-B604D8E719EC}"/>
  <bookViews>
    <workbookView xWindow="-110" yWindow="-110" windowWidth="19420" windowHeight="10300"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I5" i="11" s="1"/>
  <c r="I4" i="11" s="1"/>
  <c r="AL5" i="11" l="1"/>
  <c r="AM5" i="11" s="1"/>
  <c r="AN5" i="11" s="1"/>
  <c r="AO5" i="11" s="1"/>
  <c r="AP5" i="11" s="1"/>
  <c r="J5" i="11"/>
  <c r="K5" i="11" s="1"/>
  <c r="X5" i="11"/>
  <c r="Y5" i="11" s="1"/>
  <c r="Z5" i="11" s="1"/>
  <c r="AA5" i="11" s="1"/>
  <c r="AB5" i="11" s="1"/>
  <c r="W4" i="11"/>
  <c r="L5" i="11" l="1"/>
  <c r="M5" i="11" s="1"/>
  <c r="N5" i="11" s="1"/>
  <c r="O5" i="11" s="1"/>
  <c r="P5" i="11" s="1"/>
  <c r="AQ5" i="11"/>
  <c r="H7" i="11"/>
  <c r="AC5" i="11" l="1"/>
  <c r="E9" i="11"/>
  <c r="F9" i="11" s="1"/>
  <c r="AD5" i="11" l="1"/>
  <c r="AE5" i="11" s="1"/>
  <c r="AF5" i="11" s="1"/>
  <c r="AG5" i="11" s="1"/>
  <c r="AH5" i="11" s="1"/>
  <c r="AI5" i="11" s="1"/>
  <c r="AJ5" i="11" s="1"/>
  <c r="E10" i="11"/>
  <c r="F10" i="11" s="1"/>
  <c r="H31" i="11"/>
  <c r="H8" i="11"/>
  <c r="E11" i="11" l="1"/>
  <c r="F11" i="11" s="1"/>
  <c r="Q5" i="11"/>
  <c r="R5" i="11" s="1"/>
  <c r="S5" i="11" s="1"/>
  <c r="T5" i="11" s="1"/>
  <c r="U5" i="11" s="1"/>
  <c r="V5" i="11" s="1"/>
  <c r="H9" i="11"/>
  <c r="E19" i="11" l="1"/>
  <c r="F19" i="11" s="1"/>
  <c r="E25" i="11"/>
  <c r="E13" i="11"/>
  <c r="F13" i="11" s="1"/>
  <c r="H12" i="11"/>
  <c r="H11" i="11"/>
  <c r="H10" i="11"/>
  <c r="P4" i="11"/>
  <c r="F25" i="11" l="1"/>
  <c r="E26" i="11" s="1"/>
  <c r="F26" i="11" s="1"/>
  <c r="E20" i="11"/>
  <c r="F20" i="11" s="1"/>
  <c r="H19" i="11"/>
  <c r="E14" i="11"/>
  <c r="F14" i="11" s="1"/>
  <c r="H24" i="11"/>
  <c r="H30" i="11"/>
  <c r="E27" i="11" l="1"/>
  <c r="F27" i="11" s="1"/>
  <c r="E28" i="11" s="1"/>
  <c r="F28" i="11" s="1"/>
  <c r="E29" i="11" s="1"/>
  <c r="H25" i="11"/>
  <c r="E21" i="11"/>
  <c r="H14" i="11"/>
  <c r="H13" i="11"/>
  <c r="H27" i="11" l="1"/>
  <c r="H26" i="11"/>
  <c r="H20" i="11"/>
  <c r="F21" i="11"/>
  <c r="E22" i="11" s="1"/>
  <c r="F22" i="11" s="1"/>
  <c r="H22" i="11" s="1"/>
  <c r="E23" i="11"/>
  <c r="E15" i="11"/>
  <c r="F15" i="11" s="1"/>
  <c r="H28" i="11"/>
  <c r="F29" i="11"/>
  <c r="H29" i="11" s="1"/>
  <c r="AD4" i="11"/>
  <c r="H21" i="11" l="1"/>
  <c r="F23" i="11"/>
  <c r="H23" i="11" s="1"/>
  <c r="H15" i="11"/>
  <c r="E16" i="11" l="1"/>
  <c r="H18" i="11"/>
  <c r="AK4" i="11"/>
  <c r="E17" i="11" l="1"/>
  <c r="F16" i="11"/>
  <c r="H16" i="11" s="1"/>
  <c r="F17" i="11" l="1"/>
  <c r="H17" i="11" s="1"/>
</calcChain>
</file>

<file path=xl/sharedStrings.xml><?xml version="1.0" encoding="utf-8"?>
<sst xmlns="http://schemas.openxmlformats.org/spreadsheetml/2006/main" count="52" uniqueCount="30">
  <si>
    <t>Project start:</t>
  </si>
  <si>
    <t>Sean, Bernard, and Maggie</t>
  </si>
  <si>
    <t>Project Schedule</t>
  </si>
  <si>
    <t>TASK</t>
  </si>
  <si>
    <t>ASSIGNED TO</t>
  </si>
  <si>
    <t>PROGRESS</t>
  </si>
  <si>
    <t>START</t>
  </si>
  <si>
    <t>END</t>
  </si>
  <si>
    <t xml:space="preserve">Do not delete this row. This row is hidden to preserve a formula that is used to highlight the current day within the project schedule. </t>
  </si>
  <si>
    <t>Initiation</t>
  </si>
  <si>
    <t>Define plans</t>
  </si>
  <si>
    <t>All</t>
  </si>
  <si>
    <t xml:space="preserve">Studies </t>
  </si>
  <si>
    <t>Establish work distribution</t>
  </si>
  <si>
    <t>Maggie</t>
  </si>
  <si>
    <t>//////</t>
  </si>
  <si>
    <t>Sean</t>
  </si>
  <si>
    <t>Bernard</t>
  </si>
  <si>
    <t>////////</t>
  </si>
  <si>
    <t>Insert new rows ABOVE this one</t>
  </si>
  <si>
    <t>Drawing Interface Design</t>
  </si>
  <si>
    <t>Drawing Interface Implementation</t>
  </si>
  <si>
    <t>////</t>
  </si>
  <si>
    <t>Server Set-up</t>
  </si>
  <si>
    <t>Log in Screen Design</t>
  </si>
  <si>
    <t>Log in Screen Implementation</t>
  </si>
  <si>
    <t>Drawing App Project</t>
  </si>
  <si>
    <t>Start: Beginning of Second Semester, End: End of Year</t>
  </si>
  <si>
    <t xml:space="preserve">Create Account </t>
  </si>
  <si>
    <t xml:space="preserve">Data Collection and Storage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</si>
</sst>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18">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7" fillId="12" borderId="15" xfId="0" applyNumberFormat="1" applyFont="1" applyFill="1" applyBorder="1" applyAlignment="1">
      <alignment horizontal="center" vertical="center"/>
    </xf>
    <xf numFmtId="167" fontId="17" fillId="12" borderId="13" xfId="0" applyNumberFormat="1" applyFont="1" applyFill="1" applyBorder="1" applyAlignment="1">
      <alignment horizontal="center" vertical="center"/>
    </xf>
    <xf numFmtId="167" fontId="17" fillId="12" borderId="14" xfId="0" applyNumberFormat="1" applyFont="1" applyFill="1" applyBorder="1" applyAlignment="1">
      <alignment horizontal="center" vertical="center"/>
    </xf>
    <xf numFmtId="0" fontId="15" fillId="0" borderId="0" xfId="0" applyFont="1"/>
    <xf numFmtId="0" fontId="15" fillId="0" borderId="0" xfId="0" applyFont="1" applyAlignment="1">
      <alignment wrapText="1"/>
    </xf>
    <xf numFmtId="0" fontId="18"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4" fontId="15"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5" fillId="3" borderId="5" xfId="12" applyFont="1" applyFill="1" applyBorder="1">
      <alignment horizontal="left" vertical="center" indent="2"/>
    </xf>
    <xf numFmtId="0" fontId="15" fillId="3" borderId="5" xfId="11" applyFont="1" applyFill="1" applyBorder="1" applyAlignment="1">
      <alignment vertical="center"/>
    </xf>
    <xf numFmtId="9" fontId="1" fillId="3" borderId="5" xfId="2" applyFont="1" applyFill="1" applyBorder="1" applyAlignment="1">
      <alignment horizontal="center" vertical="center"/>
    </xf>
    <xf numFmtId="164" fontId="15" fillId="3" borderId="5" xfId="10" applyFont="1" applyFill="1" applyBorder="1">
      <alignment horizontal="center" vertical="center"/>
    </xf>
    <xf numFmtId="0" fontId="4" fillId="0" borderId="3" xfId="0" applyFont="1" applyBorder="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4" fontId="15" fillId="3" borderId="6" xfId="10" applyFont="1" applyFill="1" applyBorder="1">
      <alignment horizontal="center" vertical="center"/>
    </xf>
    <xf numFmtId="0" fontId="4" fillId="0" borderId="3" xfId="0" applyFont="1" applyBorder="1" applyAlignment="1">
      <alignment horizontal="right" vertical="center"/>
    </xf>
    <xf numFmtId="0" fontId="18"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4" fontId="15"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5" fillId="4" borderId="4" xfId="12" applyFont="1" applyFill="1" applyBorder="1">
      <alignment horizontal="left" vertical="center" indent="2"/>
    </xf>
    <xf numFmtId="0" fontId="15" fillId="4" borderId="4" xfId="11" applyFont="1" applyFill="1" applyBorder="1" applyAlignment="1">
      <alignment vertical="center"/>
    </xf>
    <xf numFmtId="9" fontId="1" fillId="4" borderId="4" xfId="2" applyFont="1" applyFill="1" applyBorder="1" applyAlignment="1">
      <alignment horizontal="center" vertical="center"/>
    </xf>
    <xf numFmtId="164" fontId="15" fillId="4" borderId="4" xfId="10" applyFont="1" applyFill="1" applyBorder="1">
      <alignment horizontal="center" vertical="center"/>
    </xf>
    <xf numFmtId="0" fontId="18"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4" fontId="15"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15" fillId="5" borderId="7" xfId="12" applyFont="1" applyFill="1" applyBorder="1">
      <alignment horizontal="left" vertical="center" indent="2"/>
    </xf>
    <xf numFmtId="0" fontId="15" fillId="5" borderId="7" xfId="11" applyFont="1" applyFill="1" applyBorder="1" applyAlignment="1">
      <alignment vertical="center"/>
    </xf>
    <xf numFmtId="9" fontId="1" fillId="5" borderId="7" xfId="2" applyFont="1" applyFill="1" applyBorder="1" applyAlignment="1">
      <alignment horizontal="center" vertical="center"/>
    </xf>
    <xf numFmtId="164" fontId="15" fillId="5" borderId="7" xfId="10" applyFont="1" applyFill="1" applyBorder="1">
      <alignment horizontal="center" vertical="center"/>
    </xf>
    <xf numFmtId="0" fontId="18"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4" fontId="15"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9" xfId="0" applyFont="1" applyBorder="1" applyAlignment="1">
      <alignment vertical="center"/>
    </xf>
    <xf numFmtId="0" fontId="15" fillId="10" borderId="8" xfId="12" applyFont="1" applyFill="1" applyBorder="1">
      <alignment horizontal="left" vertical="center" indent="2"/>
    </xf>
    <xf numFmtId="0" fontId="15" fillId="10" borderId="8" xfId="11" applyFont="1" applyFill="1" applyBorder="1" applyAlignment="1">
      <alignment vertical="center"/>
    </xf>
    <xf numFmtId="9" fontId="1" fillId="10" borderId="8" xfId="2" applyFont="1" applyFill="1" applyBorder="1" applyAlignment="1">
      <alignment horizontal="center" vertical="center"/>
    </xf>
    <xf numFmtId="164" fontId="15" fillId="10" borderId="8"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4" fontId="15" fillId="0" borderId="0" xfId="10" applyFont="1" applyBorder="1">
      <alignment horizontal="center" vertical="center"/>
    </xf>
    <xf numFmtId="0" fontId="19" fillId="2" borderId="0" xfId="0" applyFont="1" applyFill="1" applyAlignment="1">
      <alignment horizontal="left" vertical="center" indent="1"/>
    </xf>
    <xf numFmtId="0" fontId="19" fillId="2" borderId="0" xfId="0" applyFont="1" applyFill="1" applyAlignment="1">
      <alignment vertical="center"/>
    </xf>
    <xf numFmtId="9" fontId="1" fillId="2" borderId="0" xfId="2" applyFont="1" applyFill="1" applyBorder="1" applyAlignment="1">
      <alignment horizontal="center" vertical="center"/>
    </xf>
    <xf numFmtId="164" fontId="20"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1" fillId="0" borderId="0" xfId="6" applyFont="1" applyAlignment="1">
      <alignment horizontal="left" vertical="center" indent="1"/>
    </xf>
    <xf numFmtId="0" fontId="21" fillId="0" borderId="0" xfId="7" applyFont="1" applyAlignment="1">
      <alignment horizontal="left" vertical="center" indent="1"/>
    </xf>
    <xf numFmtId="0" fontId="24" fillId="0" borderId="0" xfId="5" applyFont="1" applyAlignment="1">
      <alignment horizontal="left"/>
    </xf>
    <xf numFmtId="0" fontId="4" fillId="0" borderId="17" xfId="0" applyFont="1" applyBorder="1" applyAlignment="1">
      <alignment vertical="center"/>
    </xf>
    <xf numFmtId="0" fontId="4" fillId="0" borderId="3" xfId="0" applyFont="1" applyBorder="1" applyAlignment="1">
      <alignment horizontal="center" vertical="center"/>
    </xf>
    <xf numFmtId="166" fontId="15" fillId="2" borderId="13" xfId="0" applyNumberFormat="1" applyFont="1" applyFill="1" applyBorder="1" applyAlignment="1">
      <alignment horizontal="center" vertical="center" wrapText="1"/>
    </xf>
    <xf numFmtId="166" fontId="15" fillId="2" borderId="11" xfId="0" applyNumberFormat="1" applyFont="1" applyFill="1" applyBorder="1" applyAlignment="1">
      <alignment horizontal="center" vertical="center" wrapText="1"/>
    </xf>
    <xf numFmtId="0" fontId="4" fillId="0" borderId="17" xfId="0" applyFont="1" applyBorder="1" applyAlignment="1">
      <alignment horizontal="center" vertical="center"/>
    </xf>
    <xf numFmtId="0" fontId="4" fillId="0" borderId="9" xfId="0" applyFont="1" applyBorder="1" applyAlignment="1">
      <alignment horizontal="center" vertical="center"/>
    </xf>
    <xf numFmtId="0" fontId="16" fillId="11" borderId="12" xfId="0" applyFont="1" applyFill="1" applyBorder="1" applyAlignment="1">
      <alignment horizontal="center" vertical="center"/>
    </xf>
    <xf numFmtId="0" fontId="4" fillId="2" borderId="16" xfId="0" applyFont="1" applyFill="1" applyBorder="1"/>
    <xf numFmtId="0" fontId="22" fillId="0" borderId="0" xfId="0" applyFont="1" applyAlignment="1">
      <alignment horizontal="left"/>
    </xf>
    <xf numFmtId="0" fontId="23" fillId="0" borderId="0" xfId="0" applyFont="1"/>
    <xf numFmtId="165" fontId="22" fillId="0" borderId="0" xfId="9" applyFont="1" applyBorder="1" applyAlignment="1">
      <alignment horizontal="left"/>
    </xf>
    <xf numFmtId="0" fontId="21" fillId="0" borderId="0" xfId="8" applyFont="1" applyAlignment="1">
      <alignment horizontal="left"/>
    </xf>
    <xf numFmtId="0" fontId="4" fillId="0" borderId="0" xfId="0" applyFont="1"/>
    <xf numFmtId="0" fontId="9" fillId="0" borderId="0" xfId="3" applyAlignment="1">
      <alignment wrapText="1"/>
    </xf>
    <xf numFmtId="0" fontId="16" fillId="11" borderId="12" xfId="0" applyFont="1" applyFill="1" applyBorder="1" applyAlignment="1">
      <alignment horizontal="left" vertical="center" indent="1"/>
    </xf>
    <xf numFmtId="0" fontId="4" fillId="2" borderId="16" xfId="0" applyFont="1" applyFill="1" applyBorder="1" applyAlignment="1">
      <alignment horizontal="left" indent="1"/>
    </xf>
    <xf numFmtId="0" fontId="16" fillId="11" borderId="12"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3">
    <dxf>
      <fill>
        <patternFill>
          <bgColor theme="8"/>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topLeftCell="A4" zoomScale="73" zoomScaleNormal="86" zoomScalePageLayoutView="70" workbookViewId="0">
      <selection activeCell="B22" sqref="B22"/>
    </sheetView>
  </sheetViews>
  <sheetFormatPr defaultColWidth="8.75" defaultRowHeight="30" customHeight="1" x14ac:dyDescent="0.3"/>
  <cols>
    <col min="1" max="1" width="2.75" style="7"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 min="66" max="71" width="8.75" customWidth="1"/>
  </cols>
  <sheetData>
    <row r="1" spans="1:45" ht="90" customHeight="1" x14ac:dyDescent="1.7">
      <c r="A1" s="8"/>
      <c r="B1" s="87" t="s">
        <v>26</v>
      </c>
      <c r="C1" s="12"/>
      <c r="D1" s="13"/>
      <c r="E1" s="14"/>
      <c r="F1" s="15"/>
      <c r="H1" s="1"/>
      <c r="I1" s="99" t="s">
        <v>0</v>
      </c>
      <c r="J1" s="100"/>
      <c r="K1" s="100"/>
      <c r="L1" s="100"/>
      <c r="M1" s="100"/>
      <c r="N1" s="100"/>
      <c r="O1" s="100"/>
      <c r="P1" s="18"/>
      <c r="Q1" s="98">
        <f>DATE(2025,2,2)</f>
        <v>45690</v>
      </c>
      <c r="R1" s="97"/>
      <c r="S1" s="97"/>
      <c r="T1" s="97"/>
      <c r="U1" s="97"/>
      <c r="V1" s="97"/>
      <c r="W1" s="97"/>
      <c r="X1" s="97"/>
      <c r="Y1" s="97"/>
      <c r="Z1" s="97"/>
    </row>
    <row r="2" spans="1:45" ht="30" customHeight="1" x14ac:dyDescent="0.7">
      <c r="B2" s="85" t="s">
        <v>1</v>
      </c>
      <c r="C2" s="86"/>
      <c r="D2" s="16"/>
      <c r="E2" s="17"/>
      <c r="F2" s="16"/>
      <c r="I2" s="99"/>
      <c r="J2" s="100"/>
      <c r="K2" s="100"/>
      <c r="L2" s="100"/>
      <c r="M2" s="100"/>
      <c r="N2" s="100"/>
      <c r="O2" s="100"/>
      <c r="P2" s="18"/>
      <c r="Q2" s="96"/>
      <c r="R2" s="97"/>
      <c r="S2" s="97"/>
      <c r="T2" s="97"/>
      <c r="U2" s="97"/>
      <c r="V2" s="97"/>
      <c r="W2" s="97"/>
      <c r="X2" s="97"/>
      <c r="Y2" s="97"/>
      <c r="Z2" s="97"/>
    </row>
    <row r="3" spans="1:45" s="20" customFormat="1" ht="30" customHeight="1" x14ac:dyDescent="0.3">
      <c r="A3" s="7"/>
      <c r="B3" s="19" t="s">
        <v>2</v>
      </c>
      <c r="D3" s="21"/>
      <c r="E3" s="22"/>
    </row>
    <row r="4" spans="1:45" s="20" customFormat="1" ht="30" customHeight="1" x14ac:dyDescent="0.3">
      <c r="A4" s="8"/>
      <c r="B4" s="23" t="s">
        <v>27</v>
      </c>
      <c r="E4" s="24"/>
      <c r="I4" s="90">
        <f>I5</f>
        <v>45690</v>
      </c>
      <c r="J4" s="91"/>
      <c r="K4" s="91"/>
      <c r="L4" s="91"/>
      <c r="M4" s="91"/>
      <c r="N4" s="91"/>
      <c r="O4" s="91"/>
      <c r="P4" s="91">
        <f>P5</f>
        <v>45720</v>
      </c>
      <c r="Q4" s="91"/>
      <c r="R4" s="91"/>
      <c r="S4" s="91"/>
      <c r="T4" s="91"/>
      <c r="U4" s="91"/>
      <c r="V4" s="91"/>
      <c r="W4" s="91">
        <f>W5</f>
        <v>45383</v>
      </c>
      <c r="X4" s="91"/>
      <c r="Y4" s="91"/>
      <c r="Z4" s="91"/>
      <c r="AA4" s="91"/>
      <c r="AB4" s="91"/>
      <c r="AC4" s="91"/>
      <c r="AD4" s="91">
        <f>AD5</f>
        <v>45414</v>
      </c>
      <c r="AE4" s="91"/>
      <c r="AF4" s="91"/>
      <c r="AG4" s="91"/>
      <c r="AH4" s="91"/>
      <c r="AI4" s="91"/>
      <c r="AJ4" s="91"/>
      <c r="AK4" s="91">
        <f>AK5</f>
        <v>45444</v>
      </c>
      <c r="AL4" s="91"/>
      <c r="AM4" s="91"/>
      <c r="AN4" s="91"/>
      <c r="AO4" s="91"/>
      <c r="AP4" s="91"/>
      <c r="AQ4" s="91"/>
    </row>
    <row r="5" spans="1:45" s="20" customFormat="1" ht="15" customHeight="1" x14ac:dyDescent="0.3">
      <c r="A5" s="101"/>
      <c r="B5" s="102" t="s">
        <v>3</v>
      </c>
      <c r="C5" s="104" t="s">
        <v>4</v>
      </c>
      <c r="D5" s="94" t="s">
        <v>5</v>
      </c>
      <c r="E5" s="94" t="s">
        <v>6</v>
      </c>
      <c r="F5" s="94" t="s">
        <v>7</v>
      </c>
      <c r="I5" s="25">
        <f>Project_Start</f>
        <v>45690</v>
      </c>
      <c r="J5" s="25">
        <f>I5+5</f>
        <v>45695</v>
      </c>
      <c r="K5" s="25">
        <f>J5+5</f>
        <v>45700</v>
      </c>
      <c r="L5" s="25">
        <f>K5+5</f>
        <v>45705</v>
      </c>
      <c r="M5" s="25">
        <f>L5+4</f>
        <v>45709</v>
      </c>
      <c r="N5" s="25">
        <f>M5+4</f>
        <v>45713</v>
      </c>
      <c r="O5" s="26">
        <f>N5+4</f>
        <v>45717</v>
      </c>
      <c r="P5" s="27">
        <f>O5+3</f>
        <v>45720</v>
      </c>
      <c r="Q5" s="25">
        <f>P5+5</f>
        <v>45725</v>
      </c>
      <c r="R5" s="25">
        <f>Q5+5</f>
        <v>45730</v>
      </c>
      <c r="S5" s="25">
        <f>R5+5</f>
        <v>45735</v>
      </c>
      <c r="T5" s="25">
        <f>S5+5</f>
        <v>45740</v>
      </c>
      <c r="U5" s="25">
        <f>T5+5</f>
        <v>45745</v>
      </c>
      <c r="V5" s="26">
        <f>U5+4</f>
        <v>45749</v>
      </c>
      <c r="W5" s="27">
        <v>45383</v>
      </c>
      <c r="X5" s="25">
        <f>W5+5</f>
        <v>45388</v>
      </c>
      <c r="Y5" s="25">
        <f>X5+5</f>
        <v>45393</v>
      </c>
      <c r="Z5" s="25">
        <f>Y5+5</f>
        <v>45398</v>
      </c>
      <c r="AA5" s="25">
        <f>Z5+5</f>
        <v>45403</v>
      </c>
      <c r="AB5" s="25">
        <f>AA5+5</f>
        <v>45408</v>
      </c>
      <c r="AC5" s="26">
        <f>AB5+4</f>
        <v>45412</v>
      </c>
      <c r="AD5" s="27">
        <f>AC5+2</f>
        <v>45414</v>
      </c>
      <c r="AE5" s="25">
        <f>AD5+5</f>
        <v>45419</v>
      </c>
      <c r="AF5" s="25">
        <f>AE5+5</f>
        <v>45424</v>
      </c>
      <c r="AG5" s="25">
        <f>AF5+5</f>
        <v>45429</v>
      </c>
      <c r="AH5" s="25">
        <f>AG5+5</f>
        <v>45434</v>
      </c>
      <c r="AI5" s="25">
        <f>AH5+5</f>
        <v>45439</v>
      </c>
      <c r="AJ5" s="26">
        <f>AI5+4</f>
        <v>45443</v>
      </c>
      <c r="AK5" s="27">
        <v>45444</v>
      </c>
      <c r="AL5" s="25">
        <f>AK5+5</f>
        <v>45449</v>
      </c>
      <c r="AM5" s="25">
        <f>AL5+5</f>
        <v>45454</v>
      </c>
      <c r="AN5" s="25">
        <f>AM5+5</f>
        <v>45459</v>
      </c>
      <c r="AO5" s="25">
        <f>AN5+5</f>
        <v>45464</v>
      </c>
      <c r="AP5" s="25">
        <f>AO5+5</f>
        <v>45469</v>
      </c>
      <c r="AQ5" s="26">
        <f>AP5+4</f>
        <v>45473</v>
      </c>
      <c r="AR5"/>
    </row>
    <row r="6" spans="1:45" s="20" customFormat="1" ht="14.5" thickBot="1" x14ac:dyDescent="0.35">
      <c r="A6" s="101"/>
      <c r="B6" s="103"/>
      <c r="C6" s="95"/>
      <c r="D6" s="95"/>
      <c r="E6" s="95"/>
      <c r="F6" s="9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row>
    <row r="7" spans="1:45" s="20" customFormat="1" ht="30" hidden="1" customHeight="1" x14ac:dyDescent="0.3">
      <c r="A7" s="7" t="s">
        <v>8</v>
      </c>
      <c r="B7" s="28"/>
      <c r="C7" s="29"/>
      <c r="D7" s="28"/>
      <c r="E7" s="28"/>
      <c r="F7" s="28"/>
      <c r="H7" s="20"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row>
    <row r="8" spans="1:45" s="36" customFormat="1" ht="30" customHeight="1" thickBot="1" x14ac:dyDescent="0.35">
      <c r="A8" s="8"/>
      <c r="B8" s="30" t="s">
        <v>9</v>
      </c>
      <c r="C8" s="31"/>
      <c r="D8" s="32"/>
      <c r="E8" s="33"/>
      <c r="F8" s="34"/>
      <c r="G8" s="11"/>
      <c r="H8" s="5" t="str">
        <f t="shared" ref="H8:H31" si="0">IF(OR(ISBLANK(task_start),ISBLANK(task_end)),"",task_end-task_start+1)</f>
        <v/>
      </c>
      <c r="I8" s="41"/>
      <c r="J8" s="41"/>
      <c r="K8" s="41"/>
      <c r="L8" s="41"/>
      <c r="M8" s="41"/>
      <c r="N8" s="41"/>
      <c r="O8" s="41"/>
      <c r="P8" s="41"/>
      <c r="Q8" s="41"/>
      <c r="R8" s="41"/>
      <c r="S8" s="41"/>
      <c r="T8" s="41"/>
      <c r="U8" s="46"/>
      <c r="V8" s="46"/>
      <c r="W8" s="41"/>
      <c r="X8" s="41"/>
      <c r="Y8" s="41"/>
      <c r="Z8" s="41"/>
      <c r="AA8" s="41"/>
      <c r="AB8" s="41"/>
      <c r="AC8" s="41"/>
      <c r="AD8" s="41"/>
      <c r="AE8" s="41"/>
      <c r="AF8" s="41"/>
      <c r="AG8" s="41"/>
      <c r="AH8" s="41"/>
      <c r="AI8" s="41"/>
      <c r="AJ8" s="41"/>
      <c r="AK8" s="41"/>
      <c r="AL8" s="41"/>
      <c r="AM8" s="41"/>
      <c r="AN8" s="41"/>
      <c r="AO8" s="41"/>
      <c r="AP8" s="41"/>
      <c r="AQ8" s="41"/>
      <c r="AR8"/>
      <c r="AS8" s="20"/>
    </row>
    <row r="9" spans="1:45" s="36" customFormat="1" ht="30" customHeight="1" thickBot="1" x14ac:dyDescent="0.35">
      <c r="A9" s="8"/>
      <c r="B9" s="37" t="s">
        <v>10</v>
      </c>
      <c r="C9" s="38" t="s">
        <v>11</v>
      </c>
      <c r="D9" s="39">
        <v>1</v>
      </c>
      <c r="E9" s="40">
        <f>Project_Start</f>
        <v>45690</v>
      </c>
      <c r="F9" s="40">
        <f>E9+5</f>
        <v>45695</v>
      </c>
      <c r="G9" s="11"/>
      <c r="H9" s="5">
        <f t="shared" si="0"/>
        <v>6</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c r="AS9" s="20"/>
    </row>
    <row r="10" spans="1:45" s="36" customFormat="1" ht="30" customHeight="1" thickBot="1" x14ac:dyDescent="0.35">
      <c r="A10" s="8"/>
      <c r="B10" s="42" t="s">
        <v>12</v>
      </c>
      <c r="C10" s="43" t="s">
        <v>11</v>
      </c>
      <c r="D10" s="44">
        <v>1</v>
      </c>
      <c r="E10" s="45">
        <f>F9</f>
        <v>45695</v>
      </c>
      <c r="F10" s="45">
        <f>E10+6</f>
        <v>45701</v>
      </c>
      <c r="G10" s="11"/>
      <c r="H10" s="5">
        <f t="shared" si="0"/>
        <v>7</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c r="AS10" s="20"/>
    </row>
    <row r="11" spans="1:45" s="36" customFormat="1" ht="30" customHeight="1" thickBot="1" x14ac:dyDescent="0.35">
      <c r="A11" s="7"/>
      <c r="B11" s="42" t="s">
        <v>13</v>
      </c>
      <c r="C11" s="43" t="s">
        <v>11</v>
      </c>
      <c r="D11" s="44">
        <v>1</v>
      </c>
      <c r="E11" s="45">
        <f>F10</f>
        <v>45701</v>
      </c>
      <c r="F11" s="45">
        <f>E11+5</f>
        <v>45706</v>
      </c>
      <c r="G11" s="11"/>
      <c r="H11" s="5">
        <f t="shared" si="0"/>
        <v>6</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c r="AS11" s="20"/>
    </row>
    <row r="12" spans="1:45" s="36" customFormat="1" ht="30" customHeight="1" thickBot="1" x14ac:dyDescent="0.35">
      <c r="A12" s="8"/>
      <c r="B12" s="47" t="s">
        <v>14</v>
      </c>
      <c r="C12" s="48"/>
      <c r="D12" s="49"/>
      <c r="E12" s="50"/>
      <c r="F12" s="51"/>
      <c r="G12" s="11"/>
      <c r="H12" s="5" t="str">
        <f t="shared" si="0"/>
        <v/>
      </c>
      <c r="I12" s="92"/>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c r="AS12" s="20"/>
    </row>
    <row r="13" spans="1:45" s="36" customFormat="1" ht="30" customHeight="1" thickBot="1" x14ac:dyDescent="0.35">
      <c r="A13" s="8"/>
      <c r="B13" s="52" t="s">
        <v>20</v>
      </c>
      <c r="C13" s="53" t="s">
        <v>14</v>
      </c>
      <c r="D13" s="54">
        <v>1</v>
      </c>
      <c r="E13" s="55">
        <f>F11</f>
        <v>45706</v>
      </c>
      <c r="F13" s="55">
        <f>E13+7</f>
        <v>45713</v>
      </c>
      <c r="G13" s="11"/>
      <c r="H13" s="5">
        <f t="shared" si="0"/>
        <v>8</v>
      </c>
      <c r="I13" s="41"/>
      <c r="J13" s="41"/>
      <c r="K13" s="41"/>
      <c r="L13" s="41"/>
      <c r="M13" s="41"/>
      <c r="N13" s="41"/>
      <c r="O13" s="41"/>
      <c r="P13" s="89"/>
      <c r="Q13" s="41"/>
      <c r="R13" s="41"/>
      <c r="S13" s="41"/>
      <c r="T13" s="41"/>
      <c r="U13" s="46"/>
      <c r="V13" s="46"/>
      <c r="W13" s="41"/>
      <c r="X13" s="41"/>
      <c r="Y13" s="41"/>
      <c r="Z13" s="41"/>
      <c r="AA13" s="41"/>
      <c r="AB13" s="41"/>
      <c r="AC13" s="41"/>
      <c r="AD13" s="41"/>
      <c r="AE13" s="41"/>
      <c r="AF13" s="41"/>
      <c r="AG13" s="41"/>
      <c r="AH13" s="41"/>
      <c r="AI13" s="41"/>
      <c r="AJ13" s="41"/>
      <c r="AK13" s="41"/>
      <c r="AL13" s="41"/>
      <c r="AM13" s="41"/>
      <c r="AN13" s="41"/>
      <c r="AO13" s="41"/>
      <c r="AP13" s="41"/>
      <c r="AQ13" s="41"/>
      <c r="AR13"/>
      <c r="AS13" s="20"/>
    </row>
    <row r="14" spans="1:45" s="36" customFormat="1" ht="30" customHeight="1" thickBot="1" x14ac:dyDescent="0.35">
      <c r="A14" s="7"/>
      <c r="B14" s="52" t="s">
        <v>21</v>
      </c>
      <c r="C14" s="53" t="s">
        <v>14</v>
      </c>
      <c r="D14" s="54">
        <v>0.9</v>
      </c>
      <c r="E14" s="55">
        <f>F13+2</f>
        <v>45715</v>
      </c>
      <c r="F14" s="55">
        <f>E14+26</f>
        <v>45741</v>
      </c>
      <c r="G14" s="11"/>
      <c r="H14" s="5">
        <f t="shared" si="0"/>
        <v>27</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c r="AS14" s="20"/>
    </row>
    <row r="15" spans="1:45" s="36" customFormat="1" ht="30" customHeight="1" thickBot="1" x14ac:dyDescent="0.35">
      <c r="A15" s="7"/>
      <c r="B15" s="52" t="s">
        <v>22</v>
      </c>
      <c r="C15" s="53" t="s">
        <v>14</v>
      </c>
      <c r="D15" s="54">
        <v>0.7</v>
      </c>
      <c r="E15" s="55">
        <f>F14+1</f>
        <v>45742</v>
      </c>
      <c r="F15" s="55">
        <f>E15+F14</f>
        <v>91483</v>
      </c>
      <c r="G15" s="11"/>
      <c r="H15" s="5">
        <f t="shared" si="0"/>
        <v>45742</v>
      </c>
      <c r="I15" s="41"/>
      <c r="J15" s="41"/>
      <c r="K15" s="41"/>
      <c r="L15" s="41"/>
      <c r="M15" s="41"/>
      <c r="N15" s="41"/>
      <c r="O15" s="41"/>
      <c r="P15" s="41"/>
      <c r="Q15" s="41"/>
      <c r="R15" s="41"/>
      <c r="S15" s="41"/>
      <c r="T15" s="41"/>
      <c r="U15" s="41"/>
      <c r="V15" s="41"/>
      <c r="W15" s="41"/>
      <c r="X15" s="41"/>
      <c r="Y15" s="46"/>
      <c r="Z15" s="41"/>
      <c r="AA15" s="41"/>
      <c r="AB15" s="41"/>
      <c r="AC15" s="41"/>
      <c r="AD15" s="41"/>
      <c r="AE15" s="41"/>
      <c r="AF15" s="41"/>
      <c r="AG15" s="41"/>
      <c r="AH15" s="41"/>
      <c r="AI15" s="41"/>
      <c r="AJ15" s="41"/>
      <c r="AK15" s="41"/>
      <c r="AL15" s="41"/>
      <c r="AM15" s="41"/>
      <c r="AN15" s="41"/>
      <c r="AO15" s="41"/>
      <c r="AP15" s="41"/>
      <c r="AQ15" s="41"/>
      <c r="AR15"/>
      <c r="AS15" s="20"/>
    </row>
    <row r="16" spans="1:45" s="36" customFormat="1" ht="30" customHeight="1" thickBot="1" x14ac:dyDescent="0.35">
      <c r="A16" s="7"/>
      <c r="B16" s="52" t="s">
        <v>22</v>
      </c>
      <c r="C16" s="53" t="s">
        <v>14</v>
      </c>
      <c r="D16" s="54">
        <v>0.5</v>
      </c>
      <c r="E16" s="55">
        <f>F15+1</f>
        <v>91484</v>
      </c>
      <c r="F16" s="55">
        <f>E16+8</f>
        <v>91492</v>
      </c>
      <c r="G16" s="11"/>
      <c r="H16" s="5">
        <f t="shared" si="0"/>
        <v>9</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c r="AS16" s="20"/>
    </row>
    <row r="17" spans="1:64" s="36" customFormat="1" ht="30" customHeight="1" thickBot="1" x14ac:dyDescent="0.35">
      <c r="A17" s="7"/>
      <c r="B17" s="52" t="s">
        <v>15</v>
      </c>
      <c r="C17" s="53" t="s">
        <v>14</v>
      </c>
      <c r="D17" s="54"/>
      <c r="E17" s="55">
        <f>E16+1</f>
        <v>91485</v>
      </c>
      <c r="F17" s="55">
        <f>E17+3</f>
        <v>91488</v>
      </c>
      <c r="G17" s="11"/>
      <c r="H17" s="5">
        <f t="shared" si="0"/>
        <v>4</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c r="AS17" s="20"/>
    </row>
    <row r="18" spans="1:64" s="36" customFormat="1" ht="30" customHeight="1" thickBot="1" x14ac:dyDescent="0.35">
      <c r="A18" s="7"/>
      <c r="B18" s="56" t="s">
        <v>16</v>
      </c>
      <c r="C18" s="57"/>
      <c r="D18" s="58"/>
      <c r="E18" s="59"/>
      <c r="F18" s="60"/>
      <c r="G18" s="11"/>
      <c r="H18" s="5" t="str">
        <f t="shared" si="0"/>
        <v/>
      </c>
      <c r="I18" s="92"/>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20"/>
    </row>
    <row r="19" spans="1:64" s="36" customFormat="1" ht="30" customHeight="1" thickBot="1" x14ac:dyDescent="0.35">
      <c r="A19" s="7"/>
      <c r="B19" s="61" t="s">
        <v>23</v>
      </c>
      <c r="C19" s="62" t="s">
        <v>16</v>
      </c>
      <c r="D19" s="63">
        <v>1</v>
      </c>
      <c r="E19" s="64">
        <f>F11</f>
        <v>45706</v>
      </c>
      <c r="F19" s="64">
        <f>E19+7</f>
        <v>45713</v>
      </c>
      <c r="G19" s="11"/>
      <c r="H19" s="5">
        <f t="shared" si="0"/>
        <v>8</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c r="AS19" s="20"/>
    </row>
    <row r="20" spans="1:64" s="36" customFormat="1" ht="30" customHeight="1" thickBot="1" x14ac:dyDescent="0.35">
      <c r="A20" s="7"/>
      <c r="B20" s="61" t="s">
        <v>25</v>
      </c>
      <c r="C20" s="62" t="s">
        <v>16</v>
      </c>
      <c r="D20" s="63">
        <v>0.9</v>
      </c>
      <c r="E20" s="64">
        <f>F19</f>
        <v>45713</v>
      </c>
      <c r="F20" s="64">
        <f>E20+18</f>
        <v>45731</v>
      </c>
      <c r="G20" s="11"/>
      <c r="H20" s="5">
        <f t="shared" si="0"/>
        <v>19</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c r="AS20" s="20"/>
    </row>
    <row r="21" spans="1:64" s="36" customFormat="1" ht="30" customHeight="1" thickBot="1" x14ac:dyDescent="0.35">
      <c r="A21" s="7"/>
      <c r="B21" s="61" t="s">
        <v>28</v>
      </c>
      <c r="C21" s="62" t="s">
        <v>16</v>
      </c>
      <c r="D21" s="63">
        <v>0.75</v>
      </c>
      <c r="E21" s="64">
        <f>F20</f>
        <v>45731</v>
      </c>
      <c r="F21" s="64">
        <f>E21+5</f>
        <v>45736</v>
      </c>
      <c r="G21" s="11"/>
      <c r="H21" s="5">
        <f t="shared" si="0"/>
        <v>6</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c r="AS21" s="20"/>
    </row>
    <row r="22" spans="1:64" s="36" customFormat="1" ht="30" customHeight="1" thickBot="1" x14ac:dyDescent="0.35">
      <c r="A22" s="7"/>
      <c r="B22" s="61" t="s">
        <v>29</v>
      </c>
      <c r="C22" s="62" t="s">
        <v>16</v>
      </c>
      <c r="D22" s="63">
        <v>0</v>
      </c>
      <c r="E22" s="64">
        <f>F21+1</f>
        <v>45737</v>
      </c>
      <c r="F22" s="64">
        <f>E22+4</f>
        <v>45741</v>
      </c>
      <c r="G22" s="11"/>
      <c r="H22" s="5">
        <f t="shared" si="0"/>
        <v>5</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c r="AS22" s="20"/>
    </row>
    <row r="23" spans="1:64" s="36" customFormat="1" ht="30" customHeight="1" thickBot="1" x14ac:dyDescent="0.35">
      <c r="A23" s="7"/>
      <c r="B23" s="61" t="s">
        <v>15</v>
      </c>
      <c r="C23" s="62" t="s">
        <v>16</v>
      </c>
      <c r="D23" s="63">
        <v>0</v>
      </c>
      <c r="E23" s="64">
        <f>E21</f>
        <v>45731</v>
      </c>
      <c r="F23" s="64">
        <f>E23+4</f>
        <v>45735</v>
      </c>
      <c r="G23" s="11"/>
      <c r="H23" s="5">
        <f t="shared" si="0"/>
        <v>5</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c r="AS23" s="20"/>
    </row>
    <row r="24" spans="1:64" s="36" customFormat="1" ht="30" customHeight="1" thickBot="1" x14ac:dyDescent="0.35">
      <c r="A24" s="7"/>
      <c r="B24" s="65" t="s">
        <v>17</v>
      </c>
      <c r="C24" s="66"/>
      <c r="D24" s="67"/>
      <c r="E24" s="68"/>
      <c r="F24" s="69"/>
      <c r="G24" s="11"/>
      <c r="H24" s="5" t="str">
        <f t="shared" si="0"/>
        <v/>
      </c>
      <c r="I24" s="88"/>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c r="AS24" s="20"/>
    </row>
    <row r="25" spans="1:64" s="36" customFormat="1" ht="30" customHeight="1" thickBot="1" x14ac:dyDescent="0.35">
      <c r="A25" s="7"/>
      <c r="B25" s="71" t="s">
        <v>24</v>
      </c>
      <c r="C25" s="72" t="s">
        <v>17</v>
      </c>
      <c r="D25" s="73">
        <v>1</v>
      </c>
      <c r="E25" s="74">
        <f>F11</f>
        <v>45706</v>
      </c>
      <c r="F25" s="74">
        <f>E25+7</f>
        <v>45713</v>
      </c>
      <c r="G25" s="11"/>
      <c r="H25" s="5">
        <f t="shared" si="0"/>
        <v>8</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c r="AS25" s="20"/>
    </row>
    <row r="26" spans="1:64" s="36" customFormat="1" ht="30" customHeight="1" thickBot="1" x14ac:dyDescent="0.35">
      <c r="A26" s="7"/>
      <c r="B26" s="71" t="s">
        <v>25</v>
      </c>
      <c r="C26" s="72" t="s">
        <v>17</v>
      </c>
      <c r="D26" s="73">
        <v>0.9</v>
      </c>
      <c r="E26" s="74">
        <f>F25+2</f>
        <v>45715</v>
      </c>
      <c r="F26" s="74">
        <f>E26+38</f>
        <v>45753</v>
      </c>
      <c r="G26" s="11"/>
      <c r="H26" s="5">
        <f t="shared" si="0"/>
        <v>39</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c r="AS26" s="20"/>
    </row>
    <row r="27" spans="1:64" s="36" customFormat="1" ht="30" customHeight="1" thickBot="1" x14ac:dyDescent="0.35">
      <c r="A27" s="7"/>
      <c r="B27" s="71" t="s">
        <v>28</v>
      </c>
      <c r="C27" s="72" t="s">
        <v>17</v>
      </c>
      <c r="D27" s="73">
        <v>0.75</v>
      </c>
      <c r="E27" s="74">
        <f>F26+1</f>
        <v>45754</v>
      </c>
      <c r="F27" s="74">
        <f>E27+10</f>
        <v>45764</v>
      </c>
      <c r="G27" s="11"/>
      <c r="H27" s="5">
        <f t="shared" si="0"/>
        <v>11</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c r="AS27" s="20"/>
    </row>
    <row r="28" spans="1:64" s="36" customFormat="1" ht="30" customHeight="1" thickBot="1" x14ac:dyDescent="0.35">
      <c r="A28" s="7"/>
      <c r="B28" s="71" t="s">
        <v>15</v>
      </c>
      <c r="C28" s="72" t="s">
        <v>17</v>
      </c>
      <c r="D28" s="73">
        <v>0</v>
      </c>
      <c r="E28" s="74">
        <f>F27</f>
        <v>45764</v>
      </c>
      <c r="F28" s="74">
        <f>E28+3</f>
        <v>45767</v>
      </c>
      <c r="G28" s="11"/>
      <c r="H28" s="5">
        <f t="shared" si="0"/>
        <v>4</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c r="AS28" s="20"/>
    </row>
    <row r="29" spans="1:64" s="36" customFormat="1" ht="30" customHeight="1" thickBot="1" x14ac:dyDescent="0.35">
      <c r="A29" s="7"/>
      <c r="B29" s="71" t="s">
        <v>18</v>
      </c>
      <c r="C29" s="72" t="s">
        <v>17</v>
      </c>
      <c r="D29" s="73">
        <v>0</v>
      </c>
      <c r="E29" s="74">
        <f>F28</f>
        <v>45767</v>
      </c>
      <c r="F29" s="74">
        <f>E29+5</f>
        <v>45772</v>
      </c>
      <c r="G29" s="11"/>
      <c r="H29" s="5">
        <f t="shared" si="0"/>
        <v>6</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c r="AZ29" s="20"/>
    </row>
    <row r="30" spans="1:64" s="36" customFormat="1" ht="30" customHeight="1" thickBot="1" x14ac:dyDescent="0.35">
      <c r="A30" s="7"/>
      <c r="B30" s="75"/>
      <c r="C30" s="76"/>
      <c r="D30" s="77"/>
      <c r="E30" s="78"/>
      <c r="F30" s="78"/>
      <c r="G30" s="11"/>
      <c r="H30" s="5" t="str">
        <f t="shared" si="0"/>
        <v/>
      </c>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c r="AZ30" s="84"/>
      <c r="BA30"/>
      <c r="BB30"/>
      <c r="BC30"/>
      <c r="BD30"/>
      <c r="BE30"/>
      <c r="BF30"/>
      <c r="BG30"/>
      <c r="BH30"/>
      <c r="BI30"/>
      <c r="BJ30"/>
      <c r="BK30"/>
      <c r="BL30"/>
    </row>
    <row r="31" spans="1:64" s="36" customFormat="1" ht="30" customHeight="1" thickBot="1" x14ac:dyDescent="0.35">
      <c r="A31" s="8"/>
      <c r="B31" s="79" t="s">
        <v>19</v>
      </c>
      <c r="C31" s="80"/>
      <c r="D31" s="81"/>
      <c r="E31" s="82"/>
      <c r="F31" s="83"/>
      <c r="G31" s="11"/>
      <c r="H31" s="6" t="str">
        <f t="shared" si="0"/>
        <v/>
      </c>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1:64" ht="30" customHeight="1" x14ac:dyDescent="0.3">
      <c r="G32" s="3"/>
    </row>
    <row r="33" spans="3:6" ht="30" customHeight="1" x14ac:dyDescent="0.3">
      <c r="C33" s="10"/>
      <c r="F33" s="9"/>
    </row>
    <row r="34" spans="3:6" ht="30" customHeight="1" x14ac:dyDescent="0.3">
      <c r="C34" s="4"/>
    </row>
  </sheetData>
  <mergeCells count="17">
    <mergeCell ref="A5:A6"/>
    <mergeCell ref="B5:B6"/>
    <mergeCell ref="C5:C6"/>
    <mergeCell ref="D5:D6"/>
    <mergeCell ref="E5:E6"/>
    <mergeCell ref="I18:AQ18"/>
    <mergeCell ref="I12:AQ12"/>
    <mergeCell ref="F5:F6"/>
    <mergeCell ref="Q2:Z2"/>
    <mergeCell ref="Q1:Z1"/>
    <mergeCell ref="I1:O1"/>
    <mergeCell ref="I2:O2"/>
    <mergeCell ref="I4:O4"/>
    <mergeCell ref="P4:V4"/>
    <mergeCell ref="W4:AC4"/>
    <mergeCell ref="AD4:AJ4"/>
    <mergeCell ref="AK4:AQ4"/>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12 I13:AP17">
    <cfRule type="expression" dxfId="13" priority="5" stopIfTrue="1">
      <formula>AND(task_end&gt;=I$5,task_start&lt;J$5)</formula>
    </cfRule>
  </conditionalFormatting>
  <conditionalFormatting sqref="I12 I13:AQ17">
    <cfRule type="expression" dxfId="12" priority="4">
      <formula>AND(task_start&lt;=I$5,ROUNDDOWN((task_end-task_start+1)*task_progress,0)+task_start-1&gt;=I$5)</formula>
    </cfRule>
  </conditionalFormatting>
  <conditionalFormatting sqref="I18 I19:AP23">
    <cfRule type="expression" dxfId="11" priority="3" stopIfTrue="1">
      <formula>AND(task_end&gt;=I$5,task_start&lt;J$5)</formula>
    </cfRule>
  </conditionalFormatting>
  <conditionalFormatting sqref="I18 I19:AQ23">
    <cfRule type="expression" dxfId="10" priority="2">
      <formula>AND(task_start&lt;=I$5,ROUNDDOWN((task_end-task_start+1)*task_progress,0)+task_start-1&gt;=I$5)</formula>
    </cfRule>
  </conditionalFormatting>
  <conditionalFormatting sqref="I24 I25:AP28">
    <cfRule type="expression" dxfId="9" priority="37" stopIfTrue="1">
      <formula>AND(task_end&gt;=I$5,task_start&lt;J$5)</formula>
    </cfRule>
  </conditionalFormatting>
  <conditionalFormatting sqref="I24 I25:AQ28">
    <cfRule type="expression" dxfId="8" priority="36">
      <formula>AND(task_start&lt;=I$5,ROUNDDOWN((task_end-task_start+1)*task_progress,0)+task_start-1&gt;=I$5)</formula>
    </cfRule>
  </conditionalFormatting>
  <conditionalFormatting sqref="I4:AP11 I12 I13:AP17 I18 I19:AP23 I24 I25:AP28">
    <cfRule type="expression" dxfId="7" priority="1">
      <formula>AND(TODAY()&gt;=I$5, TODAY()&lt;J$5)</formula>
    </cfRule>
  </conditionalFormatting>
  <conditionalFormatting sqref="I7:AP11">
    <cfRule type="expression" dxfId="6" priority="7" stopIfTrue="1">
      <formula>AND(task_end&gt;=I$5,task_start&lt;J$5)</formula>
    </cfRule>
  </conditionalFormatting>
  <conditionalFormatting sqref="I7:AQ11">
    <cfRule type="expression" dxfId="5" priority="6">
      <formula>AND(task_start&lt;=I$5,ROUNDDOWN((task_end-task_start+1)*task_progress,0)+task_start-1&gt;=I$5)</formula>
    </cfRule>
  </conditionalFormatting>
  <conditionalFormatting sqref="AQ7:AQ11">
    <cfRule type="expression" dxfId="4" priority="168" stopIfTrue="1">
      <formula>AND(task_end&gt;=AQ$5,task_start&lt;#REF!)</formula>
    </cfRule>
  </conditionalFormatting>
  <conditionalFormatting sqref="AQ13:AQ17">
    <cfRule type="expression" dxfId="3" priority="124" stopIfTrue="1">
      <formula>AND(task_end&gt;=AQ$5,task_start&lt;#REF!)</formula>
    </cfRule>
  </conditionalFormatting>
  <conditionalFormatting sqref="AQ19:AQ23">
    <cfRule type="expression" dxfId="2" priority="133" stopIfTrue="1">
      <formula>AND(task_end&gt;=AQ$5,task_start&lt;#REF!)</formula>
    </cfRule>
  </conditionalFormatting>
  <conditionalFormatting sqref="AQ25:AQ28 AQ19:AQ23 AQ13:AQ17 AQ4:AQ11">
    <cfRule type="expression" dxfId="1" priority="147">
      <formula>AND(TODAY()&gt;=AQ$5, TODAY()&lt;#REF!)</formula>
    </cfRule>
  </conditionalFormatting>
  <conditionalFormatting sqref="AQ25:AQ28">
    <cfRule type="expression" dxfId="0" priority="145" stopIfTrue="1">
      <formula>AND(task_end&gt;=AQ$5,task_start&lt;#REF!)</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8"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hyperlinks>
    <hyperlink ref="B4" r:id="rId1" display="https://www.vertex42.com/ExcelTemplates/simple-gantt-chart.html" xr:uid="{00000000-0004-0000-0000-000000000000}"/>
    <hyperlink ref="B3" r:id="rId2" display="SIMPLE GANTT CHART by Vertex42.com"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71AF174EFB944FB076D522C177A19B" ma:contentTypeVersion="18" ma:contentTypeDescription="Create a new document." ma:contentTypeScope="" ma:versionID="2270012c2674c7e7c1c974b0f178c104">
  <xsd:schema xmlns:xsd="http://www.w3.org/2001/XMLSchema" xmlns:xs="http://www.w3.org/2001/XMLSchema" xmlns:p="http://schemas.microsoft.com/office/2006/metadata/properties" xmlns:ns3="c317199c-7c7d-45af-bfa1-c62794e0424a" xmlns:ns4="2d4856bc-06a9-4639-b8e5-33220b1fe2ff" targetNamespace="http://schemas.microsoft.com/office/2006/metadata/properties" ma:root="true" ma:fieldsID="73f87a4b5dea60e9afaf4d2cbee07a0f" ns3:_="" ns4:_="">
    <xsd:import namespace="c317199c-7c7d-45af-bfa1-c62794e0424a"/>
    <xsd:import namespace="2d4856bc-06a9-4639-b8e5-33220b1fe2f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Location" minOccurs="0"/>
                <xsd:element ref="ns3:MediaServiceSearchProperties" minOccurs="0"/>
                <xsd:element ref="ns3:_activity" minOccurs="0"/>
                <xsd:element ref="ns3:MediaServiceObjectDetectorVersions"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17199c-7c7d-45af-bfa1-c62794e042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d4856bc-06a9-4639-b8e5-33220b1fe2f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c317199c-7c7d-45af-bfa1-c62794e0424a" xsi:nil="true"/>
    <_activity xmlns="c317199c-7c7d-45af-bfa1-c62794e0424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D9EA46-0C03-497A-A74A-C687ED6D4B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17199c-7c7d-45af-bfa1-c62794e0424a"/>
    <ds:schemaRef ds:uri="2d4856bc-06a9-4639-b8e5-33220b1fe2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dcmitype/"/>
    <ds:schemaRef ds:uri="http://purl.org/dc/elements/1.1/"/>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2d4856bc-06a9-4639-b8e5-33220b1fe2ff"/>
    <ds:schemaRef ds:uri="c317199c-7c7d-45af-bfa1-c62794e0424a"/>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Khuu, Maggie (Student)</dc:creator>
  <cp:keywords/>
  <dc:description/>
  <cp:lastModifiedBy>Khuu, Maggie (Student)</cp:lastModifiedBy>
  <cp:revision/>
  <dcterms:created xsi:type="dcterms:W3CDTF">2022-03-11T22:41:12Z</dcterms:created>
  <dcterms:modified xsi:type="dcterms:W3CDTF">2025-03-27T17:29:00Z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0x0101000871AF174EFB944FB076D522C177A19B</vt:lpwstr>
  </property>
  <property fmtid="{D5CDD505-2E9C-101B-9397-08002B2CF9AE}" pid="3" name="MediaServiceImageTags">
    <vt:lpwstr/>
  </property>
</Properties>
</file>