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Andrew\Downloads\CodeYCode - IBET (GitHub)\BurnDown_e_BackLog\"/>
    </mc:Choice>
  </mc:AlternateContent>
  <xr:revisionPtr revIDLastSave="0" documentId="13_ncr:1_{7F0BDE5E-B53D-49F8-AF59-47CE523C8F0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Visão geral" sheetId="1" r:id="rId1"/>
    <sheet name="Backlog" sheetId="2" r:id="rId2"/>
    <sheet name="Aba auxiliar - TabelaBurnDown" sheetId="4" r:id="rId3"/>
  </sheets>
  <definedNames>
    <definedName name="_xlnm._FilterDatabase" localSheetId="1" hidden="1">Backlog!$A$5:$A$200</definedName>
    <definedName name="_xlnm.Extract" localSheetId="1">Backlog!$H:$H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4" l="1"/>
  <c r="B18" i="4"/>
  <c r="B19" i="4"/>
  <c r="B20" i="4"/>
  <c r="B21" i="4"/>
  <c r="B22" i="4"/>
  <c r="B23" i="4"/>
  <c r="H4" i="1"/>
  <c r="H10" i="1"/>
  <c r="H9" i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H148" i="2"/>
  <c r="H149" i="2"/>
  <c r="H150" i="2"/>
  <c r="H151" i="2"/>
  <c r="H152" i="2"/>
  <c r="H153" i="2"/>
  <c r="H154" i="2"/>
  <c r="H155" i="2"/>
  <c r="H156" i="2"/>
  <c r="H157" i="2"/>
  <c r="H158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C1" i="2"/>
  <c r="E4" i="4" s="1"/>
  <c r="H10" i="2"/>
  <c r="C2" i="2"/>
  <c r="H6" i="1"/>
  <c r="C159" i="2"/>
  <c r="B6" i="4" s="1"/>
  <c r="E22" i="4" l="1"/>
  <c r="H14" i="2"/>
  <c r="E21" i="4"/>
  <c r="E18" i="4"/>
  <c r="E17" i="4"/>
  <c r="E20" i="4"/>
  <c r="E16" i="4"/>
  <c r="E23" i="4"/>
  <c r="E19" i="4"/>
  <c r="E15" i="4"/>
  <c r="B12" i="4"/>
  <c r="B16" i="4"/>
  <c r="B15" i="4"/>
  <c r="H13" i="2"/>
  <c r="E6" i="4"/>
  <c r="E14" i="4"/>
  <c r="E8" i="4"/>
  <c r="E12" i="4"/>
  <c r="H7" i="1"/>
  <c r="C4" i="4"/>
  <c r="E7" i="4"/>
  <c r="B14" i="4"/>
  <c r="H8" i="2"/>
  <c r="B4" i="4"/>
  <c r="B13" i="4"/>
  <c r="B11" i="4"/>
  <c r="B9" i="4"/>
  <c r="E11" i="4"/>
  <c r="E9" i="4"/>
  <c r="B7" i="4"/>
  <c r="B5" i="4"/>
  <c r="E10" i="4"/>
  <c r="H9" i="2"/>
  <c r="E5" i="4"/>
  <c r="H7" i="2"/>
  <c r="H12" i="2"/>
  <c r="E13" i="4"/>
  <c r="B10" i="4"/>
  <c r="B8" i="4"/>
  <c r="H11" i="2"/>
  <c r="H6" i="2"/>
  <c r="D15" i="4" l="1"/>
  <c r="D23" i="4"/>
  <c r="D20" i="4"/>
  <c r="D21" i="4"/>
  <c r="D17" i="4"/>
  <c r="D19" i="4"/>
  <c r="D22" i="4"/>
  <c r="D18" i="4"/>
  <c r="D16" i="4"/>
  <c r="E24" i="4"/>
  <c r="D9" i="4"/>
  <c r="D13" i="4"/>
  <c r="D11" i="4"/>
  <c r="D5" i="4"/>
  <c r="C5" i="4" s="1"/>
  <c r="D14" i="4"/>
  <c r="D12" i="4"/>
  <c r="D6" i="4"/>
  <c r="D8" i="4"/>
  <c r="D10" i="4"/>
  <c r="D4" i="4"/>
  <c r="D7" i="4"/>
  <c r="H8" i="1" l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</calcChain>
</file>

<file path=xl/sharedStrings.xml><?xml version="1.0" encoding="utf-8"?>
<sst xmlns="http://schemas.openxmlformats.org/spreadsheetml/2006/main" count="75" uniqueCount="56">
  <si>
    <t>Status</t>
  </si>
  <si>
    <t xml:space="preserve">Burndown Chart </t>
  </si>
  <si>
    <t>Aktuell</t>
  </si>
  <si>
    <t>INFORMAÇÃO DO SPRINT</t>
  </si>
  <si>
    <t>Data de início</t>
  </si>
  <si>
    <t>Duração do sprint (bruto)</t>
  </si>
  <si>
    <t>Feriados</t>
  </si>
  <si>
    <t>Tamanho da equipe</t>
  </si>
  <si>
    <t>Capacidade máxima da equipe</t>
  </si>
  <si>
    <t>Número do sprint atual</t>
  </si>
  <si>
    <t>Campo</t>
  </si>
  <si>
    <t>Valor</t>
  </si>
  <si>
    <t>Membros da equipe</t>
  </si>
  <si>
    <t>Data do fim do sprint</t>
  </si>
  <si>
    <t>Duração do sprint (líquido)</t>
  </si>
  <si>
    <t>Total de horas disponíveis</t>
  </si>
  <si>
    <t>Total de pontos de história</t>
  </si>
  <si>
    <t>Pontos de história abertos</t>
  </si>
  <si>
    <t>N° de ponto de história no sprint</t>
  </si>
  <si>
    <t>Histórias finalizadas</t>
  </si>
  <si>
    <t>Em andamento</t>
  </si>
  <si>
    <t>Concluído</t>
  </si>
  <si>
    <t>Aberto</t>
  </si>
  <si>
    <t>Início do sprint</t>
  </si>
  <si>
    <t>Duração do sprint em dias</t>
  </si>
  <si>
    <t>Velocidade</t>
  </si>
  <si>
    <t xml:space="preserve">ID do Sprint </t>
  </si>
  <si>
    <t>ID do item do backlog</t>
  </si>
  <si>
    <t>Pontos de história</t>
  </si>
  <si>
    <t>História</t>
  </si>
  <si>
    <t>Atribuído a</t>
  </si>
  <si>
    <t>Finalizado em</t>
  </si>
  <si>
    <t>Dia do sprint</t>
  </si>
  <si>
    <t>Coluna auxiliar</t>
  </si>
  <si>
    <t>Linha ideal</t>
  </si>
  <si>
    <t>Andamento real</t>
  </si>
  <si>
    <t>PS finalizados</t>
  </si>
  <si>
    <t>INFORMAÇÃO DO SPRINT ATUAL</t>
  </si>
  <si>
    <t>Andrew (Master)</t>
  </si>
  <si>
    <t>Cristina</t>
  </si>
  <si>
    <t>Antonio Zago</t>
  </si>
  <si>
    <t>Geovane</t>
  </si>
  <si>
    <t>João Pedro</t>
  </si>
  <si>
    <t>Luis Felipe</t>
  </si>
  <si>
    <t>Renan Kira</t>
  </si>
  <si>
    <t>Romário Pinheiro</t>
  </si>
  <si>
    <t>Horas de trabalho diária</t>
  </si>
  <si>
    <t>Estudo de Python (PyCharm) para criação de códigos</t>
  </si>
  <si>
    <t>Página sobre o esporte</t>
  </si>
  <si>
    <t>Página seleção de time e esporte</t>
  </si>
  <si>
    <t>Página Notícias</t>
  </si>
  <si>
    <t>Página de Memes</t>
  </si>
  <si>
    <t>Página  de informações da equipe</t>
  </si>
  <si>
    <t>Página Tabela de pontuação de campeonato</t>
  </si>
  <si>
    <t>Menu inicial</t>
  </si>
  <si>
    <t>Reconhecimento de voz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</si>
</sst>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[$-407]d/\ mmm/\ yy;@"/>
    <numFmt numFmtId="166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3"/>
      <color theme="1"/>
      <name val="Arial"/>
      <family val="2"/>
    </font>
    <font>
      <b/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6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14" fontId="4" fillId="0" borderId="0" xfId="0" applyNumberFormat="1" applyFont="1"/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2" fillId="6" borderId="0" xfId="0" applyFont="1" applyFill="1"/>
    <xf numFmtId="0" fontId="3" fillId="0" borderId="0" xfId="0" applyFont="1" applyFill="1" applyBorder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3" fillId="0" borderId="0" xfId="0" applyFont="1" applyAlignment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10" fillId="6" borderId="8" xfId="0" applyFont="1" applyFill="1" applyBorder="1"/>
    <xf numFmtId="0" fontId="11" fillId="6" borderId="8" xfId="0" applyFont="1" applyFill="1" applyBorder="1"/>
    <xf numFmtId="14" fontId="3" fillId="5" borderId="8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4" fillId="0" borderId="8" xfId="0" applyNumberFormat="1" applyFont="1" applyBorder="1" applyAlignment="1" applyProtection="1">
      <alignment horizontal="center" vertical="center"/>
      <protection locked="0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9" fontId="4" fillId="0" borderId="8" xfId="0" applyNumberFormat="1" applyFont="1" applyBorder="1" applyAlignment="1" applyProtection="1">
      <alignment horizontal="center" vertical="center"/>
      <protection locked="0"/>
    </xf>
    <xf numFmtId="166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center" vertical="center"/>
    </xf>
    <xf numFmtId="164" fontId="4" fillId="0" borderId="4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2" xfId="0" applyNumberFormat="1" applyFont="1" applyBorder="1" applyAlignment="1" applyProtection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/>
    </xf>
    <xf numFmtId="0" fontId="9" fillId="3" borderId="8" xfId="0" applyFont="1" applyFill="1" applyBorder="1" applyAlignment="1"/>
    <xf numFmtId="0" fontId="8" fillId="3" borderId="8" xfId="0" applyFont="1" applyFill="1" applyBorder="1" applyAlignment="1"/>
    <xf numFmtId="0" fontId="6" fillId="2" borderId="9" xfId="0" applyFont="1" applyFill="1" applyBorder="1"/>
    <xf numFmtId="0" fontId="4" fillId="0" borderId="10" xfId="0" applyFont="1" applyBorder="1" applyProtection="1">
      <protection locked="0"/>
    </xf>
    <xf numFmtId="0" fontId="4" fillId="0" borderId="11" xfId="0" applyFont="1" applyBorder="1" applyProtection="1">
      <protection locked="0"/>
    </xf>
  </cellXfs>
  <cellStyles count="1">
    <cellStyle name="Normal" xfId="0" builtinId="0"/>
  </cellStyles>
  <dxfs count="5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50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SPRINT BURN DOWN</a:t>
            </a:r>
          </a:p>
        </c:rich>
      </c:tx>
      <c:layout>
        <c:manualLayout>
          <c:xMode val="edge"/>
          <c:yMode val="edge"/>
          <c:x val="0.40996525811298967"/>
          <c:y val="3.05741556870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Pontos de história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'Aba auxiliar - TabelaBurnDown'!$A$4:$A$24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'Aba auxiliar - TabelaBurnDown'!$D$4:$D$24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'Aba auxiliar - TabelaBurnDown'!$B$3</c:f>
              <c:strCache>
                <c:ptCount val="1"/>
                <c:pt idx="0">
                  <c:v>Linha ideal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'Aba auxiliar - TabelaBurnDown'!$A$4:$A$24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'Aba auxiliar - TabelaBurnDown'!$B$4:$B$24</c:f>
              <c:numCache>
                <c:formatCode>0</c:formatCode>
                <c:ptCount val="20"/>
                <c:pt idx="0">
                  <c:v>105</c:v>
                </c:pt>
                <c:pt idx="1">
                  <c:v>99.473684210526315</c:v>
                </c:pt>
                <c:pt idx="2">
                  <c:v>93.94736842105263</c:v>
                </c:pt>
                <c:pt idx="3">
                  <c:v>88.421052631578945</c:v>
                </c:pt>
                <c:pt idx="4">
                  <c:v>82.89473684210526</c:v>
                </c:pt>
                <c:pt idx="5">
                  <c:v>77.368421052631575</c:v>
                </c:pt>
                <c:pt idx="6">
                  <c:v>71.84210526315789</c:v>
                </c:pt>
                <c:pt idx="7">
                  <c:v>66.31578947368422</c:v>
                </c:pt>
                <c:pt idx="8">
                  <c:v>60.789473684210527</c:v>
                </c:pt>
                <c:pt idx="9">
                  <c:v>55.263157894736842</c:v>
                </c:pt>
                <c:pt idx="10">
                  <c:v>49.736842105263158</c:v>
                </c:pt>
                <c:pt idx="11">
                  <c:v>44.210526315789473</c:v>
                </c:pt>
                <c:pt idx="12">
                  <c:v>38.684210526315795</c:v>
                </c:pt>
                <c:pt idx="13">
                  <c:v>33.15789473684211</c:v>
                </c:pt>
                <c:pt idx="14">
                  <c:v>27.631578947368425</c:v>
                </c:pt>
                <c:pt idx="15">
                  <c:v>22.10526315789474</c:v>
                </c:pt>
                <c:pt idx="16">
                  <c:v>16.578947368421055</c:v>
                </c:pt>
                <c:pt idx="17">
                  <c:v>11.05263157894737</c:v>
                </c:pt>
                <c:pt idx="18">
                  <c:v>5.526315789473685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'Aba auxiliar - TabelaBurnDown'!$C$3</c:f>
              <c:strCache>
                <c:ptCount val="1"/>
                <c:pt idx="0">
                  <c:v>Andamento real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trendline>
            <c:name>Trendlinie</c:name>
            <c:spPr>
              <a:ln w="63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cat>
            <c:numRef>
              <c:f>'Aba auxiliar - TabelaBurnDown'!$A$4:$A$24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'Aba auxiliar - TabelaBurnDown'!$C$4:$C$24</c:f>
              <c:numCache>
                <c:formatCode>General</c:formatCode>
                <c:ptCount val="20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Pontos de história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153308</xdr:colOff>
      <xdr:row>11</xdr:row>
      <xdr:rowOff>75294</xdr:rowOff>
    </xdr:from>
    <xdr:to>
      <xdr:col>15</xdr:col>
      <xdr:colOff>565151</xdr:colOff>
      <xdr:row>44</xdr:row>
      <xdr:rowOff>155122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D4:E11" totalsRowShown="0" dataDxfId="9">
  <autoFilter ref="D4:E11" xr:uid="{00000000-0009-0000-0100-000003000000}"/>
  <tableColumns count="2">
    <tableColumn id="1" xr3:uid="{00000000-0010-0000-0000-000001000000}" name="Campo" dataDxfId="11"/>
    <tableColumn id="2" xr3:uid="{00000000-0010-0000-0000-000002000000}" name="Valor" dataDxfId="10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G4:H10" headerRowCount="0" totalsRowShown="0" headerRowDxfId="6" dataDxfId="5" headerRowBorderDxfId="49" tableBorderDxfId="48" totalsRowBorderDxfId="47">
  <tableColumns count="2">
    <tableColumn id="1" xr3:uid="{00000000-0010-0000-0100-000001000000}" name="Spalte1" headerRowDxfId="46" dataDxfId="8"/>
    <tableColumn id="2" xr3:uid="{00000000-0010-0000-0100-000002000000}" name="Spalte2" headerRowDxfId="45" dataDxfId="7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D21:D29" totalsRowShown="0" headerRowDxfId="0" dataDxfId="44" headerRowBorderDxfId="3" tableBorderDxfId="4" totalsRowBorderDxfId="2">
  <autoFilter ref="D21:D29" xr:uid="{00000000-0009-0000-0100-000005000000}"/>
  <tableColumns count="1">
    <tableColumn id="1" xr3:uid="{00000000-0010-0000-0200-000001000000}" name="Membros da equipe" dataDxfId="1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acklog" displayName="Backlog" ref="A5:I159" totalsRowCount="1" headerRowDxfId="43" dataDxfId="42" totalsRowDxfId="41">
  <autoFilter ref="A5:I158" xr:uid="{00000000-0009-0000-0100-000001000000}">
    <filterColumn colId="0">
      <customFilters>
        <customFilter operator="notEqual" val=" "/>
      </customFilters>
    </filterColumn>
  </autoFilter>
  <tableColumns count="9">
    <tableColumn id="1" xr3:uid="{00000000-0010-0000-0300-000001000000}" name="ID do Sprint " totalsRowDxfId="40"/>
    <tableColumn id="2" xr3:uid="{00000000-0010-0000-0300-000002000000}" name="ID do item do backlog" dataDxfId="39" totalsRowDxfId="38"/>
    <tableColumn id="3" xr3:uid="{00000000-0010-0000-0300-000003000000}" name="Pontos de história" totalsRowFunction="sum" dataDxfId="37" totalsRowDxfId="12"/>
    <tableColumn id="4" xr3:uid="{00000000-0010-0000-0300-000004000000}" name="História" dataDxfId="36" totalsRowDxfId="35"/>
    <tableColumn id="5" xr3:uid="{00000000-0010-0000-0300-000005000000}" name="Atribuído a" dataDxfId="34" totalsRowDxfId="33"/>
    <tableColumn id="7" xr3:uid="{00000000-0010-0000-0300-000007000000}" name="Status" dataDxfId="32" totalsRowDxfId="31"/>
    <tableColumn id="6" xr3:uid="{00000000-0010-0000-0300-000006000000}" name="Finalizado em" dataDxfId="30" totalsRowDxfId="29"/>
    <tableColumn id="8" xr3:uid="{00000000-0010-0000-0300-000008000000}" name="Dia do sprint" dataDxfId="28" totalsRowDxfId="27">
      <calculatedColumnFormula>IF(ISBLANK(Backlog[[#This Row],[Finalizado em]]),"",Backlog[[#This Row],[Finalizado em]]-$C$1)</calculatedColumnFormula>
    </tableColumn>
    <tableColumn id="9" xr3:uid="{00000000-0010-0000-0300-000009000000}" name="Coluna auxiliar" dataDxfId="26" totalsRowDxfId="25">
      <calculatedColumnFormula>IF(ISBLANK(Backlog[[#This Row],[Finalizado em]]),"n","y")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e2" displayName="Tabelle2" ref="A3:E24" totalsRowCount="1" headerRowDxfId="24" dataDxfId="13">
  <autoFilter ref="A3:E23" xr:uid="{00000000-0009-0000-0100-000002000000}"/>
  <tableColumns count="5">
    <tableColumn id="1" xr3:uid="{00000000-0010-0000-0400-000001000000}" name="Dia do sprint" dataDxfId="18" totalsRowDxfId="23"/>
    <tableColumn id="2" xr3:uid="{00000000-0010-0000-0400-000002000000}" name="Linha ideal" dataDxfId="17" totalsRowDxfId="22">
      <calculatedColumnFormula>Backlog[[#Totals],[Pontos de história]]-(Backlog[[#Totals],[Pontos de história]]/'Visão geral'!$H$5*Tabelle2[[#This Row],[Dia do sprint]])</calculatedColumnFormula>
    </tableColumn>
    <tableColumn id="4" xr3:uid="{00000000-0010-0000-0400-000004000000}" name="Andamento real" dataDxfId="16" totalsRowDxfId="21"/>
    <tableColumn id="3" xr3:uid="{00000000-0010-0000-0400-000003000000}" name="PS finalizados" dataDxfId="15" totalsRowDxfId="20">
      <calculatedColumnFormula>IF(Tabelle2[[#This Row],[Aktuell]]="y",SUMIF(Backlog[Dia do sprint],Tabelle2[[#This Row],[Dia do sprint]],Backlog[Pontos de história]),#N/A)</calculatedColumnFormula>
    </tableColumn>
    <tableColumn id="5" xr3:uid="{00000000-0010-0000-0400-000005000000}" name="Aktuell" totalsRowFunction="count" dataDxfId="14" totalsRowDxfId="19">
      <calculatedColumnFormula>IF(NOW()&gt;=Backlog!$C$1+Tabelle2[[#This Row],[Dia do sprint]],"y","n")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tabSelected="1" zoomScale="70" zoomScaleNormal="70" workbookViewId="0">
      <selection activeCell="K8" sqref="K8"/>
    </sheetView>
  </sheetViews>
  <sheetFormatPr defaultColWidth="10.625" defaultRowHeight="15.75" x14ac:dyDescent="0.25"/>
  <cols>
    <col min="1" max="1" width="33.625" customWidth="1"/>
    <col min="2" max="2" width="17.375" customWidth="1"/>
    <col min="4" max="4" width="29.625" customWidth="1"/>
    <col min="5" max="5" width="13.125" customWidth="1"/>
    <col min="7" max="7" width="43.5" bestFit="1" customWidth="1"/>
    <col min="15" max="44" width="10.875" style="11"/>
  </cols>
  <sheetData>
    <row r="1" spans="4:46" ht="98.1" customHeight="1" x14ac:dyDescent="0.25">
      <c r="D1" s="39" t="s">
        <v>1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8"/>
      <c r="Q1" s="38"/>
      <c r="R1" s="38"/>
    </row>
    <row r="2" spans="4:46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AS2" s="11"/>
      <c r="AT2" s="11"/>
    </row>
    <row r="3" spans="4:46" ht="20.25" x14ac:dyDescent="0.3">
      <c r="D3" s="53" t="s">
        <v>3</v>
      </c>
      <c r="E3" s="53"/>
      <c r="F3" s="11"/>
      <c r="G3" s="52" t="s">
        <v>37</v>
      </c>
      <c r="H3" s="52"/>
      <c r="I3" s="11"/>
      <c r="J3" s="11"/>
      <c r="K3" s="11"/>
      <c r="L3" s="11"/>
      <c r="M3" s="11"/>
      <c r="N3" s="11"/>
    </row>
    <row r="4" spans="4:46" x14ac:dyDescent="0.25">
      <c r="D4" s="4" t="s">
        <v>10</v>
      </c>
      <c r="E4" s="4" t="s">
        <v>11</v>
      </c>
      <c r="F4" s="9"/>
      <c r="G4" s="45" t="s">
        <v>13</v>
      </c>
      <c r="H4" s="46">
        <f>E5+E6</f>
        <v>44304</v>
      </c>
      <c r="I4" s="15"/>
      <c r="J4" s="15"/>
      <c r="K4" s="15"/>
      <c r="L4" s="11"/>
      <c r="M4" s="11"/>
      <c r="N4" s="11"/>
    </row>
    <row r="5" spans="4:46" x14ac:dyDescent="0.25">
      <c r="D5" s="40" t="s">
        <v>4</v>
      </c>
      <c r="E5" s="41">
        <v>44284</v>
      </c>
      <c r="F5" s="9"/>
      <c r="G5" s="47" t="s">
        <v>14</v>
      </c>
      <c r="H5" s="48">
        <v>19</v>
      </c>
      <c r="I5" s="11"/>
      <c r="J5" s="16"/>
      <c r="K5" s="16"/>
      <c r="L5" s="11"/>
      <c r="M5" s="11"/>
      <c r="N5" s="11"/>
    </row>
    <row r="6" spans="4:46" x14ac:dyDescent="0.25">
      <c r="D6" s="40" t="s">
        <v>5</v>
      </c>
      <c r="E6" s="42">
        <v>20</v>
      </c>
      <c r="F6" s="9"/>
      <c r="G6" s="49" t="s">
        <v>15</v>
      </c>
      <c r="H6" s="50">
        <f>E8*E9*E10*H5</f>
        <v>152</v>
      </c>
      <c r="I6" s="11"/>
      <c r="J6" s="16"/>
      <c r="K6" s="16"/>
      <c r="L6" s="11"/>
      <c r="M6" s="11"/>
      <c r="N6" s="11"/>
    </row>
    <row r="7" spans="4:46" x14ac:dyDescent="0.25">
      <c r="D7" s="40" t="s">
        <v>6</v>
      </c>
      <c r="E7" s="42">
        <v>1</v>
      </c>
      <c r="F7" s="9"/>
      <c r="G7" s="49" t="s">
        <v>16</v>
      </c>
      <c r="H7" s="51">
        <f>Backlog[[#Totals],[Pontos de história]]</f>
        <v>105</v>
      </c>
      <c r="I7" s="11"/>
      <c r="J7" s="16"/>
      <c r="K7" s="16"/>
      <c r="L7" s="11"/>
      <c r="M7" s="11"/>
      <c r="N7" s="11"/>
    </row>
    <row r="8" spans="4:46" x14ac:dyDescent="0.25">
      <c r="D8" s="40" t="s">
        <v>7</v>
      </c>
      <c r="E8" s="42">
        <v>8</v>
      </c>
      <c r="F8" s="9"/>
      <c r="G8" s="49" t="s">
        <v>17</v>
      </c>
      <c r="H8" s="51">
        <f>H7-Tabelle2[[#Totals],[PS finalizados]]</f>
        <v>105</v>
      </c>
      <c r="I8" s="11"/>
      <c r="J8" s="16"/>
      <c r="K8" s="16"/>
      <c r="L8" s="11"/>
      <c r="M8" s="11"/>
      <c r="N8" s="11"/>
    </row>
    <row r="9" spans="4:46" x14ac:dyDescent="0.25">
      <c r="D9" s="40" t="s">
        <v>8</v>
      </c>
      <c r="E9" s="43">
        <v>1</v>
      </c>
      <c r="F9" s="9"/>
      <c r="G9" s="49" t="s">
        <v>18</v>
      </c>
      <c r="H9" s="51">
        <f>COUNTIF(Backlog!A6:A157,$E$11)</f>
        <v>9</v>
      </c>
      <c r="I9" s="11"/>
      <c r="J9" s="16"/>
      <c r="K9" s="16"/>
      <c r="L9" s="11"/>
      <c r="M9" s="11"/>
      <c r="N9" s="11"/>
    </row>
    <row r="10" spans="4:46" x14ac:dyDescent="0.25">
      <c r="D10" s="40" t="s">
        <v>46</v>
      </c>
      <c r="E10" s="44">
        <v>1</v>
      </c>
      <c r="F10" s="14"/>
      <c r="G10" s="49" t="s">
        <v>19</v>
      </c>
      <c r="H10" s="51">
        <f>COUNT(Backlog!G6:G157)</f>
        <v>2</v>
      </c>
      <c r="I10" s="11"/>
      <c r="J10" s="16"/>
      <c r="K10" s="16"/>
      <c r="L10" s="11"/>
      <c r="M10" s="11"/>
      <c r="N10" s="11"/>
    </row>
    <row r="11" spans="4:46" x14ac:dyDescent="0.25">
      <c r="D11" s="40" t="s">
        <v>9</v>
      </c>
      <c r="E11" s="42">
        <v>2</v>
      </c>
      <c r="F11" s="9"/>
      <c r="G11" s="9"/>
      <c r="H11" s="11"/>
      <c r="I11" s="11"/>
      <c r="J11" s="16"/>
      <c r="K11" s="16"/>
      <c r="L11" s="11"/>
      <c r="M11" s="11"/>
      <c r="N11" s="11"/>
    </row>
    <row r="12" spans="4:46" x14ac:dyDescent="0.25">
      <c r="D12" s="9"/>
      <c r="E12" s="10"/>
      <c r="F12" s="9"/>
      <c r="G12" s="9"/>
      <c r="H12" s="11"/>
      <c r="I12" s="11"/>
      <c r="J12" s="16"/>
      <c r="K12" s="16"/>
      <c r="L12" s="11"/>
      <c r="M12" s="11"/>
      <c r="N12" s="11"/>
    </row>
    <row r="13" spans="4:46" x14ac:dyDescent="0.25">
      <c r="D13" s="11"/>
      <c r="E13" s="11"/>
      <c r="F13" s="9"/>
      <c r="G13" s="9"/>
      <c r="H13" s="11"/>
      <c r="I13" s="11"/>
      <c r="J13" s="16"/>
      <c r="K13" s="16"/>
      <c r="L13" s="11"/>
      <c r="M13" s="11"/>
      <c r="N13" s="11"/>
    </row>
    <row r="14" spans="4:46" x14ac:dyDescent="0.25">
      <c r="D14" s="11"/>
      <c r="E14" s="11"/>
      <c r="F14" s="9"/>
      <c r="G14" s="9"/>
      <c r="H14" s="11"/>
      <c r="I14" s="11"/>
      <c r="J14" s="16"/>
      <c r="K14" s="16"/>
      <c r="L14" s="11"/>
      <c r="M14" s="11"/>
      <c r="N14" s="11"/>
    </row>
    <row r="15" spans="4:46" x14ac:dyDescent="0.25">
      <c r="D15" s="11"/>
      <c r="E15" s="11"/>
      <c r="F15" s="9"/>
      <c r="G15" s="9"/>
      <c r="H15" s="11"/>
      <c r="I15" s="11"/>
      <c r="J15" s="16"/>
      <c r="K15" s="16"/>
      <c r="L15" s="11"/>
      <c r="M15" s="11"/>
      <c r="N15" s="11"/>
    </row>
    <row r="16" spans="4:46" x14ac:dyDescent="0.25">
      <c r="D16" s="11"/>
      <c r="E16" s="11"/>
      <c r="F16" s="9"/>
      <c r="G16" s="11"/>
      <c r="H16" s="11"/>
      <c r="I16" s="11"/>
      <c r="J16" s="11"/>
      <c r="K16" s="11"/>
      <c r="L16" s="11"/>
      <c r="M16" s="11"/>
      <c r="N16" s="11"/>
    </row>
    <row r="17" spans="4:14" x14ac:dyDescent="0.25">
      <c r="D17" s="12"/>
      <c r="E17" s="13"/>
      <c r="F17" s="13"/>
      <c r="G17" s="11"/>
      <c r="H17" s="11"/>
      <c r="I17" s="11"/>
      <c r="J17" s="11"/>
      <c r="K17" s="11"/>
      <c r="L17" s="11"/>
      <c r="M17" s="11"/>
      <c r="N17" s="11"/>
    </row>
    <row r="18" spans="4:14" x14ac:dyDescent="0.25"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4:14" x14ac:dyDescent="0.25"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4:14" x14ac:dyDescent="0.25"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4:14" x14ac:dyDescent="0.25">
      <c r="D21" s="54" t="s">
        <v>12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4:14" x14ac:dyDescent="0.25">
      <c r="D22" s="55" t="s">
        <v>38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4:14" x14ac:dyDescent="0.25">
      <c r="D23" s="55" t="s">
        <v>39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4:14" x14ac:dyDescent="0.25">
      <c r="D24" s="55" t="s">
        <v>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4:14" x14ac:dyDescent="0.25">
      <c r="D25" s="55" t="s">
        <v>41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4:14" x14ac:dyDescent="0.25">
      <c r="D26" s="55" t="s">
        <v>42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4:14" x14ac:dyDescent="0.25">
      <c r="D27" s="55" t="s">
        <v>43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4:14" x14ac:dyDescent="0.25">
      <c r="D28" s="55" t="s">
        <v>44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4:14" x14ac:dyDescent="0.25">
      <c r="D29" s="56" t="s">
        <v>45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4:14" x14ac:dyDescent="0.25"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4:14" ht="16.5" thickBot="1" x14ac:dyDescent="0.3">
      <c r="D31" s="4" t="s">
        <v>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4:14" ht="16.5" thickBot="1" x14ac:dyDescent="0.3">
      <c r="D32" s="17" t="s">
        <v>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ht="16.5" thickBot="1" x14ac:dyDescent="0.3">
      <c r="D33" s="17" t="s">
        <v>21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ht="16.5" thickBot="1" x14ac:dyDescent="0.3">
      <c r="D34" s="17" t="s">
        <v>22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5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B57" s="11"/>
      <c r="C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B58" s="11"/>
      <c r="C58" s="11"/>
      <c r="F58" s="11"/>
      <c r="G58" s="11"/>
      <c r="H58" s="11"/>
      <c r="I58" s="11"/>
      <c r="J58" s="11"/>
      <c r="K58" s="11"/>
      <c r="L58" s="11"/>
      <c r="M58" s="11"/>
      <c r="N58" s="11"/>
    </row>
  </sheetData>
  <mergeCells count="1">
    <mergeCell ref="D1:O1"/>
  </mergeCells>
  <pageMargins left="0.7" right="0.7" top="0.78740157499999996" bottom="0.78740157499999996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98"/>
  <sheetViews>
    <sheetView workbookViewId="0">
      <selection activeCell="C159" sqref="C159"/>
    </sheetView>
  </sheetViews>
  <sheetFormatPr defaultColWidth="10.625" defaultRowHeight="15.75" x14ac:dyDescent="0.25"/>
  <cols>
    <col min="2" max="2" width="26.625" bestFit="1" customWidth="1"/>
    <col min="3" max="3" width="22.375" customWidth="1"/>
    <col min="4" max="4" width="54.875" customWidth="1"/>
    <col min="5" max="5" width="19.375" customWidth="1"/>
    <col min="6" max="6" width="14.5" bestFit="1" customWidth="1"/>
    <col min="7" max="7" width="24.375" customWidth="1"/>
    <col min="8" max="8" width="12" customWidth="1"/>
    <col min="9" max="9" width="16.875" customWidth="1"/>
    <col min="10" max="37" width="10.875" style="11"/>
  </cols>
  <sheetData>
    <row r="1" spans="1:37" ht="16.5" x14ac:dyDescent="0.25">
      <c r="A1" s="9"/>
      <c r="B1" s="28" t="s">
        <v>23</v>
      </c>
      <c r="C1" s="30">
        <f>'Visão geral'!$E$5</f>
        <v>44284</v>
      </c>
      <c r="D1" s="9"/>
      <c r="E1" s="9"/>
      <c r="F1" s="9"/>
      <c r="G1" s="9"/>
      <c r="H1" s="11"/>
      <c r="I1" s="11"/>
    </row>
    <row r="2" spans="1:37" x14ac:dyDescent="0.25">
      <c r="A2" s="9"/>
      <c r="B2" s="29" t="s">
        <v>24</v>
      </c>
      <c r="C2" s="31">
        <f>'Visão geral'!H5</f>
        <v>19</v>
      </c>
      <c r="D2" s="9"/>
      <c r="E2" s="9"/>
      <c r="F2" s="9"/>
      <c r="G2" s="9"/>
      <c r="H2" s="11"/>
      <c r="I2" s="11"/>
    </row>
    <row r="3" spans="1:37" ht="16.5" x14ac:dyDescent="0.25">
      <c r="A3" s="9"/>
      <c r="B3" s="28" t="s">
        <v>25</v>
      </c>
      <c r="C3" s="32">
        <v>105</v>
      </c>
      <c r="D3" s="9"/>
      <c r="E3" s="9"/>
      <c r="F3" s="9"/>
      <c r="G3" s="9"/>
      <c r="H3" s="11"/>
      <c r="I3" s="11"/>
    </row>
    <row r="4" spans="1:37" x14ac:dyDescent="0.25">
      <c r="A4" s="9"/>
      <c r="B4" s="9"/>
      <c r="C4" s="9"/>
      <c r="D4" s="9"/>
      <c r="E4" s="9"/>
      <c r="F4" s="9"/>
      <c r="G4" s="9"/>
      <c r="H4" s="11"/>
      <c r="I4" s="11"/>
    </row>
    <row r="5" spans="1:37" s="7" customFormat="1" x14ac:dyDescent="0.25">
      <c r="A5" s="5" t="s">
        <v>26</v>
      </c>
      <c r="B5" s="5" t="s">
        <v>27</v>
      </c>
      <c r="C5" s="6" t="s">
        <v>28</v>
      </c>
      <c r="D5" s="5" t="s">
        <v>29</v>
      </c>
      <c r="E5" s="5" t="s">
        <v>30</v>
      </c>
      <c r="F5" s="5" t="s">
        <v>0</v>
      </c>
      <c r="G5" s="5" t="s">
        <v>31</v>
      </c>
      <c r="H5" s="5" t="s">
        <v>32</v>
      </c>
      <c r="I5" s="5" t="s">
        <v>33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spans="1:37" x14ac:dyDescent="0.25">
      <c r="A6" s="26">
        <v>2</v>
      </c>
      <c r="B6" s="26">
        <v>1</v>
      </c>
      <c r="C6" s="33">
        <v>13</v>
      </c>
      <c r="D6" s="26" t="s">
        <v>47</v>
      </c>
      <c r="E6" s="26"/>
      <c r="F6" s="34" t="s">
        <v>20</v>
      </c>
      <c r="G6" s="35"/>
      <c r="H6" s="27" t="str">
        <f>IF(ISBLANK(Backlog[[#This Row],[Finalizado em]]),"",Backlog[[#This Row],[Finalizado em]]-$C$1)</f>
        <v/>
      </c>
      <c r="I6" s="26" t="str">
        <f>IF(ISBLANK(Backlog[[#This Row],[Finalizado em]]),"n","y")</f>
        <v>n</v>
      </c>
    </row>
    <row r="7" spans="1:37" x14ac:dyDescent="0.25">
      <c r="A7" s="26">
        <v>2</v>
      </c>
      <c r="B7" s="26">
        <v>2</v>
      </c>
      <c r="C7" s="33">
        <v>8</v>
      </c>
      <c r="D7" s="26" t="s">
        <v>48</v>
      </c>
      <c r="E7" s="26" t="s">
        <v>40</v>
      </c>
      <c r="F7" s="26" t="s">
        <v>20</v>
      </c>
      <c r="G7" s="35"/>
      <c r="H7" s="27" t="str">
        <f>IF(ISBLANK(Backlog[[#This Row],[Finalizado em]]),"",Backlog[[#This Row],[Finalizado em]]-$C$1)</f>
        <v/>
      </c>
      <c r="I7" s="26" t="str">
        <f>IF(ISBLANK(Backlog[[#This Row],[Finalizado em]]),"n","y")</f>
        <v>n</v>
      </c>
    </row>
    <row r="8" spans="1:37" x14ac:dyDescent="0.25">
      <c r="A8" s="26">
        <v>2</v>
      </c>
      <c r="B8" s="26">
        <v>3</v>
      </c>
      <c r="C8" s="33">
        <v>8</v>
      </c>
      <c r="D8" s="26" t="s">
        <v>49</v>
      </c>
      <c r="E8" s="26" t="s">
        <v>39</v>
      </c>
      <c r="F8" s="26" t="s">
        <v>20</v>
      </c>
      <c r="G8" s="35"/>
      <c r="H8" s="27" t="str">
        <f>IF(ISBLANK(Backlog[[#This Row],[Finalizado em]]),"",Backlog[[#This Row],[Finalizado em]]-$C$1)</f>
        <v/>
      </c>
      <c r="I8" s="26" t="str">
        <f>IF(ISBLANK(Backlog[[#This Row],[Finalizado em]]),"n","y")</f>
        <v>n</v>
      </c>
    </row>
    <row r="9" spans="1:37" x14ac:dyDescent="0.25">
      <c r="A9" s="26">
        <v>2</v>
      </c>
      <c r="B9" s="26">
        <v>4</v>
      </c>
      <c r="C9" s="33">
        <v>13</v>
      </c>
      <c r="D9" s="26" t="s">
        <v>50</v>
      </c>
      <c r="E9" s="26" t="s">
        <v>38</v>
      </c>
      <c r="F9" s="26" t="s">
        <v>20</v>
      </c>
      <c r="G9" s="35"/>
      <c r="H9" s="27" t="str">
        <f>IF(ISBLANK(Backlog[[#This Row],[Finalizado em]]),"",Backlog[[#This Row],[Finalizado em]]-$C$1)</f>
        <v/>
      </c>
      <c r="I9" s="26" t="str">
        <f>IF(ISBLANK(Backlog[[#This Row],[Finalizado em]]),"n","y")</f>
        <v>n</v>
      </c>
    </row>
    <row r="10" spans="1:37" x14ac:dyDescent="0.25">
      <c r="A10" s="26">
        <v>2</v>
      </c>
      <c r="B10" s="26">
        <v>5</v>
      </c>
      <c r="C10" s="33">
        <v>13</v>
      </c>
      <c r="D10" s="26" t="s">
        <v>51</v>
      </c>
      <c r="E10" s="26" t="s">
        <v>43</v>
      </c>
      <c r="F10" s="26" t="s">
        <v>20</v>
      </c>
      <c r="G10" s="35"/>
      <c r="H10" s="27" t="str">
        <f>IF(ISBLANK(Backlog[[#This Row],[Finalizado em]]),"",Backlog[[#This Row],[Finalizado em]]-$C$1)</f>
        <v/>
      </c>
      <c r="I10" s="26" t="str">
        <f>IF(ISBLANK(Backlog[[#This Row],[Finalizado em]]),"n","y")</f>
        <v>n</v>
      </c>
    </row>
    <row r="11" spans="1:37" x14ac:dyDescent="0.25">
      <c r="A11" s="26">
        <v>2</v>
      </c>
      <c r="B11" s="26">
        <v>6</v>
      </c>
      <c r="C11" s="33">
        <v>8</v>
      </c>
      <c r="D11" s="26" t="s">
        <v>52</v>
      </c>
      <c r="E11" s="26" t="s">
        <v>43</v>
      </c>
      <c r="F11" s="26" t="s">
        <v>20</v>
      </c>
      <c r="G11" s="35"/>
      <c r="H11" s="27" t="str">
        <f>IF(ISBLANK(Backlog[[#This Row],[Finalizado em]]),"",Backlog[[#This Row],[Finalizado em]]-$C$1)</f>
        <v/>
      </c>
      <c r="I11" s="26" t="str">
        <f>IF(ISBLANK(Backlog[[#This Row],[Finalizado em]]),"n","y")</f>
        <v>n</v>
      </c>
    </row>
    <row r="12" spans="1:37" x14ac:dyDescent="0.25">
      <c r="A12" s="26">
        <v>2</v>
      </c>
      <c r="B12" s="26">
        <v>7</v>
      </c>
      <c r="C12" s="33">
        <v>8</v>
      </c>
      <c r="D12" s="26" t="s">
        <v>53</v>
      </c>
      <c r="E12" s="26"/>
      <c r="F12" s="26" t="s">
        <v>20</v>
      </c>
      <c r="G12" s="35"/>
      <c r="H12" s="27" t="str">
        <f>IF(ISBLANK(Backlog[[#This Row],[Finalizado em]]),"",Backlog[[#This Row],[Finalizado em]]-$C$1)</f>
        <v/>
      </c>
      <c r="I12" s="26" t="str">
        <f>IF(ISBLANK(Backlog[[#This Row],[Finalizado em]]),"n","y")</f>
        <v>n</v>
      </c>
    </row>
    <row r="13" spans="1:37" x14ac:dyDescent="0.25">
      <c r="A13" s="26">
        <v>2</v>
      </c>
      <c r="B13" s="33">
        <v>8</v>
      </c>
      <c r="C13" s="33">
        <v>13</v>
      </c>
      <c r="D13" s="33" t="s">
        <v>54</v>
      </c>
      <c r="E13" s="33" t="s">
        <v>40</v>
      </c>
      <c r="F13" s="33" t="s">
        <v>21</v>
      </c>
      <c r="G13" s="36">
        <v>44299</v>
      </c>
      <c r="H13" s="27">
        <f>IF(ISBLANK(Backlog[[#This Row],[Finalizado em]]),"",Backlog[[#This Row],[Finalizado em]]-$C$1)</f>
        <v>15</v>
      </c>
      <c r="I13" s="26" t="str">
        <f>IF(ISBLANK(Backlog[[#This Row],[Finalizado em]]),"n","y")</f>
        <v>y</v>
      </c>
    </row>
    <row r="14" spans="1:37" x14ac:dyDescent="0.25">
      <c r="A14" s="26">
        <v>2</v>
      </c>
      <c r="B14" s="26">
        <v>9</v>
      </c>
      <c r="C14" s="33">
        <v>21</v>
      </c>
      <c r="D14" s="26" t="s">
        <v>55</v>
      </c>
      <c r="E14" s="26" t="s">
        <v>45</v>
      </c>
      <c r="F14" s="26" t="s">
        <v>21</v>
      </c>
      <c r="G14" s="35">
        <v>44299</v>
      </c>
      <c r="H14" s="27">
        <f>IF(ISBLANK(Backlog[[#This Row],[Finalizado em]]),"",Backlog[[#This Row],[Finalizado em]]-$C$1)</f>
        <v>15</v>
      </c>
      <c r="I14" s="26" t="str">
        <f>IF(ISBLANK(Backlog[[#This Row],[Finalizado em]]),"n","y")</f>
        <v>y</v>
      </c>
    </row>
    <row r="15" spans="1:37" hidden="1" x14ac:dyDescent="0.25">
      <c r="A15" s="1"/>
      <c r="B15" s="1"/>
      <c r="C15" s="1"/>
      <c r="D15" s="1"/>
      <c r="E15" s="1"/>
      <c r="F15" s="1"/>
      <c r="G15" s="1"/>
      <c r="H15" s="2" t="str">
        <f>IF(ISBLANK(Backlog[[#This Row],[Finalizado em]]),"",Backlog[[#This Row],[Finalizado em]]-$C$1)</f>
        <v/>
      </c>
      <c r="I15" s="1" t="str">
        <f>IF(ISBLANK(Backlog[[#This Row],[Finalizado em]]),"n","y")</f>
        <v>n</v>
      </c>
    </row>
    <row r="16" spans="1:37" hidden="1" x14ac:dyDescent="0.25">
      <c r="A16" s="1"/>
      <c r="B16" s="1"/>
      <c r="C16" s="1"/>
      <c r="D16" s="1"/>
      <c r="E16" s="1"/>
      <c r="F16" s="1"/>
      <c r="G16" s="1"/>
      <c r="H16" s="2" t="str">
        <f>IF(ISBLANK(Backlog[[#This Row],[Finalizado em]]),"",Backlog[[#This Row],[Finalizado em]]-$C$1)</f>
        <v/>
      </c>
      <c r="I16" s="1" t="str">
        <f>IF(ISBLANK(Backlog[[#This Row],[Finalizado em]]),"n","y")</f>
        <v>n</v>
      </c>
    </row>
    <row r="17" spans="1:9" hidden="1" x14ac:dyDescent="0.25">
      <c r="A17" s="1"/>
      <c r="B17" s="1"/>
      <c r="C17" s="1"/>
      <c r="D17" s="1"/>
      <c r="E17" s="1"/>
      <c r="F17" s="1"/>
      <c r="G17" s="1"/>
      <c r="H17" s="2" t="str">
        <f>IF(ISBLANK(Backlog[[#This Row],[Finalizado em]]),"",Backlog[[#This Row],[Finalizado em]]-$C$1)</f>
        <v/>
      </c>
      <c r="I17" s="1" t="str">
        <f>IF(ISBLANK(Backlog[[#This Row],[Finalizado em]]),"n","y")</f>
        <v>n</v>
      </c>
    </row>
    <row r="18" spans="1:9" hidden="1" x14ac:dyDescent="0.25">
      <c r="A18" s="1"/>
      <c r="B18" s="1"/>
      <c r="C18" s="1"/>
      <c r="D18" s="1"/>
      <c r="E18" s="1"/>
      <c r="F18" s="1"/>
      <c r="G18" s="8"/>
      <c r="H18" s="2" t="str">
        <f>IF(ISBLANK(Backlog[[#This Row],[Finalizado em]]),"",Backlog[[#This Row],[Finalizado em]]-$C$1)</f>
        <v/>
      </c>
      <c r="I18" s="1" t="str">
        <f>IF(ISBLANK(Backlog[[#This Row],[Finalizado em]]),"n","y")</f>
        <v>n</v>
      </c>
    </row>
    <row r="19" spans="1:9" hidden="1" x14ac:dyDescent="0.25">
      <c r="A19" s="1"/>
      <c r="B19" s="1"/>
      <c r="C19" s="1"/>
      <c r="D19" s="1"/>
      <c r="E19" s="1"/>
      <c r="F19" s="1"/>
      <c r="G19" s="1"/>
      <c r="H19" s="2" t="str">
        <f>IF(ISBLANK(Backlog[[#This Row],[Finalizado em]]),"",Backlog[[#This Row],[Finalizado em]]-$C$1)</f>
        <v/>
      </c>
      <c r="I19" s="1" t="str">
        <f>IF(ISBLANK(Backlog[[#This Row],[Finalizado em]]),"n","y")</f>
        <v>n</v>
      </c>
    </row>
    <row r="20" spans="1:9" hidden="1" x14ac:dyDescent="0.25">
      <c r="A20" s="1"/>
      <c r="B20" s="1"/>
      <c r="C20" s="1"/>
      <c r="D20" s="1"/>
      <c r="E20" s="1"/>
      <c r="F20" s="1"/>
      <c r="G20" s="1"/>
      <c r="H20" s="2" t="str">
        <f>IF(ISBLANK(Backlog[[#This Row],[Finalizado em]]),"",Backlog[[#This Row],[Finalizado em]]-$C$1)</f>
        <v/>
      </c>
      <c r="I20" s="1" t="str">
        <f>IF(ISBLANK(Backlog[[#This Row],[Finalizado em]]),"n","y")</f>
        <v>n</v>
      </c>
    </row>
    <row r="21" spans="1:9" hidden="1" x14ac:dyDescent="0.25">
      <c r="A21" s="1"/>
      <c r="B21" s="1"/>
      <c r="C21" s="1"/>
      <c r="D21" s="1"/>
      <c r="E21" s="1"/>
      <c r="F21" s="1"/>
      <c r="G21" s="1"/>
      <c r="H21" s="2" t="str">
        <f>IF(ISBLANK(Backlog[[#This Row],[Finalizado em]]),"",Backlog[[#This Row],[Finalizado em]]-$C$1)</f>
        <v/>
      </c>
      <c r="I21" s="1" t="str">
        <f>IF(ISBLANK(Backlog[[#This Row],[Finalizado em]]),"n","y")</f>
        <v>n</v>
      </c>
    </row>
    <row r="22" spans="1:9" hidden="1" x14ac:dyDescent="0.25">
      <c r="A22" s="1"/>
      <c r="B22" s="1"/>
      <c r="C22" s="1"/>
      <c r="D22" s="1"/>
      <c r="E22" s="1"/>
      <c r="F22" s="1"/>
      <c r="G22" s="1"/>
      <c r="H22" s="2" t="str">
        <f>IF(ISBLANK(Backlog[[#This Row],[Finalizado em]]),"",Backlog[[#This Row],[Finalizado em]]-$C$1)</f>
        <v/>
      </c>
      <c r="I22" s="1" t="str">
        <f>IF(ISBLANK(Backlog[[#This Row],[Finalizado em]]),"n","y")</f>
        <v>n</v>
      </c>
    </row>
    <row r="23" spans="1:9" hidden="1" x14ac:dyDescent="0.25">
      <c r="A23" s="1"/>
      <c r="B23" s="1"/>
      <c r="C23" s="1"/>
      <c r="D23" s="1"/>
      <c r="E23" s="1"/>
      <c r="F23" s="1"/>
      <c r="G23" s="1"/>
      <c r="H23" s="2" t="str">
        <f>IF(ISBLANK(Backlog[[#This Row],[Finalizado em]]),"",Backlog[[#This Row],[Finalizado em]]-$C$1)</f>
        <v/>
      </c>
      <c r="I23" s="1" t="str">
        <f>IF(ISBLANK(Backlog[[#This Row],[Finalizado em]]),"n","y")</f>
        <v>n</v>
      </c>
    </row>
    <row r="24" spans="1:9" hidden="1" x14ac:dyDescent="0.25">
      <c r="A24" s="1"/>
      <c r="B24" s="1"/>
      <c r="C24" s="1"/>
      <c r="D24" s="1"/>
      <c r="E24" s="1"/>
      <c r="F24" s="1"/>
      <c r="G24" s="1"/>
      <c r="H24" s="2" t="str">
        <f>IF(ISBLANK(Backlog[[#This Row],[Finalizado em]]),"",Backlog[[#This Row],[Finalizado em]]-$C$1)</f>
        <v/>
      </c>
      <c r="I24" s="1" t="str">
        <f>IF(ISBLANK(Backlog[[#This Row],[Finalizado em]]),"n","y")</f>
        <v>n</v>
      </c>
    </row>
    <row r="25" spans="1:9" hidden="1" x14ac:dyDescent="0.25">
      <c r="A25" s="1"/>
      <c r="B25" s="1"/>
      <c r="C25" s="1"/>
      <c r="D25" s="1"/>
      <c r="E25" s="1"/>
      <c r="F25" s="1"/>
      <c r="G25" s="1"/>
      <c r="H25" s="2" t="str">
        <f>IF(ISBLANK(Backlog[[#This Row],[Finalizado em]]),"",Backlog[[#This Row],[Finalizado em]]-$C$1)</f>
        <v/>
      </c>
      <c r="I25" s="1" t="str">
        <f>IF(ISBLANK(Backlog[[#This Row],[Finalizado em]]),"n","y")</f>
        <v>n</v>
      </c>
    </row>
    <row r="26" spans="1:9" hidden="1" x14ac:dyDescent="0.25">
      <c r="A26" s="1"/>
      <c r="B26" s="1"/>
      <c r="C26" s="1"/>
      <c r="D26" s="1"/>
      <c r="E26" s="1"/>
      <c r="F26" s="1"/>
      <c r="G26" s="1"/>
      <c r="H26" s="2" t="str">
        <f>IF(ISBLANK(Backlog[[#This Row],[Finalizado em]]),"",Backlog[[#This Row],[Finalizado em]]-$C$1)</f>
        <v/>
      </c>
      <c r="I26" s="1" t="str">
        <f>IF(ISBLANK(Backlog[[#This Row],[Finalizado em]]),"n","y")</f>
        <v>n</v>
      </c>
    </row>
    <row r="27" spans="1:9" hidden="1" x14ac:dyDescent="0.25">
      <c r="A27" s="1"/>
      <c r="B27" s="1"/>
      <c r="C27" s="1"/>
      <c r="D27" s="1"/>
      <c r="E27" s="1"/>
      <c r="F27" s="1"/>
      <c r="G27" s="1"/>
      <c r="H27" s="2" t="str">
        <f>IF(ISBLANK(Backlog[[#This Row],[Finalizado em]]),"",Backlog[[#This Row],[Finalizado em]]-$C$1)</f>
        <v/>
      </c>
      <c r="I27" s="1" t="str">
        <f>IF(ISBLANK(Backlog[[#This Row],[Finalizado em]]),"n","y")</f>
        <v>n</v>
      </c>
    </row>
    <row r="28" spans="1:9" hidden="1" x14ac:dyDescent="0.25">
      <c r="A28" s="1"/>
      <c r="B28" s="1"/>
      <c r="C28" s="1"/>
      <c r="D28" s="1"/>
      <c r="E28" s="1"/>
      <c r="F28" s="1"/>
      <c r="G28" s="1"/>
      <c r="H28" s="2" t="str">
        <f>IF(ISBLANK(Backlog[[#This Row],[Finalizado em]]),"",Backlog[[#This Row],[Finalizado em]]-$C$1)</f>
        <v/>
      </c>
      <c r="I28" s="1" t="str">
        <f>IF(ISBLANK(Backlog[[#This Row],[Finalizado em]]),"n","y")</f>
        <v>n</v>
      </c>
    </row>
    <row r="29" spans="1:9" hidden="1" x14ac:dyDescent="0.25">
      <c r="A29" s="1"/>
      <c r="B29" s="1"/>
      <c r="C29" s="1"/>
      <c r="D29" s="1"/>
      <c r="E29" s="1"/>
      <c r="F29" s="1"/>
      <c r="G29" s="1"/>
      <c r="H29" s="2" t="str">
        <f>IF(ISBLANK(Backlog[[#This Row],[Finalizado em]]),"",Backlog[[#This Row],[Finalizado em]]-$C$1)</f>
        <v/>
      </c>
      <c r="I29" s="1" t="str">
        <f>IF(ISBLANK(Backlog[[#This Row],[Finalizado em]]),"n","y")</f>
        <v>n</v>
      </c>
    </row>
    <row r="30" spans="1:9" hidden="1" x14ac:dyDescent="0.25">
      <c r="A30" s="1"/>
      <c r="B30" s="1"/>
      <c r="C30" s="1"/>
      <c r="D30" s="1"/>
      <c r="E30" s="1"/>
      <c r="F30" s="1"/>
      <c r="G30" s="1"/>
      <c r="H30" s="2" t="str">
        <f>IF(ISBLANK(Backlog[[#This Row],[Finalizado em]]),"",Backlog[[#This Row],[Finalizado em]]-$C$1)</f>
        <v/>
      </c>
      <c r="I30" s="1" t="str">
        <f>IF(ISBLANK(Backlog[[#This Row],[Finalizado em]]),"n","y")</f>
        <v>n</v>
      </c>
    </row>
    <row r="31" spans="1:9" hidden="1" x14ac:dyDescent="0.25">
      <c r="A31" s="1"/>
      <c r="B31" s="1"/>
      <c r="C31" s="1"/>
      <c r="D31" s="1"/>
      <c r="E31" s="1"/>
      <c r="F31" s="1"/>
      <c r="G31" s="1"/>
      <c r="H31" s="2" t="str">
        <f>IF(ISBLANK(Backlog[[#This Row],[Finalizado em]]),"",Backlog[[#This Row],[Finalizado em]]-$C$1)</f>
        <v/>
      </c>
      <c r="I31" s="1" t="str">
        <f>IF(ISBLANK(Backlog[[#This Row],[Finalizado em]]),"n","y")</f>
        <v>n</v>
      </c>
    </row>
    <row r="32" spans="1:9" hidden="1" x14ac:dyDescent="0.25">
      <c r="A32" s="1"/>
      <c r="B32" s="1"/>
      <c r="C32" s="1"/>
      <c r="D32" s="1"/>
      <c r="E32" s="1"/>
      <c r="F32" s="1"/>
      <c r="G32" s="1"/>
      <c r="H32" s="2" t="str">
        <f>IF(ISBLANK(Backlog[[#This Row],[Finalizado em]]),"",Backlog[[#This Row],[Finalizado em]]-$C$1)</f>
        <v/>
      </c>
      <c r="I32" s="1" t="str">
        <f>IF(ISBLANK(Backlog[[#This Row],[Finalizado em]]),"n","y")</f>
        <v>n</v>
      </c>
    </row>
    <row r="33" spans="1:9" hidden="1" x14ac:dyDescent="0.25">
      <c r="A33" s="1"/>
      <c r="B33" s="1"/>
      <c r="C33" s="1"/>
      <c r="D33" s="1"/>
      <c r="E33" s="1"/>
      <c r="F33" s="1"/>
      <c r="G33" s="1"/>
      <c r="H33" s="2" t="str">
        <f>IF(ISBLANK(Backlog[[#This Row],[Finalizado em]]),"",Backlog[[#This Row],[Finalizado em]]-$C$1)</f>
        <v/>
      </c>
      <c r="I33" s="1" t="str">
        <f>IF(ISBLANK(Backlog[[#This Row],[Finalizado em]]),"n","y")</f>
        <v>n</v>
      </c>
    </row>
    <row r="34" spans="1:9" hidden="1" x14ac:dyDescent="0.25">
      <c r="A34" s="1"/>
      <c r="B34" s="1"/>
      <c r="C34" s="1"/>
      <c r="D34" s="1"/>
      <c r="E34" s="1"/>
      <c r="F34" s="1"/>
      <c r="G34" s="1"/>
      <c r="H34" s="2" t="str">
        <f>IF(ISBLANK(Backlog[[#This Row],[Finalizado em]]),"",Backlog[[#This Row],[Finalizado em]]-$C$1)</f>
        <v/>
      </c>
      <c r="I34" s="1" t="str">
        <f>IF(ISBLANK(Backlog[[#This Row],[Finalizado em]]),"n","y")</f>
        <v>n</v>
      </c>
    </row>
    <row r="35" spans="1:9" hidden="1" x14ac:dyDescent="0.25">
      <c r="A35" s="1"/>
      <c r="B35" s="1"/>
      <c r="C35" s="1"/>
      <c r="D35" s="1"/>
      <c r="E35" s="1"/>
      <c r="F35" s="1"/>
      <c r="G35" s="1"/>
      <c r="H35" s="2" t="str">
        <f>IF(ISBLANK(Backlog[[#This Row],[Finalizado em]]),"",Backlog[[#This Row],[Finalizado em]]-$C$1)</f>
        <v/>
      </c>
      <c r="I35" s="1" t="str">
        <f>IF(ISBLANK(Backlog[[#This Row],[Finalizado em]]),"n","y")</f>
        <v>n</v>
      </c>
    </row>
    <row r="36" spans="1:9" hidden="1" x14ac:dyDescent="0.25">
      <c r="A36" s="1"/>
      <c r="B36" s="1"/>
      <c r="C36" s="1"/>
      <c r="D36" s="1"/>
      <c r="E36" s="1"/>
      <c r="F36" s="1"/>
      <c r="G36" s="1"/>
      <c r="H36" s="2" t="str">
        <f>IF(ISBLANK(Backlog[[#This Row],[Finalizado em]]),"",Backlog[[#This Row],[Finalizado em]]-$C$1)</f>
        <v/>
      </c>
      <c r="I36" s="1" t="str">
        <f>IF(ISBLANK(Backlog[[#This Row],[Finalizado em]]),"n","y")</f>
        <v>n</v>
      </c>
    </row>
    <row r="37" spans="1:9" hidden="1" x14ac:dyDescent="0.25">
      <c r="A37" s="1"/>
      <c r="B37" s="1"/>
      <c r="C37" s="1"/>
      <c r="D37" s="1"/>
      <c r="E37" s="1"/>
      <c r="F37" s="1"/>
      <c r="G37" s="1"/>
      <c r="H37" s="2" t="str">
        <f>IF(ISBLANK(Backlog[[#This Row],[Finalizado em]]),"",Backlog[[#This Row],[Finalizado em]]-$C$1)</f>
        <v/>
      </c>
      <c r="I37" s="1" t="str">
        <f>IF(ISBLANK(Backlog[[#This Row],[Finalizado em]]),"n","y")</f>
        <v>n</v>
      </c>
    </row>
    <row r="38" spans="1:9" hidden="1" x14ac:dyDescent="0.25">
      <c r="A38" s="1"/>
      <c r="B38" s="1"/>
      <c r="C38" s="1"/>
      <c r="D38" s="1"/>
      <c r="E38" s="1"/>
      <c r="F38" s="1"/>
      <c r="G38" s="1"/>
      <c r="H38" s="2" t="str">
        <f>IF(ISBLANK(Backlog[[#This Row],[Finalizado em]]),"",Backlog[[#This Row],[Finalizado em]]-$C$1)</f>
        <v/>
      </c>
      <c r="I38" s="1" t="str">
        <f>IF(ISBLANK(Backlog[[#This Row],[Finalizado em]]),"n","y")</f>
        <v>n</v>
      </c>
    </row>
    <row r="39" spans="1:9" hidden="1" x14ac:dyDescent="0.25">
      <c r="A39" s="1"/>
      <c r="B39" s="1"/>
      <c r="C39" s="1"/>
      <c r="D39" s="1"/>
      <c r="E39" s="1"/>
      <c r="F39" s="1"/>
      <c r="G39" s="1"/>
      <c r="H39" s="2" t="str">
        <f>IF(ISBLANK(Backlog[[#This Row],[Finalizado em]]),"",Backlog[[#This Row],[Finalizado em]]-$C$1)</f>
        <v/>
      </c>
      <c r="I39" s="1" t="str">
        <f>IF(ISBLANK(Backlog[[#This Row],[Finalizado em]]),"n","y")</f>
        <v>n</v>
      </c>
    </row>
    <row r="40" spans="1:9" hidden="1" x14ac:dyDescent="0.25">
      <c r="A40" s="1"/>
      <c r="B40" s="1"/>
      <c r="C40" s="1"/>
      <c r="D40" s="1"/>
      <c r="E40" s="1"/>
      <c r="F40" s="1"/>
      <c r="G40" s="1"/>
      <c r="H40" s="2" t="str">
        <f>IF(ISBLANK(Backlog[[#This Row],[Finalizado em]]),"",Backlog[[#This Row],[Finalizado em]]-$C$1)</f>
        <v/>
      </c>
      <c r="I40" s="1" t="str">
        <f>IF(ISBLANK(Backlog[[#This Row],[Finalizado em]]),"n","y")</f>
        <v>n</v>
      </c>
    </row>
    <row r="41" spans="1:9" hidden="1" x14ac:dyDescent="0.25">
      <c r="A41" s="1"/>
      <c r="B41" s="1"/>
      <c r="C41" s="1"/>
      <c r="D41" s="1"/>
      <c r="E41" s="1"/>
      <c r="F41" s="1"/>
      <c r="G41" s="1"/>
      <c r="H41" s="2" t="str">
        <f>IF(ISBLANK(Backlog[[#This Row],[Finalizado em]]),"",Backlog[[#This Row],[Finalizado em]]-$C$1)</f>
        <v/>
      </c>
      <c r="I41" s="1" t="str">
        <f>IF(ISBLANK(Backlog[[#This Row],[Finalizado em]]),"n","y")</f>
        <v>n</v>
      </c>
    </row>
    <row r="42" spans="1:9" hidden="1" x14ac:dyDescent="0.25">
      <c r="A42" s="1"/>
      <c r="B42" s="1"/>
      <c r="C42" s="1"/>
      <c r="D42" s="1"/>
      <c r="E42" s="1"/>
      <c r="F42" s="1"/>
      <c r="G42" s="1"/>
      <c r="H42" s="2" t="str">
        <f>IF(ISBLANK(Backlog[[#This Row],[Finalizado em]]),"",Backlog[[#This Row],[Finalizado em]]-$C$1)</f>
        <v/>
      </c>
      <c r="I42" s="1" t="str">
        <f>IF(ISBLANK(Backlog[[#This Row],[Finalizado em]]),"n","y")</f>
        <v>n</v>
      </c>
    </row>
    <row r="43" spans="1:9" hidden="1" x14ac:dyDescent="0.25">
      <c r="A43" s="1"/>
      <c r="B43" s="1"/>
      <c r="C43" s="1"/>
      <c r="D43" s="1"/>
      <c r="E43" s="1"/>
      <c r="F43" s="1"/>
      <c r="G43" s="1"/>
      <c r="H43" s="2" t="str">
        <f>IF(ISBLANK(Backlog[[#This Row],[Finalizado em]]),"",Backlog[[#This Row],[Finalizado em]]-$C$1)</f>
        <v/>
      </c>
      <c r="I43" s="1" t="str">
        <f>IF(ISBLANK(Backlog[[#This Row],[Finalizado em]]),"n","y")</f>
        <v>n</v>
      </c>
    </row>
    <row r="44" spans="1:9" hidden="1" x14ac:dyDescent="0.25">
      <c r="A44" s="1"/>
      <c r="B44" s="1"/>
      <c r="C44" s="1"/>
      <c r="D44" s="1"/>
      <c r="E44" s="1"/>
      <c r="F44" s="1"/>
      <c r="G44" s="1"/>
      <c r="H44" s="2" t="str">
        <f>IF(ISBLANK(Backlog[[#This Row],[Finalizado em]]),"",Backlog[[#This Row],[Finalizado em]]-$C$1)</f>
        <v/>
      </c>
      <c r="I44" s="1" t="str">
        <f>IF(ISBLANK(Backlog[[#This Row],[Finalizado em]]),"n","y")</f>
        <v>n</v>
      </c>
    </row>
    <row r="45" spans="1:9" hidden="1" x14ac:dyDescent="0.25">
      <c r="A45" s="1"/>
      <c r="B45" s="1"/>
      <c r="C45" s="1"/>
      <c r="D45" s="1"/>
      <c r="E45" s="1"/>
      <c r="F45" s="1"/>
      <c r="G45" s="1"/>
      <c r="H45" s="2" t="str">
        <f>IF(ISBLANK(Backlog[[#This Row],[Finalizado em]]),"",Backlog[[#This Row],[Finalizado em]]-$C$1)</f>
        <v/>
      </c>
      <c r="I45" s="1" t="str">
        <f>IF(ISBLANK(Backlog[[#This Row],[Finalizado em]]),"n","y")</f>
        <v>n</v>
      </c>
    </row>
    <row r="46" spans="1:9" hidden="1" x14ac:dyDescent="0.25">
      <c r="A46" s="1"/>
      <c r="B46" s="1"/>
      <c r="C46" s="1"/>
      <c r="D46" s="1"/>
      <c r="E46" s="1"/>
      <c r="F46" s="1"/>
      <c r="G46" s="1"/>
      <c r="H46" s="2" t="str">
        <f>IF(ISBLANK(Backlog[[#This Row],[Finalizado em]]),"",Backlog[[#This Row],[Finalizado em]]-$C$1)</f>
        <v/>
      </c>
      <c r="I46" s="1" t="str">
        <f>IF(ISBLANK(Backlog[[#This Row],[Finalizado em]]),"n","y")</f>
        <v>n</v>
      </c>
    </row>
    <row r="47" spans="1:9" hidden="1" x14ac:dyDescent="0.25">
      <c r="A47" s="1"/>
      <c r="B47" s="1"/>
      <c r="C47" s="1"/>
      <c r="D47" s="1"/>
      <c r="E47" s="1"/>
      <c r="F47" s="1"/>
      <c r="G47" s="1"/>
      <c r="H47" s="2" t="str">
        <f>IF(ISBLANK(Backlog[[#This Row],[Finalizado em]]),"",Backlog[[#This Row],[Finalizado em]]-$C$1)</f>
        <v/>
      </c>
      <c r="I47" s="1" t="str">
        <f>IF(ISBLANK(Backlog[[#This Row],[Finalizado em]]),"n","y")</f>
        <v>n</v>
      </c>
    </row>
    <row r="48" spans="1:9" hidden="1" x14ac:dyDescent="0.25">
      <c r="A48" s="1"/>
      <c r="B48" s="1"/>
      <c r="C48" s="1"/>
      <c r="D48" s="1"/>
      <c r="E48" s="1"/>
      <c r="F48" s="1"/>
      <c r="G48" s="1"/>
      <c r="H48" s="2" t="str">
        <f>IF(ISBLANK(Backlog[[#This Row],[Finalizado em]]),"",Backlog[[#This Row],[Finalizado em]]-$C$1)</f>
        <v/>
      </c>
      <c r="I48" s="1" t="str">
        <f>IF(ISBLANK(Backlog[[#This Row],[Finalizado em]]),"n","y")</f>
        <v>n</v>
      </c>
    </row>
    <row r="49" spans="1:9" hidden="1" x14ac:dyDescent="0.25">
      <c r="A49" s="1"/>
      <c r="B49" s="1"/>
      <c r="C49" s="1"/>
      <c r="D49" s="1"/>
      <c r="E49" s="1"/>
      <c r="F49" s="1"/>
      <c r="G49" s="1"/>
      <c r="H49" s="2" t="str">
        <f>IF(ISBLANK(Backlog[[#This Row],[Finalizado em]]),"",Backlog[[#This Row],[Finalizado em]]-$C$1)</f>
        <v/>
      </c>
      <c r="I49" s="1" t="str">
        <f>IF(ISBLANK(Backlog[[#This Row],[Finalizado em]]),"n","y")</f>
        <v>n</v>
      </c>
    </row>
    <row r="50" spans="1:9" hidden="1" x14ac:dyDescent="0.25">
      <c r="A50" s="1"/>
      <c r="B50" s="1"/>
      <c r="C50" s="1"/>
      <c r="D50" s="1"/>
      <c r="E50" s="1"/>
      <c r="F50" s="1"/>
      <c r="G50" s="1"/>
      <c r="H50" s="2" t="str">
        <f>IF(ISBLANK(Backlog[[#This Row],[Finalizado em]]),"",Backlog[[#This Row],[Finalizado em]]-$C$1)</f>
        <v/>
      </c>
      <c r="I50" s="1" t="str">
        <f>IF(ISBLANK(Backlog[[#This Row],[Finalizado em]]),"n","y")</f>
        <v>n</v>
      </c>
    </row>
    <row r="51" spans="1:9" hidden="1" x14ac:dyDescent="0.25">
      <c r="A51" s="1"/>
      <c r="B51" s="1"/>
      <c r="C51" s="1"/>
      <c r="D51" s="1"/>
      <c r="E51" s="1"/>
      <c r="F51" s="1"/>
      <c r="G51" s="1"/>
      <c r="H51" s="2" t="str">
        <f>IF(ISBLANK(Backlog[[#This Row],[Finalizado em]]),"",Backlog[[#This Row],[Finalizado em]]-$C$1)</f>
        <v/>
      </c>
      <c r="I51" s="1" t="str">
        <f>IF(ISBLANK(Backlog[[#This Row],[Finalizado em]]),"n","y")</f>
        <v>n</v>
      </c>
    </row>
    <row r="52" spans="1:9" hidden="1" x14ac:dyDescent="0.25">
      <c r="A52" s="1"/>
      <c r="B52" s="1"/>
      <c r="C52" s="1"/>
      <c r="D52" s="1"/>
      <c r="E52" s="1"/>
      <c r="F52" s="1"/>
      <c r="G52" s="1"/>
      <c r="H52" s="2" t="str">
        <f>IF(ISBLANK(Backlog[[#This Row],[Finalizado em]]),"",Backlog[[#This Row],[Finalizado em]]-$C$1)</f>
        <v/>
      </c>
      <c r="I52" s="1" t="str">
        <f>IF(ISBLANK(Backlog[[#This Row],[Finalizado em]]),"n","y")</f>
        <v>n</v>
      </c>
    </row>
    <row r="53" spans="1:9" hidden="1" x14ac:dyDescent="0.25">
      <c r="A53" s="1"/>
      <c r="B53" s="1"/>
      <c r="C53" s="1"/>
      <c r="D53" s="1"/>
      <c r="E53" s="1"/>
      <c r="F53" s="1"/>
      <c r="G53" s="1"/>
      <c r="H53" s="2" t="str">
        <f>IF(ISBLANK(Backlog[[#This Row],[Finalizado em]]),"",Backlog[[#This Row],[Finalizado em]]-$C$1)</f>
        <v/>
      </c>
      <c r="I53" s="1" t="str">
        <f>IF(ISBLANK(Backlog[[#This Row],[Finalizado em]]),"n","y")</f>
        <v>n</v>
      </c>
    </row>
    <row r="54" spans="1:9" hidden="1" x14ac:dyDescent="0.25">
      <c r="A54" s="1"/>
      <c r="B54" s="1"/>
      <c r="C54" s="1"/>
      <c r="D54" s="1"/>
      <c r="E54" s="1"/>
      <c r="F54" s="1"/>
      <c r="G54" s="1"/>
      <c r="H54" s="2" t="str">
        <f>IF(ISBLANK(Backlog[[#This Row],[Finalizado em]]),"",Backlog[[#This Row],[Finalizado em]]-$C$1)</f>
        <v/>
      </c>
      <c r="I54" s="1" t="str">
        <f>IF(ISBLANK(Backlog[[#This Row],[Finalizado em]]),"n","y")</f>
        <v>n</v>
      </c>
    </row>
    <row r="55" spans="1:9" hidden="1" x14ac:dyDescent="0.25">
      <c r="A55" s="1"/>
      <c r="B55" s="1"/>
      <c r="C55" s="1"/>
      <c r="D55" s="1"/>
      <c r="E55" s="1"/>
      <c r="F55" s="1"/>
      <c r="G55" s="1"/>
      <c r="H55" s="2" t="str">
        <f>IF(ISBLANK(Backlog[[#This Row],[Finalizado em]]),"",Backlog[[#This Row],[Finalizado em]]-$C$1)</f>
        <v/>
      </c>
      <c r="I55" s="1" t="str">
        <f>IF(ISBLANK(Backlog[[#This Row],[Finalizado em]]),"n","y")</f>
        <v>n</v>
      </c>
    </row>
    <row r="56" spans="1:9" hidden="1" x14ac:dyDescent="0.25">
      <c r="A56" s="1"/>
      <c r="B56" s="1"/>
      <c r="C56" s="1"/>
      <c r="D56" s="1"/>
      <c r="E56" s="1"/>
      <c r="F56" s="1"/>
      <c r="G56" s="1"/>
      <c r="H56" s="2" t="str">
        <f>IF(ISBLANK(Backlog[[#This Row],[Finalizado em]]),"",Backlog[[#This Row],[Finalizado em]]-$C$1)</f>
        <v/>
      </c>
      <c r="I56" s="1" t="str">
        <f>IF(ISBLANK(Backlog[[#This Row],[Finalizado em]]),"n","y")</f>
        <v>n</v>
      </c>
    </row>
    <row r="57" spans="1:9" hidden="1" x14ac:dyDescent="0.25">
      <c r="A57" s="1"/>
      <c r="B57" s="1"/>
      <c r="C57" s="1"/>
      <c r="D57" s="1"/>
      <c r="E57" s="1"/>
      <c r="F57" s="1"/>
      <c r="G57" s="1"/>
      <c r="H57" s="2" t="str">
        <f>IF(ISBLANK(Backlog[[#This Row],[Finalizado em]]),"",Backlog[[#This Row],[Finalizado em]]-$C$1)</f>
        <v/>
      </c>
      <c r="I57" s="1" t="str">
        <f>IF(ISBLANK(Backlog[[#This Row],[Finalizado em]]),"n","y")</f>
        <v>n</v>
      </c>
    </row>
    <row r="58" spans="1:9" hidden="1" x14ac:dyDescent="0.25">
      <c r="A58" s="1"/>
      <c r="B58" s="1"/>
      <c r="C58" s="1"/>
      <c r="D58" s="1"/>
      <c r="E58" s="1"/>
      <c r="F58" s="1"/>
      <c r="G58" s="1"/>
      <c r="H58" s="2" t="str">
        <f>IF(ISBLANK(Backlog[[#This Row],[Finalizado em]]),"",Backlog[[#This Row],[Finalizado em]]-$C$1)</f>
        <v/>
      </c>
      <c r="I58" s="1" t="str">
        <f>IF(ISBLANK(Backlog[[#This Row],[Finalizado em]]),"n","y")</f>
        <v>n</v>
      </c>
    </row>
    <row r="59" spans="1:9" hidden="1" x14ac:dyDescent="0.25">
      <c r="A59" s="1"/>
      <c r="B59" s="1"/>
      <c r="C59" s="1"/>
      <c r="D59" s="1"/>
      <c r="E59" s="1"/>
      <c r="F59" s="1"/>
      <c r="G59" s="1"/>
      <c r="H59" s="2" t="str">
        <f>IF(ISBLANK(Backlog[[#This Row],[Finalizado em]]),"",Backlog[[#This Row],[Finalizado em]]-$C$1)</f>
        <v/>
      </c>
      <c r="I59" s="1" t="str">
        <f>IF(ISBLANK(Backlog[[#This Row],[Finalizado em]]),"n","y")</f>
        <v>n</v>
      </c>
    </row>
    <row r="60" spans="1:9" hidden="1" x14ac:dyDescent="0.25">
      <c r="A60" s="1"/>
      <c r="B60" s="1"/>
      <c r="C60" s="1"/>
      <c r="D60" s="1"/>
      <c r="E60" s="1"/>
      <c r="F60" s="1"/>
      <c r="G60" s="1"/>
      <c r="H60" s="2" t="str">
        <f>IF(ISBLANK(Backlog[[#This Row],[Finalizado em]]),"",Backlog[[#This Row],[Finalizado em]]-$C$1)</f>
        <v/>
      </c>
      <c r="I60" s="1" t="str">
        <f>IF(ISBLANK(Backlog[[#This Row],[Finalizado em]]),"n","y")</f>
        <v>n</v>
      </c>
    </row>
    <row r="61" spans="1:9" hidden="1" x14ac:dyDescent="0.25">
      <c r="A61" s="1"/>
      <c r="B61" s="1"/>
      <c r="C61" s="1"/>
      <c r="D61" s="1"/>
      <c r="E61" s="1"/>
      <c r="F61" s="1"/>
      <c r="G61" s="1"/>
      <c r="H61" s="2" t="str">
        <f>IF(ISBLANK(Backlog[[#This Row],[Finalizado em]]),"",Backlog[[#This Row],[Finalizado em]]-$C$1)</f>
        <v/>
      </c>
      <c r="I61" s="1" t="str">
        <f>IF(ISBLANK(Backlog[[#This Row],[Finalizado em]]),"n","y")</f>
        <v>n</v>
      </c>
    </row>
    <row r="62" spans="1:9" hidden="1" x14ac:dyDescent="0.25">
      <c r="A62" s="1"/>
      <c r="B62" s="1"/>
      <c r="C62" s="1"/>
      <c r="D62" s="1"/>
      <c r="E62" s="1"/>
      <c r="F62" s="1"/>
      <c r="G62" s="1"/>
      <c r="H62" s="2" t="str">
        <f>IF(ISBLANK(Backlog[[#This Row],[Finalizado em]]),"",Backlog[[#This Row],[Finalizado em]]-$C$1)</f>
        <v/>
      </c>
      <c r="I62" s="1" t="str">
        <f>IF(ISBLANK(Backlog[[#This Row],[Finalizado em]]),"n","y")</f>
        <v>n</v>
      </c>
    </row>
    <row r="63" spans="1:9" hidden="1" x14ac:dyDescent="0.25">
      <c r="A63" s="1"/>
      <c r="B63" s="1"/>
      <c r="C63" s="1"/>
      <c r="D63" s="1"/>
      <c r="E63" s="1"/>
      <c r="F63" s="1"/>
      <c r="G63" s="1"/>
      <c r="H63" s="2" t="str">
        <f>IF(ISBLANK(Backlog[[#This Row],[Finalizado em]]),"",Backlog[[#This Row],[Finalizado em]]-$C$1)</f>
        <v/>
      </c>
      <c r="I63" s="1" t="str">
        <f>IF(ISBLANK(Backlog[[#This Row],[Finalizado em]]),"n","y")</f>
        <v>n</v>
      </c>
    </row>
    <row r="64" spans="1:9" hidden="1" x14ac:dyDescent="0.25">
      <c r="A64" s="1"/>
      <c r="B64" s="1"/>
      <c r="C64" s="1"/>
      <c r="D64" s="1"/>
      <c r="E64" s="1"/>
      <c r="F64" s="1"/>
      <c r="G64" s="1"/>
      <c r="H64" s="2" t="str">
        <f>IF(ISBLANK(Backlog[[#This Row],[Finalizado em]]),"",Backlog[[#This Row],[Finalizado em]]-$C$1)</f>
        <v/>
      </c>
      <c r="I64" s="1" t="str">
        <f>IF(ISBLANK(Backlog[[#This Row],[Finalizado em]]),"n","y")</f>
        <v>n</v>
      </c>
    </row>
    <row r="65" spans="1:9" hidden="1" x14ac:dyDescent="0.25">
      <c r="A65" s="1"/>
      <c r="B65" s="1"/>
      <c r="C65" s="1"/>
      <c r="D65" s="1"/>
      <c r="E65" s="1"/>
      <c r="F65" s="1"/>
      <c r="G65" s="1"/>
      <c r="H65" s="2" t="str">
        <f>IF(ISBLANK(Backlog[[#This Row],[Finalizado em]]),"",Backlog[[#This Row],[Finalizado em]]-$C$1)</f>
        <v/>
      </c>
      <c r="I65" s="1" t="str">
        <f>IF(ISBLANK(Backlog[[#This Row],[Finalizado em]]),"n","y")</f>
        <v>n</v>
      </c>
    </row>
    <row r="66" spans="1:9" hidden="1" x14ac:dyDescent="0.25">
      <c r="A66" s="1"/>
      <c r="B66" s="1"/>
      <c r="C66" s="1"/>
      <c r="D66" s="1"/>
      <c r="E66" s="1"/>
      <c r="F66" s="1"/>
      <c r="G66" s="1"/>
      <c r="H66" s="2" t="str">
        <f>IF(ISBLANK(Backlog[[#This Row],[Finalizado em]]),"",Backlog[[#This Row],[Finalizado em]]-$C$1)</f>
        <v/>
      </c>
      <c r="I66" s="1" t="str">
        <f>IF(ISBLANK(Backlog[[#This Row],[Finalizado em]]),"n","y")</f>
        <v>n</v>
      </c>
    </row>
    <row r="67" spans="1:9" hidden="1" x14ac:dyDescent="0.25">
      <c r="A67" s="1"/>
      <c r="B67" s="1"/>
      <c r="C67" s="1"/>
      <c r="D67" s="1"/>
      <c r="E67" s="1"/>
      <c r="F67" s="1"/>
      <c r="G67" s="1"/>
      <c r="H67" s="2" t="str">
        <f>IF(ISBLANK(Backlog[[#This Row],[Finalizado em]]),"",Backlog[[#This Row],[Finalizado em]]-$C$1)</f>
        <v/>
      </c>
      <c r="I67" s="1" t="str">
        <f>IF(ISBLANK(Backlog[[#This Row],[Finalizado em]]),"n","y")</f>
        <v>n</v>
      </c>
    </row>
    <row r="68" spans="1:9" hidden="1" x14ac:dyDescent="0.25">
      <c r="A68" s="1"/>
      <c r="B68" s="1"/>
      <c r="C68" s="1"/>
      <c r="D68" s="1"/>
      <c r="E68" s="1"/>
      <c r="F68" s="1"/>
      <c r="G68" s="1"/>
      <c r="H68" s="2" t="str">
        <f>IF(ISBLANK(Backlog[[#This Row],[Finalizado em]]),"",Backlog[[#This Row],[Finalizado em]]-$C$1)</f>
        <v/>
      </c>
      <c r="I68" s="1" t="str">
        <f>IF(ISBLANK(Backlog[[#This Row],[Finalizado em]]),"n","y")</f>
        <v>n</v>
      </c>
    </row>
    <row r="69" spans="1:9" hidden="1" x14ac:dyDescent="0.25">
      <c r="A69" s="1"/>
      <c r="B69" s="1"/>
      <c r="C69" s="1"/>
      <c r="D69" s="1"/>
      <c r="E69" s="1"/>
      <c r="F69" s="1"/>
      <c r="G69" s="1"/>
      <c r="H69" s="2" t="str">
        <f>IF(ISBLANK(Backlog[[#This Row],[Finalizado em]]),"",Backlog[[#This Row],[Finalizado em]]-$C$1)</f>
        <v/>
      </c>
      <c r="I69" s="1" t="str">
        <f>IF(ISBLANK(Backlog[[#This Row],[Finalizado em]]),"n","y")</f>
        <v>n</v>
      </c>
    </row>
    <row r="70" spans="1:9" hidden="1" x14ac:dyDescent="0.25">
      <c r="A70" s="1"/>
      <c r="B70" s="1"/>
      <c r="C70" s="1"/>
      <c r="D70" s="1"/>
      <c r="E70" s="1"/>
      <c r="F70" s="1"/>
      <c r="G70" s="1"/>
      <c r="H70" s="2" t="str">
        <f>IF(ISBLANK(Backlog[[#This Row],[Finalizado em]]),"",Backlog[[#This Row],[Finalizado em]]-$C$1)</f>
        <v/>
      </c>
      <c r="I70" s="1" t="str">
        <f>IF(ISBLANK(Backlog[[#This Row],[Finalizado em]]),"n","y")</f>
        <v>n</v>
      </c>
    </row>
    <row r="71" spans="1:9" hidden="1" x14ac:dyDescent="0.25">
      <c r="A71" s="1"/>
      <c r="B71" s="1"/>
      <c r="C71" s="1"/>
      <c r="D71" s="1"/>
      <c r="E71" s="1"/>
      <c r="F71" s="1"/>
      <c r="G71" s="1"/>
      <c r="H71" s="2" t="str">
        <f>IF(ISBLANK(Backlog[[#This Row],[Finalizado em]]),"",Backlog[[#This Row],[Finalizado em]]-$C$1)</f>
        <v/>
      </c>
      <c r="I71" s="1" t="str">
        <f>IF(ISBLANK(Backlog[[#This Row],[Finalizado em]]),"n","y")</f>
        <v>n</v>
      </c>
    </row>
    <row r="72" spans="1:9" hidden="1" x14ac:dyDescent="0.25">
      <c r="A72" s="1"/>
      <c r="B72" s="1"/>
      <c r="C72" s="1"/>
      <c r="D72" s="1"/>
      <c r="E72" s="1"/>
      <c r="F72" s="1"/>
      <c r="G72" s="1"/>
      <c r="H72" s="2" t="str">
        <f>IF(ISBLANK(Backlog[[#This Row],[Finalizado em]]),"",Backlog[[#This Row],[Finalizado em]]-$C$1)</f>
        <v/>
      </c>
      <c r="I72" s="1" t="str">
        <f>IF(ISBLANK(Backlog[[#This Row],[Finalizado em]]),"n","y")</f>
        <v>n</v>
      </c>
    </row>
    <row r="73" spans="1:9" hidden="1" x14ac:dyDescent="0.25">
      <c r="A73" s="1"/>
      <c r="B73" s="1"/>
      <c r="C73" s="1"/>
      <c r="D73" s="1"/>
      <c r="E73" s="1"/>
      <c r="F73" s="1"/>
      <c r="G73" s="1"/>
      <c r="H73" s="2" t="str">
        <f>IF(ISBLANK(Backlog[[#This Row],[Finalizado em]]),"",Backlog[[#This Row],[Finalizado em]]-$C$1)</f>
        <v/>
      </c>
      <c r="I73" s="1" t="str">
        <f>IF(ISBLANK(Backlog[[#This Row],[Finalizado em]]),"n","y")</f>
        <v>n</v>
      </c>
    </row>
    <row r="74" spans="1:9" hidden="1" x14ac:dyDescent="0.25">
      <c r="A74" s="1"/>
      <c r="B74" s="1"/>
      <c r="C74" s="1"/>
      <c r="D74" s="1"/>
      <c r="E74" s="1"/>
      <c r="F74" s="1"/>
      <c r="G74" s="1"/>
      <c r="H74" s="2" t="str">
        <f>IF(ISBLANK(Backlog[[#This Row],[Finalizado em]]),"",Backlog[[#This Row],[Finalizado em]]-$C$1)</f>
        <v/>
      </c>
      <c r="I74" s="1" t="str">
        <f>IF(ISBLANK(Backlog[[#This Row],[Finalizado em]]),"n","y")</f>
        <v>n</v>
      </c>
    </row>
    <row r="75" spans="1:9" hidden="1" x14ac:dyDescent="0.25">
      <c r="A75" s="1"/>
      <c r="B75" s="1"/>
      <c r="C75" s="1"/>
      <c r="D75" s="1"/>
      <c r="E75" s="1"/>
      <c r="F75" s="1"/>
      <c r="G75" s="1"/>
      <c r="H75" s="2" t="str">
        <f>IF(ISBLANK(Backlog[[#This Row],[Finalizado em]]),"",Backlog[[#This Row],[Finalizado em]]-$C$1)</f>
        <v/>
      </c>
      <c r="I75" s="1" t="str">
        <f>IF(ISBLANK(Backlog[[#This Row],[Finalizado em]]),"n","y")</f>
        <v>n</v>
      </c>
    </row>
    <row r="76" spans="1:9" hidden="1" x14ac:dyDescent="0.25">
      <c r="A76" s="1"/>
      <c r="B76" s="1"/>
      <c r="C76" s="1"/>
      <c r="D76" s="1"/>
      <c r="E76" s="1"/>
      <c r="F76" s="1"/>
      <c r="G76" s="1"/>
      <c r="H76" s="2" t="str">
        <f>IF(ISBLANK(Backlog[[#This Row],[Finalizado em]]),"",Backlog[[#This Row],[Finalizado em]]-$C$1)</f>
        <v/>
      </c>
      <c r="I76" s="1" t="str">
        <f>IF(ISBLANK(Backlog[[#This Row],[Finalizado em]]),"n","y")</f>
        <v>n</v>
      </c>
    </row>
    <row r="77" spans="1:9" hidden="1" x14ac:dyDescent="0.25">
      <c r="A77" s="1"/>
      <c r="B77" s="1"/>
      <c r="C77" s="1"/>
      <c r="D77" s="1"/>
      <c r="E77" s="1"/>
      <c r="F77" s="1"/>
      <c r="G77" s="1"/>
      <c r="H77" s="2" t="str">
        <f>IF(ISBLANK(Backlog[[#This Row],[Finalizado em]]),"",Backlog[[#This Row],[Finalizado em]]-$C$1)</f>
        <v/>
      </c>
      <c r="I77" s="1" t="str">
        <f>IF(ISBLANK(Backlog[[#This Row],[Finalizado em]]),"n","y")</f>
        <v>n</v>
      </c>
    </row>
    <row r="78" spans="1:9" hidden="1" x14ac:dyDescent="0.25">
      <c r="A78" s="1"/>
      <c r="B78" s="1"/>
      <c r="C78" s="1"/>
      <c r="D78" s="1"/>
      <c r="E78" s="1"/>
      <c r="F78" s="1"/>
      <c r="G78" s="1"/>
      <c r="H78" s="2" t="str">
        <f>IF(ISBLANK(Backlog[[#This Row],[Finalizado em]]),"",Backlog[[#This Row],[Finalizado em]]-$C$1)</f>
        <v/>
      </c>
      <c r="I78" s="1" t="str">
        <f>IF(ISBLANK(Backlog[[#This Row],[Finalizado em]]),"n","y")</f>
        <v>n</v>
      </c>
    </row>
    <row r="79" spans="1:9" hidden="1" x14ac:dyDescent="0.25">
      <c r="A79" s="1"/>
      <c r="B79" s="1"/>
      <c r="C79" s="1"/>
      <c r="D79" s="1"/>
      <c r="E79" s="1"/>
      <c r="F79" s="1"/>
      <c r="G79" s="1"/>
      <c r="H79" s="2" t="str">
        <f>IF(ISBLANK(Backlog[[#This Row],[Finalizado em]]),"",Backlog[[#This Row],[Finalizado em]]-$C$1)</f>
        <v/>
      </c>
      <c r="I79" s="1" t="str">
        <f>IF(ISBLANK(Backlog[[#This Row],[Finalizado em]]),"n","y")</f>
        <v>n</v>
      </c>
    </row>
    <row r="80" spans="1:9" hidden="1" x14ac:dyDescent="0.25">
      <c r="A80" s="1"/>
      <c r="B80" s="1"/>
      <c r="C80" s="1"/>
      <c r="D80" s="1"/>
      <c r="E80" s="1"/>
      <c r="F80" s="1"/>
      <c r="G80" s="1"/>
      <c r="H80" s="2" t="str">
        <f>IF(ISBLANK(Backlog[[#This Row],[Finalizado em]]),"",Backlog[[#This Row],[Finalizado em]]-$C$1)</f>
        <v/>
      </c>
      <c r="I80" s="1" t="str">
        <f>IF(ISBLANK(Backlog[[#This Row],[Finalizado em]]),"n","y")</f>
        <v>n</v>
      </c>
    </row>
    <row r="81" spans="1:9" hidden="1" x14ac:dyDescent="0.25">
      <c r="A81" s="1"/>
      <c r="B81" s="1"/>
      <c r="C81" s="1"/>
      <c r="D81" s="1"/>
      <c r="E81" s="1"/>
      <c r="F81" s="1"/>
      <c r="G81" s="1"/>
      <c r="H81" s="2" t="str">
        <f>IF(ISBLANK(Backlog[[#This Row],[Finalizado em]]),"",Backlog[[#This Row],[Finalizado em]]-$C$1)</f>
        <v/>
      </c>
      <c r="I81" s="1" t="str">
        <f>IF(ISBLANK(Backlog[[#This Row],[Finalizado em]]),"n","y")</f>
        <v>n</v>
      </c>
    </row>
    <row r="82" spans="1:9" hidden="1" x14ac:dyDescent="0.25">
      <c r="A82" s="1"/>
      <c r="B82" s="1"/>
      <c r="C82" s="1"/>
      <c r="D82" s="1"/>
      <c r="E82" s="1"/>
      <c r="F82" s="1"/>
      <c r="G82" s="1"/>
      <c r="H82" s="2" t="str">
        <f>IF(ISBLANK(Backlog[[#This Row],[Finalizado em]]),"",Backlog[[#This Row],[Finalizado em]]-$C$1)</f>
        <v/>
      </c>
      <c r="I82" s="1" t="str">
        <f>IF(ISBLANK(Backlog[[#This Row],[Finalizado em]]),"n","y")</f>
        <v>n</v>
      </c>
    </row>
    <row r="83" spans="1:9" hidden="1" x14ac:dyDescent="0.25">
      <c r="A83" s="1"/>
      <c r="B83" s="1"/>
      <c r="C83" s="1"/>
      <c r="D83" s="1"/>
      <c r="E83" s="1"/>
      <c r="F83" s="1"/>
      <c r="G83" s="1"/>
      <c r="H83" s="2" t="str">
        <f>IF(ISBLANK(Backlog[[#This Row],[Finalizado em]]),"",Backlog[[#This Row],[Finalizado em]]-$C$1)</f>
        <v/>
      </c>
      <c r="I83" s="1" t="str">
        <f>IF(ISBLANK(Backlog[[#This Row],[Finalizado em]]),"n","y")</f>
        <v>n</v>
      </c>
    </row>
    <row r="84" spans="1:9" hidden="1" x14ac:dyDescent="0.25">
      <c r="A84" s="1"/>
      <c r="B84" s="1"/>
      <c r="C84" s="1"/>
      <c r="D84" s="1"/>
      <c r="E84" s="1"/>
      <c r="F84" s="1"/>
      <c r="G84" s="1"/>
      <c r="H84" s="2" t="str">
        <f>IF(ISBLANK(Backlog[[#This Row],[Finalizado em]]),"",Backlog[[#This Row],[Finalizado em]]-$C$1)</f>
        <v/>
      </c>
      <c r="I84" s="1" t="str">
        <f>IF(ISBLANK(Backlog[[#This Row],[Finalizado em]]),"n","y")</f>
        <v>n</v>
      </c>
    </row>
    <row r="85" spans="1:9" hidden="1" x14ac:dyDescent="0.25">
      <c r="A85" s="1"/>
      <c r="B85" s="1"/>
      <c r="C85" s="1"/>
      <c r="D85" s="1"/>
      <c r="E85" s="1"/>
      <c r="F85" s="1"/>
      <c r="G85" s="1"/>
      <c r="H85" s="2" t="str">
        <f>IF(ISBLANK(Backlog[[#This Row],[Finalizado em]]),"",Backlog[[#This Row],[Finalizado em]]-$C$1)</f>
        <v/>
      </c>
      <c r="I85" s="1" t="str">
        <f>IF(ISBLANK(Backlog[[#This Row],[Finalizado em]]),"n","y")</f>
        <v>n</v>
      </c>
    </row>
    <row r="86" spans="1:9" hidden="1" x14ac:dyDescent="0.25">
      <c r="A86" s="1"/>
      <c r="B86" s="1"/>
      <c r="C86" s="1"/>
      <c r="D86" s="1"/>
      <c r="E86" s="1"/>
      <c r="F86" s="1"/>
      <c r="G86" s="1"/>
      <c r="H86" s="2" t="str">
        <f>IF(ISBLANK(Backlog[[#This Row],[Finalizado em]]),"",Backlog[[#This Row],[Finalizado em]]-$C$1)</f>
        <v/>
      </c>
      <c r="I86" s="1" t="str">
        <f>IF(ISBLANK(Backlog[[#This Row],[Finalizado em]]),"n","y")</f>
        <v>n</v>
      </c>
    </row>
    <row r="87" spans="1:9" hidden="1" x14ac:dyDescent="0.25">
      <c r="A87" s="1"/>
      <c r="B87" s="1"/>
      <c r="C87" s="1"/>
      <c r="D87" s="1"/>
      <c r="E87" s="1"/>
      <c r="F87" s="1"/>
      <c r="G87" s="1"/>
      <c r="H87" s="2" t="str">
        <f>IF(ISBLANK(Backlog[[#This Row],[Finalizado em]]),"",Backlog[[#This Row],[Finalizado em]]-$C$1)</f>
        <v/>
      </c>
      <c r="I87" s="1" t="str">
        <f>IF(ISBLANK(Backlog[[#This Row],[Finalizado em]]),"n","y")</f>
        <v>n</v>
      </c>
    </row>
    <row r="88" spans="1:9" hidden="1" x14ac:dyDescent="0.25">
      <c r="A88" s="1"/>
      <c r="B88" s="1"/>
      <c r="C88" s="1"/>
      <c r="D88" s="1"/>
      <c r="E88" s="1"/>
      <c r="F88" s="1"/>
      <c r="G88" s="1"/>
      <c r="H88" s="2" t="str">
        <f>IF(ISBLANK(Backlog[[#This Row],[Finalizado em]]),"",Backlog[[#This Row],[Finalizado em]]-$C$1)</f>
        <v/>
      </c>
      <c r="I88" s="1" t="str">
        <f>IF(ISBLANK(Backlog[[#This Row],[Finalizado em]]),"n","y")</f>
        <v>n</v>
      </c>
    </row>
    <row r="89" spans="1:9" hidden="1" x14ac:dyDescent="0.25">
      <c r="A89" s="1"/>
      <c r="B89" s="1"/>
      <c r="C89" s="1"/>
      <c r="D89" s="1"/>
      <c r="E89" s="1"/>
      <c r="F89" s="1"/>
      <c r="G89" s="1"/>
      <c r="H89" s="2" t="str">
        <f>IF(ISBLANK(Backlog[[#This Row],[Finalizado em]]),"",Backlog[[#This Row],[Finalizado em]]-$C$1)</f>
        <v/>
      </c>
      <c r="I89" s="1" t="str">
        <f>IF(ISBLANK(Backlog[[#This Row],[Finalizado em]]),"n","y")</f>
        <v>n</v>
      </c>
    </row>
    <row r="90" spans="1:9" hidden="1" x14ac:dyDescent="0.25">
      <c r="A90" s="1"/>
      <c r="B90" s="1"/>
      <c r="C90" s="1"/>
      <c r="D90" s="1"/>
      <c r="E90" s="1"/>
      <c r="F90" s="1"/>
      <c r="G90" s="1"/>
      <c r="H90" s="2" t="str">
        <f>IF(ISBLANK(Backlog[[#This Row],[Finalizado em]]),"",Backlog[[#This Row],[Finalizado em]]-$C$1)</f>
        <v/>
      </c>
      <c r="I90" s="1" t="str">
        <f>IF(ISBLANK(Backlog[[#This Row],[Finalizado em]]),"n","y")</f>
        <v>n</v>
      </c>
    </row>
    <row r="91" spans="1:9" hidden="1" x14ac:dyDescent="0.25">
      <c r="A91" s="1"/>
      <c r="B91" s="1"/>
      <c r="C91" s="1"/>
      <c r="D91" s="1"/>
      <c r="E91" s="1"/>
      <c r="F91" s="1"/>
      <c r="G91" s="1"/>
      <c r="H91" s="2" t="str">
        <f>IF(ISBLANK(Backlog[[#This Row],[Finalizado em]]),"",Backlog[[#This Row],[Finalizado em]]-$C$1)</f>
        <v/>
      </c>
      <c r="I91" s="1" t="str">
        <f>IF(ISBLANK(Backlog[[#This Row],[Finalizado em]]),"n","y")</f>
        <v>n</v>
      </c>
    </row>
    <row r="92" spans="1:9" hidden="1" x14ac:dyDescent="0.25">
      <c r="A92" s="1"/>
      <c r="B92" s="1"/>
      <c r="C92" s="1"/>
      <c r="D92" s="1"/>
      <c r="E92" s="1"/>
      <c r="F92" s="1"/>
      <c r="G92" s="1"/>
      <c r="H92" s="2" t="str">
        <f>IF(ISBLANK(Backlog[[#This Row],[Finalizado em]]),"",Backlog[[#This Row],[Finalizado em]]-$C$1)</f>
        <v/>
      </c>
      <c r="I92" s="1" t="str">
        <f>IF(ISBLANK(Backlog[[#This Row],[Finalizado em]]),"n","y")</f>
        <v>n</v>
      </c>
    </row>
    <row r="93" spans="1:9" hidden="1" x14ac:dyDescent="0.25">
      <c r="A93" s="1"/>
      <c r="B93" s="1"/>
      <c r="C93" s="1"/>
      <c r="D93" s="1"/>
      <c r="E93" s="1"/>
      <c r="F93" s="1"/>
      <c r="G93" s="1"/>
      <c r="H93" s="2" t="str">
        <f>IF(ISBLANK(Backlog[[#This Row],[Finalizado em]]),"",Backlog[[#This Row],[Finalizado em]]-$C$1)</f>
        <v/>
      </c>
      <c r="I93" s="1" t="str">
        <f>IF(ISBLANK(Backlog[[#This Row],[Finalizado em]]),"n","y")</f>
        <v>n</v>
      </c>
    </row>
    <row r="94" spans="1:9" hidden="1" x14ac:dyDescent="0.25">
      <c r="A94" s="1"/>
      <c r="B94" s="1"/>
      <c r="C94" s="1"/>
      <c r="D94" s="1"/>
      <c r="E94" s="1"/>
      <c r="F94" s="1"/>
      <c r="G94" s="1"/>
      <c r="H94" s="2" t="str">
        <f>IF(ISBLANK(Backlog[[#This Row],[Finalizado em]]),"",Backlog[[#This Row],[Finalizado em]]-$C$1)</f>
        <v/>
      </c>
      <c r="I94" s="1" t="str">
        <f>IF(ISBLANK(Backlog[[#This Row],[Finalizado em]]),"n","y")</f>
        <v>n</v>
      </c>
    </row>
    <row r="95" spans="1:9" hidden="1" x14ac:dyDescent="0.25">
      <c r="A95" s="1"/>
      <c r="B95" s="1"/>
      <c r="C95" s="1"/>
      <c r="D95" s="1"/>
      <c r="E95" s="1"/>
      <c r="F95" s="1"/>
      <c r="G95" s="1"/>
      <c r="H95" s="2" t="str">
        <f>IF(ISBLANK(Backlog[[#This Row],[Finalizado em]]),"",Backlog[[#This Row],[Finalizado em]]-$C$1)</f>
        <v/>
      </c>
      <c r="I95" s="1" t="str">
        <f>IF(ISBLANK(Backlog[[#This Row],[Finalizado em]]),"n","y")</f>
        <v>n</v>
      </c>
    </row>
    <row r="96" spans="1:9" hidden="1" x14ac:dyDescent="0.25">
      <c r="A96" s="1"/>
      <c r="B96" s="1"/>
      <c r="C96" s="1"/>
      <c r="D96" s="1"/>
      <c r="E96" s="1"/>
      <c r="F96" s="1"/>
      <c r="G96" s="1"/>
      <c r="H96" s="2" t="str">
        <f>IF(ISBLANK(Backlog[[#This Row],[Finalizado em]]),"",Backlog[[#This Row],[Finalizado em]]-$C$1)</f>
        <v/>
      </c>
      <c r="I96" s="1" t="str">
        <f>IF(ISBLANK(Backlog[[#This Row],[Finalizado em]]),"n","y")</f>
        <v>n</v>
      </c>
    </row>
    <row r="97" spans="1:9" hidden="1" x14ac:dyDescent="0.25">
      <c r="A97" s="1"/>
      <c r="B97" s="1"/>
      <c r="C97" s="1"/>
      <c r="D97" s="1"/>
      <c r="E97" s="1"/>
      <c r="F97" s="1"/>
      <c r="G97" s="1"/>
      <c r="H97" s="2" t="str">
        <f>IF(ISBLANK(Backlog[[#This Row],[Finalizado em]]),"",Backlog[[#This Row],[Finalizado em]]-$C$1)</f>
        <v/>
      </c>
      <c r="I97" s="1" t="str">
        <f>IF(ISBLANK(Backlog[[#This Row],[Finalizado em]]),"n","y")</f>
        <v>n</v>
      </c>
    </row>
    <row r="98" spans="1:9" hidden="1" x14ac:dyDescent="0.25">
      <c r="A98" s="1"/>
      <c r="B98" s="1"/>
      <c r="C98" s="1"/>
      <c r="D98" s="1"/>
      <c r="E98" s="1"/>
      <c r="F98" s="1"/>
      <c r="G98" s="1"/>
      <c r="H98" s="2" t="str">
        <f>IF(ISBLANK(Backlog[[#This Row],[Finalizado em]]),"",Backlog[[#This Row],[Finalizado em]]-$C$1)</f>
        <v/>
      </c>
      <c r="I98" s="1" t="str">
        <f>IF(ISBLANK(Backlog[[#This Row],[Finalizado em]]),"n","y")</f>
        <v>n</v>
      </c>
    </row>
    <row r="99" spans="1:9" hidden="1" x14ac:dyDescent="0.25">
      <c r="A99" s="1"/>
      <c r="B99" s="1"/>
      <c r="C99" s="1"/>
      <c r="D99" s="1"/>
      <c r="E99" s="1"/>
      <c r="F99" s="1"/>
      <c r="G99" s="1"/>
      <c r="H99" s="2" t="str">
        <f>IF(ISBLANK(Backlog[[#This Row],[Finalizado em]]),"",Backlog[[#This Row],[Finalizado em]]-$C$1)</f>
        <v/>
      </c>
      <c r="I99" s="1" t="str">
        <f>IF(ISBLANK(Backlog[[#This Row],[Finalizado em]]),"n","y")</f>
        <v>n</v>
      </c>
    </row>
    <row r="100" spans="1:9" hidden="1" x14ac:dyDescent="0.25">
      <c r="A100" s="1"/>
      <c r="B100" s="1"/>
      <c r="C100" s="1"/>
      <c r="D100" s="1"/>
      <c r="E100" s="1"/>
      <c r="F100" s="1"/>
      <c r="G100" s="1"/>
      <c r="H100" s="2" t="str">
        <f>IF(ISBLANK(Backlog[[#This Row],[Finalizado em]]),"",Backlog[[#This Row],[Finalizado em]]-$C$1)</f>
        <v/>
      </c>
      <c r="I100" s="1" t="str">
        <f>IF(ISBLANK(Backlog[[#This Row],[Finalizado em]]),"n","y")</f>
        <v>n</v>
      </c>
    </row>
    <row r="101" spans="1:9" hidden="1" x14ac:dyDescent="0.25">
      <c r="A101" s="1"/>
      <c r="B101" s="1"/>
      <c r="C101" s="1"/>
      <c r="D101" s="1"/>
      <c r="E101" s="1"/>
      <c r="F101" s="1"/>
      <c r="G101" s="1"/>
      <c r="H101" s="2" t="str">
        <f>IF(ISBLANK(Backlog[[#This Row],[Finalizado em]]),"",Backlog[[#This Row],[Finalizado em]]-$C$1)</f>
        <v/>
      </c>
      <c r="I101" s="1" t="str">
        <f>IF(ISBLANK(Backlog[[#This Row],[Finalizado em]]),"n","y")</f>
        <v>n</v>
      </c>
    </row>
    <row r="102" spans="1:9" hidden="1" x14ac:dyDescent="0.25">
      <c r="A102" s="1"/>
      <c r="B102" s="1"/>
      <c r="C102" s="1"/>
      <c r="D102" s="1"/>
      <c r="E102" s="1"/>
      <c r="F102" s="1"/>
      <c r="G102" s="1"/>
      <c r="H102" s="2" t="str">
        <f>IF(ISBLANK(Backlog[[#This Row],[Finalizado em]]),"",Backlog[[#This Row],[Finalizado em]]-$C$1)</f>
        <v/>
      </c>
      <c r="I102" s="1" t="str">
        <f>IF(ISBLANK(Backlog[[#This Row],[Finalizado em]]),"n","y")</f>
        <v>n</v>
      </c>
    </row>
    <row r="103" spans="1:9" hidden="1" x14ac:dyDescent="0.25">
      <c r="A103" s="1"/>
      <c r="B103" s="1"/>
      <c r="C103" s="1"/>
      <c r="D103" s="1"/>
      <c r="E103" s="1"/>
      <c r="F103" s="1"/>
      <c r="G103" s="1"/>
      <c r="H103" s="2" t="str">
        <f>IF(ISBLANK(Backlog[[#This Row],[Finalizado em]]),"",Backlog[[#This Row],[Finalizado em]]-$C$1)</f>
        <v/>
      </c>
      <c r="I103" s="1" t="str">
        <f>IF(ISBLANK(Backlog[[#This Row],[Finalizado em]]),"n","y")</f>
        <v>n</v>
      </c>
    </row>
    <row r="104" spans="1:9" hidden="1" x14ac:dyDescent="0.25">
      <c r="A104" s="1"/>
      <c r="B104" s="1"/>
      <c r="C104" s="1"/>
      <c r="D104" s="1"/>
      <c r="E104" s="1"/>
      <c r="F104" s="1"/>
      <c r="G104" s="1"/>
      <c r="H104" s="2" t="str">
        <f>IF(ISBLANK(Backlog[[#This Row],[Finalizado em]]),"",Backlog[[#This Row],[Finalizado em]]-$C$1)</f>
        <v/>
      </c>
      <c r="I104" s="1" t="str">
        <f>IF(ISBLANK(Backlog[[#This Row],[Finalizado em]]),"n","y")</f>
        <v>n</v>
      </c>
    </row>
    <row r="105" spans="1:9" hidden="1" x14ac:dyDescent="0.25">
      <c r="A105" s="1"/>
      <c r="B105" s="1"/>
      <c r="C105" s="1"/>
      <c r="D105" s="1"/>
      <c r="E105" s="1"/>
      <c r="F105" s="1"/>
      <c r="G105" s="1"/>
      <c r="H105" s="2" t="str">
        <f>IF(ISBLANK(Backlog[[#This Row],[Finalizado em]]),"",Backlog[[#This Row],[Finalizado em]]-$C$1)</f>
        <v/>
      </c>
      <c r="I105" s="1" t="str">
        <f>IF(ISBLANK(Backlog[[#This Row],[Finalizado em]]),"n","y")</f>
        <v>n</v>
      </c>
    </row>
    <row r="106" spans="1:9" hidden="1" x14ac:dyDescent="0.25">
      <c r="A106" s="1"/>
      <c r="B106" s="1"/>
      <c r="C106" s="1"/>
      <c r="D106" s="1"/>
      <c r="E106" s="1"/>
      <c r="F106" s="1"/>
      <c r="G106" s="1"/>
      <c r="H106" s="2" t="str">
        <f>IF(ISBLANK(Backlog[[#This Row],[Finalizado em]]),"",Backlog[[#This Row],[Finalizado em]]-$C$1)</f>
        <v/>
      </c>
      <c r="I106" s="1" t="str">
        <f>IF(ISBLANK(Backlog[[#This Row],[Finalizado em]]),"n","y")</f>
        <v>n</v>
      </c>
    </row>
    <row r="107" spans="1:9" hidden="1" x14ac:dyDescent="0.25">
      <c r="A107" s="1"/>
      <c r="B107" s="1"/>
      <c r="C107" s="1"/>
      <c r="D107" s="1"/>
      <c r="E107" s="1"/>
      <c r="F107" s="1"/>
      <c r="G107" s="1"/>
      <c r="H107" s="2" t="str">
        <f>IF(ISBLANK(Backlog[[#This Row],[Finalizado em]]),"",Backlog[[#This Row],[Finalizado em]]-$C$1)</f>
        <v/>
      </c>
      <c r="I107" s="1" t="str">
        <f>IF(ISBLANK(Backlog[[#This Row],[Finalizado em]]),"n","y")</f>
        <v>n</v>
      </c>
    </row>
    <row r="108" spans="1:9" hidden="1" x14ac:dyDescent="0.25">
      <c r="A108" s="1"/>
      <c r="B108" s="1"/>
      <c r="C108" s="1"/>
      <c r="D108" s="1"/>
      <c r="E108" s="1"/>
      <c r="F108" s="1"/>
      <c r="G108" s="1"/>
      <c r="H108" s="2" t="str">
        <f>IF(ISBLANK(Backlog[[#This Row],[Finalizado em]]),"",Backlog[[#This Row],[Finalizado em]]-$C$1)</f>
        <v/>
      </c>
      <c r="I108" s="1" t="str">
        <f>IF(ISBLANK(Backlog[[#This Row],[Finalizado em]]),"n","y")</f>
        <v>n</v>
      </c>
    </row>
    <row r="109" spans="1:9" hidden="1" x14ac:dyDescent="0.25">
      <c r="A109" s="1"/>
      <c r="B109" s="1"/>
      <c r="C109" s="1"/>
      <c r="D109" s="1"/>
      <c r="E109" s="1"/>
      <c r="F109" s="1"/>
      <c r="G109" s="1"/>
      <c r="H109" s="2" t="str">
        <f>IF(ISBLANK(Backlog[[#This Row],[Finalizado em]]),"",Backlog[[#This Row],[Finalizado em]]-$C$1)</f>
        <v/>
      </c>
      <c r="I109" s="1" t="str">
        <f>IF(ISBLANK(Backlog[[#This Row],[Finalizado em]]),"n","y")</f>
        <v>n</v>
      </c>
    </row>
    <row r="110" spans="1:9" hidden="1" x14ac:dyDescent="0.25">
      <c r="A110" s="1"/>
      <c r="B110" s="1"/>
      <c r="C110" s="1"/>
      <c r="D110" s="1"/>
      <c r="E110" s="1"/>
      <c r="F110" s="1"/>
      <c r="G110" s="1"/>
      <c r="H110" s="2" t="str">
        <f>IF(ISBLANK(Backlog[[#This Row],[Finalizado em]]),"",Backlog[[#This Row],[Finalizado em]]-$C$1)</f>
        <v/>
      </c>
      <c r="I110" s="1" t="str">
        <f>IF(ISBLANK(Backlog[[#This Row],[Finalizado em]]),"n","y")</f>
        <v>n</v>
      </c>
    </row>
    <row r="111" spans="1:9" hidden="1" x14ac:dyDescent="0.25">
      <c r="A111" s="1"/>
      <c r="B111" s="1"/>
      <c r="C111" s="1"/>
      <c r="D111" s="1"/>
      <c r="E111" s="1"/>
      <c r="F111" s="1"/>
      <c r="G111" s="1"/>
      <c r="H111" s="2" t="str">
        <f>IF(ISBLANK(Backlog[[#This Row],[Finalizado em]]),"",Backlog[[#This Row],[Finalizado em]]-$C$1)</f>
        <v/>
      </c>
      <c r="I111" s="1" t="str">
        <f>IF(ISBLANK(Backlog[[#This Row],[Finalizado em]]),"n","y")</f>
        <v>n</v>
      </c>
    </row>
    <row r="112" spans="1:9" hidden="1" x14ac:dyDescent="0.25">
      <c r="A112" s="1"/>
      <c r="B112" s="1"/>
      <c r="C112" s="1"/>
      <c r="D112" s="1"/>
      <c r="E112" s="1"/>
      <c r="F112" s="1"/>
      <c r="G112" s="1"/>
      <c r="H112" s="2" t="str">
        <f>IF(ISBLANK(Backlog[[#This Row],[Finalizado em]]),"",Backlog[[#This Row],[Finalizado em]]-$C$1)</f>
        <v/>
      </c>
      <c r="I112" s="1" t="str">
        <f>IF(ISBLANK(Backlog[[#This Row],[Finalizado em]]),"n","y")</f>
        <v>n</v>
      </c>
    </row>
    <row r="113" spans="1:9" hidden="1" x14ac:dyDescent="0.25">
      <c r="A113" s="1"/>
      <c r="B113" s="1"/>
      <c r="C113" s="1"/>
      <c r="D113" s="1"/>
      <c r="E113" s="1"/>
      <c r="F113" s="1"/>
      <c r="G113" s="1"/>
      <c r="H113" s="2" t="str">
        <f>IF(ISBLANK(Backlog[[#This Row],[Finalizado em]]),"",Backlog[[#This Row],[Finalizado em]]-$C$1)</f>
        <v/>
      </c>
      <c r="I113" s="1" t="str">
        <f>IF(ISBLANK(Backlog[[#This Row],[Finalizado em]]),"n","y")</f>
        <v>n</v>
      </c>
    </row>
    <row r="114" spans="1:9" hidden="1" x14ac:dyDescent="0.25">
      <c r="A114" s="1"/>
      <c r="B114" s="1"/>
      <c r="C114" s="1"/>
      <c r="D114" s="1"/>
      <c r="E114" s="1"/>
      <c r="F114" s="1"/>
      <c r="G114" s="1"/>
      <c r="H114" s="2" t="str">
        <f>IF(ISBLANK(Backlog[[#This Row],[Finalizado em]]),"",Backlog[[#This Row],[Finalizado em]]-$C$1)</f>
        <v/>
      </c>
      <c r="I114" s="1" t="str">
        <f>IF(ISBLANK(Backlog[[#This Row],[Finalizado em]]),"n","y")</f>
        <v>n</v>
      </c>
    </row>
    <row r="115" spans="1:9" hidden="1" x14ac:dyDescent="0.25">
      <c r="A115" s="1"/>
      <c r="B115" s="1"/>
      <c r="C115" s="1"/>
      <c r="D115" s="1"/>
      <c r="E115" s="1"/>
      <c r="F115" s="1"/>
      <c r="G115" s="1"/>
      <c r="H115" s="2" t="str">
        <f>IF(ISBLANK(Backlog[[#This Row],[Finalizado em]]),"",Backlog[[#This Row],[Finalizado em]]-$C$1)</f>
        <v/>
      </c>
      <c r="I115" s="1" t="str">
        <f>IF(ISBLANK(Backlog[[#This Row],[Finalizado em]]),"n","y")</f>
        <v>n</v>
      </c>
    </row>
    <row r="116" spans="1:9" hidden="1" x14ac:dyDescent="0.25">
      <c r="A116" s="1"/>
      <c r="B116" s="1"/>
      <c r="C116" s="1"/>
      <c r="D116" s="1"/>
      <c r="E116" s="1"/>
      <c r="F116" s="1"/>
      <c r="G116" s="1"/>
      <c r="H116" s="2" t="str">
        <f>IF(ISBLANK(Backlog[[#This Row],[Finalizado em]]),"",Backlog[[#This Row],[Finalizado em]]-$C$1)</f>
        <v/>
      </c>
      <c r="I116" s="1" t="str">
        <f>IF(ISBLANK(Backlog[[#This Row],[Finalizado em]]),"n","y")</f>
        <v>n</v>
      </c>
    </row>
    <row r="117" spans="1:9" hidden="1" x14ac:dyDescent="0.25">
      <c r="A117" s="1"/>
      <c r="B117" s="1"/>
      <c r="C117" s="1"/>
      <c r="D117" s="1"/>
      <c r="E117" s="1"/>
      <c r="F117" s="1"/>
      <c r="G117" s="1"/>
      <c r="H117" s="2" t="str">
        <f>IF(ISBLANK(Backlog[[#This Row],[Finalizado em]]),"",Backlog[[#This Row],[Finalizado em]]-$C$1)</f>
        <v/>
      </c>
      <c r="I117" s="1" t="str">
        <f>IF(ISBLANK(Backlog[[#This Row],[Finalizado em]]),"n","y")</f>
        <v>n</v>
      </c>
    </row>
    <row r="118" spans="1:9" hidden="1" x14ac:dyDescent="0.25">
      <c r="A118" s="1"/>
      <c r="B118" s="1"/>
      <c r="C118" s="1"/>
      <c r="D118" s="1"/>
      <c r="E118" s="1"/>
      <c r="F118" s="1"/>
      <c r="G118" s="1"/>
      <c r="H118" s="2" t="str">
        <f>IF(ISBLANK(Backlog[[#This Row],[Finalizado em]]),"",Backlog[[#This Row],[Finalizado em]]-$C$1)</f>
        <v/>
      </c>
      <c r="I118" s="1" t="str">
        <f>IF(ISBLANK(Backlog[[#This Row],[Finalizado em]]),"n","y")</f>
        <v>n</v>
      </c>
    </row>
    <row r="119" spans="1:9" hidden="1" x14ac:dyDescent="0.25">
      <c r="A119" s="1"/>
      <c r="B119" s="1"/>
      <c r="C119" s="1"/>
      <c r="D119" s="1"/>
      <c r="E119" s="1"/>
      <c r="F119" s="1"/>
      <c r="G119" s="1"/>
      <c r="H119" s="2" t="str">
        <f>IF(ISBLANK(Backlog[[#This Row],[Finalizado em]]),"",Backlog[[#This Row],[Finalizado em]]-$C$1)</f>
        <v/>
      </c>
      <c r="I119" s="1" t="str">
        <f>IF(ISBLANK(Backlog[[#This Row],[Finalizado em]]),"n","y")</f>
        <v>n</v>
      </c>
    </row>
    <row r="120" spans="1:9" hidden="1" x14ac:dyDescent="0.25">
      <c r="A120" s="1"/>
      <c r="B120" s="1"/>
      <c r="C120" s="1"/>
      <c r="D120" s="1"/>
      <c r="E120" s="1"/>
      <c r="F120" s="1"/>
      <c r="G120" s="1"/>
      <c r="H120" s="2" t="str">
        <f>IF(ISBLANK(Backlog[[#This Row],[Finalizado em]]),"",Backlog[[#This Row],[Finalizado em]]-$C$1)</f>
        <v/>
      </c>
      <c r="I120" s="1" t="str">
        <f>IF(ISBLANK(Backlog[[#This Row],[Finalizado em]]),"n","y")</f>
        <v>n</v>
      </c>
    </row>
    <row r="121" spans="1:9" hidden="1" x14ac:dyDescent="0.25">
      <c r="A121" s="1"/>
      <c r="B121" s="1"/>
      <c r="C121" s="1"/>
      <c r="D121" s="1"/>
      <c r="E121" s="1"/>
      <c r="F121" s="1"/>
      <c r="G121" s="1"/>
      <c r="H121" s="2" t="str">
        <f>IF(ISBLANK(Backlog[[#This Row],[Finalizado em]]),"",Backlog[[#This Row],[Finalizado em]]-$C$1)</f>
        <v/>
      </c>
      <c r="I121" s="1" t="str">
        <f>IF(ISBLANK(Backlog[[#This Row],[Finalizado em]]),"n","y")</f>
        <v>n</v>
      </c>
    </row>
    <row r="122" spans="1:9" hidden="1" x14ac:dyDescent="0.25">
      <c r="A122" s="1"/>
      <c r="B122" s="1"/>
      <c r="C122" s="1"/>
      <c r="D122" s="1"/>
      <c r="E122" s="1"/>
      <c r="F122" s="1"/>
      <c r="G122" s="1"/>
      <c r="H122" s="2" t="str">
        <f>IF(ISBLANK(Backlog[[#This Row],[Finalizado em]]),"",Backlog[[#This Row],[Finalizado em]]-$C$1)</f>
        <v/>
      </c>
      <c r="I122" s="1" t="str">
        <f>IF(ISBLANK(Backlog[[#This Row],[Finalizado em]]),"n","y")</f>
        <v>n</v>
      </c>
    </row>
    <row r="123" spans="1:9" hidden="1" x14ac:dyDescent="0.25">
      <c r="A123" s="1"/>
      <c r="B123" s="1"/>
      <c r="C123" s="1"/>
      <c r="D123" s="1"/>
      <c r="E123" s="1"/>
      <c r="F123" s="1"/>
      <c r="G123" s="1"/>
      <c r="H123" s="2" t="str">
        <f>IF(ISBLANK(Backlog[[#This Row],[Finalizado em]]),"",Backlog[[#This Row],[Finalizado em]]-$C$1)</f>
        <v/>
      </c>
      <c r="I123" s="1" t="str">
        <f>IF(ISBLANK(Backlog[[#This Row],[Finalizado em]]),"n","y")</f>
        <v>n</v>
      </c>
    </row>
    <row r="124" spans="1:9" hidden="1" x14ac:dyDescent="0.25">
      <c r="A124" s="1"/>
      <c r="B124" s="1"/>
      <c r="C124" s="1"/>
      <c r="D124" s="1"/>
      <c r="E124" s="1"/>
      <c r="F124" s="1"/>
      <c r="G124" s="1"/>
      <c r="H124" s="2" t="str">
        <f>IF(ISBLANK(Backlog[[#This Row],[Finalizado em]]),"",Backlog[[#This Row],[Finalizado em]]-$C$1)</f>
        <v/>
      </c>
      <c r="I124" s="1" t="str">
        <f>IF(ISBLANK(Backlog[[#This Row],[Finalizado em]]),"n","y")</f>
        <v>n</v>
      </c>
    </row>
    <row r="125" spans="1:9" hidden="1" x14ac:dyDescent="0.25">
      <c r="A125" s="1"/>
      <c r="B125" s="1"/>
      <c r="C125" s="1"/>
      <c r="D125" s="1"/>
      <c r="E125" s="1"/>
      <c r="F125" s="1"/>
      <c r="G125" s="1"/>
      <c r="H125" s="2" t="str">
        <f>IF(ISBLANK(Backlog[[#This Row],[Finalizado em]]),"",Backlog[[#This Row],[Finalizado em]]-$C$1)</f>
        <v/>
      </c>
      <c r="I125" s="1" t="str">
        <f>IF(ISBLANK(Backlog[[#This Row],[Finalizado em]]),"n","y")</f>
        <v>n</v>
      </c>
    </row>
    <row r="126" spans="1:9" hidden="1" x14ac:dyDescent="0.25">
      <c r="A126" s="1"/>
      <c r="B126" s="1"/>
      <c r="C126" s="1"/>
      <c r="D126" s="1"/>
      <c r="E126" s="1"/>
      <c r="F126" s="1"/>
      <c r="G126" s="1"/>
      <c r="H126" s="2" t="str">
        <f>IF(ISBLANK(Backlog[[#This Row],[Finalizado em]]),"",Backlog[[#This Row],[Finalizado em]]-$C$1)</f>
        <v/>
      </c>
      <c r="I126" s="1" t="str">
        <f>IF(ISBLANK(Backlog[[#This Row],[Finalizado em]]),"n","y")</f>
        <v>n</v>
      </c>
    </row>
    <row r="127" spans="1:9" hidden="1" x14ac:dyDescent="0.25">
      <c r="A127" s="1"/>
      <c r="B127" s="1"/>
      <c r="C127" s="1"/>
      <c r="D127" s="1"/>
      <c r="E127" s="1"/>
      <c r="F127" s="1"/>
      <c r="G127" s="1"/>
      <c r="H127" s="2" t="str">
        <f>IF(ISBLANK(Backlog[[#This Row],[Finalizado em]]),"",Backlog[[#This Row],[Finalizado em]]-$C$1)</f>
        <v/>
      </c>
      <c r="I127" s="1" t="str">
        <f>IF(ISBLANK(Backlog[[#This Row],[Finalizado em]]),"n","y")</f>
        <v>n</v>
      </c>
    </row>
    <row r="128" spans="1:9" hidden="1" x14ac:dyDescent="0.25">
      <c r="A128" s="1"/>
      <c r="B128" s="1"/>
      <c r="C128" s="1"/>
      <c r="D128" s="1"/>
      <c r="E128" s="1"/>
      <c r="F128" s="1"/>
      <c r="G128" s="1"/>
      <c r="H128" s="2" t="str">
        <f>IF(ISBLANK(Backlog[[#This Row],[Finalizado em]]),"",Backlog[[#This Row],[Finalizado em]]-$C$1)</f>
        <v/>
      </c>
      <c r="I128" s="1" t="str">
        <f>IF(ISBLANK(Backlog[[#This Row],[Finalizado em]]),"n","y")</f>
        <v>n</v>
      </c>
    </row>
    <row r="129" spans="1:9" hidden="1" x14ac:dyDescent="0.25">
      <c r="A129" s="1"/>
      <c r="B129" s="1"/>
      <c r="C129" s="1"/>
      <c r="D129" s="1"/>
      <c r="E129" s="1"/>
      <c r="F129" s="1"/>
      <c r="G129" s="1"/>
      <c r="H129" s="2" t="str">
        <f>IF(ISBLANK(Backlog[[#This Row],[Finalizado em]]),"",Backlog[[#This Row],[Finalizado em]]-$C$1)</f>
        <v/>
      </c>
      <c r="I129" s="1" t="str">
        <f>IF(ISBLANK(Backlog[[#This Row],[Finalizado em]]),"n","y")</f>
        <v>n</v>
      </c>
    </row>
    <row r="130" spans="1:9" hidden="1" x14ac:dyDescent="0.25">
      <c r="A130" s="1"/>
      <c r="B130" s="1"/>
      <c r="C130" s="1"/>
      <c r="D130" s="1"/>
      <c r="E130" s="1"/>
      <c r="F130" s="1"/>
      <c r="G130" s="1"/>
      <c r="H130" s="2" t="str">
        <f>IF(ISBLANK(Backlog[[#This Row],[Finalizado em]]),"",Backlog[[#This Row],[Finalizado em]]-$C$1)</f>
        <v/>
      </c>
      <c r="I130" s="1" t="str">
        <f>IF(ISBLANK(Backlog[[#This Row],[Finalizado em]]),"n","y")</f>
        <v>n</v>
      </c>
    </row>
    <row r="131" spans="1:9" hidden="1" x14ac:dyDescent="0.25">
      <c r="A131" s="1"/>
      <c r="B131" s="1"/>
      <c r="C131" s="1"/>
      <c r="D131" s="1"/>
      <c r="E131" s="1"/>
      <c r="F131" s="1"/>
      <c r="G131" s="1"/>
      <c r="H131" s="2" t="str">
        <f>IF(ISBLANK(Backlog[[#This Row],[Finalizado em]]),"",Backlog[[#This Row],[Finalizado em]]-$C$1)</f>
        <v/>
      </c>
      <c r="I131" s="1" t="str">
        <f>IF(ISBLANK(Backlog[[#This Row],[Finalizado em]]),"n","y")</f>
        <v>n</v>
      </c>
    </row>
    <row r="132" spans="1:9" hidden="1" x14ac:dyDescent="0.25">
      <c r="A132" s="1"/>
      <c r="B132" s="1"/>
      <c r="C132" s="1"/>
      <c r="D132" s="1"/>
      <c r="E132" s="1"/>
      <c r="F132" s="1"/>
      <c r="G132" s="1"/>
      <c r="H132" s="2" t="str">
        <f>IF(ISBLANK(Backlog[[#This Row],[Finalizado em]]),"",Backlog[[#This Row],[Finalizado em]]-$C$1)</f>
        <v/>
      </c>
      <c r="I132" s="1" t="str">
        <f>IF(ISBLANK(Backlog[[#This Row],[Finalizado em]]),"n","y")</f>
        <v>n</v>
      </c>
    </row>
    <row r="133" spans="1:9" hidden="1" x14ac:dyDescent="0.25">
      <c r="A133" s="1"/>
      <c r="B133" s="1"/>
      <c r="C133" s="1"/>
      <c r="D133" s="1"/>
      <c r="E133" s="1"/>
      <c r="F133" s="1"/>
      <c r="G133" s="1"/>
      <c r="H133" s="2" t="str">
        <f>IF(ISBLANK(Backlog[[#This Row],[Finalizado em]]),"",Backlog[[#This Row],[Finalizado em]]-$C$1)</f>
        <v/>
      </c>
      <c r="I133" s="1" t="str">
        <f>IF(ISBLANK(Backlog[[#This Row],[Finalizado em]]),"n","y")</f>
        <v>n</v>
      </c>
    </row>
    <row r="134" spans="1:9" hidden="1" x14ac:dyDescent="0.25">
      <c r="A134" s="1"/>
      <c r="B134" s="1"/>
      <c r="C134" s="1"/>
      <c r="D134" s="1"/>
      <c r="E134" s="1"/>
      <c r="F134" s="1"/>
      <c r="G134" s="1"/>
      <c r="H134" s="2" t="str">
        <f>IF(ISBLANK(Backlog[[#This Row],[Finalizado em]]),"",Backlog[[#This Row],[Finalizado em]]-$C$1)</f>
        <v/>
      </c>
      <c r="I134" s="1" t="str">
        <f>IF(ISBLANK(Backlog[[#This Row],[Finalizado em]]),"n","y")</f>
        <v>n</v>
      </c>
    </row>
    <row r="135" spans="1:9" hidden="1" x14ac:dyDescent="0.25">
      <c r="A135" s="1"/>
      <c r="B135" s="1"/>
      <c r="C135" s="1"/>
      <c r="D135" s="1"/>
      <c r="E135" s="1"/>
      <c r="F135" s="1"/>
      <c r="G135" s="1"/>
      <c r="H135" s="2" t="str">
        <f>IF(ISBLANK(Backlog[[#This Row],[Finalizado em]]),"",Backlog[[#This Row],[Finalizado em]]-$C$1)</f>
        <v/>
      </c>
      <c r="I135" s="1" t="str">
        <f>IF(ISBLANK(Backlog[[#This Row],[Finalizado em]]),"n","y")</f>
        <v>n</v>
      </c>
    </row>
    <row r="136" spans="1:9" hidden="1" x14ac:dyDescent="0.25">
      <c r="A136" s="1"/>
      <c r="B136" s="1"/>
      <c r="C136" s="1"/>
      <c r="D136" s="1"/>
      <c r="E136" s="1"/>
      <c r="F136" s="1"/>
      <c r="G136" s="1"/>
      <c r="H136" s="2" t="str">
        <f>IF(ISBLANK(Backlog[[#This Row],[Finalizado em]]),"",Backlog[[#This Row],[Finalizado em]]-$C$1)</f>
        <v/>
      </c>
      <c r="I136" s="1" t="str">
        <f>IF(ISBLANK(Backlog[[#This Row],[Finalizado em]]),"n","y")</f>
        <v>n</v>
      </c>
    </row>
    <row r="137" spans="1:9" hidden="1" x14ac:dyDescent="0.25">
      <c r="A137" s="1"/>
      <c r="B137" s="1"/>
      <c r="C137" s="1"/>
      <c r="D137" s="1"/>
      <c r="E137" s="1"/>
      <c r="F137" s="1"/>
      <c r="G137" s="1"/>
      <c r="H137" s="2" t="str">
        <f>IF(ISBLANK(Backlog[[#This Row],[Finalizado em]]),"",Backlog[[#This Row],[Finalizado em]]-$C$1)</f>
        <v/>
      </c>
      <c r="I137" s="1" t="str">
        <f>IF(ISBLANK(Backlog[[#This Row],[Finalizado em]]),"n","y")</f>
        <v>n</v>
      </c>
    </row>
    <row r="138" spans="1:9" hidden="1" x14ac:dyDescent="0.25">
      <c r="A138" s="1"/>
      <c r="B138" s="1"/>
      <c r="C138" s="1"/>
      <c r="D138" s="1"/>
      <c r="E138" s="1"/>
      <c r="F138" s="1"/>
      <c r="G138" s="1"/>
      <c r="H138" s="2" t="str">
        <f>IF(ISBLANK(Backlog[[#This Row],[Finalizado em]]),"",Backlog[[#This Row],[Finalizado em]]-$C$1)</f>
        <v/>
      </c>
      <c r="I138" s="1" t="str">
        <f>IF(ISBLANK(Backlog[[#This Row],[Finalizado em]]),"n","y")</f>
        <v>n</v>
      </c>
    </row>
    <row r="139" spans="1:9" hidden="1" x14ac:dyDescent="0.25">
      <c r="A139" s="1"/>
      <c r="B139" s="1"/>
      <c r="C139" s="1"/>
      <c r="D139" s="1"/>
      <c r="E139" s="1"/>
      <c r="F139" s="1"/>
      <c r="G139" s="1"/>
      <c r="H139" s="2" t="str">
        <f>IF(ISBLANK(Backlog[[#This Row],[Finalizado em]]),"",Backlog[[#This Row],[Finalizado em]]-$C$1)</f>
        <v/>
      </c>
      <c r="I139" s="1" t="str">
        <f>IF(ISBLANK(Backlog[[#This Row],[Finalizado em]]),"n","y")</f>
        <v>n</v>
      </c>
    </row>
    <row r="140" spans="1:9" hidden="1" x14ac:dyDescent="0.25">
      <c r="A140" s="1"/>
      <c r="B140" s="1"/>
      <c r="C140" s="1"/>
      <c r="D140" s="1"/>
      <c r="E140" s="1"/>
      <c r="F140" s="1"/>
      <c r="G140" s="1"/>
      <c r="H140" s="2" t="str">
        <f>IF(ISBLANK(Backlog[[#This Row],[Finalizado em]]),"",Backlog[[#This Row],[Finalizado em]]-$C$1)</f>
        <v/>
      </c>
      <c r="I140" s="1" t="str">
        <f>IF(ISBLANK(Backlog[[#This Row],[Finalizado em]]),"n","y")</f>
        <v>n</v>
      </c>
    </row>
    <row r="141" spans="1:9" hidden="1" x14ac:dyDescent="0.25">
      <c r="A141" s="1"/>
      <c r="B141" s="1"/>
      <c r="C141" s="1"/>
      <c r="D141" s="1"/>
      <c r="E141" s="1"/>
      <c r="F141" s="1"/>
      <c r="G141" s="1"/>
      <c r="H141" s="2" t="str">
        <f>IF(ISBLANK(Backlog[[#This Row],[Finalizado em]]),"",Backlog[[#This Row],[Finalizado em]]-$C$1)</f>
        <v/>
      </c>
      <c r="I141" s="1" t="str">
        <f>IF(ISBLANK(Backlog[[#This Row],[Finalizado em]]),"n","y")</f>
        <v>n</v>
      </c>
    </row>
    <row r="142" spans="1:9" hidden="1" x14ac:dyDescent="0.25">
      <c r="A142" s="1"/>
      <c r="B142" s="1"/>
      <c r="C142" s="1"/>
      <c r="D142" s="1"/>
      <c r="E142" s="1"/>
      <c r="F142" s="1"/>
      <c r="G142" s="1"/>
      <c r="H142" s="2" t="str">
        <f>IF(ISBLANK(Backlog[[#This Row],[Finalizado em]]),"",Backlog[[#This Row],[Finalizado em]]-$C$1)</f>
        <v/>
      </c>
      <c r="I142" s="1" t="str">
        <f>IF(ISBLANK(Backlog[[#This Row],[Finalizado em]]),"n","y")</f>
        <v>n</v>
      </c>
    </row>
    <row r="143" spans="1:9" hidden="1" x14ac:dyDescent="0.25">
      <c r="A143" s="1"/>
      <c r="B143" s="1"/>
      <c r="C143" s="1"/>
      <c r="D143" s="1"/>
      <c r="E143" s="1"/>
      <c r="F143" s="1"/>
      <c r="G143" s="1"/>
      <c r="H143" s="2" t="str">
        <f>IF(ISBLANK(Backlog[[#This Row],[Finalizado em]]),"",Backlog[[#This Row],[Finalizado em]]-$C$1)</f>
        <v/>
      </c>
      <c r="I143" s="1" t="str">
        <f>IF(ISBLANK(Backlog[[#This Row],[Finalizado em]]),"n","y")</f>
        <v>n</v>
      </c>
    </row>
    <row r="144" spans="1:9" hidden="1" x14ac:dyDescent="0.25">
      <c r="A144" s="1"/>
      <c r="B144" s="1"/>
      <c r="C144" s="1"/>
      <c r="D144" s="1"/>
      <c r="E144" s="1"/>
      <c r="F144" s="1"/>
      <c r="G144" s="1"/>
      <c r="H144" s="2" t="str">
        <f>IF(ISBLANK(Backlog[[#This Row],[Finalizado em]]),"",Backlog[[#This Row],[Finalizado em]]-$C$1)</f>
        <v/>
      </c>
      <c r="I144" s="1" t="str">
        <f>IF(ISBLANK(Backlog[[#This Row],[Finalizado em]]),"n","y")</f>
        <v>n</v>
      </c>
    </row>
    <row r="145" spans="1:9" hidden="1" x14ac:dyDescent="0.25">
      <c r="A145" s="1"/>
      <c r="B145" s="1"/>
      <c r="C145" s="1"/>
      <c r="D145" s="1"/>
      <c r="E145" s="1"/>
      <c r="F145" s="1"/>
      <c r="G145" s="1"/>
      <c r="H145" s="2" t="str">
        <f>IF(ISBLANK(Backlog[[#This Row],[Finalizado em]]),"",Backlog[[#This Row],[Finalizado em]]-$C$1)</f>
        <v/>
      </c>
      <c r="I145" s="1" t="str">
        <f>IF(ISBLANK(Backlog[[#This Row],[Finalizado em]]),"n","y")</f>
        <v>n</v>
      </c>
    </row>
    <row r="146" spans="1:9" hidden="1" x14ac:dyDescent="0.25">
      <c r="A146" s="1"/>
      <c r="B146" s="1"/>
      <c r="C146" s="1"/>
      <c r="D146" s="1"/>
      <c r="E146" s="1"/>
      <c r="F146" s="1"/>
      <c r="G146" s="1"/>
      <c r="H146" s="2" t="str">
        <f>IF(ISBLANK(Backlog[[#This Row],[Finalizado em]]),"",Backlog[[#This Row],[Finalizado em]]-$C$1)</f>
        <v/>
      </c>
      <c r="I146" s="1" t="str">
        <f>IF(ISBLANK(Backlog[[#This Row],[Finalizado em]]),"n","y")</f>
        <v>n</v>
      </c>
    </row>
    <row r="147" spans="1:9" hidden="1" x14ac:dyDescent="0.25">
      <c r="A147" s="1"/>
      <c r="B147" s="1"/>
      <c r="C147" s="1"/>
      <c r="D147" s="1"/>
      <c r="E147" s="1"/>
      <c r="F147" s="1"/>
      <c r="G147" s="1"/>
      <c r="H147" s="2" t="str">
        <f>IF(ISBLANK(Backlog[[#This Row],[Finalizado em]]),"",Backlog[[#This Row],[Finalizado em]]-$C$1)</f>
        <v/>
      </c>
      <c r="I147" s="1" t="str">
        <f>IF(ISBLANK(Backlog[[#This Row],[Finalizado em]]),"n","y")</f>
        <v>n</v>
      </c>
    </row>
    <row r="148" spans="1:9" hidden="1" x14ac:dyDescent="0.25">
      <c r="A148" s="1"/>
      <c r="B148" s="1"/>
      <c r="C148" s="1"/>
      <c r="D148" s="1"/>
      <c r="E148" s="1"/>
      <c r="F148" s="1"/>
      <c r="G148" s="1"/>
      <c r="H148" s="2" t="str">
        <f>IF(ISBLANK(Backlog[[#This Row],[Finalizado em]]),"",Backlog[[#This Row],[Finalizado em]]-$C$1)</f>
        <v/>
      </c>
      <c r="I148" s="1" t="str">
        <f>IF(ISBLANK(Backlog[[#This Row],[Finalizado em]]),"n","y")</f>
        <v>n</v>
      </c>
    </row>
    <row r="149" spans="1:9" hidden="1" x14ac:dyDescent="0.25">
      <c r="A149" s="1"/>
      <c r="B149" s="1"/>
      <c r="C149" s="1"/>
      <c r="D149" s="1"/>
      <c r="E149" s="1"/>
      <c r="F149" s="1"/>
      <c r="G149" s="1"/>
      <c r="H149" s="2" t="str">
        <f>IF(ISBLANK(Backlog[[#This Row],[Finalizado em]]),"",Backlog[[#This Row],[Finalizado em]]-$C$1)</f>
        <v/>
      </c>
      <c r="I149" s="1" t="str">
        <f>IF(ISBLANK(Backlog[[#This Row],[Finalizado em]]),"n","y")</f>
        <v>n</v>
      </c>
    </row>
    <row r="150" spans="1:9" hidden="1" x14ac:dyDescent="0.25">
      <c r="A150" s="1"/>
      <c r="B150" s="1"/>
      <c r="C150" s="1"/>
      <c r="D150" s="1"/>
      <c r="E150" s="1"/>
      <c r="F150" s="1"/>
      <c r="G150" s="1"/>
      <c r="H150" s="2" t="str">
        <f>IF(ISBLANK(Backlog[[#This Row],[Finalizado em]]),"",Backlog[[#This Row],[Finalizado em]]-$C$1)</f>
        <v/>
      </c>
      <c r="I150" s="1" t="str">
        <f>IF(ISBLANK(Backlog[[#This Row],[Finalizado em]]),"n","y")</f>
        <v>n</v>
      </c>
    </row>
    <row r="151" spans="1:9" hidden="1" x14ac:dyDescent="0.25">
      <c r="A151" s="1"/>
      <c r="B151" s="1"/>
      <c r="C151" s="1"/>
      <c r="D151" s="1"/>
      <c r="E151" s="1"/>
      <c r="F151" s="1"/>
      <c r="G151" s="1"/>
      <c r="H151" s="2" t="str">
        <f>IF(ISBLANK(Backlog[[#This Row],[Finalizado em]]),"",Backlog[[#This Row],[Finalizado em]]-$C$1)</f>
        <v/>
      </c>
      <c r="I151" s="1" t="str">
        <f>IF(ISBLANK(Backlog[[#This Row],[Finalizado em]]),"n","y")</f>
        <v>n</v>
      </c>
    </row>
    <row r="152" spans="1:9" hidden="1" x14ac:dyDescent="0.25">
      <c r="A152" s="1"/>
      <c r="B152" s="1"/>
      <c r="C152" s="1"/>
      <c r="D152" s="1"/>
      <c r="E152" s="1"/>
      <c r="F152" s="1"/>
      <c r="G152" s="1"/>
      <c r="H152" s="2" t="str">
        <f>IF(ISBLANK(Backlog[[#This Row],[Finalizado em]]),"",Backlog[[#This Row],[Finalizado em]]-$C$1)</f>
        <v/>
      </c>
      <c r="I152" s="1" t="str">
        <f>IF(ISBLANK(Backlog[[#This Row],[Finalizado em]]),"n","y")</f>
        <v>n</v>
      </c>
    </row>
    <row r="153" spans="1:9" hidden="1" x14ac:dyDescent="0.25">
      <c r="A153" s="1"/>
      <c r="B153" s="1"/>
      <c r="C153" s="1"/>
      <c r="D153" s="1"/>
      <c r="E153" s="1"/>
      <c r="F153" s="1"/>
      <c r="G153" s="1"/>
      <c r="H153" s="2" t="str">
        <f>IF(ISBLANK(Backlog[[#This Row],[Finalizado em]]),"",Backlog[[#This Row],[Finalizado em]]-$C$1)</f>
        <v/>
      </c>
      <c r="I153" s="1" t="str">
        <f>IF(ISBLANK(Backlog[[#This Row],[Finalizado em]]),"n","y")</f>
        <v>n</v>
      </c>
    </row>
    <row r="154" spans="1:9" hidden="1" x14ac:dyDescent="0.25">
      <c r="A154" s="1"/>
      <c r="B154" s="1"/>
      <c r="C154" s="1"/>
      <c r="D154" s="1"/>
      <c r="E154" s="1"/>
      <c r="F154" s="1"/>
      <c r="G154" s="1"/>
      <c r="H154" s="2" t="str">
        <f>IF(ISBLANK(Backlog[[#This Row],[Finalizado em]]),"",Backlog[[#This Row],[Finalizado em]]-$C$1)</f>
        <v/>
      </c>
      <c r="I154" s="1" t="str">
        <f>IF(ISBLANK(Backlog[[#This Row],[Finalizado em]]),"n","y")</f>
        <v>n</v>
      </c>
    </row>
    <row r="155" spans="1:9" hidden="1" x14ac:dyDescent="0.25">
      <c r="A155" s="1"/>
      <c r="B155" s="1"/>
      <c r="C155" s="1"/>
      <c r="D155" s="1"/>
      <c r="E155" s="1"/>
      <c r="F155" s="1"/>
      <c r="G155" s="1"/>
      <c r="H155" s="2" t="str">
        <f>IF(ISBLANK(Backlog[[#This Row],[Finalizado em]]),"",Backlog[[#This Row],[Finalizado em]]-$C$1)</f>
        <v/>
      </c>
      <c r="I155" s="1" t="str">
        <f>IF(ISBLANK(Backlog[[#This Row],[Finalizado em]]),"n","y")</f>
        <v>n</v>
      </c>
    </row>
    <row r="156" spans="1:9" hidden="1" x14ac:dyDescent="0.25">
      <c r="A156" s="1"/>
      <c r="B156" s="1"/>
      <c r="C156" s="1"/>
      <c r="D156" s="1"/>
      <c r="E156" s="1"/>
      <c r="F156" s="1"/>
      <c r="G156" s="1"/>
      <c r="H156" s="2" t="str">
        <f>IF(ISBLANK(Backlog[[#This Row],[Finalizado em]]),"",Backlog[[#This Row],[Finalizado em]]-$C$1)</f>
        <v/>
      </c>
      <c r="I156" s="1" t="str">
        <f>IF(ISBLANK(Backlog[[#This Row],[Finalizado em]]),"n","y")</f>
        <v>n</v>
      </c>
    </row>
    <row r="157" spans="1:9" hidden="1" x14ac:dyDescent="0.25">
      <c r="A157" s="1"/>
      <c r="B157" s="1"/>
      <c r="C157" s="1"/>
      <c r="D157" s="1"/>
      <c r="E157" s="1"/>
      <c r="F157" s="1"/>
      <c r="G157" s="1"/>
      <c r="H157" s="2" t="str">
        <f>IF(ISBLANK(Backlog[[#This Row],[Finalizado em]]),"",Backlog[[#This Row],[Finalizado em]]-$C$1)</f>
        <v/>
      </c>
      <c r="I157" s="1" t="str">
        <f>IF(ISBLANK(Backlog[[#This Row],[Finalizado em]]),"n","y")</f>
        <v>n</v>
      </c>
    </row>
    <row r="158" spans="1:9" hidden="1" x14ac:dyDescent="0.25">
      <c r="A158" s="1"/>
      <c r="B158" s="1"/>
      <c r="C158" s="1"/>
      <c r="D158" s="1"/>
      <c r="E158" s="1"/>
      <c r="F158" s="1"/>
      <c r="G158" s="1"/>
      <c r="H158" s="2" t="str">
        <f>IF(ISBLANK(Backlog[[#This Row],[Finalizado em]]),"",Backlog[[#This Row],[Finalizado em]]-$C$1)</f>
        <v/>
      </c>
      <c r="I158" s="1" t="str">
        <f>IF(ISBLANK(Backlog[[#This Row],[Finalizado em]]),"n","y")</f>
        <v>n</v>
      </c>
    </row>
    <row r="159" spans="1:9" x14ac:dyDescent="0.25">
      <c r="A159" s="24"/>
      <c r="B159" s="19"/>
      <c r="C159" s="37">
        <f>SUBTOTAL(109,Backlog[Pontos de história])</f>
        <v>105</v>
      </c>
      <c r="D159" s="19"/>
      <c r="E159" s="19"/>
      <c r="F159" s="19"/>
      <c r="G159" s="19"/>
      <c r="H159" s="22"/>
      <c r="I159" s="22"/>
    </row>
    <row r="160" spans="1:9" x14ac:dyDescent="0.25">
      <c r="A160" s="9"/>
      <c r="B160" s="9"/>
      <c r="C160" s="9"/>
      <c r="D160" s="9"/>
      <c r="E160" s="9"/>
      <c r="F160" s="9"/>
      <c r="G160" s="9"/>
      <c r="H160" s="11"/>
      <c r="I160" s="11"/>
    </row>
    <row r="161" spans="1:9" x14ac:dyDescent="0.25">
      <c r="A161" s="9"/>
      <c r="B161" s="9"/>
      <c r="C161" s="9"/>
      <c r="D161" s="9"/>
      <c r="E161" s="9"/>
      <c r="F161" s="9"/>
      <c r="G161" s="9"/>
      <c r="H161" s="11"/>
      <c r="I161" s="11"/>
    </row>
    <row r="162" spans="1:9" x14ac:dyDescent="0.25">
      <c r="A162" s="9"/>
      <c r="B162" s="9"/>
      <c r="C162" s="9"/>
      <c r="D162" s="9"/>
      <c r="E162" s="9"/>
      <c r="F162" s="9"/>
      <c r="G162" s="9"/>
      <c r="H162" s="11"/>
      <c r="I162" s="11"/>
    </row>
    <row r="163" spans="1:9" x14ac:dyDescent="0.25">
      <c r="A163" s="9"/>
      <c r="B163" s="9"/>
      <c r="C163" s="9"/>
      <c r="D163" s="9"/>
      <c r="E163" s="9"/>
      <c r="F163" s="9"/>
      <c r="G163" s="9"/>
      <c r="H163" s="11"/>
      <c r="I163" s="11"/>
    </row>
    <row r="164" spans="1:9" x14ac:dyDescent="0.25">
      <c r="A164" s="9"/>
      <c r="B164" s="9"/>
      <c r="C164" s="9"/>
      <c r="D164" s="9"/>
      <c r="E164" s="9"/>
      <c r="F164" s="9"/>
      <c r="G164" s="9"/>
      <c r="H164" s="23"/>
      <c r="I164" s="23"/>
    </row>
    <row r="165" spans="1:9" x14ac:dyDescent="0.25">
      <c r="A165" s="9"/>
      <c r="B165" s="9"/>
      <c r="C165" s="9"/>
      <c r="D165" s="9"/>
      <c r="E165" s="9"/>
      <c r="F165" s="9"/>
      <c r="G165" s="9"/>
      <c r="H165" s="23"/>
      <c r="I165" s="23"/>
    </row>
    <row r="166" spans="1:9" x14ac:dyDescent="0.25">
      <c r="A166" s="9"/>
      <c r="B166" s="9"/>
      <c r="C166" s="9"/>
      <c r="D166" s="9"/>
      <c r="E166" s="9"/>
      <c r="F166" s="9"/>
      <c r="G166" s="9"/>
      <c r="H166" s="23"/>
      <c r="I166" s="23"/>
    </row>
    <row r="167" spans="1:9" x14ac:dyDescent="0.25">
      <c r="A167" s="9"/>
      <c r="B167" s="9"/>
      <c r="C167" s="9"/>
      <c r="D167" s="9"/>
      <c r="E167" s="9"/>
      <c r="F167" s="9"/>
      <c r="G167" s="9"/>
      <c r="H167" s="11"/>
      <c r="I167" s="11"/>
    </row>
    <row r="168" spans="1:9" x14ac:dyDescent="0.25">
      <c r="A168" s="11"/>
      <c r="B168" s="11"/>
      <c r="C168" s="11"/>
      <c r="D168" s="11"/>
      <c r="E168" s="11"/>
      <c r="F168" s="11"/>
      <c r="G168" s="11"/>
      <c r="H168" s="11"/>
      <c r="I168" s="11"/>
    </row>
    <row r="169" spans="1:9" x14ac:dyDescent="0.25">
      <c r="A169" s="11"/>
      <c r="B169" s="11"/>
      <c r="C169" s="11"/>
      <c r="D169" s="11"/>
      <c r="E169" s="11"/>
      <c r="F169" s="11"/>
      <c r="G169" s="11"/>
      <c r="H169" s="11"/>
      <c r="I169" s="11"/>
    </row>
    <row r="170" spans="1:9" x14ac:dyDescent="0.25">
      <c r="A170" s="11"/>
      <c r="B170" s="11"/>
      <c r="C170" s="11"/>
      <c r="D170" s="11"/>
      <c r="E170" s="11"/>
      <c r="F170" s="11"/>
      <c r="G170" s="11"/>
      <c r="H170" s="11"/>
      <c r="I170" s="11"/>
    </row>
    <row r="171" spans="1:9" x14ac:dyDescent="0.25">
      <c r="A171" s="11"/>
      <c r="B171" s="11"/>
      <c r="C171" s="11"/>
      <c r="D171" s="11"/>
      <c r="E171" s="11"/>
      <c r="F171" s="11"/>
      <c r="G171" s="11"/>
      <c r="H171" s="11"/>
      <c r="I171" s="11"/>
    </row>
    <row r="172" spans="1:9" x14ac:dyDescent="0.25">
      <c r="A172" s="11"/>
      <c r="B172" s="11"/>
      <c r="C172" s="11"/>
      <c r="D172" s="11"/>
      <c r="E172" s="11"/>
      <c r="F172" s="11"/>
      <c r="G172" s="11"/>
      <c r="H172" s="11"/>
      <c r="I172" s="11"/>
    </row>
    <row r="173" spans="1:9" x14ac:dyDescent="0.25">
      <c r="A173" s="11"/>
      <c r="B173" s="11"/>
      <c r="C173" s="11"/>
      <c r="D173" s="11"/>
      <c r="E173" s="11"/>
      <c r="F173" s="11"/>
      <c r="G173" s="11"/>
      <c r="H173" s="11"/>
      <c r="I173" s="11"/>
    </row>
    <row r="174" spans="1:9" x14ac:dyDescent="0.25">
      <c r="A174" s="11"/>
      <c r="B174" s="11"/>
      <c r="C174" s="11"/>
      <c r="D174" s="11"/>
      <c r="E174" s="11"/>
      <c r="F174" s="11"/>
      <c r="G174" s="11"/>
      <c r="H174" s="11"/>
      <c r="I174" s="11"/>
    </row>
    <row r="175" spans="1:9" x14ac:dyDescent="0.25">
      <c r="A175" s="11"/>
      <c r="B175" s="11"/>
      <c r="C175" s="11"/>
      <c r="D175" s="11"/>
      <c r="E175" s="11"/>
      <c r="F175" s="11"/>
      <c r="G175" s="11"/>
      <c r="H175" s="11"/>
      <c r="I175" s="11"/>
    </row>
    <row r="176" spans="1:9" x14ac:dyDescent="0.25">
      <c r="A176" s="11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1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1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1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1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1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1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1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1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1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1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1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1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1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1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1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1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1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1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1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1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1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H198" s="11"/>
      <c r="I198" s="11"/>
    </row>
  </sheetData>
  <dataValidations count="6">
    <dataValidation type="date" operator="greaterThanOrEqual" allowBlank="1" showInputMessage="1" showErrorMessage="1" sqref="G6" xr:uid="{58361E9C-BDE0-49C1-A72D-D74C098898B4}">
      <formula1>43723</formula1>
    </dataValidation>
    <dataValidation type="custom" allowBlank="1" showInputMessage="1" showErrorMessage="1" sqref="B157 B1 B160:B1048576 B5" xr:uid="{215A71EE-F27B-4510-A095-01EE1498F670}">
      <formula1>COUNTIF($A:$A,A1)=1</formula1>
    </dataValidation>
    <dataValidation type="custom" allowBlank="1" showInputMessage="1" showErrorMessage="1" errorTitle="Doppelte ID" error="DIe ID wurde bereits vergeben" sqref="B8:B14 B18:B156" xr:uid="{A52766F8-6C77-4BB4-AC51-59AA44E997A4}">
      <formula1>COUNTIF($B:$B,B5)=1</formula1>
    </dataValidation>
    <dataValidation type="custom" allowBlank="1" showInputMessage="1" showErrorMessage="1" errorTitle="Doppelte ID" error="DIe ID wurde bereits vergeben" sqref="B15:B16" xr:uid="{2940F7F6-FED5-4CF2-8FCE-57AC45BB50D0}">
      <formula1>COUNTIF($B:$B,B13)=1</formula1>
    </dataValidation>
    <dataValidation type="custom" allowBlank="1" showInputMessage="1" showErrorMessage="1" errorTitle="Doppelte ID" error="DIe ID wurde bereits vergeben" sqref="B17" xr:uid="{2800A468-AAFE-4FD2-B8D0-86DAB8BAE2D9}">
      <formula1>COUNTIF($B:$B,#REF!)=1</formula1>
    </dataValidation>
    <dataValidation type="custom" allowBlank="1" showInputMessage="1" showErrorMessage="1" errorTitle="Doppelte ID" error="DIe ID wurde bereits vergeben" sqref="B6:B7" xr:uid="{88AAD550-408B-453E-80E0-EF6043FD936C}">
      <formula1>COUNTIF($B:$B,B1)=1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99EB2C-8632-4C60-8DF7-C35FCA0F9E51}">
          <x14:formula1>
            <xm:f>'Visão geral'!$D$32:$D$34</xm:f>
          </x14:formula1>
          <xm:sqref>F6:F139</xm:sqref>
        </x14:dataValidation>
        <x14:dataValidation type="list" allowBlank="1" showInputMessage="1" showErrorMessage="1" xr:uid="{7741A83F-3AB1-4B2C-B36F-6D8ACD3A887B}">
          <x14:formula1>
            <xm:f>'Visão geral'!$D$22:$D$29</xm:f>
          </x14:formula1>
          <xm:sqref>E6:E119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A2" sqref="A2:E2"/>
    </sheetView>
  </sheetViews>
  <sheetFormatPr defaultColWidth="10.625" defaultRowHeight="15.75" x14ac:dyDescent="0.25"/>
  <cols>
    <col min="1" max="1" width="14.125" customWidth="1"/>
    <col min="2" max="2" width="19.625" customWidth="1"/>
    <col min="3" max="4" width="17.375" customWidth="1"/>
    <col min="5" max="5" width="18.75" customWidth="1"/>
  </cols>
  <sheetData>
    <row r="1" spans="1:5" x14ac:dyDescent="0.25">
      <c r="A1" s="9"/>
      <c r="B1" s="21"/>
      <c r="C1" s="21"/>
      <c r="D1" s="21"/>
      <c r="E1" s="9"/>
    </row>
    <row r="2" spans="1:5" x14ac:dyDescent="0.25">
      <c r="A2" s="25" t="s">
        <v>28</v>
      </c>
      <c r="B2" s="25"/>
      <c r="C2" s="25"/>
      <c r="D2" s="25"/>
      <c r="E2" s="25"/>
    </row>
    <row r="3" spans="1:5" x14ac:dyDescent="0.25">
      <c r="A3" s="1" t="s">
        <v>32</v>
      </c>
      <c r="B3" s="1" t="s">
        <v>34</v>
      </c>
      <c r="C3" s="1" t="s">
        <v>35</v>
      </c>
      <c r="D3" s="1" t="s">
        <v>36</v>
      </c>
      <c r="E3" s="1" t="s">
        <v>2</v>
      </c>
    </row>
    <row r="4" spans="1:5" x14ac:dyDescent="0.25">
      <c r="A4" s="26">
        <v>0</v>
      </c>
      <c r="B4" s="27">
        <f>Backlog[[#Totals],[Pontos de história]]-(Backlog[[#Totals],[Pontos de história]]/'Visão geral'!$H$5*Tabelle2[[#This Row],[Dia do sprint]])</f>
        <v>105</v>
      </c>
      <c r="C4" s="26">
        <f>Backlog[[#Totals],[Pontos de história]]</f>
        <v>105</v>
      </c>
      <c r="D4" s="26">
        <f ca="1">IF(Tabelle2[[#This Row],[Aktuell]]="y",SUMIF(Backlog[Dia do sprint],Tabelle2[[#This Row],[Dia do sprint]],Backlog[Pontos de história]),#N/A)</f>
        <v>0</v>
      </c>
      <c r="E4" s="26" t="str">
        <f ca="1">IF(NOW()&gt;=Backlog!$C$1+Tabelle2[[#This Row],[Dia do sprint]],"y","n")</f>
        <v>y</v>
      </c>
    </row>
    <row r="5" spans="1:5" x14ac:dyDescent="0.25">
      <c r="A5" s="26">
        <v>1</v>
      </c>
      <c r="B5" s="27">
        <f>Backlog[[#Totals],[Pontos de história]]-(Backlog[[#Totals],[Pontos de história]]/'Visão geral'!$H$5*Tabelle2[[#This Row],[Dia do sprint]])</f>
        <v>99.473684210526315</v>
      </c>
      <c r="C5" s="26">
        <f ca="1">C4-Tabelle2[[#This Row],[PS finalizados]]</f>
        <v>105</v>
      </c>
      <c r="D5" s="26">
        <f ca="1">IF(Tabelle2[[#This Row],[Aktuell]]="y",SUMIF(Backlog[Dia do sprint],Tabelle2[[#This Row],[Dia do sprint]],Backlog[Pontos de história]),#N/A)</f>
        <v>0</v>
      </c>
      <c r="E5" s="26" t="str">
        <f ca="1">IF(NOW()&gt;=Backlog!$C$1+Tabelle2[[#This Row],[Dia do sprint]],"y","n")</f>
        <v>y</v>
      </c>
    </row>
    <row r="6" spans="1:5" x14ac:dyDescent="0.25">
      <c r="A6" s="26">
        <v>2</v>
      </c>
      <c r="B6" s="27">
        <f>Backlog[[#Totals],[Pontos de história]]-(Backlog[[#Totals],[Pontos de história]]/'Visão geral'!$H$5*Tabelle2[[#This Row],[Dia do sprint]])</f>
        <v>93.94736842105263</v>
      </c>
      <c r="C6" s="26">
        <f ca="1">C5-Tabelle2[[#This Row],[PS finalizados]]</f>
        <v>105</v>
      </c>
      <c r="D6" s="26">
        <f ca="1">IF(Tabelle2[[#This Row],[Aktuell]]="y",SUMIF(Backlog[Dia do sprint],Tabelle2[[#This Row],[Dia do sprint]],Backlog[Pontos de história]),#N/A)</f>
        <v>0</v>
      </c>
      <c r="E6" s="26" t="str">
        <f ca="1">IF(NOW()&gt;=Backlog!$C$1+Tabelle2[[#This Row],[Dia do sprint]],"y","n")</f>
        <v>y</v>
      </c>
    </row>
    <row r="7" spans="1:5" x14ac:dyDescent="0.25">
      <c r="A7" s="26">
        <v>3</v>
      </c>
      <c r="B7" s="27">
        <f>Backlog[[#Totals],[Pontos de história]]-(Backlog[[#Totals],[Pontos de história]]/'Visão geral'!$H$5*Tabelle2[[#This Row],[Dia do sprint]])</f>
        <v>88.421052631578945</v>
      </c>
      <c r="C7" s="26">
        <f ca="1">C6-Tabelle2[[#This Row],[PS finalizados]]</f>
        <v>105</v>
      </c>
      <c r="D7" s="26">
        <f ca="1">IF(Tabelle2[[#This Row],[Aktuell]]="y",SUMIF(Backlog[Dia do sprint],Tabelle2[[#This Row],[Dia do sprint]],Backlog[Pontos de história]),#N/A)</f>
        <v>0</v>
      </c>
      <c r="E7" s="26" t="str">
        <f ca="1">IF(NOW()&gt;=Backlog!$C$1+Tabelle2[[#This Row],[Dia do sprint]],"y","n")</f>
        <v>y</v>
      </c>
    </row>
    <row r="8" spans="1:5" x14ac:dyDescent="0.25">
      <c r="A8" s="26">
        <v>4</v>
      </c>
      <c r="B8" s="27">
        <f>Backlog[[#Totals],[Pontos de história]]-(Backlog[[#Totals],[Pontos de história]]/'Visão geral'!$H$5*Tabelle2[[#This Row],[Dia do sprint]])</f>
        <v>82.89473684210526</v>
      </c>
      <c r="C8" s="26">
        <f ca="1">C7-Tabelle2[[#This Row],[PS finalizados]]</f>
        <v>105</v>
      </c>
      <c r="D8" s="26">
        <f ca="1">IF(Tabelle2[[#This Row],[Aktuell]]="y",SUMIF(Backlog[Dia do sprint],Tabelle2[[#This Row],[Dia do sprint]],Backlog[Pontos de história]),#N/A)</f>
        <v>0</v>
      </c>
      <c r="E8" s="26" t="str">
        <f ca="1">IF(NOW()&gt;=Backlog!$C$1+Tabelle2[[#This Row],[Dia do sprint]],"y","n")</f>
        <v>y</v>
      </c>
    </row>
    <row r="9" spans="1:5" x14ac:dyDescent="0.25">
      <c r="A9" s="26">
        <v>5</v>
      </c>
      <c r="B9" s="27">
        <f>Backlog[[#Totals],[Pontos de história]]-(Backlog[[#Totals],[Pontos de história]]/'Visão geral'!$H$5*Tabelle2[[#This Row],[Dia do sprint]])</f>
        <v>77.368421052631575</v>
      </c>
      <c r="C9" s="26">
        <f ca="1">C8-Tabelle2[[#This Row],[PS finalizados]]</f>
        <v>105</v>
      </c>
      <c r="D9" s="26">
        <f ca="1">IF(Tabelle2[[#This Row],[Aktuell]]="y",SUMIF(Backlog[Dia do sprint],Tabelle2[[#This Row],[Dia do sprint]],Backlog[Pontos de história]),#N/A)</f>
        <v>0</v>
      </c>
      <c r="E9" s="26" t="str">
        <f ca="1">IF(NOW()&gt;=Backlog!$C$1+Tabelle2[[#This Row],[Dia do sprint]],"y","n")</f>
        <v>y</v>
      </c>
    </row>
    <row r="10" spans="1:5" x14ac:dyDescent="0.25">
      <c r="A10" s="26">
        <v>6</v>
      </c>
      <c r="B10" s="27">
        <f>Backlog[[#Totals],[Pontos de história]]-(Backlog[[#Totals],[Pontos de história]]/'Visão geral'!$H$5*Tabelle2[[#This Row],[Dia do sprint]])</f>
        <v>71.84210526315789</v>
      </c>
      <c r="C10" s="26">
        <f ca="1">C9-Tabelle2[[#This Row],[PS finalizados]]</f>
        <v>105</v>
      </c>
      <c r="D10" s="26">
        <f ca="1">IF(Tabelle2[[#This Row],[Aktuell]]="y",SUMIF(Backlog[Dia do sprint],Tabelle2[[#This Row],[Dia do sprint]],Backlog[Pontos de história]),#N/A)</f>
        <v>0</v>
      </c>
      <c r="E10" s="26" t="str">
        <f ca="1">IF(NOW()&gt;=Backlog!$C$1+Tabelle2[[#This Row],[Dia do sprint]],"y","n")</f>
        <v>y</v>
      </c>
    </row>
    <row r="11" spans="1:5" x14ac:dyDescent="0.25">
      <c r="A11" s="26">
        <v>7</v>
      </c>
      <c r="B11" s="27">
        <f>Backlog[[#Totals],[Pontos de história]]-(Backlog[[#Totals],[Pontos de história]]/'Visão geral'!$H$5*Tabelle2[[#This Row],[Dia do sprint]])</f>
        <v>66.31578947368422</v>
      </c>
      <c r="C11" s="26">
        <f ca="1">C10-Tabelle2[[#This Row],[PS finalizados]]</f>
        <v>105</v>
      </c>
      <c r="D11" s="26">
        <f ca="1">IF(Tabelle2[[#This Row],[Aktuell]]="y",SUMIF(Backlog[Dia do sprint],Tabelle2[[#This Row],[Dia do sprint]],Backlog[Pontos de história]),#N/A)</f>
        <v>0</v>
      </c>
      <c r="E11" s="26" t="str">
        <f ca="1">IF(NOW()&gt;=Backlog!$C$1+Tabelle2[[#This Row],[Dia do sprint]],"y","n")</f>
        <v>y</v>
      </c>
    </row>
    <row r="12" spans="1:5" x14ac:dyDescent="0.25">
      <c r="A12" s="26">
        <v>8</v>
      </c>
      <c r="B12" s="27">
        <f>Backlog[[#Totals],[Pontos de história]]-(Backlog[[#Totals],[Pontos de história]]/'Visão geral'!$H$5*Tabelle2[[#This Row],[Dia do sprint]])</f>
        <v>60.789473684210527</v>
      </c>
      <c r="C12" s="26">
        <f ca="1">C11-Tabelle2[[#This Row],[PS finalizados]]</f>
        <v>105</v>
      </c>
      <c r="D12" s="26">
        <f ca="1">IF(Tabelle2[[#This Row],[Aktuell]]="y",SUMIF(Backlog[Dia do sprint],Tabelle2[[#This Row],[Dia do sprint]],Backlog[Pontos de história]),#N/A)</f>
        <v>0</v>
      </c>
      <c r="E12" s="26" t="str">
        <f ca="1">IF(NOW()&gt;=Backlog!$C$1+Tabelle2[[#This Row],[Dia do sprint]],"y","n")</f>
        <v>y</v>
      </c>
    </row>
    <row r="13" spans="1:5" x14ac:dyDescent="0.25">
      <c r="A13" s="26">
        <v>9</v>
      </c>
      <c r="B13" s="27">
        <f>Backlog[[#Totals],[Pontos de história]]-(Backlog[[#Totals],[Pontos de história]]/'Visão geral'!$H$5*Tabelle2[[#This Row],[Dia do sprint]])</f>
        <v>55.263157894736842</v>
      </c>
      <c r="C13" s="26">
        <f ca="1">C12-Tabelle2[[#This Row],[PS finalizados]]</f>
        <v>105</v>
      </c>
      <c r="D13" s="26">
        <f ca="1">IF(Tabelle2[[#This Row],[Aktuell]]="y",SUMIF(Backlog[Dia do sprint],Tabelle2[[#This Row],[Dia do sprint]],Backlog[Pontos de história]),#N/A)</f>
        <v>0</v>
      </c>
      <c r="E13" s="26" t="str">
        <f ca="1">IF(NOW()&gt;=Backlog!$C$1+Tabelle2[[#This Row],[Dia do sprint]],"y","n")</f>
        <v>y</v>
      </c>
    </row>
    <row r="14" spans="1:5" x14ac:dyDescent="0.25">
      <c r="A14" s="26">
        <v>10</v>
      </c>
      <c r="B14" s="27">
        <f>Backlog[[#Totals],[Pontos de história]]-(Backlog[[#Totals],[Pontos de história]]/'Visão geral'!$H$5*Tabelle2[[#This Row],[Dia do sprint]])</f>
        <v>49.736842105263158</v>
      </c>
      <c r="C14" s="26">
        <f ca="1">C13-Tabelle2[[#This Row],[PS finalizados]]</f>
        <v>105</v>
      </c>
      <c r="D14" s="26">
        <f ca="1">IF(Tabelle2[[#This Row],[Aktuell]]="y",SUMIF(Backlog[Dia do sprint],Tabelle2[[#This Row],[Dia do sprint]],Backlog[Pontos de história]),#N/A)</f>
        <v>0</v>
      </c>
      <c r="E14" s="26" t="str">
        <f ca="1">IF(NOW()&gt;=Backlog!$C$1+Tabelle2[[#This Row],[Dia do sprint]],"y","n")</f>
        <v>y</v>
      </c>
    </row>
    <row r="15" spans="1:5" x14ac:dyDescent="0.25">
      <c r="A15" s="26">
        <v>11</v>
      </c>
      <c r="B15" s="27">
        <f>Backlog[[#Totals],[Pontos de história]]-(Backlog[[#Totals],[Pontos de história]]/'Visão geral'!$H$5*Tabelle2[[#This Row],[Dia do sprint]])</f>
        <v>44.210526315789473</v>
      </c>
      <c r="C15" s="26">
        <f ca="1">C14-Tabelle2[[#This Row],[PS finalizados]]</f>
        <v>105</v>
      </c>
      <c r="D15" s="26">
        <f ca="1">IF(Tabelle2[[#This Row],[Aktuell]]="y",SUMIF(Backlog[Dia do sprint],Tabelle2[[#This Row],[Dia do sprint]],Backlog[Pontos de história]),#N/A)</f>
        <v>0</v>
      </c>
      <c r="E15" s="26" t="str">
        <f ca="1">IF(NOW()&gt;=Backlog!$C$1+Tabelle2[[#This Row],[Dia do sprint]],"y","n")</f>
        <v>y</v>
      </c>
    </row>
    <row r="16" spans="1:5" s="11" customFormat="1" x14ac:dyDescent="0.25">
      <c r="A16" s="26">
        <v>12</v>
      </c>
      <c r="B16" s="27">
        <f>Backlog[[#Totals],[Pontos de história]]-(Backlog[[#Totals],[Pontos de história]]/'Visão geral'!$H$5*Tabelle2[[#This Row],[Dia do sprint]])</f>
        <v>38.684210526315795</v>
      </c>
      <c r="C16" s="26">
        <f ca="1">C15-Tabelle2[[#This Row],[PS finalizados]]</f>
        <v>105</v>
      </c>
      <c r="D16" s="26">
        <f ca="1">IF(Tabelle2[[#This Row],[Aktuell]]="y",SUMIF(Backlog[Dia do sprint],Tabelle2[[#This Row],[Dia do sprint]],Backlog[Pontos de história]),#N/A)</f>
        <v>0</v>
      </c>
      <c r="E16" s="26" t="str">
        <f ca="1">IF(NOW()&gt;=Backlog!$C$1+Tabelle2[[#This Row],[Dia do sprint]],"y","n")</f>
        <v>y</v>
      </c>
    </row>
    <row r="17" spans="1:5" s="11" customFormat="1" x14ac:dyDescent="0.25">
      <c r="A17" s="26">
        <v>13</v>
      </c>
      <c r="B17" s="27">
        <f>Backlog[[#Totals],[Pontos de história]]-(Backlog[[#Totals],[Pontos de história]]/'Visão geral'!$H$5*Tabelle2[[#This Row],[Dia do sprint]])</f>
        <v>33.15789473684211</v>
      </c>
      <c r="C17" s="26">
        <f ca="1">C16-Tabelle2[[#This Row],[PS finalizados]]</f>
        <v>105</v>
      </c>
      <c r="D17" s="26">
        <f ca="1">IF(Tabelle2[[#This Row],[Aktuell]]="y",SUMIF(Backlog[Dia do sprint],Tabelle2[[#This Row],[Dia do sprint]],Backlog[Pontos de história]),#N/A)</f>
        <v>0</v>
      </c>
      <c r="E17" s="26" t="str">
        <f ca="1">IF(NOW()&gt;=Backlog!$C$1+Tabelle2[[#This Row],[Dia do sprint]],"y","n")</f>
        <v>y</v>
      </c>
    </row>
    <row r="18" spans="1:5" s="11" customFormat="1" x14ac:dyDescent="0.25">
      <c r="A18" s="26">
        <v>14</v>
      </c>
      <c r="B18" s="27">
        <f>Backlog[[#Totals],[Pontos de história]]-(Backlog[[#Totals],[Pontos de história]]/'Visão geral'!$H$5*Tabelle2[[#This Row],[Dia do sprint]])</f>
        <v>27.631578947368425</v>
      </c>
      <c r="C18" s="26">
        <f ca="1">C17-Tabelle2[[#This Row],[PS finalizados]]</f>
        <v>105</v>
      </c>
      <c r="D18" s="26">
        <f ca="1">IF(Tabelle2[[#This Row],[Aktuell]]="y",SUMIF(Backlog[Dia do sprint],Tabelle2[[#This Row],[Dia do sprint]],Backlog[Pontos de história]),#N/A)</f>
        <v>0</v>
      </c>
      <c r="E18" s="26" t="str">
        <f ca="1">IF(NOW()&gt;=Backlog!$C$1+Tabelle2[[#This Row],[Dia do sprint]],"y","n")</f>
        <v>y</v>
      </c>
    </row>
    <row r="19" spans="1:5" s="11" customFormat="1" x14ac:dyDescent="0.25">
      <c r="A19" s="26">
        <v>15</v>
      </c>
      <c r="B19" s="27">
        <f>Backlog[[#Totals],[Pontos de história]]-(Backlog[[#Totals],[Pontos de história]]/'Visão geral'!$H$5*Tabelle2[[#This Row],[Dia do sprint]])</f>
        <v>22.10526315789474</v>
      </c>
      <c r="C19" s="26">
        <f ca="1">C18-Tabelle2[[#This Row],[PS finalizados]]</f>
        <v>71</v>
      </c>
      <c r="D19" s="26">
        <f ca="1">IF(Tabelle2[[#This Row],[Aktuell]]="y",SUMIF(Backlog[Dia do sprint],Tabelle2[[#This Row],[Dia do sprint]],Backlog[Pontos de história]),#N/A)</f>
        <v>34</v>
      </c>
      <c r="E19" s="26" t="str">
        <f ca="1">IF(NOW()&gt;=Backlog!$C$1+Tabelle2[[#This Row],[Dia do sprint]],"y","n")</f>
        <v>y</v>
      </c>
    </row>
    <row r="20" spans="1:5" s="11" customFormat="1" x14ac:dyDescent="0.25">
      <c r="A20" s="26">
        <v>16</v>
      </c>
      <c r="B20" s="27">
        <f>Backlog[[#Totals],[Pontos de história]]-(Backlog[[#Totals],[Pontos de história]]/'Visão geral'!$H$5*Tabelle2[[#This Row],[Dia do sprint]])</f>
        <v>16.578947368421055</v>
      </c>
      <c r="C20" s="26">
        <f ca="1">C19-Tabelle2[[#This Row],[PS finalizados]]</f>
        <v>71</v>
      </c>
      <c r="D20" s="26">
        <f ca="1">IF(Tabelle2[[#This Row],[Aktuell]]="y",SUMIF(Backlog[Dia do sprint],Tabelle2[[#This Row],[Dia do sprint]],Backlog[Pontos de história]),#N/A)</f>
        <v>0</v>
      </c>
      <c r="E20" s="26" t="str">
        <f ca="1">IF(NOW()&gt;=Backlog!$C$1+Tabelle2[[#This Row],[Dia do sprint]],"y","n")</f>
        <v>y</v>
      </c>
    </row>
    <row r="21" spans="1:5" s="11" customFormat="1" x14ac:dyDescent="0.25">
      <c r="A21" s="26">
        <v>17</v>
      </c>
      <c r="B21" s="27">
        <f>Backlog[[#Totals],[Pontos de história]]-(Backlog[[#Totals],[Pontos de história]]/'Visão geral'!$H$5*Tabelle2[[#This Row],[Dia do sprint]])</f>
        <v>11.05263157894737</v>
      </c>
      <c r="C21" s="26">
        <f ca="1">C20-Tabelle2[[#This Row],[PS finalizados]]</f>
        <v>71</v>
      </c>
      <c r="D21" s="26">
        <f ca="1">IF(Tabelle2[[#This Row],[Aktuell]]="y",SUMIF(Backlog[Dia do sprint],Tabelle2[[#This Row],[Dia do sprint]],Backlog[Pontos de história]),#N/A)</f>
        <v>0</v>
      </c>
      <c r="E21" s="26" t="str">
        <f ca="1">IF(NOW()&gt;=Backlog!$C$1+Tabelle2[[#This Row],[Dia do sprint]],"y","n")</f>
        <v>y</v>
      </c>
    </row>
    <row r="22" spans="1:5" s="11" customFormat="1" x14ac:dyDescent="0.25">
      <c r="A22" s="26">
        <v>18</v>
      </c>
      <c r="B22" s="27">
        <f>Backlog[[#Totals],[Pontos de história]]-(Backlog[[#Totals],[Pontos de história]]/'Visão geral'!$H$5*Tabelle2[[#This Row],[Dia do sprint]])</f>
        <v>5.526315789473685</v>
      </c>
      <c r="C22" s="26">
        <f ca="1">C21-Tabelle2[[#This Row],[PS finalizados]]</f>
        <v>71</v>
      </c>
      <c r="D22" s="26">
        <f ca="1">IF(Tabelle2[[#This Row],[Aktuell]]="y",SUMIF(Backlog[Dia do sprint],Tabelle2[[#This Row],[Dia do sprint]],Backlog[Pontos de história]),#N/A)</f>
        <v>0</v>
      </c>
      <c r="E22" s="26" t="str">
        <f ca="1">IF(NOW()&gt;=Backlog!$C$1+Tabelle2[[#This Row],[Dia do sprint]],"y","n")</f>
        <v>y</v>
      </c>
    </row>
    <row r="23" spans="1:5" s="11" customFormat="1" x14ac:dyDescent="0.25">
      <c r="A23" s="26">
        <v>19</v>
      </c>
      <c r="B23" s="27">
        <f>Backlog[[#Totals],[Pontos de história]]-(Backlog[[#Totals],[Pontos de história]]/'Visão geral'!$H$5*Tabelle2[[#This Row],[Dia do sprint]])</f>
        <v>0</v>
      </c>
      <c r="C23" s="26">
        <f ca="1">C22-Tabelle2[[#This Row],[PS finalizados]]</f>
        <v>71</v>
      </c>
      <c r="D23" s="26">
        <f ca="1">IF(Tabelle2[[#This Row],[Aktuell]]="y",SUMIF(Backlog[Dia do sprint],Tabelle2[[#This Row],[Dia do sprint]],Backlog[Pontos de história]),#N/A)</f>
        <v>0</v>
      </c>
      <c r="E23" s="26" t="str">
        <f ca="1">IF(NOW()&gt;=Backlog!$C$1+Tabelle2[[#This Row],[Dia do sprint]],"y","n")</f>
        <v>y</v>
      </c>
    </row>
    <row r="24" spans="1:5" s="11" customFormat="1" x14ac:dyDescent="0.25">
      <c r="A24" s="1"/>
      <c r="B24" s="2"/>
      <c r="C24" s="1"/>
      <c r="D24" s="1"/>
      <c r="E24" s="1">
        <f ca="1">SUBTOTAL(103,Tabelle2[Aktuell])</f>
        <v>20</v>
      </c>
    </row>
    <row r="25" spans="1:5" s="11" customFormat="1" x14ac:dyDescent="0.25"/>
    <row r="26" spans="1:5" s="11" customFormat="1" x14ac:dyDescent="0.25"/>
    <row r="27" spans="1:5" s="11" customFormat="1" x14ac:dyDescent="0.25"/>
    <row r="28" spans="1:5" s="11" customFormat="1" x14ac:dyDescent="0.25"/>
    <row r="29" spans="1:5" s="11" customFormat="1" x14ac:dyDescent="0.25"/>
    <row r="30" spans="1:5" s="11" customFormat="1" x14ac:dyDescent="0.25"/>
    <row r="31" spans="1:5" s="11" customFormat="1" x14ac:dyDescent="0.25"/>
    <row r="32" spans="1:5" s="11" customFormat="1" x14ac:dyDescent="0.25"/>
    <row r="33" spans="2:2" s="11" customFormat="1" x14ac:dyDescent="0.25"/>
    <row r="34" spans="2:2" s="11" customFormat="1" x14ac:dyDescent="0.25"/>
    <row r="35" spans="2:2" s="11" customFormat="1" x14ac:dyDescent="0.25">
      <c r="B35" s="14"/>
    </row>
    <row r="36" spans="2:2" s="11" customFormat="1" x14ac:dyDescent="0.25">
      <c r="B36" s="20"/>
    </row>
    <row r="37" spans="2:2" s="11" customFormat="1" x14ac:dyDescent="0.25">
      <c r="B37" s="14"/>
    </row>
    <row r="38" spans="2:2" s="11" customFormat="1" x14ac:dyDescent="0.25">
      <c r="B38" s="20"/>
    </row>
    <row r="39" spans="2:2" s="11" customFormat="1" x14ac:dyDescent="0.25">
      <c r="B39" s="14"/>
    </row>
    <row r="40" spans="2:2" s="11" customFormat="1" x14ac:dyDescent="0.25">
      <c r="B40" s="20"/>
    </row>
    <row r="41" spans="2:2" s="11" customFormat="1" x14ac:dyDescent="0.25">
      <c r="B41" s="14"/>
    </row>
    <row r="42" spans="2:2" s="11" customFormat="1" x14ac:dyDescent="0.25">
      <c r="B42" s="20"/>
    </row>
    <row r="43" spans="2:2" s="11" customFormat="1" x14ac:dyDescent="0.25">
      <c r="B43" s="14"/>
    </row>
    <row r="44" spans="2:2" s="11" customFormat="1" x14ac:dyDescent="0.25">
      <c r="B44" s="20"/>
    </row>
    <row r="45" spans="2:2" s="11" customFormat="1" x14ac:dyDescent="0.25">
      <c r="B45" s="14"/>
    </row>
    <row r="46" spans="2:2" s="11" customFormat="1" x14ac:dyDescent="0.25"/>
    <row r="47" spans="2:2" x14ac:dyDescent="0.25">
      <c r="B47" s="3"/>
    </row>
  </sheetData>
  <mergeCells count="1">
    <mergeCell ref="A2:E2"/>
  </mergeCells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Visão geral</vt:lpstr>
      <vt:lpstr>Backlog</vt:lpstr>
      <vt:lpstr>Aba auxiliar - TabelaBurnDown</vt:lpstr>
      <vt:lpstr>Backlog!Area_de_extracao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Andrew</cp:lastModifiedBy>
  <cp:lastPrinted>2019-10-28T15:26:19Z</cp:lastPrinted>
  <dcterms:created xsi:type="dcterms:W3CDTF">2019-09-18T13:29:49Z</dcterms:created>
  <dcterms:modified xsi:type="dcterms:W3CDTF">2021-05-17T00:38:39Z</dcterms:modified>
</cp:coreProperties>
</file>