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TUF\Documents\code\TA\"/>
    </mc:Choice>
  </mc:AlternateContent>
  <xr:revisionPtr revIDLastSave="0" documentId="13_ncr:1_{226765B5-E569-4269-AE57-5139FA280A21}" xr6:coauthVersionLast="47" xr6:coauthVersionMax="47" xr10:uidLastSave="{00000000-0000-0000-0000-000000000000}"/>
  <bookViews>
    <workbookView xWindow="-108" yWindow="-108" windowWidth="23256" windowHeight="12456" xr2:uid="{68F7C41B-67C2-46E0-B3A4-4A9E152A0B76}"/>
  </bookViews>
  <sheets>
    <sheet name="Sheet Performance" sheetId="9" r:id="rId1"/>
    <sheet name="OneDCNN" sheetId="2" r:id="rId2"/>
    <sheet name="2DCNN" sheetId="3" r:id="rId3"/>
    <sheet name="HybridSN" sheetId="4" r:id="rId4"/>
    <sheet name="new_Myethod" sheetId="5" r:id="rId5"/>
    <sheet name="myMethod_256" sheetId="10" r:id="rId6"/>
    <sheet name="LR" sheetId="6" r:id="rId7"/>
    <sheet name="RF" sheetId="7" r:id="rId8"/>
    <sheet name="SVM" sheetId="8" r:id="rId9"/>
    <sheet name="old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4" i="8" l="1"/>
  <c r="AH14" i="8"/>
  <c r="AG14" i="8"/>
  <c r="AF14" i="8"/>
  <c r="AE14" i="8"/>
  <c r="AK14" i="8" s="1"/>
  <c r="AI13" i="8"/>
  <c r="AH13" i="8"/>
  <c r="AG13" i="8"/>
  <c r="AF13" i="8"/>
  <c r="AE13" i="8"/>
  <c r="AK13" i="8" s="1"/>
  <c r="AI12" i="8"/>
  <c r="AH12" i="8"/>
  <c r="AG12" i="8"/>
  <c r="AF12" i="8"/>
  <c r="AE12" i="8"/>
  <c r="AK12" i="8" s="1"/>
  <c r="AI11" i="8"/>
  <c r="AH11" i="8"/>
  <c r="AG11" i="8"/>
  <c r="AF11" i="8"/>
  <c r="AE11" i="8"/>
  <c r="AK11" i="8" s="1"/>
  <c r="AI10" i="8"/>
  <c r="AH10" i="8"/>
  <c r="AG10" i="8"/>
  <c r="AF10" i="8"/>
  <c r="AE10" i="8"/>
  <c r="AK10" i="8" s="1"/>
  <c r="AI9" i="8"/>
  <c r="AH9" i="8"/>
  <c r="AG9" i="8"/>
  <c r="AF9" i="8"/>
  <c r="AE9" i="8"/>
  <c r="AK9" i="8" s="1"/>
  <c r="AI8" i="8"/>
  <c r="AH8" i="8"/>
  <c r="AG8" i="8"/>
  <c r="AF8" i="8"/>
  <c r="AE8" i="8"/>
  <c r="AK8" i="8" s="1"/>
  <c r="AI7" i="8"/>
  <c r="AH7" i="8"/>
  <c r="AG7" i="8"/>
  <c r="AF7" i="8"/>
  <c r="AE7" i="8"/>
  <c r="AK7" i="8" s="1"/>
  <c r="AI6" i="8"/>
  <c r="AH6" i="8"/>
  <c r="AG6" i="8"/>
  <c r="AF6" i="8"/>
  <c r="AE6" i="8"/>
  <c r="AK6" i="8" s="1"/>
  <c r="AI5" i="8"/>
  <c r="AH5" i="8"/>
  <c r="AG5" i="8"/>
  <c r="AF5" i="8"/>
  <c r="AE5" i="8"/>
  <c r="AK5" i="8" s="1"/>
  <c r="AI4" i="8"/>
  <c r="AH4" i="8"/>
  <c r="AG4" i="8"/>
  <c r="AF4" i="8"/>
  <c r="AE4" i="8"/>
  <c r="AK4" i="8" s="1"/>
  <c r="AI14" i="7"/>
  <c r="AH14" i="7"/>
  <c r="AG14" i="7"/>
  <c r="AF14" i="7"/>
  <c r="AJ14" i="7" s="1"/>
  <c r="AE14" i="7"/>
  <c r="AK14" i="7" s="1"/>
  <c r="AL14" i="7" s="1"/>
  <c r="AI13" i="7"/>
  <c r="AH13" i="7"/>
  <c r="AG13" i="7"/>
  <c r="AF13" i="7"/>
  <c r="AK13" i="7" s="1"/>
  <c r="AE13" i="7"/>
  <c r="AI12" i="7"/>
  <c r="AH12" i="7"/>
  <c r="AG12" i="7"/>
  <c r="AF12" i="7"/>
  <c r="AK12" i="7" s="1"/>
  <c r="AE12" i="7"/>
  <c r="AI11" i="7"/>
  <c r="AH11" i="7"/>
  <c r="AG11" i="7"/>
  <c r="AF11" i="7"/>
  <c r="AK11" i="7" s="1"/>
  <c r="AE11" i="7"/>
  <c r="AI10" i="7"/>
  <c r="AH10" i="7"/>
  <c r="AG10" i="7"/>
  <c r="AF10" i="7"/>
  <c r="AK10" i="7" s="1"/>
  <c r="AE10" i="7"/>
  <c r="AI9" i="7"/>
  <c r="AH9" i="7"/>
  <c r="AG9" i="7"/>
  <c r="AF9" i="7"/>
  <c r="AK9" i="7" s="1"/>
  <c r="AE9" i="7"/>
  <c r="AI8" i="7"/>
  <c r="AH8" i="7"/>
  <c r="AG8" i="7"/>
  <c r="AF8" i="7"/>
  <c r="AK8" i="7" s="1"/>
  <c r="AE8" i="7"/>
  <c r="AI7" i="7"/>
  <c r="AH7" i="7"/>
  <c r="AG7" i="7"/>
  <c r="AF7" i="7"/>
  <c r="AK7" i="7" s="1"/>
  <c r="AE7" i="7"/>
  <c r="AI6" i="7"/>
  <c r="AH6" i="7"/>
  <c r="AG6" i="7"/>
  <c r="AF6" i="7"/>
  <c r="AK6" i="7" s="1"/>
  <c r="AE6" i="7"/>
  <c r="AI5" i="7"/>
  <c r="AH5" i="7"/>
  <c r="AG5" i="7"/>
  <c r="AF5" i="7"/>
  <c r="AK5" i="7" s="1"/>
  <c r="AE5" i="7"/>
  <c r="AI4" i="7"/>
  <c r="AH4" i="7"/>
  <c r="AG4" i="7"/>
  <c r="AF4" i="7"/>
  <c r="AK4" i="7" s="1"/>
  <c r="AE4" i="7"/>
  <c r="AI14" i="6"/>
  <c r="AH14" i="6"/>
  <c r="AG14" i="6"/>
  <c r="AF14" i="6"/>
  <c r="AE14" i="6"/>
  <c r="AK14" i="6" s="1"/>
  <c r="AI13" i="6"/>
  <c r="AH13" i="6"/>
  <c r="AG13" i="6"/>
  <c r="AF13" i="6"/>
  <c r="AJ13" i="6" s="1"/>
  <c r="AE13" i="6"/>
  <c r="AK13" i="6" s="1"/>
  <c r="AL13" i="6" s="1"/>
  <c r="AI12" i="6"/>
  <c r="AH12" i="6"/>
  <c r="AG12" i="6"/>
  <c r="AF12" i="6"/>
  <c r="AJ12" i="6" s="1"/>
  <c r="AE12" i="6"/>
  <c r="AK12" i="6" s="1"/>
  <c r="AL12" i="6" s="1"/>
  <c r="AI11" i="6"/>
  <c r="AH11" i="6"/>
  <c r="AG11" i="6"/>
  <c r="AF11" i="6"/>
  <c r="AJ11" i="6" s="1"/>
  <c r="AE11" i="6"/>
  <c r="AK11" i="6" s="1"/>
  <c r="AL11" i="6" s="1"/>
  <c r="AI10" i="6"/>
  <c r="AH10" i="6"/>
  <c r="AG10" i="6"/>
  <c r="AF10" i="6"/>
  <c r="AJ10" i="6" s="1"/>
  <c r="AE10" i="6"/>
  <c r="AK10" i="6" s="1"/>
  <c r="AI9" i="6"/>
  <c r="AH9" i="6"/>
  <c r="AG9" i="6"/>
  <c r="AF9" i="6"/>
  <c r="AJ9" i="6" s="1"/>
  <c r="AE9" i="6"/>
  <c r="AK9" i="6" s="1"/>
  <c r="AI8" i="6"/>
  <c r="AH8" i="6"/>
  <c r="AG8" i="6"/>
  <c r="AF8" i="6"/>
  <c r="AJ8" i="6" s="1"/>
  <c r="AE8" i="6"/>
  <c r="AK8" i="6" s="1"/>
  <c r="AI7" i="6"/>
  <c r="AH7" i="6"/>
  <c r="AG7" i="6"/>
  <c r="AF7" i="6"/>
  <c r="AJ7" i="6" s="1"/>
  <c r="AE7" i="6"/>
  <c r="AK7" i="6" s="1"/>
  <c r="AI6" i="6"/>
  <c r="AH6" i="6"/>
  <c r="AG6" i="6"/>
  <c r="AF6" i="6"/>
  <c r="AJ6" i="6" s="1"/>
  <c r="AE6" i="6"/>
  <c r="AK6" i="6" s="1"/>
  <c r="AL6" i="6" s="1"/>
  <c r="AI5" i="6"/>
  <c r="AH5" i="6"/>
  <c r="AG5" i="6"/>
  <c r="AF5" i="6"/>
  <c r="AJ5" i="6" s="1"/>
  <c r="AE5" i="6"/>
  <c r="AK5" i="6" s="1"/>
  <c r="AL5" i="6" s="1"/>
  <c r="AI4" i="6"/>
  <c r="AH4" i="6"/>
  <c r="AG4" i="6"/>
  <c r="AF4" i="6"/>
  <c r="AJ4" i="6" s="1"/>
  <c r="AE4" i="6"/>
  <c r="AK4" i="6" s="1"/>
  <c r="AI14" i="10"/>
  <c r="AH14" i="10"/>
  <c r="AG14" i="10"/>
  <c r="AF14" i="10"/>
  <c r="AE14" i="10"/>
  <c r="AK14" i="10" s="1"/>
  <c r="AI13" i="10"/>
  <c r="AH13" i="10"/>
  <c r="AG13" i="10"/>
  <c r="AF13" i="10"/>
  <c r="AE13" i="10"/>
  <c r="AK13" i="10" s="1"/>
  <c r="AI12" i="10"/>
  <c r="AH12" i="10"/>
  <c r="AG12" i="10"/>
  <c r="AF12" i="10"/>
  <c r="AE12" i="10"/>
  <c r="AK12" i="10" s="1"/>
  <c r="AI11" i="10"/>
  <c r="AH11" i="10"/>
  <c r="AG11" i="10"/>
  <c r="AF11" i="10"/>
  <c r="AE11" i="10"/>
  <c r="AK11" i="10" s="1"/>
  <c r="AI10" i="10"/>
  <c r="AH10" i="10"/>
  <c r="AG10" i="10"/>
  <c r="AF10" i="10"/>
  <c r="AE10" i="10"/>
  <c r="AK10" i="10" s="1"/>
  <c r="AI9" i="10"/>
  <c r="AH9" i="10"/>
  <c r="AG9" i="10"/>
  <c r="AF9" i="10"/>
  <c r="AK9" i="10" s="1"/>
  <c r="AE9" i="10"/>
  <c r="AI8" i="10"/>
  <c r="AH8" i="10"/>
  <c r="AG8" i="10"/>
  <c r="AF8" i="10"/>
  <c r="AK8" i="10" s="1"/>
  <c r="AE8" i="10"/>
  <c r="AI7" i="10"/>
  <c r="AH7" i="10"/>
  <c r="AG7" i="10"/>
  <c r="AF7" i="10"/>
  <c r="AK7" i="10" s="1"/>
  <c r="AE7" i="10"/>
  <c r="AI6" i="10"/>
  <c r="AH6" i="10"/>
  <c r="AG6" i="10"/>
  <c r="AF6" i="10"/>
  <c r="AK6" i="10" s="1"/>
  <c r="AE6" i="10"/>
  <c r="AI5" i="10"/>
  <c r="AH5" i="10"/>
  <c r="AG5" i="10"/>
  <c r="AF5" i="10"/>
  <c r="AK5" i="10" s="1"/>
  <c r="AE5" i="10"/>
  <c r="AI4" i="10"/>
  <c r="AH4" i="10"/>
  <c r="AG4" i="10"/>
  <c r="AF4" i="10"/>
  <c r="AK4" i="10" s="1"/>
  <c r="AE4" i="10"/>
  <c r="AI14" i="5"/>
  <c r="AH14" i="5"/>
  <c r="AG14" i="5"/>
  <c r="AF14" i="5"/>
  <c r="AE14" i="5"/>
  <c r="AK14" i="5" s="1"/>
  <c r="AI13" i="5"/>
  <c r="AH13" i="5"/>
  <c r="AG13" i="5"/>
  <c r="AF13" i="5"/>
  <c r="AJ13" i="5" s="1"/>
  <c r="AE13" i="5"/>
  <c r="AK13" i="5" s="1"/>
  <c r="AL13" i="5" s="1"/>
  <c r="AI12" i="5"/>
  <c r="AH12" i="5"/>
  <c r="AG12" i="5"/>
  <c r="AF12" i="5"/>
  <c r="AJ12" i="5" s="1"/>
  <c r="AE12" i="5"/>
  <c r="AK12" i="5" s="1"/>
  <c r="AL12" i="5" s="1"/>
  <c r="AI11" i="5"/>
  <c r="AH11" i="5"/>
  <c r="AG11" i="5"/>
  <c r="AF11" i="5"/>
  <c r="AJ11" i="5" s="1"/>
  <c r="AE11" i="5"/>
  <c r="AK11" i="5" s="1"/>
  <c r="AL11" i="5" s="1"/>
  <c r="AI10" i="5"/>
  <c r="AH10" i="5"/>
  <c r="AG10" i="5"/>
  <c r="AF10" i="5"/>
  <c r="AJ10" i="5" s="1"/>
  <c r="AE10" i="5"/>
  <c r="AK10" i="5" s="1"/>
  <c r="AI9" i="5"/>
  <c r="AH9" i="5"/>
  <c r="AG9" i="5"/>
  <c r="AF9" i="5"/>
  <c r="AJ9" i="5" s="1"/>
  <c r="AE9" i="5"/>
  <c r="AK9" i="5" s="1"/>
  <c r="AL9" i="5" s="1"/>
  <c r="AI8" i="5"/>
  <c r="AH8" i="5"/>
  <c r="AG8" i="5"/>
  <c r="AF8" i="5"/>
  <c r="AJ8" i="5" s="1"/>
  <c r="AE8" i="5"/>
  <c r="AK8" i="5" s="1"/>
  <c r="AI7" i="5"/>
  <c r="AH7" i="5"/>
  <c r="AG7" i="5"/>
  <c r="AF7" i="5"/>
  <c r="AJ7" i="5" s="1"/>
  <c r="AE7" i="5"/>
  <c r="AK7" i="5" s="1"/>
  <c r="AI6" i="5"/>
  <c r="AH6" i="5"/>
  <c r="AG6" i="5"/>
  <c r="AF6" i="5"/>
  <c r="AJ6" i="5" s="1"/>
  <c r="AE6" i="5"/>
  <c r="AK6" i="5" s="1"/>
  <c r="AI5" i="5"/>
  <c r="AH5" i="5"/>
  <c r="AG5" i="5"/>
  <c r="AF5" i="5"/>
  <c r="AJ5" i="5" s="1"/>
  <c r="AE5" i="5"/>
  <c r="AK5" i="5" s="1"/>
  <c r="AL5" i="5" s="1"/>
  <c r="AI4" i="5"/>
  <c r="AH4" i="5"/>
  <c r="AG4" i="5"/>
  <c r="AF4" i="5"/>
  <c r="AJ4" i="5" s="1"/>
  <c r="AE4" i="5"/>
  <c r="AK4" i="5" s="1"/>
  <c r="AI14" i="4"/>
  <c r="AH14" i="4"/>
  <c r="AG14" i="4"/>
  <c r="AF14" i="4"/>
  <c r="AE14" i="4"/>
  <c r="AK14" i="4" s="1"/>
  <c r="AI13" i="4"/>
  <c r="AH13" i="4"/>
  <c r="AG13" i="4"/>
  <c r="AF13" i="4"/>
  <c r="AE13" i="4"/>
  <c r="AK13" i="4" s="1"/>
  <c r="AI12" i="4"/>
  <c r="AH12" i="4"/>
  <c r="AG12" i="4"/>
  <c r="AF12" i="4"/>
  <c r="AE12" i="4"/>
  <c r="AK12" i="4" s="1"/>
  <c r="AI11" i="4"/>
  <c r="AH11" i="4"/>
  <c r="AG11" i="4"/>
  <c r="AF11" i="4"/>
  <c r="AE11" i="4"/>
  <c r="AK11" i="4" s="1"/>
  <c r="AI10" i="4"/>
  <c r="AH10" i="4"/>
  <c r="AG10" i="4"/>
  <c r="AF10" i="4"/>
  <c r="AE10" i="4"/>
  <c r="AK10" i="4" s="1"/>
  <c r="AI9" i="4"/>
  <c r="AH9" i="4"/>
  <c r="AG9" i="4"/>
  <c r="AF9" i="4"/>
  <c r="AE9" i="4"/>
  <c r="AK9" i="4" s="1"/>
  <c r="AI8" i="4"/>
  <c r="AH8" i="4"/>
  <c r="AG8" i="4"/>
  <c r="AF8" i="4"/>
  <c r="AE8" i="4"/>
  <c r="AK8" i="4" s="1"/>
  <c r="AI7" i="4"/>
  <c r="AH7" i="4"/>
  <c r="AG7" i="4"/>
  <c r="AF7" i="4"/>
  <c r="AE7" i="4"/>
  <c r="AK7" i="4" s="1"/>
  <c r="AI6" i="4"/>
  <c r="AH6" i="4"/>
  <c r="AG6" i="4"/>
  <c r="AF6" i="4"/>
  <c r="AE6" i="4"/>
  <c r="AK6" i="4" s="1"/>
  <c r="AI5" i="4"/>
  <c r="AH5" i="4"/>
  <c r="AG5" i="4"/>
  <c r="AF5" i="4"/>
  <c r="AE5" i="4"/>
  <c r="AK5" i="4" s="1"/>
  <c r="AI4" i="4"/>
  <c r="AH4" i="4"/>
  <c r="AG4" i="4"/>
  <c r="AF4" i="4"/>
  <c r="AE4" i="4"/>
  <c r="AK4" i="4" s="1"/>
  <c r="AI14" i="3"/>
  <c r="AH14" i="3"/>
  <c r="AG14" i="3"/>
  <c r="AF14" i="3"/>
  <c r="AE14" i="3"/>
  <c r="AK14" i="3" s="1"/>
  <c r="AI13" i="3"/>
  <c r="AH13" i="3"/>
  <c r="AG13" i="3"/>
  <c r="AF13" i="3"/>
  <c r="AE13" i="3"/>
  <c r="AK13" i="3" s="1"/>
  <c r="AI12" i="3"/>
  <c r="AH12" i="3"/>
  <c r="AG12" i="3"/>
  <c r="AF12" i="3"/>
  <c r="AE12" i="3"/>
  <c r="AK12" i="3" s="1"/>
  <c r="AI11" i="3"/>
  <c r="AH11" i="3"/>
  <c r="AG11" i="3"/>
  <c r="AF11" i="3"/>
  <c r="AE11" i="3"/>
  <c r="AK11" i="3" s="1"/>
  <c r="AI10" i="3"/>
  <c r="AH10" i="3"/>
  <c r="AG10" i="3"/>
  <c r="AF10" i="3"/>
  <c r="AE10" i="3"/>
  <c r="AK10" i="3" s="1"/>
  <c r="AI9" i="3"/>
  <c r="AH9" i="3"/>
  <c r="AG9" i="3"/>
  <c r="AF9" i="3"/>
  <c r="AE9" i="3"/>
  <c r="AK9" i="3" s="1"/>
  <c r="AI8" i="3"/>
  <c r="AH8" i="3"/>
  <c r="AG8" i="3"/>
  <c r="AF8" i="3"/>
  <c r="AE8" i="3"/>
  <c r="AK8" i="3" s="1"/>
  <c r="AI7" i="3"/>
  <c r="AH7" i="3"/>
  <c r="AG7" i="3"/>
  <c r="AF7" i="3"/>
  <c r="AE7" i="3"/>
  <c r="AK7" i="3" s="1"/>
  <c r="AI6" i="3"/>
  <c r="AH6" i="3"/>
  <c r="AG6" i="3"/>
  <c r="AF6" i="3"/>
  <c r="AE6" i="3"/>
  <c r="AK6" i="3" s="1"/>
  <c r="AI5" i="3"/>
  <c r="AH5" i="3"/>
  <c r="AG5" i="3"/>
  <c r="AF5" i="3"/>
  <c r="AE5" i="3"/>
  <c r="AK5" i="3" s="1"/>
  <c r="AI4" i="3"/>
  <c r="AH4" i="3"/>
  <c r="AG4" i="3"/>
  <c r="AF4" i="3"/>
  <c r="AE4" i="3"/>
  <c r="AK4" i="3" s="1"/>
  <c r="AI5" i="2"/>
  <c r="AI6" i="2"/>
  <c r="AI7" i="2"/>
  <c r="AI8" i="2"/>
  <c r="AI9" i="2"/>
  <c r="AI10" i="2"/>
  <c r="AI11" i="2"/>
  <c r="AI12" i="2"/>
  <c r="AI13" i="2"/>
  <c r="AI14" i="2"/>
  <c r="AK14" i="2" s="1"/>
  <c r="AI4" i="2"/>
  <c r="AH5" i="2"/>
  <c r="AH6" i="2"/>
  <c r="AH7" i="2"/>
  <c r="AJ7" i="2" s="1"/>
  <c r="AH8" i="2"/>
  <c r="AH9" i="2"/>
  <c r="AH10" i="2"/>
  <c r="AH11" i="2"/>
  <c r="AH12" i="2"/>
  <c r="AH13" i="2"/>
  <c r="AH14" i="2"/>
  <c r="AH4" i="2"/>
  <c r="AG5" i="2"/>
  <c r="AG6" i="2"/>
  <c r="AG7" i="2"/>
  <c r="AG8" i="2"/>
  <c r="AG9" i="2"/>
  <c r="AG10" i="2"/>
  <c r="AG11" i="2"/>
  <c r="AG12" i="2"/>
  <c r="AG13" i="2"/>
  <c r="AG14" i="2"/>
  <c r="AG4" i="2"/>
  <c r="AF5" i="2"/>
  <c r="AF6" i="2"/>
  <c r="AF7" i="2"/>
  <c r="AF8" i="2"/>
  <c r="AF9" i="2"/>
  <c r="AF10" i="2"/>
  <c r="AF11" i="2"/>
  <c r="AF12" i="2"/>
  <c r="AF13" i="2"/>
  <c r="AF14" i="2"/>
  <c r="AF4" i="2"/>
  <c r="AJ4" i="2" s="1"/>
  <c r="AE5" i="2"/>
  <c r="AE6" i="2"/>
  <c r="AE7" i="2"/>
  <c r="AE8" i="2"/>
  <c r="AE9" i="2"/>
  <c r="AE10" i="2"/>
  <c r="AE11" i="2"/>
  <c r="AE12" i="2"/>
  <c r="AE13" i="2"/>
  <c r="AE14" i="2"/>
  <c r="AJ14" i="2" s="1"/>
  <c r="AE4" i="2"/>
  <c r="AK6" i="2"/>
  <c r="AJ13" i="2"/>
  <c r="AK13" i="2"/>
  <c r="AJ8" i="2"/>
  <c r="AK7" i="2"/>
  <c r="AJ6" i="2"/>
  <c r="AJ5" i="2"/>
  <c r="AK5" i="2"/>
  <c r="AK4" i="2"/>
  <c r="Y42" i="10"/>
  <c r="X42" i="10"/>
  <c r="W42" i="10"/>
  <c r="V42" i="10"/>
  <c r="U42" i="10"/>
  <c r="AA42" i="10" s="1"/>
  <c r="Y41" i="10"/>
  <c r="X41" i="10"/>
  <c r="W41" i="10"/>
  <c r="V41" i="10"/>
  <c r="U41" i="10"/>
  <c r="Y40" i="10"/>
  <c r="X40" i="10"/>
  <c r="W40" i="10"/>
  <c r="V40" i="10"/>
  <c r="U40" i="10"/>
  <c r="Y39" i="10"/>
  <c r="X39" i="10"/>
  <c r="W39" i="10"/>
  <c r="V39" i="10"/>
  <c r="U39" i="10"/>
  <c r="Y38" i="10"/>
  <c r="X38" i="10"/>
  <c r="W38" i="10"/>
  <c r="V38" i="10"/>
  <c r="U38" i="10"/>
  <c r="Y37" i="10"/>
  <c r="X37" i="10"/>
  <c r="W37" i="10"/>
  <c r="V37" i="10"/>
  <c r="U37" i="10"/>
  <c r="AA37" i="10" s="1"/>
  <c r="Y36" i="10"/>
  <c r="X36" i="10"/>
  <c r="W36" i="10"/>
  <c r="V36" i="10"/>
  <c r="U36" i="10"/>
  <c r="Y35" i="10"/>
  <c r="X35" i="10"/>
  <c r="W35" i="10"/>
  <c r="V35" i="10"/>
  <c r="U35" i="10"/>
  <c r="Y34" i="10"/>
  <c r="X34" i="10"/>
  <c r="W34" i="10"/>
  <c r="V34" i="10"/>
  <c r="U34" i="10"/>
  <c r="Y33" i="10"/>
  <c r="X33" i="10"/>
  <c r="W33" i="10"/>
  <c r="V33" i="10"/>
  <c r="U33" i="10"/>
  <c r="Y32" i="10"/>
  <c r="X32" i="10"/>
  <c r="W32" i="10"/>
  <c r="V32" i="10"/>
  <c r="U32" i="10"/>
  <c r="AA32" i="10" s="1"/>
  <c r="Y28" i="10"/>
  <c r="X28" i="10"/>
  <c r="W28" i="10"/>
  <c r="V28" i="10"/>
  <c r="U28" i="10"/>
  <c r="AA28" i="10" s="1"/>
  <c r="Y27" i="10"/>
  <c r="X27" i="10"/>
  <c r="W27" i="10"/>
  <c r="V27" i="10"/>
  <c r="U27" i="10"/>
  <c r="Y26" i="10"/>
  <c r="X26" i="10"/>
  <c r="W26" i="10"/>
  <c r="V26" i="10"/>
  <c r="U26" i="10"/>
  <c r="AA26" i="10" s="1"/>
  <c r="Y25" i="10"/>
  <c r="X25" i="10"/>
  <c r="W25" i="10"/>
  <c r="V25" i="10"/>
  <c r="U25" i="10"/>
  <c r="Y24" i="10"/>
  <c r="X24" i="10"/>
  <c r="W24" i="10"/>
  <c r="V24" i="10"/>
  <c r="U24" i="10"/>
  <c r="Y23" i="10"/>
  <c r="X23" i="10"/>
  <c r="W23" i="10"/>
  <c r="V23" i="10"/>
  <c r="U23" i="10"/>
  <c r="Y22" i="10"/>
  <c r="X22" i="10"/>
  <c r="W22" i="10"/>
  <c r="V22" i="10"/>
  <c r="U22" i="10"/>
  <c r="Y21" i="10"/>
  <c r="X21" i="10"/>
  <c r="W21" i="10"/>
  <c r="V21" i="10"/>
  <c r="U21" i="10"/>
  <c r="AA21" i="10" s="1"/>
  <c r="Y20" i="10"/>
  <c r="X20" i="10"/>
  <c r="W20" i="10"/>
  <c r="V20" i="10"/>
  <c r="U20" i="10"/>
  <c r="AA20" i="10" s="1"/>
  <c r="Y19" i="10"/>
  <c r="X19" i="10"/>
  <c r="W19" i="10"/>
  <c r="V19" i="10"/>
  <c r="U19" i="10"/>
  <c r="Y18" i="10"/>
  <c r="X18" i="10"/>
  <c r="W18" i="10"/>
  <c r="V18" i="10"/>
  <c r="U18" i="10"/>
  <c r="AA18" i="10" s="1"/>
  <c r="Y14" i="10"/>
  <c r="X14" i="10"/>
  <c r="W14" i="10"/>
  <c r="V14" i="10"/>
  <c r="U14" i="10"/>
  <c r="Y13" i="10"/>
  <c r="X13" i="10"/>
  <c r="W13" i="10"/>
  <c r="V13" i="10"/>
  <c r="U13" i="10"/>
  <c r="Y12" i="10"/>
  <c r="X12" i="10"/>
  <c r="W12" i="10"/>
  <c r="V12" i="10"/>
  <c r="U12" i="10"/>
  <c r="Y11" i="10"/>
  <c r="X11" i="10"/>
  <c r="W11" i="10"/>
  <c r="V11" i="10"/>
  <c r="U11" i="10"/>
  <c r="Y10" i="10"/>
  <c r="X10" i="10"/>
  <c r="W10" i="10"/>
  <c r="V10" i="10"/>
  <c r="U10" i="10"/>
  <c r="AA10" i="10" s="1"/>
  <c r="Y9" i="10"/>
  <c r="X9" i="10"/>
  <c r="W9" i="10"/>
  <c r="V9" i="10"/>
  <c r="U9" i="10"/>
  <c r="AA9" i="10" s="1"/>
  <c r="Y8" i="10"/>
  <c r="X8" i="10"/>
  <c r="W8" i="10"/>
  <c r="V8" i="10"/>
  <c r="U8" i="10"/>
  <c r="Y7" i="10"/>
  <c r="X7" i="10"/>
  <c r="W7" i="10"/>
  <c r="V7" i="10"/>
  <c r="U7" i="10"/>
  <c r="Y6" i="10"/>
  <c r="X6" i="10"/>
  <c r="W6" i="10"/>
  <c r="V6" i="10"/>
  <c r="U6" i="10"/>
  <c r="Y5" i="10"/>
  <c r="X5" i="10"/>
  <c r="W5" i="10"/>
  <c r="V5" i="10"/>
  <c r="U5" i="10"/>
  <c r="Y4" i="10"/>
  <c r="X4" i="10"/>
  <c r="W4" i="10"/>
  <c r="V4" i="10"/>
  <c r="U4" i="10"/>
  <c r="Y42" i="8"/>
  <c r="X42" i="8"/>
  <c r="W42" i="8"/>
  <c r="V42" i="8"/>
  <c r="U42" i="8"/>
  <c r="AA42" i="8" s="1"/>
  <c r="Y41" i="8"/>
  <c r="X41" i="8"/>
  <c r="W41" i="8"/>
  <c r="V41" i="8"/>
  <c r="U41" i="8"/>
  <c r="AA41" i="8" s="1"/>
  <c r="Y40" i="8"/>
  <c r="X40" i="8"/>
  <c r="W40" i="8"/>
  <c r="V40" i="8"/>
  <c r="U40" i="8"/>
  <c r="AA40" i="8" s="1"/>
  <c r="Y39" i="8"/>
  <c r="X39" i="8"/>
  <c r="W39" i="8"/>
  <c r="V39" i="8"/>
  <c r="U39" i="8"/>
  <c r="AA39" i="8" s="1"/>
  <c r="Y38" i="8"/>
  <c r="X38" i="8"/>
  <c r="W38" i="8"/>
  <c r="V38" i="8"/>
  <c r="U38" i="8"/>
  <c r="AA38" i="8" s="1"/>
  <c r="Y37" i="8"/>
  <c r="X37" i="8"/>
  <c r="W37" i="8"/>
  <c r="V37" i="8"/>
  <c r="U37" i="8"/>
  <c r="AA37" i="8" s="1"/>
  <c r="Y36" i="8"/>
  <c r="X36" i="8"/>
  <c r="W36" i="8"/>
  <c r="V36" i="8"/>
  <c r="U36" i="8"/>
  <c r="AA36" i="8" s="1"/>
  <c r="Y35" i="8"/>
  <c r="X35" i="8"/>
  <c r="W35" i="8"/>
  <c r="V35" i="8"/>
  <c r="U35" i="8"/>
  <c r="AA35" i="8" s="1"/>
  <c r="Y34" i="8"/>
  <c r="X34" i="8"/>
  <c r="W34" i="8"/>
  <c r="V34" i="8"/>
  <c r="U34" i="8"/>
  <c r="AA34" i="8" s="1"/>
  <c r="Y33" i="8"/>
  <c r="X33" i="8"/>
  <c r="W33" i="8"/>
  <c r="V33" i="8"/>
  <c r="U33" i="8"/>
  <c r="AA33" i="8" s="1"/>
  <c r="Y32" i="8"/>
  <c r="X32" i="8"/>
  <c r="W32" i="8"/>
  <c r="V32" i="8"/>
  <c r="U32" i="8"/>
  <c r="AA32" i="8" s="1"/>
  <c r="Y42" i="7"/>
  <c r="X42" i="7"/>
  <c r="W42" i="7"/>
  <c r="V42" i="7"/>
  <c r="U42" i="7"/>
  <c r="AA42" i="7" s="1"/>
  <c r="Y41" i="7"/>
  <c r="X41" i="7"/>
  <c r="W41" i="7"/>
  <c r="V41" i="7"/>
  <c r="U41" i="7"/>
  <c r="AA41" i="7" s="1"/>
  <c r="Y40" i="7"/>
  <c r="X40" i="7"/>
  <c r="W40" i="7"/>
  <c r="V40" i="7"/>
  <c r="U40" i="7"/>
  <c r="AA40" i="7" s="1"/>
  <c r="Y39" i="7"/>
  <c r="X39" i="7"/>
  <c r="W39" i="7"/>
  <c r="V39" i="7"/>
  <c r="U39" i="7"/>
  <c r="AA39" i="7" s="1"/>
  <c r="Y38" i="7"/>
  <c r="X38" i="7"/>
  <c r="W38" i="7"/>
  <c r="V38" i="7"/>
  <c r="U38" i="7"/>
  <c r="AA38" i="7" s="1"/>
  <c r="Y37" i="7"/>
  <c r="X37" i="7"/>
  <c r="W37" i="7"/>
  <c r="V37" i="7"/>
  <c r="U37" i="7"/>
  <c r="AA37" i="7" s="1"/>
  <c r="Y36" i="7"/>
  <c r="X36" i="7"/>
  <c r="W36" i="7"/>
  <c r="V36" i="7"/>
  <c r="U36" i="7"/>
  <c r="AA36" i="7" s="1"/>
  <c r="Y35" i="7"/>
  <c r="X35" i="7"/>
  <c r="W35" i="7"/>
  <c r="V35" i="7"/>
  <c r="U35" i="7"/>
  <c r="AA35" i="7" s="1"/>
  <c r="Y34" i="7"/>
  <c r="X34" i="7"/>
  <c r="W34" i="7"/>
  <c r="V34" i="7"/>
  <c r="U34" i="7"/>
  <c r="AA34" i="7" s="1"/>
  <c r="Y33" i="7"/>
  <c r="X33" i="7"/>
  <c r="W33" i="7"/>
  <c r="V33" i="7"/>
  <c r="U33" i="7"/>
  <c r="AA33" i="7" s="1"/>
  <c r="Y32" i="7"/>
  <c r="X32" i="7"/>
  <c r="W32" i="7"/>
  <c r="V32" i="7"/>
  <c r="U32" i="7"/>
  <c r="AA32" i="7" s="1"/>
  <c r="Y42" i="6"/>
  <c r="X42" i="6"/>
  <c r="W42" i="6"/>
  <c r="V42" i="6"/>
  <c r="U42" i="6"/>
  <c r="AA42" i="6" s="1"/>
  <c r="Y41" i="6"/>
  <c r="X41" i="6"/>
  <c r="W41" i="6"/>
  <c r="V41" i="6"/>
  <c r="U41" i="6"/>
  <c r="AA41" i="6" s="1"/>
  <c r="Y40" i="6"/>
  <c r="X40" i="6"/>
  <c r="W40" i="6"/>
  <c r="V40" i="6"/>
  <c r="U40" i="6"/>
  <c r="AA40" i="6" s="1"/>
  <c r="Y39" i="6"/>
  <c r="X39" i="6"/>
  <c r="W39" i="6"/>
  <c r="V39" i="6"/>
  <c r="U39" i="6"/>
  <c r="AA39" i="6" s="1"/>
  <c r="Y38" i="6"/>
  <c r="X38" i="6"/>
  <c r="W38" i="6"/>
  <c r="V38" i="6"/>
  <c r="U38" i="6"/>
  <c r="AA38" i="6" s="1"/>
  <c r="Y37" i="6"/>
  <c r="X37" i="6"/>
  <c r="W37" i="6"/>
  <c r="V37" i="6"/>
  <c r="U37" i="6"/>
  <c r="AA37" i="6" s="1"/>
  <c r="Y36" i="6"/>
  <c r="X36" i="6"/>
  <c r="W36" i="6"/>
  <c r="V36" i="6"/>
  <c r="U36" i="6"/>
  <c r="AA36" i="6" s="1"/>
  <c r="Y35" i="6"/>
  <c r="X35" i="6"/>
  <c r="W35" i="6"/>
  <c r="V35" i="6"/>
  <c r="U35" i="6"/>
  <c r="AA35" i="6" s="1"/>
  <c r="Y34" i="6"/>
  <c r="X34" i="6"/>
  <c r="W34" i="6"/>
  <c r="V34" i="6"/>
  <c r="U34" i="6"/>
  <c r="AA34" i="6" s="1"/>
  <c r="Y33" i="6"/>
  <c r="X33" i="6"/>
  <c r="W33" i="6"/>
  <c r="V33" i="6"/>
  <c r="U33" i="6"/>
  <c r="AA33" i="6" s="1"/>
  <c r="Y32" i="6"/>
  <c r="X32" i="6"/>
  <c r="W32" i="6"/>
  <c r="V32" i="6"/>
  <c r="U32" i="6"/>
  <c r="AA32" i="6" s="1"/>
  <c r="Y42" i="5"/>
  <c r="X42" i="5"/>
  <c r="W42" i="5"/>
  <c r="V42" i="5"/>
  <c r="U42" i="5"/>
  <c r="AA42" i="5" s="1"/>
  <c r="Y41" i="5"/>
  <c r="X41" i="5"/>
  <c r="W41" i="5"/>
  <c r="V41" i="5"/>
  <c r="U41" i="5"/>
  <c r="AA41" i="5" s="1"/>
  <c r="Y40" i="5"/>
  <c r="X40" i="5"/>
  <c r="W40" i="5"/>
  <c r="V40" i="5"/>
  <c r="U40" i="5"/>
  <c r="AA40" i="5" s="1"/>
  <c r="Y39" i="5"/>
  <c r="X39" i="5"/>
  <c r="W39" i="5"/>
  <c r="V39" i="5"/>
  <c r="U39" i="5"/>
  <c r="AA39" i="5" s="1"/>
  <c r="Y38" i="5"/>
  <c r="X38" i="5"/>
  <c r="W38" i="5"/>
  <c r="V38" i="5"/>
  <c r="U38" i="5"/>
  <c r="AA38" i="5" s="1"/>
  <c r="Y37" i="5"/>
  <c r="X37" i="5"/>
  <c r="W37" i="5"/>
  <c r="V37" i="5"/>
  <c r="U37" i="5"/>
  <c r="AA37" i="5" s="1"/>
  <c r="Y36" i="5"/>
  <c r="X36" i="5"/>
  <c r="W36" i="5"/>
  <c r="V36" i="5"/>
  <c r="U36" i="5"/>
  <c r="AA36" i="5" s="1"/>
  <c r="Y35" i="5"/>
  <c r="X35" i="5"/>
  <c r="W35" i="5"/>
  <c r="V35" i="5"/>
  <c r="U35" i="5"/>
  <c r="AA35" i="5" s="1"/>
  <c r="Y34" i="5"/>
  <c r="X34" i="5"/>
  <c r="W34" i="5"/>
  <c r="V34" i="5"/>
  <c r="U34" i="5"/>
  <c r="AA34" i="5" s="1"/>
  <c r="Y33" i="5"/>
  <c r="X33" i="5"/>
  <c r="W33" i="5"/>
  <c r="V33" i="5"/>
  <c r="U33" i="5"/>
  <c r="AA33" i="5" s="1"/>
  <c r="Y32" i="5"/>
  <c r="X32" i="5"/>
  <c r="W32" i="5"/>
  <c r="V32" i="5"/>
  <c r="U32" i="5"/>
  <c r="AA32" i="5" s="1"/>
  <c r="Y42" i="4"/>
  <c r="X42" i="4"/>
  <c r="W42" i="4"/>
  <c r="V42" i="4"/>
  <c r="U42" i="4"/>
  <c r="AA42" i="4" s="1"/>
  <c r="Y41" i="4"/>
  <c r="X41" i="4"/>
  <c r="W41" i="4"/>
  <c r="V41" i="4"/>
  <c r="U41" i="4"/>
  <c r="AA41" i="4" s="1"/>
  <c r="Y40" i="4"/>
  <c r="X40" i="4"/>
  <c r="W40" i="4"/>
  <c r="V40" i="4"/>
  <c r="U40" i="4"/>
  <c r="AA40" i="4" s="1"/>
  <c r="Y39" i="4"/>
  <c r="X39" i="4"/>
  <c r="W39" i="4"/>
  <c r="V39" i="4"/>
  <c r="U39" i="4"/>
  <c r="AA39" i="4" s="1"/>
  <c r="Y38" i="4"/>
  <c r="X38" i="4"/>
  <c r="W38" i="4"/>
  <c r="V38" i="4"/>
  <c r="U38" i="4"/>
  <c r="AA38" i="4" s="1"/>
  <c r="Y37" i="4"/>
  <c r="X37" i="4"/>
  <c r="W37" i="4"/>
  <c r="V37" i="4"/>
  <c r="U37" i="4"/>
  <c r="AA37" i="4" s="1"/>
  <c r="Y36" i="4"/>
  <c r="X36" i="4"/>
  <c r="W36" i="4"/>
  <c r="V36" i="4"/>
  <c r="U36" i="4"/>
  <c r="AA36" i="4" s="1"/>
  <c r="Y35" i="4"/>
  <c r="X35" i="4"/>
  <c r="W35" i="4"/>
  <c r="V35" i="4"/>
  <c r="U35" i="4"/>
  <c r="AA35" i="4" s="1"/>
  <c r="Y34" i="4"/>
  <c r="X34" i="4"/>
  <c r="W34" i="4"/>
  <c r="V34" i="4"/>
  <c r="U34" i="4"/>
  <c r="AA34" i="4" s="1"/>
  <c r="Y33" i="4"/>
  <c r="X33" i="4"/>
  <c r="W33" i="4"/>
  <c r="V33" i="4"/>
  <c r="U33" i="4"/>
  <c r="AA33" i="4" s="1"/>
  <c r="Y32" i="4"/>
  <c r="X32" i="4"/>
  <c r="W32" i="4"/>
  <c r="V32" i="4"/>
  <c r="U32" i="4"/>
  <c r="AA32" i="4" s="1"/>
  <c r="Y42" i="3"/>
  <c r="X42" i="3"/>
  <c r="W42" i="3"/>
  <c r="V42" i="3"/>
  <c r="U42" i="3"/>
  <c r="AA42" i="3" s="1"/>
  <c r="Y41" i="3"/>
  <c r="X41" i="3"/>
  <c r="W41" i="3"/>
  <c r="V41" i="3"/>
  <c r="U41" i="3"/>
  <c r="AA41" i="3" s="1"/>
  <c r="Y40" i="3"/>
  <c r="X40" i="3"/>
  <c r="W40" i="3"/>
  <c r="V40" i="3"/>
  <c r="U40" i="3"/>
  <c r="AA40" i="3" s="1"/>
  <c r="Y39" i="3"/>
  <c r="X39" i="3"/>
  <c r="W39" i="3"/>
  <c r="V39" i="3"/>
  <c r="U39" i="3"/>
  <c r="AA39" i="3" s="1"/>
  <c r="Y38" i="3"/>
  <c r="X38" i="3"/>
  <c r="W38" i="3"/>
  <c r="V38" i="3"/>
  <c r="U38" i="3"/>
  <c r="AA38" i="3" s="1"/>
  <c r="Y37" i="3"/>
  <c r="X37" i="3"/>
  <c r="W37" i="3"/>
  <c r="V37" i="3"/>
  <c r="U37" i="3"/>
  <c r="AA37" i="3" s="1"/>
  <c r="Y36" i="3"/>
  <c r="X36" i="3"/>
  <c r="W36" i="3"/>
  <c r="V36" i="3"/>
  <c r="U36" i="3"/>
  <c r="AA36" i="3" s="1"/>
  <c r="Y35" i="3"/>
  <c r="X35" i="3"/>
  <c r="W35" i="3"/>
  <c r="V35" i="3"/>
  <c r="U35" i="3"/>
  <c r="AA35" i="3" s="1"/>
  <c r="Y34" i="3"/>
  <c r="X34" i="3"/>
  <c r="W34" i="3"/>
  <c r="V34" i="3"/>
  <c r="U34" i="3"/>
  <c r="AA34" i="3" s="1"/>
  <c r="Y33" i="3"/>
  <c r="X33" i="3"/>
  <c r="W33" i="3"/>
  <c r="V33" i="3"/>
  <c r="U33" i="3"/>
  <c r="AA33" i="3" s="1"/>
  <c r="Y32" i="3"/>
  <c r="X32" i="3"/>
  <c r="W32" i="3"/>
  <c r="V32" i="3"/>
  <c r="U32" i="3"/>
  <c r="AA32" i="3" s="1"/>
  <c r="AB33" i="2"/>
  <c r="AB34" i="2"/>
  <c r="AB35" i="2"/>
  <c r="AB36" i="2"/>
  <c r="AB37" i="2"/>
  <c r="AB38" i="2"/>
  <c r="AB39" i="2"/>
  <c r="AB40" i="2"/>
  <c r="AB41" i="2"/>
  <c r="AB42" i="2"/>
  <c r="AB32" i="2"/>
  <c r="AA33" i="2"/>
  <c r="AA34" i="2"/>
  <c r="AA35" i="2"/>
  <c r="AA36" i="2"/>
  <c r="AA37" i="2"/>
  <c r="AA38" i="2"/>
  <c r="AA39" i="2"/>
  <c r="AA40" i="2"/>
  <c r="AA41" i="2"/>
  <c r="AA42" i="2"/>
  <c r="AA32" i="2"/>
  <c r="Z33" i="2"/>
  <c r="Z34" i="2"/>
  <c r="Z35" i="2"/>
  <c r="Z36" i="2"/>
  <c r="Z37" i="2"/>
  <c r="Z38" i="2"/>
  <c r="Z39" i="2"/>
  <c r="Z40" i="2"/>
  <c r="Z41" i="2"/>
  <c r="Z42" i="2"/>
  <c r="Z32" i="2"/>
  <c r="Y33" i="2"/>
  <c r="Y34" i="2"/>
  <c r="Y35" i="2"/>
  <c r="Y36" i="2"/>
  <c r="Y37" i="2"/>
  <c r="Y38" i="2"/>
  <c r="Y39" i="2"/>
  <c r="Y40" i="2"/>
  <c r="Y41" i="2"/>
  <c r="Y42" i="2"/>
  <c r="Y32" i="2"/>
  <c r="X33" i="2"/>
  <c r="X34" i="2"/>
  <c r="X35" i="2"/>
  <c r="X36" i="2"/>
  <c r="X37" i="2"/>
  <c r="X38" i="2"/>
  <c r="X39" i="2"/>
  <c r="X40" i="2"/>
  <c r="X41" i="2"/>
  <c r="X42" i="2"/>
  <c r="X32" i="2"/>
  <c r="W33" i="2"/>
  <c r="W34" i="2"/>
  <c r="W35" i="2"/>
  <c r="W36" i="2"/>
  <c r="W37" i="2"/>
  <c r="W38" i="2"/>
  <c r="W39" i="2"/>
  <c r="W40" i="2"/>
  <c r="W41" i="2"/>
  <c r="W42" i="2"/>
  <c r="W32" i="2"/>
  <c r="V33" i="2"/>
  <c r="V34" i="2"/>
  <c r="V35" i="2"/>
  <c r="V36" i="2"/>
  <c r="V37" i="2"/>
  <c r="V38" i="2"/>
  <c r="V39" i="2"/>
  <c r="V40" i="2"/>
  <c r="V41" i="2"/>
  <c r="V42" i="2"/>
  <c r="V32" i="2"/>
  <c r="U33" i="2"/>
  <c r="U34" i="2"/>
  <c r="U35" i="2"/>
  <c r="U36" i="2"/>
  <c r="U37" i="2"/>
  <c r="U38" i="2"/>
  <c r="U39" i="2"/>
  <c r="U40" i="2"/>
  <c r="U41" i="2"/>
  <c r="U42" i="2"/>
  <c r="U32" i="2"/>
  <c r="Y18" i="2"/>
  <c r="Y4" i="2"/>
  <c r="X18" i="2"/>
  <c r="X4" i="2"/>
  <c r="W18" i="2"/>
  <c r="W4" i="2"/>
  <c r="V18" i="2"/>
  <c r="V4" i="2"/>
  <c r="U18" i="2"/>
  <c r="U4" i="2"/>
  <c r="U19" i="2"/>
  <c r="Y28" i="8"/>
  <c r="X28" i="8"/>
  <c r="W28" i="8"/>
  <c r="V28" i="8"/>
  <c r="U28" i="8"/>
  <c r="AA28" i="8" s="1"/>
  <c r="Y27" i="8"/>
  <c r="X27" i="8"/>
  <c r="W27" i="8"/>
  <c r="V27" i="8"/>
  <c r="U27" i="8"/>
  <c r="AA27" i="8" s="1"/>
  <c r="Y26" i="8"/>
  <c r="X26" i="8"/>
  <c r="W26" i="8"/>
  <c r="V26" i="8"/>
  <c r="U26" i="8"/>
  <c r="AA26" i="8" s="1"/>
  <c r="Y25" i="8"/>
  <c r="X25" i="8"/>
  <c r="W25" i="8"/>
  <c r="V25" i="8"/>
  <c r="U25" i="8"/>
  <c r="AA25" i="8" s="1"/>
  <c r="Y24" i="8"/>
  <c r="X24" i="8"/>
  <c r="W24" i="8"/>
  <c r="V24" i="8"/>
  <c r="U24" i="8"/>
  <c r="AA24" i="8" s="1"/>
  <c r="Y23" i="8"/>
  <c r="X23" i="8"/>
  <c r="W23" i="8"/>
  <c r="V23" i="8"/>
  <c r="U23" i="8"/>
  <c r="AA23" i="8" s="1"/>
  <c r="Y22" i="8"/>
  <c r="X22" i="8"/>
  <c r="W22" i="8"/>
  <c r="V22" i="8"/>
  <c r="U22" i="8"/>
  <c r="AA22" i="8" s="1"/>
  <c r="Y21" i="8"/>
  <c r="X21" i="8"/>
  <c r="W21" i="8"/>
  <c r="V21" i="8"/>
  <c r="U21" i="8"/>
  <c r="AA21" i="8" s="1"/>
  <c r="Y20" i="8"/>
  <c r="X20" i="8"/>
  <c r="W20" i="8"/>
  <c r="V20" i="8"/>
  <c r="U20" i="8"/>
  <c r="AA20" i="8" s="1"/>
  <c r="Y19" i="8"/>
  <c r="X19" i="8"/>
  <c r="W19" i="8"/>
  <c r="V19" i="8"/>
  <c r="U19" i="8"/>
  <c r="AA19" i="8" s="1"/>
  <c r="Y18" i="8"/>
  <c r="X18" i="8"/>
  <c r="W18" i="8"/>
  <c r="V18" i="8"/>
  <c r="U18" i="8"/>
  <c r="AA18" i="8" s="1"/>
  <c r="Y28" i="7"/>
  <c r="X28" i="7"/>
  <c r="W28" i="7"/>
  <c r="V28" i="7"/>
  <c r="U28" i="7"/>
  <c r="AA28" i="7" s="1"/>
  <c r="Y27" i="7"/>
  <c r="X27" i="7"/>
  <c r="W27" i="7"/>
  <c r="V27" i="7"/>
  <c r="U27" i="7"/>
  <c r="AA27" i="7" s="1"/>
  <c r="Y26" i="7"/>
  <c r="X26" i="7"/>
  <c r="W26" i="7"/>
  <c r="V26" i="7"/>
  <c r="U26" i="7"/>
  <c r="AA26" i="7" s="1"/>
  <c r="Y25" i="7"/>
  <c r="X25" i="7"/>
  <c r="W25" i="7"/>
  <c r="V25" i="7"/>
  <c r="U25" i="7"/>
  <c r="AA25" i="7" s="1"/>
  <c r="Y24" i="7"/>
  <c r="X24" i="7"/>
  <c r="W24" i="7"/>
  <c r="V24" i="7"/>
  <c r="U24" i="7"/>
  <c r="AA24" i="7" s="1"/>
  <c r="Y23" i="7"/>
  <c r="X23" i="7"/>
  <c r="W23" i="7"/>
  <c r="V23" i="7"/>
  <c r="U23" i="7"/>
  <c r="AA23" i="7" s="1"/>
  <c r="Y22" i="7"/>
  <c r="X22" i="7"/>
  <c r="W22" i="7"/>
  <c r="V22" i="7"/>
  <c r="U22" i="7"/>
  <c r="AA22" i="7" s="1"/>
  <c r="Y21" i="7"/>
  <c r="X21" i="7"/>
  <c r="W21" i="7"/>
  <c r="V21" i="7"/>
  <c r="U21" i="7"/>
  <c r="AA21" i="7" s="1"/>
  <c r="Y20" i="7"/>
  <c r="X20" i="7"/>
  <c r="W20" i="7"/>
  <c r="V20" i="7"/>
  <c r="U20" i="7"/>
  <c r="AA20" i="7" s="1"/>
  <c r="Y19" i="7"/>
  <c r="X19" i="7"/>
  <c r="W19" i="7"/>
  <c r="V19" i="7"/>
  <c r="U19" i="7"/>
  <c r="AA19" i="7" s="1"/>
  <c r="Y18" i="7"/>
  <c r="X18" i="7"/>
  <c r="W18" i="7"/>
  <c r="V18" i="7"/>
  <c r="U18" i="7"/>
  <c r="AA18" i="7" s="1"/>
  <c r="Y28" i="6"/>
  <c r="X28" i="6"/>
  <c r="W28" i="6"/>
  <c r="V28" i="6"/>
  <c r="U28" i="6"/>
  <c r="AA28" i="6" s="1"/>
  <c r="Y27" i="6"/>
  <c r="X27" i="6"/>
  <c r="W27" i="6"/>
  <c r="V27" i="6"/>
  <c r="U27" i="6"/>
  <c r="AA27" i="6" s="1"/>
  <c r="Y26" i="6"/>
  <c r="X26" i="6"/>
  <c r="W26" i="6"/>
  <c r="V26" i="6"/>
  <c r="U26" i="6"/>
  <c r="AA26" i="6" s="1"/>
  <c r="Y25" i="6"/>
  <c r="X25" i="6"/>
  <c r="W25" i="6"/>
  <c r="V25" i="6"/>
  <c r="U25" i="6"/>
  <c r="AA25" i="6" s="1"/>
  <c r="Y24" i="6"/>
  <c r="X24" i="6"/>
  <c r="W24" i="6"/>
  <c r="V24" i="6"/>
  <c r="U24" i="6"/>
  <c r="AA24" i="6" s="1"/>
  <c r="Y23" i="6"/>
  <c r="X23" i="6"/>
  <c r="W23" i="6"/>
  <c r="V23" i="6"/>
  <c r="U23" i="6"/>
  <c r="AA23" i="6" s="1"/>
  <c r="Y22" i="6"/>
  <c r="X22" i="6"/>
  <c r="W22" i="6"/>
  <c r="V22" i="6"/>
  <c r="U22" i="6"/>
  <c r="AA22" i="6" s="1"/>
  <c r="Y21" i="6"/>
  <c r="X21" i="6"/>
  <c r="W21" i="6"/>
  <c r="V21" i="6"/>
  <c r="U21" i="6"/>
  <c r="AA21" i="6" s="1"/>
  <c r="Y20" i="6"/>
  <c r="X20" i="6"/>
  <c r="W20" i="6"/>
  <c r="V20" i="6"/>
  <c r="U20" i="6"/>
  <c r="AA20" i="6" s="1"/>
  <c r="Y19" i="6"/>
  <c r="X19" i="6"/>
  <c r="W19" i="6"/>
  <c r="V19" i="6"/>
  <c r="U19" i="6"/>
  <c r="AA19" i="6" s="1"/>
  <c r="Y18" i="6"/>
  <c r="X18" i="6"/>
  <c r="W18" i="6"/>
  <c r="V18" i="6"/>
  <c r="U18" i="6"/>
  <c r="AA18" i="6" s="1"/>
  <c r="Y28" i="5"/>
  <c r="X28" i="5"/>
  <c r="W28" i="5"/>
  <c r="V28" i="5"/>
  <c r="U28" i="5"/>
  <c r="AA28" i="5" s="1"/>
  <c r="Y27" i="5"/>
  <c r="X27" i="5"/>
  <c r="W27" i="5"/>
  <c r="V27" i="5"/>
  <c r="U27" i="5"/>
  <c r="AA27" i="5" s="1"/>
  <c r="Y26" i="5"/>
  <c r="X26" i="5"/>
  <c r="W26" i="5"/>
  <c r="V26" i="5"/>
  <c r="U26" i="5"/>
  <c r="AA26" i="5" s="1"/>
  <c r="Y25" i="5"/>
  <c r="X25" i="5"/>
  <c r="W25" i="5"/>
  <c r="V25" i="5"/>
  <c r="U25" i="5"/>
  <c r="AA25" i="5" s="1"/>
  <c r="Y24" i="5"/>
  <c r="X24" i="5"/>
  <c r="W24" i="5"/>
  <c r="V24" i="5"/>
  <c r="U24" i="5"/>
  <c r="AA24" i="5" s="1"/>
  <c r="Y23" i="5"/>
  <c r="X23" i="5"/>
  <c r="W23" i="5"/>
  <c r="V23" i="5"/>
  <c r="U23" i="5"/>
  <c r="AA23" i="5" s="1"/>
  <c r="Y22" i="5"/>
  <c r="X22" i="5"/>
  <c r="W22" i="5"/>
  <c r="V22" i="5"/>
  <c r="U22" i="5"/>
  <c r="AA22" i="5" s="1"/>
  <c r="Y21" i="5"/>
  <c r="X21" i="5"/>
  <c r="W21" i="5"/>
  <c r="V21" i="5"/>
  <c r="U21" i="5"/>
  <c r="AA21" i="5" s="1"/>
  <c r="Y20" i="5"/>
  <c r="X20" i="5"/>
  <c r="W20" i="5"/>
  <c r="V20" i="5"/>
  <c r="U20" i="5"/>
  <c r="AA20" i="5" s="1"/>
  <c r="Y19" i="5"/>
  <c r="X19" i="5"/>
  <c r="W19" i="5"/>
  <c r="V19" i="5"/>
  <c r="U19" i="5"/>
  <c r="AA19" i="5" s="1"/>
  <c r="Y18" i="5"/>
  <c r="X18" i="5"/>
  <c r="W18" i="5"/>
  <c r="V18" i="5"/>
  <c r="U18" i="5"/>
  <c r="AA18" i="5" s="1"/>
  <c r="Y28" i="4"/>
  <c r="X28" i="4"/>
  <c r="W28" i="4"/>
  <c r="V28" i="4"/>
  <c r="U28" i="4"/>
  <c r="AA28" i="4" s="1"/>
  <c r="Y27" i="4"/>
  <c r="X27" i="4"/>
  <c r="W27" i="4"/>
  <c r="V27" i="4"/>
  <c r="U27" i="4"/>
  <c r="AA27" i="4" s="1"/>
  <c r="Y26" i="4"/>
  <c r="X26" i="4"/>
  <c r="W26" i="4"/>
  <c r="V26" i="4"/>
  <c r="U26" i="4"/>
  <c r="AA26" i="4" s="1"/>
  <c r="Y25" i="4"/>
  <c r="X25" i="4"/>
  <c r="W25" i="4"/>
  <c r="V25" i="4"/>
  <c r="U25" i="4"/>
  <c r="AA25" i="4" s="1"/>
  <c r="Y24" i="4"/>
  <c r="X24" i="4"/>
  <c r="W24" i="4"/>
  <c r="V24" i="4"/>
  <c r="U24" i="4"/>
  <c r="AA24" i="4" s="1"/>
  <c r="Y23" i="4"/>
  <c r="X23" i="4"/>
  <c r="W23" i="4"/>
  <c r="V23" i="4"/>
  <c r="U23" i="4"/>
  <c r="AA23" i="4" s="1"/>
  <c r="Y22" i="4"/>
  <c r="X22" i="4"/>
  <c r="W22" i="4"/>
  <c r="V22" i="4"/>
  <c r="U22" i="4"/>
  <c r="AA22" i="4" s="1"/>
  <c r="Y21" i="4"/>
  <c r="X21" i="4"/>
  <c r="W21" i="4"/>
  <c r="V21" i="4"/>
  <c r="U21" i="4"/>
  <c r="AA21" i="4" s="1"/>
  <c r="Y20" i="4"/>
  <c r="X20" i="4"/>
  <c r="W20" i="4"/>
  <c r="V20" i="4"/>
  <c r="U20" i="4"/>
  <c r="AA20" i="4" s="1"/>
  <c r="Y19" i="4"/>
  <c r="X19" i="4"/>
  <c r="W19" i="4"/>
  <c r="V19" i="4"/>
  <c r="U19" i="4"/>
  <c r="AA19" i="4" s="1"/>
  <c r="Y18" i="4"/>
  <c r="X18" i="4"/>
  <c r="W18" i="4"/>
  <c r="V18" i="4"/>
  <c r="U18" i="4"/>
  <c r="AA18" i="4" s="1"/>
  <c r="Y28" i="3"/>
  <c r="X28" i="3"/>
  <c r="W28" i="3"/>
  <c r="V28" i="3"/>
  <c r="U28" i="3"/>
  <c r="AA28" i="3" s="1"/>
  <c r="Y27" i="3"/>
  <c r="X27" i="3"/>
  <c r="W27" i="3"/>
  <c r="V27" i="3"/>
  <c r="U27" i="3"/>
  <c r="AA27" i="3" s="1"/>
  <c r="Y26" i="3"/>
  <c r="X26" i="3"/>
  <c r="W26" i="3"/>
  <c r="V26" i="3"/>
  <c r="U26" i="3"/>
  <c r="AA26" i="3" s="1"/>
  <c r="Y25" i="3"/>
  <c r="X25" i="3"/>
  <c r="W25" i="3"/>
  <c r="V25" i="3"/>
  <c r="U25" i="3"/>
  <c r="AA25" i="3" s="1"/>
  <c r="Y24" i="3"/>
  <c r="X24" i="3"/>
  <c r="W24" i="3"/>
  <c r="V24" i="3"/>
  <c r="U24" i="3"/>
  <c r="AA24" i="3" s="1"/>
  <c r="Y23" i="3"/>
  <c r="X23" i="3"/>
  <c r="W23" i="3"/>
  <c r="V23" i="3"/>
  <c r="U23" i="3"/>
  <c r="AA23" i="3" s="1"/>
  <c r="Y22" i="3"/>
  <c r="X22" i="3"/>
  <c r="W22" i="3"/>
  <c r="V22" i="3"/>
  <c r="U22" i="3"/>
  <c r="AA22" i="3" s="1"/>
  <c r="Y21" i="3"/>
  <c r="X21" i="3"/>
  <c r="W21" i="3"/>
  <c r="V21" i="3"/>
  <c r="U21" i="3"/>
  <c r="AA21" i="3" s="1"/>
  <c r="Y20" i="3"/>
  <c r="X20" i="3"/>
  <c r="W20" i="3"/>
  <c r="V20" i="3"/>
  <c r="U20" i="3"/>
  <c r="AA20" i="3" s="1"/>
  <c r="Y19" i="3"/>
  <c r="X19" i="3"/>
  <c r="W19" i="3"/>
  <c r="V19" i="3"/>
  <c r="U19" i="3"/>
  <c r="AA19" i="3" s="1"/>
  <c r="Y18" i="3"/>
  <c r="X18" i="3"/>
  <c r="W18" i="3"/>
  <c r="V18" i="3"/>
  <c r="U18" i="3"/>
  <c r="AA18" i="3" s="1"/>
  <c r="Y19" i="2"/>
  <c r="Y20" i="2"/>
  <c r="Y21" i="2"/>
  <c r="Y22" i="2"/>
  <c r="Y23" i="2"/>
  <c r="Y24" i="2"/>
  <c r="Y25" i="2"/>
  <c r="Y26" i="2"/>
  <c r="Y27" i="2"/>
  <c r="Y28" i="2"/>
  <c r="X19" i="2"/>
  <c r="X20" i="2"/>
  <c r="X21" i="2"/>
  <c r="X22" i="2"/>
  <c r="X23" i="2"/>
  <c r="X24" i="2"/>
  <c r="X25" i="2"/>
  <c r="X26" i="2"/>
  <c r="X27" i="2"/>
  <c r="X28" i="2"/>
  <c r="W19" i="2"/>
  <c r="W20" i="2"/>
  <c r="W21" i="2"/>
  <c r="W22" i="2"/>
  <c r="W23" i="2"/>
  <c r="W24" i="2"/>
  <c r="W25" i="2"/>
  <c r="W26" i="2"/>
  <c r="W27" i="2"/>
  <c r="W28" i="2"/>
  <c r="V19" i="2"/>
  <c r="V20" i="2"/>
  <c r="V21" i="2"/>
  <c r="V22" i="2"/>
  <c r="V23" i="2"/>
  <c r="V24" i="2"/>
  <c r="AA24" i="2" s="1"/>
  <c r="V25" i="2"/>
  <c r="V26" i="2"/>
  <c r="V27" i="2"/>
  <c r="V28" i="2"/>
  <c r="U20" i="2"/>
  <c r="U21" i="2"/>
  <c r="U22" i="2"/>
  <c r="U23" i="2"/>
  <c r="U24" i="2"/>
  <c r="U25" i="2"/>
  <c r="U26" i="2"/>
  <c r="U27" i="2"/>
  <c r="U28" i="2"/>
  <c r="AA26" i="2"/>
  <c r="AA25" i="2"/>
  <c r="AA22" i="2"/>
  <c r="AA21" i="2"/>
  <c r="AA18" i="2"/>
  <c r="Y14" i="8"/>
  <c r="X14" i="8"/>
  <c r="W14" i="8"/>
  <c r="V14" i="8"/>
  <c r="U14" i="8"/>
  <c r="AA14" i="8" s="1"/>
  <c r="Y13" i="8"/>
  <c r="X13" i="8"/>
  <c r="W13" i="8"/>
  <c r="V13" i="8"/>
  <c r="U13" i="8"/>
  <c r="AA13" i="8" s="1"/>
  <c r="Y12" i="8"/>
  <c r="X12" i="8"/>
  <c r="W12" i="8"/>
  <c r="V12" i="8"/>
  <c r="U12" i="8"/>
  <c r="AA12" i="8" s="1"/>
  <c r="Y11" i="8"/>
  <c r="X11" i="8"/>
  <c r="W11" i="8"/>
  <c r="V11" i="8"/>
  <c r="U11" i="8"/>
  <c r="AA11" i="8" s="1"/>
  <c r="Y10" i="8"/>
  <c r="X10" i="8"/>
  <c r="W10" i="8"/>
  <c r="V10" i="8"/>
  <c r="U10" i="8"/>
  <c r="AA10" i="8" s="1"/>
  <c r="Y9" i="8"/>
  <c r="X9" i="8"/>
  <c r="W9" i="8"/>
  <c r="V9" i="8"/>
  <c r="U9" i="8"/>
  <c r="AA9" i="8" s="1"/>
  <c r="Y8" i="8"/>
  <c r="X8" i="8"/>
  <c r="W8" i="8"/>
  <c r="V8" i="8"/>
  <c r="U8" i="8"/>
  <c r="AA8" i="8" s="1"/>
  <c r="Y7" i="8"/>
  <c r="X7" i="8"/>
  <c r="W7" i="8"/>
  <c r="V7" i="8"/>
  <c r="U7" i="8"/>
  <c r="AA7" i="8" s="1"/>
  <c r="Y6" i="8"/>
  <c r="X6" i="8"/>
  <c r="W6" i="8"/>
  <c r="V6" i="8"/>
  <c r="U6" i="8"/>
  <c r="AA6" i="8" s="1"/>
  <c r="Y5" i="8"/>
  <c r="X5" i="8"/>
  <c r="W5" i="8"/>
  <c r="V5" i="8"/>
  <c r="U5" i="8"/>
  <c r="AA5" i="8" s="1"/>
  <c r="Y4" i="8"/>
  <c r="X4" i="8"/>
  <c r="W4" i="8"/>
  <c r="V4" i="8"/>
  <c r="U4" i="8"/>
  <c r="AA4" i="8" s="1"/>
  <c r="Y14" i="7"/>
  <c r="X14" i="7"/>
  <c r="W14" i="7"/>
  <c r="V14" i="7"/>
  <c r="U14" i="7"/>
  <c r="AA14" i="7" s="1"/>
  <c r="Y13" i="7"/>
  <c r="X13" i="7"/>
  <c r="W13" i="7"/>
  <c r="V13" i="7"/>
  <c r="U13" i="7"/>
  <c r="AA13" i="7" s="1"/>
  <c r="Y12" i="7"/>
  <c r="X12" i="7"/>
  <c r="W12" i="7"/>
  <c r="V12" i="7"/>
  <c r="U12" i="7"/>
  <c r="AA12" i="7" s="1"/>
  <c r="Y11" i="7"/>
  <c r="X11" i="7"/>
  <c r="W11" i="7"/>
  <c r="V11" i="7"/>
  <c r="U11" i="7"/>
  <c r="AA11" i="7" s="1"/>
  <c r="Y10" i="7"/>
  <c r="X10" i="7"/>
  <c r="W10" i="7"/>
  <c r="V10" i="7"/>
  <c r="U10" i="7"/>
  <c r="AA10" i="7" s="1"/>
  <c r="Y9" i="7"/>
  <c r="X9" i="7"/>
  <c r="W9" i="7"/>
  <c r="V9" i="7"/>
  <c r="U9" i="7"/>
  <c r="AA9" i="7" s="1"/>
  <c r="Y8" i="7"/>
  <c r="X8" i="7"/>
  <c r="W8" i="7"/>
  <c r="V8" i="7"/>
  <c r="U8" i="7"/>
  <c r="AA8" i="7" s="1"/>
  <c r="Y7" i="7"/>
  <c r="X7" i="7"/>
  <c r="W7" i="7"/>
  <c r="V7" i="7"/>
  <c r="U7" i="7"/>
  <c r="AA7" i="7" s="1"/>
  <c r="Y6" i="7"/>
  <c r="X6" i="7"/>
  <c r="W6" i="7"/>
  <c r="V6" i="7"/>
  <c r="U6" i="7"/>
  <c r="AA6" i="7" s="1"/>
  <c r="Y5" i="7"/>
  <c r="X5" i="7"/>
  <c r="W5" i="7"/>
  <c r="V5" i="7"/>
  <c r="U5" i="7"/>
  <c r="AA5" i="7" s="1"/>
  <c r="Y4" i="7"/>
  <c r="X4" i="7"/>
  <c r="W4" i="7"/>
  <c r="V4" i="7"/>
  <c r="U4" i="7"/>
  <c r="AA4" i="7" s="1"/>
  <c r="Y14" i="6"/>
  <c r="X14" i="6"/>
  <c r="W14" i="6"/>
  <c r="V14" i="6"/>
  <c r="U14" i="6"/>
  <c r="AA14" i="6" s="1"/>
  <c r="Y13" i="6"/>
  <c r="X13" i="6"/>
  <c r="W13" i="6"/>
  <c r="V13" i="6"/>
  <c r="U13" i="6"/>
  <c r="AA13" i="6" s="1"/>
  <c r="Y12" i="6"/>
  <c r="X12" i="6"/>
  <c r="W12" i="6"/>
  <c r="V12" i="6"/>
  <c r="U12" i="6"/>
  <c r="AA12" i="6" s="1"/>
  <c r="Y11" i="6"/>
  <c r="X11" i="6"/>
  <c r="W11" i="6"/>
  <c r="V11" i="6"/>
  <c r="U11" i="6"/>
  <c r="AA11" i="6" s="1"/>
  <c r="Y10" i="6"/>
  <c r="X10" i="6"/>
  <c r="W10" i="6"/>
  <c r="V10" i="6"/>
  <c r="U10" i="6"/>
  <c r="AA10" i="6" s="1"/>
  <c r="Y9" i="6"/>
  <c r="X9" i="6"/>
  <c r="W9" i="6"/>
  <c r="V9" i="6"/>
  <c r="U9" i="6"/>
  <c r="AA9" i="6" s="1"/>
  <c r="Y8" i="6"/>
  <c r="X8" i="6"/>
  <c r="W8" i="6"/>
  <c r="V8" i="6"/>
  <c r="U8" i="6"/>
  <c r="AA8" i="6" s="1"/>
  <c r="Y7" i="6"/>
  <c r="X7" i="6"/>
  <c r="W7" i="6"/>
  <c r="V7" i="6"/>
  <c r="U7" i="6"/>
  <c r="AA7" i="6" s="1"/>
  <c r="Y6" i="6"/>
  <c r="X6" i="6"/>
  <c r="W6" i="6"/>
  <c r="V6" i="6"/>
  <c r="U6" i="6"/>
  <c r="AA6" i="6" s="1"/>
  <c r="Y5" i="6"/>
  <c r="X5" i="6"/>
  <c r="W5" i="6"/>
  <c r="V5" i="6"/>
  <c r="U5" i="6"/>
  <c r="AA5" i="6" s="1"/>
  <c r="Y4" i="6"/>
  <c r="X4" i="6"/>
  <c r="W4" i="6"/>
  <c r="V4" i="6"/>
  <c r="U4" i="6"/>
  <c r="AA4" i="6" s="1"/>
  <c r="Y14" i="5"/>
  <c r="X14" i="5"/>
  <c r="W14" i="5"/>
  <c r="V14" i="5"/>
  <c r="AA14" i="5" s="1"/>
  <c r="AB14" i="5" s="1"/>
  <c r="U14" i="5"/>
  <c r="Z14" i="5" s="1"/>
  <c r="Y13" i="5"/>
  <c r="X13" i="5"/>
  <c r="W13" i="5"/>
  <c r="V13" i="5"/>
  <c r="AA13" i="5" s="1"/>
  <c r="U13" i="5"/>
  <c r="Z13" i="5" s="1"/>
  <c r="Y12" i="5"/>
  <c r="X12" i="5"/>
  <c r="W12" i="5"/>
  <c r="V12" i="5"/>
  <c r="AA12" i="5" s="1"/>
  <c r="U12" i="5"/>
  <c r="Z12" i="5" s="1"/>
  <c r="Y11" i="5"/>
  <c r="X11" i="5"/>
  <c r="W11" i="5"/>
  <c r="V11" i="5"/>
  <c r="AA11" i="5" s="1"/>
  <c r="U11" i="5"/>
  <c r="Z11" i="5" s="1"/>
  <c r="Y10" i="5"/>
  <c r="X10" i="5"/>
  <c r="W10" i="5"/>
  <c r="V10" i="5"/>
  <c r="Z10" i="5" s="1"/>
  <c r="U10" i="5"/>
  <c r="Y9" i="5"/>
  <c r="X9" i="5"/>
  <c r="W9" i="5"/>
  <c r="V9" i="5"/>
  <c r="AA9" i="5" s="1"/>
  <c r="U9" i="5"/>
  <c r="Y8" i="5"/>
  <c r="X8" i="5"/>
  <c r="W8" i="5"/>
  <c r="V8" i="5"/>
  <c r="Z8" i="5" s="1"/>
  <c r="U8" i="5"/>
  <c r="Y7" i="5"/>
  <c r="X7" i="5"/>
  <c r="W7" i="5"/>
  <c r="V7" i="5"/>
  <c r="AA7" i="5" s="1"/>
  <c r="U7" i="5"/>
  <c r="Y6" i="5"/>
  <c r="X6" i="5"/>
  <c r="W6" i="5"/>
  <c r="V6" i="5"/>
  <c r="Z6" i="5" s="1"/>
  <c r="U6" i="5"/>
  <c r="Y5" i="5"/>
  <c r="X5" i="5"/>
  <c r="W5" i="5"/>
  <c r="V5" i="5"/>
  <c r="AA5" i="5" s="1"/>
  <c r="U5" i="5"/>
  <c r="Y4" i="5"/>
  <c r="X4" i="5"/>
  <c r="W4" i="5"/>
  <c r="V4" i="5"/>
  <c r="Z4" i="5" s="1"/>
  <c r="U4" i="5"/>
  <c r="Y14" i="4"/>
  <c r="X14" i="4"/>
  <c r="W14" i="4"/>
  <c r="V14" i="4"/>
  <c r="U14" i="4"/>
  <c r="AA14" i="4" s="1"/>
  <c r="Y13" i="4"/>
  <c r="X13" i="4"/>
  <c r="W13" i="4"/>
  <c r="V13" i="4"/>
  <c r="U13" i="4"/>
  <c r="AA13" i="4" s="1"/>
  <c r="Y12" i="4"/>
  <c r="X12" i="4"/>
  <c r="W12" i="4"/>
  <c r="V12" i="4"/>
  <c r="U12" i="4"/>
  <c r="AA12" i="4" s="1"/>
  <c r="Y11" i="4"/>
  <c r="X11" i="4"/>
  <c r="W11" i="4"/>
  <c r="V11" i="4"/>
  <c r="U11" i="4"/>
  <c r="AA11" i="4" s="1"/>
  <c r="Y10" i="4"/>
  <c r="X10" i="4"/>
  <c r="W10" i="4"/>
  <c r="V10" i="4"/>
  <c r="U10" i="4"/>
  <c r="AA10" i="4" s="1"/>
  <c r="Y9" i="4"/>
  <c r="X9" i="4"/>
  <c r="W9" i="4"/>
  <c r="V9" i="4"/>
  <c r="U9" i="4"/>
  <c r="AA9" i="4" s="1"/>
  <c r="Y8" i="4"/>
  <c r="X8" i="4"/>
  <c r="W8" i="4"/>
  <c r="V8" i="4"/>
  <c r="U8" i="4"/>
  <c r="AA8" i="4" s="1"/>
  <c r="Y7" i="4"/>
  <c r="X7" i="4"/>
  <c r="W7" i="4"/>
  <c r="V7" i="4"/>
  <c r="U7" i="4"/>
  <c r="AA7" i="4" s="1"/>
  <c r="Y6" i="4"/>
  <c r="X6" i="4"/>
  <c r="W6" i="4"/>
  <c r="V6" i="4"/>
  <c r="U6" i="4"/>
  <c r="AA6" i="4" s="1"/>
  <c r="Y5" i="4"/>
  <c r="X5" i="4"/>
  <c r="W5" i="4"/>
  <c r="V5" i="4"/>
  <c r="U5" i="4"/>
  <c r="AA5" i="4" s="1"/>
  <c r="Y4" i="4"/>
  <c r="X4" i="4"/>
  <c r="W4" i="4"/>
  <c r="V4" i="4"/>
  <c r="U4" i="4"/>
  <c r="AA4" i="4" s="1"/>
  <c r="Y14" i="3"/>
  <c r="X14" i="3"/>
  <c r="W14" i="3"/>
  <c r="V14" i="3"/>
  <c r="U14" i="3"/>
  <c r="AA14" i="3" s="1"/>
  <c r="Y13" i="3"/>
  <c r="X13" i="3"/>
  <c r="W13" i="3"/>
  <c r="V13" i="3"/>
  <c r="U13" i="3"/>
  <c r="AA13" i="3" s="1"/>
  <c r="Y12" i="3"/>
  <c r="X12" i="3"/>
  <c r="W12" i="3"/>
  <c r="V12" i="3"/>
  <c r="U12" i="3"/>
  <c r="AA12" i="3" s="1"/>
  <c r="Y11" i="3"/>
  <c r="X11" i="3"/>
  <c r="W11" i="3"/>
  <c r="V11" i="3"/>
  <c r="U11" i="3"/>
  <c r="AA11" i="3" s="1"/>
  <c r="Y10" i="3"/>
  <c r="X10" i="3"/>
  <c r="W10" i="3"/>
  <c r="V10" i="3"/>
  <c r="U10" i="3"/>
  <c r="AA10" i="3" s="1"/>
  <c r="Y9" i="3"/>
  <c r="X9" i="3"/>
  <c r="W9" i="3"/>
  <c r="V9" i="3"/>
  <c r="U9" i="3"/>
  <c r="AA9" i="3" s="1"/>
  <c r="Y8" i="3"/>
  <c r="X8" i="3"/>
  <c r="W8" i="3"/>
  <c r="V8" i="3"/>
  <c r="U8" i="3"/>
  <c r="AA8" i="3" s="1"/>
  <c r="Y7" i="3"/>
  <c r="X7" i="3"/>
  <c r="W7" i="3"/>
  <c r="V7" i="3"/>
  <c r="U7" i="3"/>
  <c r="AA7" i="3" s="1"/>
  <c r="Y6" i="3"/>
  <c r="X6" i="3"/>
  <c r="W6" i="3"/>
  <c r="V6" i="3"/>
  <c r="U6" i="3"/>
  <c r="AA6" i="3" s="1"/>
  <c r="Y5" i="3"/>
  <c r="X5" i="3"/>
  <c r="W5" i="3"/>
  <c r="V5" i="3"/>
  <c r="U5" i="3"/>
  <c r="AA5" i="3" s="1"/>
  <c r="Y4" i="3"/>
  <c r="X4" i="3"/>
  <c r="W4" i="3"/>
  <c r="V4" i="3"/>
  <c r="U4" i="3"/>
  <c r="AA4" i="3" s="1"/>
  <c r="Z5" i="2"/>
  <c r="AB5" i="2" s="1"/>
  <c r="Z6" i="2"/>
  <c r="Z7" i="2"/>
  <c r="AB7" i="2" s="1"/>
  <c r="Z8" i="2"/>
  <c r="Z9" i="2"/>
  <c r="Z10" i="2"/>
  <c r="AB10" i="2" s="1"/>
  <c r="Z11" i="2"/>
  <c r="Z12" i="2"/>
  <c r="AB12" i="2" s="1"/>
  <c r="Z13" i="2"/>
  <c r="AB13" i="2" s="1"/>
  <c r="Z14" i="2"/>
  <c r="Z4" i="2"/>
  <c r="AB4" i="2" s="1"/>
  <c r="AA14" i="2"/>
  <c r="AA13" i="2"/>
  <c r="AA12" i="2"/>
  <c r="AA11" i="2"/>
  <c r="AA10" i="2"/>
  <c r="AA9" i="2"/>
  <c r="AA8" i="2"/>
  <c r="AB8" i="2" s="1"/>
  <c r="AA7" i="2"/>
  <c r="AA6" i="2"/>
  <c r="AA5" i="2"/>
  <c r="AA4" i="2"/>
  <c r="Y14" i="2"/>
  <c r="Y13" i="2"/>
  <c r="Y12" i="2"/>
  <c r="Y11" i="2"/>
  <c r="Y10" i="2"/>
  <c r="Y9" i="2"/>
  <c r="Y8" i="2"/>
  <c r="Y7" i="2"/>
  <c r="Y6" i="2"/>
  <c r="Y5" i="2"/>
  <c r="X14" i="2"/>
  <c r="X13" i="2"/>
  <c r="X12" i="2"/>
  <c r="X11" i="2"/>
  <c r="X10" i="2"/>
  <c r="X9" i="2"/>
  <c r="X8" i="2"/>
  <c r="X7" i="2"/>
  <c r="X6" i="2"/>
  <c r="X5" i="2"/>
  <c r="W14" i="2"/>
  <c r="W13" i="2"/>
  <c r="W12" i="2"/>
  <c r="W11" i="2"/>
  <c r="W10" i="2"/>
  <c r="W9" i="2"/>
  <c r="W8" i="2"/>
  <c r="W7" i="2"/>
  <c r="W6" i="2"/>
  <c r="W5" i="2"/>
  <c r="V14" i="2"/>
  <c r="V13" i="2"/>
  <c r="V12" i="2"/>
  <c r="V11" i="2"/>
  <c r="V10" i="2"/>
  <c r="V9" i="2"/>
  <c r="V8" i="2"/>
  <c r="V7" i="2"/>
  <c r="V6" i="2"/>
  <c r="V5" i="2"/>
  <c r="U14" i="2"/>
  <c r="U13" i="2"/>
  <c r="U12" i="2"/>
  <c r="U11" i="2"/>
  <c r="U10" i="2"/>
  <c r="U9" i="2"/>
  <c r="U8" i="2"/>
  <c r="U7" i="2"/>
  <c r="U6" i="2"/>
  <c r="U5" i="2"/>
  <c r="AJ17" i="1"/>
  <c r="AJ18" i="1"/>
  <c r="AJ19" i="1"/>
  <c r="AJ20" i="1"/>
  <c r="AJ21" i="1"/>
  <c r="AJ16" i="1"/>
  <c r="AI17" i="1"/>
  <c r="AI18" i="1"/>
  <c r="AI19" i="1"/>
  <c r="AI20" i="1"/>
  <c r="AI21" i="1"/>
  <c r="AI16" i="1"/>
  <c r="AJ6" i="1"/>
  <c r="AJ7" i="1"/>
  <c r="AJ8" i="1"/>
  <c r="AJ9" i="1"/>
  <c r="AJ10" i="1"/>
  <c r="AJ5" i="1"/>
  <c r="AI6" i="1"/>
  <c r="AI7" i="1"/>
  <c r="AI8" i="1"/>
  <c r="AI9" i="1"/>
  <c r="AI10" i="1"/>
  <c r="AI5" i="1"/>
  <c r="AA6" i="1"/>
  <c r="AA7" i="1"/>
  <c r="AA8" i="1"/>
  <c r="AA9" i="1"/>
  <c r="AA10" i="1"/>
  <c r="AA5" i="1"/>
  <c r="Z6" i="1"/>
  <c r="Z7" i="1"/>
  <c r="Z8" i="1"/>
  <c r="Z9" i="1"/>
  <c r="Z10" i="1"/>
  <c r="Z5" i="1"/>
  <c r="R38" i="1"/>
  <c r="R39" i="1"/>
  <c r="R40" i="1"/>
  <c r="R41" i="1"/>
  <c r="R42" i="1"/>
  <c r="R37" i="1"/>
  <c r="Q38" i="1"/>
  <c r="Q39" i="1"/>
  <c r="Q40" i="1"/>
  <c r="Q41" i="1"/>
  <c r="Q42" i="1"/>
  <c r="Q37" i="1"/>
  <c r="R32" i="1"/>
  <c r="R28" i="1"/>
  <c r="R29" i="1"/>
  <c r="R30" i="1"/>
  <c r="R31" i="1"/>
  <c r="R27" i="1"/>
  <c r="Q28" i="1"/>
  <c r="Q29" i="1"/>
  <c r="Q30" i="1"/>
  <c r="Q31" i="1"/>
  <c r="Q32" i="1"/>
  <c r="Q27" i="1"/>
  <c r="R17" i="1"/>
  <c r="R18" i="1"/>
  <c r="R19" i="1"/>
  <c r="R20" i="1"/>
  <c r="R21" i="1"/>
  <c r="R16" i="1"/>
  <c r="Q17" i="1"/>
  <c r="Q18" i="1"/>
  <c r="Q19" i="1"/>
  <c r="Q20" i="1"/>
  <c r="Q21" i="1"/>
  <c r="Q16" i="1"/>
  <c r="R6" i="1"/>
  <c r="R7" i="1"/>
  <c r="R8" i="1"/>
  <c r="R9" i="1"/>
  <c r="R10" i="1"/>
  <c r="R5" i="1"/>
  <c r="Q6" i="1"/>
  <c r="Q7" i="1"/>
  <c r="Q8" i="1"/>
  <c r="Q9" i="1"/>
  <c r="Q10" i="1"/>
  <c r="Q5" i="1"/>
  <c r="I28" i="1"/>
  <c r="I29" i="1"/>
  <c r="I30" i="1"/>
  <c r="I31" i="1"/>
  <c r="I32" i="1"/>
  <c r="I27" i="1"/>
  <c r="H28" i="1"/>
  <c r="H29" i="1"/>
  <c r="H30" i="1"/>
  <c r="H31" i="1"/>
  <c r="H32" i="1"/>
  <c r="H27" i="1"/>
  <c r="I17" i="1"/>
  <c r="I18" i="1"/>
  <c r="I19" i="1"/>
  <c r="I20" i="1"/>
  <c r="I21" i="1"/>
  <c r="I16" i="1"/>
  <c r="H17" i="1"/>
  <c r="H18" i="1"/>
  <c r="H19" i="1"/>
  <c r="H20" i="1"/>
  <c r="H21" i="1"/>
  <c r="H16" i="1"/>
  <c r="H5" i="1"/>
  <c r="I6" i="1"/>
  <c r="I7" i="1"/>
  <c r="I8" i="1"/>
  <c r="I9" i="1"/>
  <c r="I10" i="1"/>
  <c r="H6" i="1"/>
  <c r="H7" i="1"/>
  <c r="H8" i="1"/>
  <c r="H9" i="1"/>
  <c r="H10" i="1"/>
  <c r="I5" i="1"/>
  <c r="AL11" i="8" l="1"/>
  <c r="AL8" i="8"/>
  <c r="AL5" i="8"/>
  <c r="AL10" i="8"/>
  <c r="AJ4" i="8"/>
  <c r="AL4" i="8" s="1"/>
  <c r="AJ5" i="8"/>
  <c r="AJ6" i="8"/>
  <c r="AL6" i="8" s="1"/>
  <c r="AJ7" i="8"/>
  <c r="AL7" i="8" s="1"/>
  <c r="AJ8" i="8"/>
  <c r="AJ9" i="8"/>
  <c r="AL9" i="8" s="1"/>
  <c r="AJ10" i="8"/>
  <c r="AJ11" i="8"/>
  <c r="AJ12" i="8"/>
  <c r="AL12" i="8" s="1"/>
  <c r="AJ13" i="8"/>
  <c r="AL13" i="8" s="1"/>
  <c r="AJ14" i="8"/>
  <c r="AL14" i="8" s="1"/>
  <c r="AL11" i="7"/>
  <c r="AL8" i="7"/>
  <c r="AL5" i="7"/>
  <c r="AJ4" i="7"/>
  <c r="AL4" i="7" s="1"/>
  <c r="AJ5" i="7"/>
  <c r="AJ6" i="7"/>
  <c r="AL6" i="7" s="1"/>
  <c r="AJ7" i="7"/>
  <c r="AL7" i="7" s="1"/>
  <c r="AJ8" i="7"/>
  <c r="AJ9" i="7"/>
  <c r="AL9" i="7" s="1"/>
  <c r="AJ10" i="7"/>
  <c r="AL10" i="7" s="1"/>
  <c r="AJ11" i="7"/>
  <c r="AJ12" i="7"/>
  <c r="AL12" i="7" s="1"/>
  <c r="AJ13" i="7"/>
  <c r="AL13" i="7" s="1"/>
  <c r="AL7" i="6"/>
  <c r="AL4" i="6"/>
  <c r="AL9" i="6"/>
  <c r="AL8" i="6"/>
  <c r="AL10" i="6"/>
  <c r="AJ14" i="6"/>
  <c r="AL14" i="6" s="1"/>
  <c r="AL13" i="10"/>
  <c r="AL10" i="10"/>
  <c r="AJ4" i="10"/>
  <c r="AL4" i="10" s="1"/>
  <c r="AJ5" i="10"/>
  <c r="AL5" i="10" s="1"/>
  <c r="AJ6" i="10"/>
  <c r="AL6" i="10" s="1"/>
  <c r="AJ7" i="10"/>
  <c r="AL7" i="10" s="1"/>
  <c r="AJ8" i="10"/>
  <c r="AL8" i="10" s="1"/>
  <c r="AJ9" i="10"/>
  <c r="AL9" i="10" s="1"/>
  <c r="AJ10" i="10"/>
  <c r="AJ11" i="10"/>
  <c r="AL11" i="10" s="1"/>
  <c r="AJ12" i="10"/>
  <c r="AL12" i="10" s="1"/>
  <c r="AJ13" i="10"/>
  <c r="AJ14" i="10"/>
  <c r="AL14" i="10" s="1"/>
  <c r="AL4" i="5"/>
  <c r="AL7" i="5"/>
  <c r="AL6" i="5"/>
  <c r="AL8" i="5"/>
  <c r="AL10" i="5"/>
  <c r="AJ14" i="5"/>
  <c r="AL14" i="5" s="1"/>
  <c r="AL7" i="4"/>
  <c r="AL5" i="4"/>
  <c r="AL10" i="4"/>
  <c r="AJ4" i="4"/>
  <c r="AL4" i="4" s="1"/>
  <c r="AJ5" i="4"/>
  <c r="AJ6" i="4"/>
  <c r="AL6" i="4" s="1"/>
  <c r="AJ7" i="4"/>
  <c r="AJ8" i="4"/>
  <c r="AL8" i="4" s="1"/>
  <c r="AJ9" i="4"/>
  <c r="AL9" i="4" s="1"/>
  <c r="AJ10" i="4"/>
  <c r="AJ11" i="4"/>
  <c r="AL11" i="4" s="1"/>
  <c r="AJ12" i="4"/>
  <c r="AL12" i="4" s="1"/>
  <c r="AJ13" i="4"/>
  <c r="AL13" i="4" s="1"/>
  <c r="AJ14" i="4"/>
  <c r="AL14" i="4" s="1"/>
  <c r="AL11" i="3"/>
  <c r="AL5" i="3"/>
  <c r="AL13" i="3"/>
  <c r="AL10" i="3"/>
  <c r="AJ4" i="3"/>
  <c r="AL4" i="3" s="1"/>
  <c r="AJ5" i="3"/>
  <c r="AJ6" i="3"/>
  <c r="AL6" i="3" s="1"/>
  <c r="AJ7" i="3"/>
  <c r="AL7" i="3" s="1"/>
  <c r="AJ8" i="3"/>
  <c r="AL8" i="3" s="1"/>
  <c r="AJ9" i="3"/>
  <c r="AL9" i="3" s="1"/>
  <c r="AJ10" i="3"/>
  <c r="AJ11" i="3"/>
  <c r="AJ12" i="3"/>
  <c r="AL12" i="3" s="1"/>
  <c r="AJ13" i="3"/>
  <c r="AJ14" i="3"/>
  <c r="AL14" i="3" s="1"/>
  <c r="AJ9" i="2"/>
  <c r="AL6" i="2"/>
  <c r="AK9" i="2"/>
  <c r="AL9" i="2" s="1"/>
  <c r="AK8" i="2"/>
  <c r="AL8" i="2" s="1"/>
  <c r="AJ12" i="2"/>
  <c r="AJ11" i="2"/>
  <c r="AL7" i="2"/>
  <c r="AJ10" i="2"/>
  <c r="AL5" i="2"/>
  <c r="AL14" i="2"/>
  <c r="AK11" i="2"/>
  <c r="AK12" i="2"/>
  <c r="AL12" i="2" s="1"/>
  <c r="AL13" i="2"/>
  <c r="AK10" i="2"/>
  <c r="AL4" i="2"/>
  <c r="AA39" i="10"/>
  <c r="AA40" i="10"/>
  <c r="AA7" i="10"/>
  <c r="AA5" i="10"/>
  <c r="AA13" i="10"/>
  <c r="AA24" i="10"/>
  <c r="AA35" i="10"/>
  <c r="AA11" i="10"/>
  <c r="AA22" i="10"/>
  <c r="AA33" i="10"/>
  <c r="AA41" i="10"/>
  <c r="AA4" i="10"/>
  <c r="AA12" i="10"/>
  <c r="AA23" i="10"/>
  <c r="AA34" i="10"/>
  <c r="AA6" i="10"/>
  <c r="AA14" i="10"/>
  <c r="AA25" i="10"/>
  <c r="AA36" i="10"/>
  <c r="AA8" i="10"/>
  <c r="AB8" i="10" s="1"/>
  <c r="AA19" i="10"/>
  <c r="AA27" i="10"/>
  <c r="AA38" i="10"/>
  <c r="Z4" i="10"/>
  <c r="AB4" i="10" s="1"/>
  <c r="Z5" i="10"/>
  <c r="Z6" i="10"/>
  <c r="Z7" i="10"/>
  <c r="Z8" i="10"/>
  <c r="Z9" i="10"/>
  <c r="AB9" i="10" s="1"/>
  <c r="Z10" i="10"/>
  <c r="AB10" i="10" s="1"/>
  <c r="Z11" i="10"/>
  <c r="Z12" i="10"/>
  <c r="Z13" i="10"/>
  <c r="Z14" i="10"/>
  <c r="Z18" i="10"/>
  <c r="AB18" i="10" s="1"/>
  <c r="Z19" i="10"/>
  <c r="Z20" i="10"/>
  <c r="AB20" i="10" s="1"/>
  <c r="Z21" i="10"/>
  <c r="AB21" i="10" s="1"/>
  <c r="Z22" i="10"/>
  <c r="Z23" i="10"/>
  <c r="Z24" i="10"/>
  <c r="Z25" i="10"/>
  <c r="Z26" i="10"/>
  <c r="AB26" i="10" s="1"/>
  <c r="Z27" i="10"/>
  <c r="Z28" i="10"/>
  <c r="AB28" i="10" s="1"/>
  <c r="Z32" i="10"/>
  <c r="AB32" i="10" s="1"/>
  <c r="Z33" i="10"/>
  <c r="AB33" i="10" s="1"/>
  <c r="Z34" i="10"/>
  <c r="Z35" i="10"/>
  <c r="Z36" i="10"/>
  <c r="Z37" i="10"/>
  <c r="AB37" i="10" s="1"/>
  <c r="Z38" i="10"/>
  <c r="Z39" i="10"/>
  <c r="AB39" i="10" s="1"/>
  <c r="Z40" i="10"/>
  <c r="AB40" i="10" s="1"/>
  <c r="Z41" i="10"/>
  <c r="Z42" i="10"/>
  <c r="AB42" i="10" s="1"/>
  <c r="Z32" i="8"/>
  <c r="AB32" i="8" s="1"/>
  <c r="Z33" i="8"/>
  <c r="AB33" i="8" s="1"/>
  <c r="Z34" i="8"/>
  <c r="AB34" i="8" s="1"/>
  <c r="Z35" i="8"/>
  <c r="AB35" i="8" s="1"/>
  <c r="Z36" i="8"/>
  <c r="AB36" i="8" s="1"/>
  <c r="Z37" i="8"/>
  <c r="AB37" i="8" s="1"/>
  <c r="Z38" i="8"/>
  <c r="AB38" i="8" s="1"/>
  <c r="Z39" i="8"/>
  <c r="AB39" i="8" s="1"/>
  <c r="Z40" i="8"/>
  <c r="AB40" i="8" s="1"/>
  <c r="Z41" i="8"/>
  <c r="AB41" i="8" s="1"/>
  <c r="Z42" i="8"/>
  <c r="AB42" i="8" s="1"/>
  <c r="Z32" i="7"/>
  <c r="AB32" i="7" s="1"/>
  <c r="Z33" i="7"/>
  <c r="AB33" i="7" s="1"/>
  <c r="Z34" i="7"/>
  <c r="AB34" i="7" s="1"/>
  <c r="Z35" i="7"/>
  <c r="AB35" i="7" s="1"/>
  <c r="Z36" i="7"/>
  <c r="AB36" i="7" s="1"/>
  <c r="Z37" i="7"/>
  <c r="AB37" i="7" s="1"/>
  <c r="Z38" i="7"/>
  <c r="AB38" i="7" s="1"/>
  <c r="Z39" i="7"/>
  <c r="AB39" i="7" s="1"/>
  <c r="Z40" i="7"/>
  <c r="AB40" i="7" s="1"/>
  <c r="Z41" i="7"/>
  <c r="AB41" i="7" s="1"/>
  <c r="Z42" i="7"/>
  <c r="AB42" i="7" s="1"/>
  <c r="Z32" i="6"/>
  <c r="AB32" i="6" s="1"/>
  <c r="Z33" i="6"/>
  <c r="AB33" i="6" s="1"/>
  <c r="Z34" i="6"/>
  <c r="AB34" i="6" s="1"/>
  <c r="Z35" i="6"/>
  <c r="AB35" i="6" s="1"/>
  <c r="Z36" i="6"/>
  <c r="AB36" i="6" s="1"/>
  <c r="Z37" i="6"/>
  <c r="AB37" i="6" s="1"/>
  <c r="Z38" i="6"/>
  <c r="AB38" i="6" s="1"/>
  <c r="Z39" i="6"/>
  <c r="AB39" i="6" s="1"/>
  <c r="Z40" i="6"/>
  <c r="AB40" i="6" s="1"/>
  <c r="Z41" i="6"/>
  <c r="AB41" i="6" s="1"/>
  <c r="Z42" i="6"/>
  <c r="AB42" i="6" s="1"/>
  <c r="Z32" i="5"/>
  <c r="AB32" i="5" s="1"/>
  <c r="Z33" i="5"/>
  <c r="AB33" i="5" s="1"/>
  <c r="Z34" i="5"/>
  <c r="AB34" i="5" s="1"/>
  <c r="Z35" i="5"/>
  <c r="AB35" i="5" s="1"/>
  <c r="Z36" i="5"/>
  <c r="AB36" i="5" s="1"/>
  <c r="Z37" i="5"/>
  <c r="AB37" i="5" s="1"/>
  <c r="Z38" i="5"/>
  <c r="AB38" i="5" s="1"/>
  <c r="Z39" i="5"/>
  <c r="AB39" i="5" s="1"/>
  <c r="Z40" i="5"/>
  <c r="AB40" i="5" s="1"/>
  <c r="Z41" i="5"/>
  <c r="AB41" i="5" s="1"/>
  <c r="Z42" i="5"/>
  <c r="AB42" i="5" s="1"/>
  <c r="Z32" i="4"/>
  <c r="AB32" i="4" s="1"/>
  <c r="Z33" i="4"/>
  <c r="AB33" i="4" s="1"/>
  <c r="Z34" i="4"/>
  <c r="AB34" i="4" s="1"/>
  <c r="Z35" i="4"/>
  <c r="AB35" i="4" s="1"/>
  <c r="Z36" i="4"/>
  <c r="AB36" i="4" s="1"/>
  <c r="Z37" i="4"/>
  <c r="AB37" i="4" s="1"/>
  <c r="Z38" i="4"/>
  <c r="AB38" i="4" s="1"/>
  <c r="Z39" i="4"/>
  <c r="AB39" i="4" s="1"/>
  <c r="Z40" i="4"/>
  <c r="AB40" i="4" s="1"/>
  <c r="Z41" i="4"/>
  <c r="AB41" i="4" s="1"/>
  <c r="Z42" i="4"/>
  <c r="AB42" i="4" s="1"/>
  <c r="Z32" i="3"/>
  <c r="AB32" i="3" s="1"/>
  <c r="Z33" i="3"/>
  <c r="AB33" i="3" s="1"/>
  <c r="Z34" i="3"/>
  <c r="AB34" i="3" s="1"/>
  <c r="Z35" i="3"/>
  <c r="AB35" i="3" s="1"/>
  <c r="Z36" i="3"/>
  <c r="AB36" i="3" s="1"/>
  <c r="Z37" i="3"/>
  <c r="AB37" i="3" s="1"/>
  <c r="Z38" i="3"/>
  <c r="AB38" i="3" s="1"/>
  <c r="Z39" i="3"/>
  <c r="AB39" i="3" s="1"/>
  <c r="Z40" i="3"/>
  <c r="AB40" i="3" s="1"/>
  <c r="Z41" i="3"/>
  <c r="AB41" i="3" s="1"/>
  <c r="Z42" i="3"/>
  <c r="AB42" i="3" s="1"/>
  <c r="AB25" i="8"/>
  <c r="AB19" i="8"/>
  <c r="AB24" i="8"/>
  <c r="Z18" i="8"/>
  <c r="AB18" i="8" s="1"/>
  <c r="Z19" i="8"/>
  <c r="Z20" i="8"/>
  <c r="AB20" i="8" s="1"/>
  <c r="Z21" i="8"/>
  <c r="AB21" i="8" s="1"/>
  <c r="Z22" i="8"/>
  <c r="AB22" i="8" s="1"/>
  <c r="Z23" i="8"/>
  <c r="AB23" i="8" s="1"/>
  <c r="Z24" i="8"/>
  <c r="Z25" i="8"/>
  <c r="Z26" i="8"/>
  <c r="AB26" i="8" s="1"/>
  <c r="Z27" i="8"/>
  <c r="AB27" i="8" s="1"/>
  <c r="Z28" i="8"/>
  <c r="AB28" i="8" s="1"/>
  <c r="AB28" i="7"/>
  <c r="AB25" i="7"/>
  <c r="AB19" i="7"/>
  <c r="Z18" i="7"/>
  <c r="AB18" i="7" s="1"/>
  <c r="Z19" i="7"/>
  <c r="Z20" i="7"/>
  <c r="AB20" i="7" s="1"/>
  <c r="Z21" i="7"/>
  <c r="AB21" i="7" s="1"/>
  <c r="Z22" i="7"/>
  <c r="AB22" i="7" s="1"/>
  <c r="Z23" i="7"/>
  <c r="AB23" i="7" s="1"/>
  <c r="Z24" i="7"/>
  <c r="AB24" i="7" s="1"/>
  <c r="Z25" i="7"/>
  <c r="Z26" i="7"/>
  <c r="AB26" i="7" s="1"/>
  <c r="Z27" i="7"/>
  <c r="AB27" i="7" s="1"/>
  <c r="Z28" i="7"/>
  <c r="AB25" i="6"/>
  <c r="AB21" i="6"/>
  <c r="AB27" i="6"/>
  <c r="AB24" i="6"/>
  <c r="Z18" i="6"/>
  <c r="AB18" i="6" s="1"/>
  <c r="Z19" i="6"/>
  <c r="AB19" i="6" s="1"/>
  <c r="Z20" i="6"/>
  <c r="AB20" i="6" s="1"/>
  <c r="Z21" i="6"/>
  <c r="Z22" i="6"/>
  <c r="AB22" i="6" s="1"/>
  <c r="Z23" i="6"/>
  <c r="AB23" i="6" s="1"/>
  <c r="Z24" i="6"/>
  <c r="Z25" i="6"/>
  <c r="Z26" i="6"/>
  <c r="AB26" i="6" s="1"/>
  <c r="Z27" i="6"/>
  <c r="Z28" i="6"/>
  <c r="AB28" i="6" s="1"/>
  <c r="AB25" i="5"/>
  <c r="AB19" i="5"/>
  <c r="AB24" i="5"/>
  <c r="Z18" i="5"/>
  <c r="AB18" i="5" s="1"/>
  <c r="Z19" i="5"/>
  <c r="Z20" i="5"/>
  <c r="AB20" i="5" s="1"/>
  <c r="Z21" i="5"/>
  <c r="AB21" i="5" s="1"/>
  <c r="Z22" i="5"/>
  <c r="AB22" i="5" s="1"/>
  <c r="Z23" i="5"/>
  <c r="AB23" i="5" s="1"/>
  <c r="Z24" i="5"/>
  <c r="Z25" i="5"/>
  <c r="Z26" i="5"/>
  <c r="AB26" i="5" s="1"/>
  <c r="Z27" i="5"/>
  <c r="AB27" i="5" s="1"/>
  <c r="Z28" i="5"/>
  <c r="AB28" i="5" s="1"/>
  <c r="AB25" i="4"/>
  <c r="AB22" i="4"/>
  <c r="AB19" i="4"/>
  <c r="AB24" i="4"/>
  <c r="Z18" i="4"/>
  <c r="AB18" i="4" s="1"/>
  <c r="Z19" i="4"/>
  <c r="Z20" i="4"/>
  <c r="AB20" i="4" s="1"/>
  <c r="Z21" i="4"/>
  <c r="AB21" i="4" s="1"/>
  <c r="Z22" i="4"/>
  <c r="Z23" i="4"/>
  <c r="AB23" i="4" s="1"/>
  <c r="Z24" i="4"/>
  <c r="Z25" i="4"/>
  <c r="Z26" i="4"/>
  <c r="AB26" i="4" s="1"/>
  <c r="Z27" i="4"/>
  <c r="AB27" i="4" s="1"/>
  <c r="Z28" i="4"/>
  <c r="AB28" i="4" s="1"/>
  <c r="AB25" i="3"/>
  <c r="AB19" i="3"/>
  <c r="AB24" i="3"/>
  <c r="Z18" i="3"/>
  <c r="AB18" i="3" s="1"/>
  <c r="Z19" i="3"/>
  <c r="Z20" i="3"/>
  <c r="AB20" i="3" s="1"/>
  <c r="Z21" i="3"/>
  <c r="AB21" i="3" s="1"/>
  <c r="Z22" i="3"/>
  <c r="AB22" i="3" s="1"/>
  <c r="Z23" i="3"/>
  <c r="AB23" i="3" s="1"/>
  <c r="Z24" i="3"/>
  <c r="Z25" i="3"/>
  <c r="Z26" i="3"/>
  <c r="AB26" i="3" s="1"/>
  <c r="Z27" i="3"/>
  <c r="AB27" i="3" s="1"/>
  <c r="Z28" i="3"/>
  <c r="AB28" i="3" s="1"/>
  <c r="AA23" i="2"/>
  <c r="AA28" i="2"/>
  <c r="AA27" i="2"/>
  <c r="AA19" i="2"/>
  <c r="AA20" i="2"/>
  <c r="Z18" i="2"/>
  <c r="AB18" i="2" s="1"/>
  <c r="Z19" i="2"/>
  <c r="Z20" i="2"/>
  <c r="Z21" i="2"/>
  <c r="AB21" i="2" s="1"/>
  <c r="Z22" i="2"/>
  <c r="AB22" i="2" s="1"/>
  <c r="Z23" i="2"/>
  <c r="AB23" i="2" s="1"/>
  <c r="Z24" i="2"/>
  <c r="AB24" i="2" s="1"/>
  <c r="Z25" i="2"/>
  <c r="AB25" i="2" s="1"/>
  <c r="Z26" i="2"/>
  <c r="AB26" i="2" s="1"/>
  <c r="Z27" i="2"/>
  <c r="Z28" i="2"/>
  <c r="AB11" i="8"/>
  <c r="AB8" i="8"/>
  <c r="AB5" i="8"/>
  <c r="AB10" i="8"/>
  <c r="Z4" i="8"/>
  <c r="AB4" i="8" s="1"/>
  <c r="Z5" i="8"/>
  <c r="Z6" i="8"/>
  <c r="AB6" i="8" s="1"/>
  <c r="Z7" i="8"/>
  <c r="AB7" i="8" s="1"/>
  <c r="Z8" i="8"/>
  <c r="Z9" i="8"/>
  <c r="AB9" i="8" s="1"/>
  <c r="Z10" i="8"/>
  <c r="Z11" i="8"/>
  <c r="Z12" i="8"/>
  <c r="AB12" i="8" s="1"/>
  <c r="Z13" i="8"/>
  <c r="AB13" i="8" s="1"/>
  <c r="Z14" i="8"/>
  <c r="AB14" i="8" s="1"/>
  <c r="AB11" i="7"/>
  <c r="AB5" i="7"/>
  <c r="AB10" i="7"/>
  <c r="Z4" i="7"/>
  <c r="AB4" i="7" s="1"/>
  <c r="Z5" i="7"/>
  <c r="Z6" i="7"/>
  <c r="AB6" i="7" s="1"/>
  <c r="Z7" i="7"/>
  <c r="AB7" i="7" s="1"/>
  <c r="Z8" i="7"/>
  <c r="AB8" i="7" s="1"/>
  <c r="Z9" i="7"/>
  <c r="AB9" i="7" s="1"/>
  <c r="Z10" i="7"/>
  <c r="Z11" i="7"/>
  <c r="Z12" i="7"/>
  <c r="AB12" i="7" s="1"/>
  <c r="Z13" i="7"/>
  <c r="AB13" i="7" s="1"/>
  <c r="Z14" i="7"/>
  <c r="AB14" i="7" s="1"/>
  <c r="AB11" i="6"/>
  <c r="AB5" i="6"/>
  <c r="AB10" i="6"/>
  <c r="Z4" i="6"/>
  <c r="AB4" i="6" s="1"/>
  <c r="Z5" i="6"/>
  <c r="Z6" i="6"/>
  <c r="AB6" i="6" s="1"/>
  <c r="Z7" i="6"/>
  <c r="AB7" i="6" s="1"/>
  <c r="Z8" i="6"/>
  <c r="AB8" i="6" s="1"/>
  <c r="Z9" i="6"/>
  <c r="AB9" i="6" s="1"/>
  <c r="Z10" i="6"/>
  <c r="Z11" i="6"/>
  <c r="Z12" i="6"/>
  <c r="AB12" i="6" s="1"/>
  <c r="Z13" i="6"/>
  <c r="AB13" i="6" s="1"/>
  <c r="Z14" i="6"/>
  <c r="AB14" i="6" s="1"/>
  <c r="AB12" i="5"/>
  <c r="AB11" i="5"/>
  <c r="AB5" i="5"/>
  <c r="AB13" i="5"/>
  <c r="AA4" i="5"/>
  <c r="AB4" i="5" s="1"/>
  <c r="AA6" i="5"/>
  <c r="AB6" i="5" s="1"/>
  <c r="AA8" i="5"/>
  <c r="AB8" i="5" s="1"/>
  <c r="AA10" i="5"/>
  <c r="AB10" i="5" s="1"/>
  <c r="Z5" i="5"/>
  <c r="Z7" i="5"/>
  <c r="AB7" i="5" s="1"/>
  <c r="Z9" i="5"/>
  <c r="AB9" i="5" s="1"/>
  <c r="AB7" i="4"/>
  <c r="AB8" i="4"/>
  <c r="AB5" i="4"/>
  <c r="Z5" i="4"/>
  <c r="Z7" i="4"/>
  <c r="Z8" i="4"/>
  <c r="Z9" i="4"/>
  <c r="AB9" i="4" s="1"/>
  <c r="Z10" i="4"/>
  <c r="AB10" i="4" s="1"/>
  <c r="Z12" i="4"/>
  <c r="AB12" i="4" s="1"/>
  <c r="Z13" i="4"/>
  <c r="AB13" i="4" s="1"/>
  <c r="Z14" i="4"/>
  <c r="AB14" i="4" s="1"/>
  <c r="Z4" i="4"/>
  <c r="AB4" i="4" s="1"/>
  <c r="Z6" i="4"/>
  <c r="AB6" i="4" s="1"/>
  <c r="Z11" i="4"/>
  <c r="AB11" i="4" s="1"/>
  <c r="AB11" i="3"/>
  <c r="AB5" i="3"/>
  <c r="AB13" i="3"/>
  <c r="AB10" i="3"/>
  <c r="Z4" i="3"/>
  <c r="AB4" i="3" s="1"/>
  <c r="Z5" i="3"/>
  <c r="Z6" i="3"/>
  <c r="AB6" i="3" s="1"/>
  <c r="Z7" i="3"/>
  <c r="AB7" i="3" s="1"/>
  <c r="Z8" i="3"/>
  <c r="AB8" i="3" s="1"/>
  <c r="Z9" i="3"/>
  <c r="AB9" i="3" s="1"/>
  <c r="Z10" i="3"/>
  <c r="Z11" i="3"/>
  <c r="Z12" i="3"/>
  <c r="AB12" i="3" s="1"/>
  <c r="Z13" i="3"/>
  <c r="Z14" i="3"/>
  <c r="AB14" i="3" s="1"/>
  <c r="AB9" i="2"/>
  <c r="AB11" i="2"/>
  <c r="AB6" i="2"/>
  <c r="AB14" i="2"/>
  <c r="AL10" i="2" l="1"/>
  <c r="AL11" i="2"/>
  <c r="AB12" i="10"/>
  <c r="AB19" i="10"/>
  <c r="AB23" i="10"/>
  <c r="AB34" i="10"/>
  <c r="AB7" i="10"/>
  <c r="AB27" i="10"/>
  <c r="AB11" i="10"/>
  <c r="AB38" i="10"/>
  <c r="AB35" i="10"/>
  <c r="AB24" i="10"/>
  <c r="AB13" i="10"/>
  <c r="AB5" i="10"/>
  <c r="AB22" i="10"/>
  <c r="AB41" i="10"/>
  <c r="AB36" i="10"/>
  <c r="AB25" i="10"/>
  <c r="AB14" i="10"/>
  <c r="AB6" i="10"/>
  <c r="AB20" i="2"/>
  <c r="AB27" i="2"/>
  <c r="AB19" i="2"/>
  <c r="AB28" i="2"/>
</calcChain>
</file>

<file path=xl/sharedStrings.xml><?xml version="1.0" encoding="utf-8"?>
<sst xmlns="http://schemas.openxmlformats.org/spreadsheetml/2006/main" count="1946" uniqueCount="307">
  <si>
    <t>AUC</t>
  </si>
  <si>
    <t>Run1</t>
  </si>
  <si>
    <t>Run2</t>
  </si>
  <si>
    <t>Run3</t>
  </si>
  <si>
    <t>Run4</t>
  </si>
  <si>
    <t>Run5</t>
  </si>
  <si>
    <t>seed</t>
  </si>
  <si>
    <t>Precission</t>
  </si>
  <si>
    <t>Recall</t>
  </si>
  <si>
    <t>F1</t>
  </si>
  <si>
    <t>OA</t>
  </si>
  <si>
    <t>AA</t>
  </si>
  <si>
    <t>1DCNN</t>
  </si>
  <si>
    <t>AVG</t>
  </si>
  <si>
    <t>St.dev</t>
  </si>
  <si>
    <t>2DCNN</t>
  </si>
  <si>
    <t>HybridSN</t>
  </si>
  <si>
    <t>MyMethod</t>
  </si>
  <si>
    <t>LR</t>
  </si>
  <si>
    <t>SVM</t>
  </si>
  <si>
    <t>RF</t>
  </si>
  <si>
    <t>new_MyMethod</t>
  </si>
  <si>
    <t>new_MyMethod + sigmoid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</si>
  <si>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</si>
  <si>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</si>
  <si>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</si>
  <si>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</si>
  <si>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</si>
  <si>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</si>
  <si>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</si>
  <si>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</si>
  <si>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</si>
  <si>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</si>
  <si>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seed = 10</t>
  </si>
  <si>
    <t>total</t>
  </si>
  <si>
    <t>seed = 55</t>
  </si>
  <si>
    <t>seed = 192</t>
  </si>
  <si>
    <t>seed = 599</t>
  </si>
  <si>
    <t>seed = 2025</t>
  </si>
  <si>
    <t>new_MyMethod_reduced parameter</t>
  </si>
  <si>
    <t>Mean</t>
  </si>
  <si>
    <t>STD.DEV</t>
  </si>
  <si>
    <t>Combined</t>
  </si>
  <si>
    <t>93,08±1,47</t>
  </si>
  <si>
    <t>75,81±11,01</t>
  </si>
  <si>
    <t>92,95±5,31</t>
  </si>
  <si>
    <t>96,67±2,54</t>
  </si>
  <si>
    <t>92,49±4,63</t>
  </si>
  <si>
    <t>94,86±2,01</t>
  </si>
  <si>
    <t>46,73±22,75</t>
  </si>
  <si>
    <t>50,13±28,65</t>
  </si>
  <si>
    <t>41,17±18,85</t>
  </si>
  <si>
    <t>94,58±0,74</t>
  </si>
  <si>
    <t>74,57±4,12</t>
  </si>
  <si>
    <t>My Method</t>
  </si>
  <si>
    <t>Total</t>
  </si>
  <si>
    <t>96,24±0,9</t>
  </si>
  <si>
    <t>67,38±6,43</t>
  </si>
  <si>
    <t>91,05±2,73</t>
  </si>
  <si>
    <t>95,96±1,55</t>
  </si>
  <si>
    <t>92,64±3,14</t>
  </si>
  <si>
    <t>96,81±1,28</t>
  </si>
  <si>
    <t>96,54±2,37</t>
  </si>
  <si>
    <t>98,16±0,28</t>
  </si>
  <si>
    <t>96,57±1,02</t>
  </si>
  <si>
    <t>97,04±0,57</t>
  </si>
  <si>
    <t>82,05±5,47</t>
  </si>
  <si>
    <t>95,22±1,8</t>
  </si>
  <si>
    <t>90,79±7,34</t>
  </si>
  <si>
    <t>97,3±0,59</t>
  </si>
  <si>
    <t>94,75±4,95</t>
  </si>
  <si>
    <t>96,17±2,21</t>
  </si>
  <si>
    <t>91,16±10,06</t>
  </si>
  <si>
    <t>95,49±4,44</t>
  </si>
  <si>
    <t>94,56±6,95</t>
  </si>
  <si>
    <t>93,15±7,03</t>
  </si>
  <si>
    <t>94,19±4,15</t>
  </si>
  <si>
    <t>79,28±2,33</t>
  </si>
  <si>
    <t>96,7±1,21</t>
  </si>
  <si>
    <t>86,24±24,62</t>
  </si>
  <si>
    <t>96,96±2,64</t>
  </si>
  <si>
    <t>96,37±6,45</t>
  </si>
  <si>
    <t>94,97±6,99</t>
  </si>
  <si>
    <t>97,2±1,82</t>
  </si>
  <si>
    <t>96,15±2,29</t>
  </si>
  <si>
    <t>95,68±4,77</t>
  </si>
  <si>
    <t>96,8±0,88</t>
  </si>
  <si>
    <t>97,25±0,54</t>
  </si>
  <si>
    <t>79,51±7,35</t>
  </si>
  <si>
    <t>96,75±0,72</t>
  </si>
  <si>
    <t>96,32±1,41</t>
  </si>
  <si>
    <t>98,3±0,37</t>
  </si>
  <si>
    <t>99,02±0,42</t>
  </si>
  <si>
    <t>96,29±1,29</t>
  </si>
  <si>
    <t>97,88±1,21</t>
  </si>
  <si>
    <t>87,44±7,93</t>
  </si>
  <si>
    <t>93,32±5,2</t>
  </si>
  <si>
    <t>81,33±13,33</t>
  </si>
  <si>
    <t>95,71±1,4</t>
  </si>
  <si>
    <t>83,64±2,23</t>
  </si>
  <si>
    <t>94,63±1</t>
  </si>
  <si>
    <t>82,88±3,71</t>
  </si>
  <si>
    <t>96,15±1,18</t>
  </si>
  <si>
    <t>98,2±0,4</t>
  </si>
  <si>
    <t>94,08±2,58</t>
  </si>
  <si>
    <t>96,86±1,08</t>
  </si>
  <si>
    <t>91,05±1,48</t>
  </si>
  <si>
    <t>97,19±1,2</t>
  </si>
  <si>
    <t>84,91±1,03</t>
  </si>
  <si>
    <t>97,72±0,37</t>
  </si>
  <si>
    <t>82,03±0,7</t>
  </si>
  <si>
    <t>92,24±3,85</t>
  </si>
  <si>
    <t>48,13±15,56</t>
  </si>
  <si>
    <t>87,85±3,44</t>
  </si>
  <si>
    <t>95,05±1,69</t>
  </si>
  <si>
    <t>90,94±3,29</t>
  </si>
  <si>
    <t>92,65±4,72</t>
  </si>
  <si>
    <t>50±0</t>
  </si>
  <si>
    <t>85,71±3,22</t>
  </si>
  <si>
    <t>78,77±0,98</t>
  </si>
  <si>
    <t>84,94±2,05</t>
  </si>
  <si>
    <t>63,93±3,34</t>
  </si>
  <si>
    <t>72,22±6,2</t>
  </si>
  <si>
    <t>75,45±10,82</t>
  </si>
  <si>
    <t>73,02±5,66</t>
  </si>
  <si>
    <t>74,46±5,99</t>
  </si>
  <si>
    <t>50,07±0,15</t>
  </si>
  <si>
    <t>50,05±0,11</t>
  </si>
  <si>
    <t>50,06±0,14</t>
  </si>
  <si>
    <t>66,47±11,48</t>
  </si>
  <si>
    <t>66,4±3,51</t>
  </si>
  <si>
    <t>90,27±3,31</t>
  </si>
  <si>
    <t>63,86±4,01</t>
  </si>
  <si>
    <t>85,41±5,68</t>
  </si>
  <si>
    <t>91,56±3,63</t>
  </si>
  <si>
    <t>84,91±8,27</t>
  </si>
  <si>
    <t>90,42±4,23</t>
  </si>
  <si>
    <t>60,64±14,64</t>
  </si>
  <si>
    <t>61,59±8,68</t>
  </si>
  <si>
    <t>53,62±7,46</t>
  </si>
  <si>
    <t>86,4±5,51</t>
  </si>
  <si>
    <t>71,89±3,74</t>
  </si>
  <si>
    <t>65,59±8,64</t>
  </si>
  <si>
    <t>73,87±15,01</t>
  </si>
  <si>
    <t>82,15±17,95</t>
  </si>
  <si>
    <t>80,04±14,19</t>
  </si>
  <si>
    <t>74,28±13,44</t>
  </si>
  <si>
    <t>64,84±9,87</t>
  </si>
  <si>
    <t>53,85±7,4</t>
  </si>
  <si>
    <t>52,79±4,85</t>
  </si>
  <si>
    <t>50,44±1</t>
  </si>
  <si>
    <t>56,87±9,71</t>
  </si>
  <si>
    <t>61,07±6,26</t>
  </si>
  <si>
    <t>85,57±4,7</t>
  </si>
  <si>
    <t>62,94±12,03</t>
  </si>
  <si>
    <t>90,99±3,57</t>
  </si>
  <si>
    <t>93,96±5,1</t>
  </si>
  <si>
    <t>89,59±6,2</t>
  </si>
  <si>
    <t>85,44±5,96</t>
  </si>
  <si>
    <t>58,74±16,77</t>
  </si>
  <si>
    <t>57,34±12,91</t>
  </si>
  <si>
    <t>53,9±8,61</t>
  </si>
  <si>
    <t>81,06±4,91</t>
  </si>
  <si>
    <t>70,29±6,24</t>
  </si>
  <si>
    <t>90,33±0,84</t>
  </si>
  <si>
    <t>65,58±2,89</t>
  </si>
  <si>
    <t>85,61±6,41</t>
  </si>
  <si>
    <t>90,57±4,43</t>
  </si>
  <si>
    <t>82,67±9,95</t>
  </si>
  <si>
    <t>88,4±7,5</t>
  </si>
  <si>
    <t>59,88±12,23</t>
  </si>
  <si>
    <t>59,95±9,73</t>
  </si>
  <si>
    <t>53,55±5,31</t>
  </si>
  <si>
    <t>66,73±6,29</t>
  </si>
  <si>
    <t>72,95±3,92</t>
  </si>
  <si>
    <t>86,45±3,04</t>
  </si>
  <si>
    <t>61,89±1,69</t>
  </si>
  <si>
    <t>81,96±4,74</t>
  </si>
  <si>
    <t>90,94±2,61</t>
  </si>
  <si>
    <t>78,32±9,46</t>
  </si>
  <si>
    <t>87,01±7,55</t>
  </si>
  <si>
    <t>64,06±9,83</t>
  </si>
  <si>
    <t>68,38±13,14</t>
  </si>
  <si>
    <t>59,93±11,73</t>
  </si>
  <si>
    <t>75,19±5,39</t>
  </si>
  <si>
    <t>72,55±4,91</t>
  </si>
  <si>
    <t>85,53±6,41</t>
  </si>
  <si>
    <t>53,67±2,4</t>
  </si>
  <si>
    <t>75,67±9,74</t>
  </si>
  <si>
    <t>80,26±6,13</t>
  </si>
  <si>
    <t>69,86±6,62</t>
  </si>
  <si>
    <t>69,03±6,48</t>
  </si>
  <si>
    <t>64,32±2,99</t>
  </si>
  <si>
    <t>recall</t>
  </si>
  <si>
    <t>95,36±2,3</t>
  </si>
  <si>
    <t>89,9±11,5</t>
  </si>
  <si>
    <t>96,05±4,04</t>
  </si>
  <si>
    <t>96,23±5,12</t>
  </si>
  <si>
    <t>92,53±7,54</t>
  </si>
  <si>
    <t>96,74±2,5</t>
  </si>
  <si>
    <t>95,25±3,27</t>
  </si>
  <si>
    <t>96,74±1,87</t>
  </si>
  <si>
    <t>94,1±5,17</t>
  </si>
  <si>
    <t>95,17±3,62</t>
  </si>
  <si>
    <t>84,41±3,89</t>
  </si>
  <si>
    <t>MyMEthod_256</t>
  </si>
  <si>
    <t>82,63±7,37</t>
  </si>
  <si>
    <t>67,02±3,34</t>
  </si>
  <si>
    <t>89,34±5,08</t>
  </si>
  <si>
    <t>92,25±4,42</t>
  </si>
  <si>
    <t>86,76±7,19</t>
  </si>
  <si>
    <t>85,66±4,96</t>
  </si>
  <si>
    <t>57,28±11,72</t>
  </si>
  <si>
    <t>59,05±12,99</t>
  </si>
  <si>
    <t>50,15±0,13</t>
  </si>
  <si>
    <t>76,95±9,81</t>
  </si>
  <si>
    <t>71,5±5,31</t>
  </si>
  <si>
    <t>MyMethod_256</t>
  </si>
  <si>
    <t>`</t>
  </si>
  <si>
    <t>57,65±3,55</t>
  </si>
  <si>
    <t>23,31±4,5</t>
  </si>
  <si>
    <t>37,3±7,49</t>
  </si>
  <si>
    <t>39,4±12,55</t>
  </si>
  <si>
    <t>38,75±7,15</t>
  </si>
  <si>
    <t>39,5±6,99</t>
  </si>
  <si>
    <t>9,02±0,47</t>
  </si>
  <si>
    <t>4,96±0,38</t>
  </si>
  <si>
    <t>8±0,55</t>
  </si>
  <si>
    <t>68,39±6,31</t>
  </si>
  <si>
    <t>34,91±4,29</t>
  </si>
  <si>
    <t>68,09±4,87</t>
  </si>
  <si>
    <t>22,84±4,85</t>
  </si>
  <si>
    <t>53,72±8,1</t>
  </si>
  <si>
    <t>60,97±8,07</t>
  </si>
  <si>
    <t>54,85±12,69</t>
  </si>
  <si>
    <t>67,52±11,56</t>
  </si>
  <si>
    <t>53,56±27,04</t>
  </si>
  <si>
    <t>57,41±21,51</t>
  </si>
  <si>
    <t>45,3±23,34</t>
  </si>
  <si>
    <t>81,11±0,93</t>
  </si>
  <si>
    <t>52,72±6,35</t>
  </si>
  <si>
    <t>68,23±8,44</t>
  </si>
  <si>
    <t>42,91±8,68</t>
  </si>
  <si>
    <t>70,44±12,18</t>
  </si>
  <si>
    <t>73,95±15,68</t>
  </si>
  <si>
    <t>73,33±13,15</t>
  </si>
  <si>
    <t>67,21±10,48</t>
  </si>
  <si>
    <t>53,53±11,12</t>
  </si>
  <si>
    <t>53,49±7,88</t>
  </si>
  <si>
    <t>48,8±1,93</t>
  </si>
  <si>
    <t>57,83±11,84</t>
  </si>
  <si>
    <t>58,82±5,85</t>
  </si>
  <si>
    <t>75,2±3,31</t>
  </si>
  <si>
    <t>29,04±3,63</t>
  </si>
  <si>
    <t>63,94±6,04</t>
  </si>
  <si>
    <t>71,76±8,06</t>
  </si>
  <si>
    <t>69,67±9,92</t>
  </si>
  <si>
    <t>77,53±3,89</t>
  </si>
  <si>
    <t>56,72±15,16</t>
  </si>
  <si>
    <t>57,89±13,76</t>
  </si>
  <si>
    <t>53,44±11,88</t>
  </si>
  <si>
    <t>80,78±2,2</t>
  </si>
  <si>
    <t>58,88±1,97</t>
  </si>
  <si>
    <t>72,48±4,95</t>
  </si>
  <si>
    <t>30,36±5,04</t>
  </si>
  <si>
    <t>62,67±9,05</t>
  </si>
  <si>
    <t>70,71±11,47</t>
  </si>
  <si>
    <t>67,19±13,09</t>
  </si>
  <si>
    <t>73,24±10,33</t>
  </si>
  <si>
    <t>43,97±19,4</t>
  </si>
  <si>
    <t>51,58±28,32</t>
  </si>
  <si>
    <t>32,38±21,72</t>
  </si>
  <si>
    <t>75,04±4,74</t>
  </si>
  <si>
    <t>55,02±7,07</t>
  </si>
  <si>
    <t>68,36±5,59</t>
  </si>
  <si>
    <t>25,14±3,54</t>
  </si>
  <si>
    <t>54,04±8,36</t>
  </si>
  <si>
    <t>59,24±7,52</t>
  </si>
  <si>
    <t>51,89±13,34</t>
  </si>
  <si>
    <t>64,04±15,47</t>
  </si>
  <si>
    <t>36,05±34,73</t>
  </si>
  <si>
    <t>35,04±32,45</t>
  </si>
  <si>
    <t>29,22±29,32</t>
  </si>
  <si>
    <t>71,85±5,84</t>
  </si>
  <si>
    <t>48,13±9,73</t>
  </si>
  <si>
    <t>63,99±2,42</t>
  </si>
  <si>
    <t>20,67±2,18</t>
  </si>
  <si>
    <t>48,99±5,73</t>
  </si>
  <si>
    <t>59,23±4,73</t>
  </si>
  <si>
    <t>44,84±11,73</t>
  </si>
  <si>
    <t>56,9±11,85</t>
  </si>
  <si>
    <t>46,89±27,77</t>
  </si>
  <si>
    <t>48,75±30,92</t>
  </si>
  <si>
    <t>43,62±21,95</t>
  </si>
  <si>
    <t>79,32±3,68</t>
  </si>
  <si>
    <t>48,11±8,27</t>
  </si>
  <si>
    <t>56,07±7,57</t>
  </si>
  <si>
    <t>7,73±4,1</t>
  </si>
  <si>
    <t>41,18±12,26</t>
  </si>
  <si>
    <t>45,07±6,83</t>
  </si>
  <si>
    <t>34,95±8,3</t>
  </si>
  <si>
    <t>32,74±7,98</t>
  </si>
  <si>
    <t>8,81±0</t>
  </si>
  <si>
    <t>4,79±0</t>
  </si>
  <si>
    <t>7,76±0</t>
  </si>
  <si>
    <t>5,84±0</t>
  </si>
  <si>
    <t>28,51±3,95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</si>
</sst>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9CDCFE"/>
      <name val="Consolas"/>
      <family val="3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vertical="center"/>
    </xf>
    <xf numFmtId="0" fontId="0" fillId="7" borderId="0" xfId="0" applyFill="1"/>
    <xf numFmtId="0" fontId="4" fillId="0" borderId="0" xfId="0" applyFont="1"/>
    <xf numFmtId="0" fontId="0" fillId="8" borderId="0" xfId="0" applyFill="1"/>
    <xf numFmtId="0" fontId="4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30DB-F57D-446C-871E-1344530487E3}">
  <dimension ref="B3:T43"/>
  <sheetViews>
    <sheetView tabSelected="1" topLeftCell="H1" zoomScale="130" zoomScaleNormal="130" workbookViewId="0">
      <selection activeCell="N17" sqref="N17"/>
    </sheetView>
  </sheetViews>
  <sheetFormatPr defaultRowHeight="14.4" x14ac:dyDescent="0.3"/>
  <cols>
    <col min="3" max="3" width="10.88671875" bestFit="1" customWidth="1"/>
    <col min="4" max="4" width="9.88671875" bestFit="1" customWidth="1"/>
    <col min="5" max="6" width="10.88671875" bestFit="1" customWidth="1"/>
    <col min="7" max="7" width="9.88671875" bestFit="1" customWidth="1"/>
    <col min="8" max="9" width="10.88671875" bestFit="1" customWidth="1"/>
    <col min="10" max="10" width="14.109375" bestFit="1" customWidth="1"/>
    <col min="13" max="15" width="11.33203125" bestFit="1" customWidth="1"/>
    <col min="16" max="16" width="10.33203125" bestFit="1" customWidth="1"/>
    <col min="17" max="19" width="11.33203125" bestFit="1" customWidth="1"/>
    <col min="20" max="20" width="14.33203125" bestFit="1" customWidth="1"/>
  </cols>
  <sheetData>
    <row r="3" spans="2:20" x14ac:dyDescent="0.3">
      <c r="B3" t="s">
        <v>0</v>
      </c>
      <c r="C3" s="5" t="s">
        <v>18</v>
      </c>
      <c r="D3" s="5" t="s">
        <v>20</v>
      </c>
      <c r="E3" s="5" t="s">
        <v>19</v>
      </c>
      <c r="F3" s="5" t="s">
        <v>12</v>
      </c>
      <c r="G3" s="5" t="s">
        <v>15</v>
      </c>
      <c r="H3" s="5" t="s">
        <v>16</v>
      </c>
      <c r="I3" s="5" t="s">
        <v>54</v>
      </c>
      <c r="J3" s="5" t="s">
        <v>205</v>
      </c>
      <c r="L3" t="s">
        <v>9</v>
      </c>
      <c r="M3" s="5" t="s">
        <v>18</v>
      </c>
      <c r="N3" s="5" t="s">
        <v>20</v>
      </c>
      <c r="O3" s="5" t="s">
        <v>19</v>
      </c>
      <c r="P3" s="5" t="s">
        <v>12</v>
      </c>
      <c r="Q3" s="5" t="s">
        <v>15</v>
      </c>
      <c r="R3" s="5" t="s">
        <v>16</v>
      </c>
      <c r="S3" s="5" t="s">
        <v>54</v>
      </c>
      <c r="T3" s="5" t="s">
        <v>205</v>
      </c>
    </row>
    <row r="4" spans="2:20" x14ac:dyDescent="0.3">
      <c r="B4" s="7" t="s">
        <v>23</v>
      </c>
      <c r="C4" s="8" t="s">
        <v>89</v>
      </c>
      <c r="D4" t="s">
        <v>100</v>
      </c>
      <c r="E4" t="s">
        <v>111</v>
      </c>
      <c r="F4" t="s">
        <v>43</v>
      </c>
      <c r="G4" t="s">
        <v>56</v>
      </c>
      <c r="H4" t="s">
        <v>67</v>
      </c>
      <c r="I4" s="9" t="s">
        <v>78</v>
      </c>
      <c r="J4" t="s">
        <v>194</v>
      </c>
      <c r="L4" s="7" t="s">
        <v>23</v>
      </c>
      <c r="M4" t="s">
        <v>274</v>
      </c>
      <c r="N4" t="s">
        <v>285</v>
      </c>
      <c r="O4" t="s">
        <v>296</v>
      </c>
      <c r="P4" t="s">
        <v>219</v>
      </c>
      <c r="Q4" t="s">
        <v>230</v>
      </c>
      <c r="R4" t="s">
        <v>241</v>
      </c>
      <c r="S4" s="10" t="s">
        <v>252</v>
      </c>
      <c r="T4" t="s">
        <v>263</v>
      </c>
    </row>
    <row r="5" spans="2:20" x14ac:dyDescent="0.3">
      <c r="B5" s="7" t="s">
        <v>24</v>
      </c>
      <c r="C5" s="8" t="s">
        <v>90</v>
      </c>
      <c r="D5" t="s">
        <v>101</v>
      </c>
      <c r="E5" t="s">
        <v>112</v>
      </c>
      <c r="F5" t="s">
        <v>44</v>
      </c>
      <c r="G5" t="s">
        <v>57</v>
      </c>
      <c r="H5" t="s">
        <v>68</v>
      </c>
      <c r="I5" t="s">
        <v>79</v>
      </c>
      <c r="J5" s="9" t="s">
        <v>195</v>
      </c>
      <c r="L5" s="7" t="s">
        <v>24</v>
      </c>
      <c r="M5" t="s">
        <v>275</v>
      </c>
      <c r="N5" t="s">
        <v>286</v>
      </c>
      <c r="O5" t="s">
        <v>297</v>
      </c>
      <c r="P5" t="s">
        <v>220</v>
      </c>
      <c r="Q5" t="s">
        <v>231</v>
      </c>
      <c r="R5" s="8" t="s">
        <v>242</v>
      </c>
      <c r="S5" t="s">
        <v>253</v>
      </c>
      <c r="T5" s="9" t="s">
        <v>264</v>
      </c>
    </row>
    <row r="6" spans="2:20" x14ac:dyDescent="0.3">
      <c r="B6" s="7" t="s">
        <v>25</v>
      </c>
      <c r="C6" s="8" t="s">
        <v>91</v>
      </c>
      <c r="D6" t="s">
        <v>102</v>
      </c>
      <c r="E6" t="s">
        <v>113</v>
      </c>
      <c r="F6" t="s">
        <v>45</v>
      </c>
      <c r="G6" t="s">
        <v>58</v>
      </c>
      <c r="H6" t="s">
        <v>69</v>
      </c>
      <c r="I6" s="9" t="s">
        <v>80</v>
      </c>
      <c r="J6" t="s">
        <v>196</v>
      </c>
      <c r="L6" s="7" t="s">
        <v>25</v>
      </c>
      <c r="M6" t="s">
        <v>276</v>
      </c>
      <c r="N6" t="s">
        <v>287</v>
      </c>
      <c r="O6" t="s">
        <v>298</v>
      </c>
      <c r="P6" t="s">
        <v>221</v>
      </c>
      <c r="Q6" t="s">
        <v>232</v>
      </c>
      <c r="R6" s="8" t="s">
        <v>243</v>
      </c>
      <c r="S6" s="9" t="s">
        <v>254</v>
      </c>
      <c r="T6" t="s">
        <v>265</v>
      </c>
    </row>
    <row r="7" spans="2:20" x14ac:dyDescent="0.3">
      <c r="B7" s="7" t="s">
        <v>26</v>
      </c>
      <c r="C7" s="8" t="s">
        <v>92</v>
      </c>
      <c r="D7" t="s">
        <v>103</v>
      </c>
      <c r="E7" t="s">
        <v>114</v>
      </c>
      <c r="F7" t="s">
        <v>46</v>
      </c>
      <c r="G7" t="s">
        <v>59</v>
      </c>
      <c r="H7" t="s">
        <v>70</v>
      </c>
      <c r="I7" s="9" t="s">
        <v>81</v>
      </c>
      <c r="J7" t="s">
        <v>197</v>
      </c>
      <c r="L7" s="7" t="s">
        <v>26</v>
      </c>
      <c r="M7" t="s">
        <v>277</v>
      </c>
      <c r="N7" t="s">
        <v>288</v>
      </c>
      <c r="O7" t="s">
        <v>299</v>
      </c>
      <c r="P7" t="s">
        <v>222</v>
      </c>
      <c r="Q7" t="s">
        <v>233</v>
      </c>
      <c r="R7" s="8" t="s">
        <v>244</v>
      </c>
      <c r="S7" s="9" t="s">
        <v>255</v>
      </c>
      <c r="T7" t="s">
        <v>266</v>
      </c>
    </row>
    <row r="8" spans="2:20" x14ac:dyDescent="0.3">
      <c r="B8" s="7" t="s">
        <v>27</v>
      </c>
      <c r="C8" s="8" t="s">
        <v>93</v>
      </c>
      <c r="D8" t="s">
        <v>104</v>
      </c>
      <c r="E8" t="s">
        <v>115</v>
      </c>
      <c r="F8" t="s">
        <v>47</v>
      </c>
      <c r="G8" t="s">
        <v>60</v>
      </c>
      <c r="H8" t="s">
        <v>71</v>
      </c>
      <c r="I8" s="9" t="s">
        <v>82</v>
      </c>
      <c r="J8" t="s">
        <v>198</v>
      </c>
      <c r="L8" s="7" t="s">
        <v>27</v>
      </c>
      <c r="M8" t="s">
        <v>278</v>
      </c>
      <c r="N8" t="s">
        <v>289</v>
      </c>
      <c r="O8" t="s">
        <v>300</v>
      </c>
      <c r="P8" t="s">
        <v>223</v>
      </c>
      <c r="Q8" t="s">
        <v>234</v>
      </c>
      <c r="R8" s="8" t="s">
        <v>245</v>
      </c>
      <c r="S8" s="9" t="s">
        <v>256</v>
      </c>
      <c r="T8" t="s">
        <v>267</v>
      </c>
    </row>
    <row r="9" spans="2:20" x14ac:dyDescent="0.3">
      <c r="B9" s="7" t="s">
        <v>28</v>
      </c>
      <c r="C9" s="8" t="s">
        <v>94</v>
      </c>
      <c r="D9" t="s">
        <v>105</v>
      </c>
      <c r="E9" t="s">
        <v>116</v>
      </c>
      <c r="F9" t="s">
        <v>48</v>
      </c>
      <c r="G9" t="s">
        <v>61</v>
      </c>
      <c r="H9" t="s">
        <v>72</v>
      </c>
      <c r="I9" s="9" t="s">
        <v>83</v>
      </c>
      <c r="J9" t="s">
        <v>199</v>
      </c>
      <c r="L9" s="7" t="s">
        <v>28</v>
      </c>
      <c r="M9" t="s">
        <v>279</v>
      </c>
      <c r="N9" t="s">
        <v>290</v>
      </c>
      <c r="O9" t="s">
        <v>301</v>
      </c>
      <c r="P9" t="s">
        <v>224</v>
      </c>
      <c r="Q9" t="s">
        <v>235</v>
      </c>
      <c r="R9" t="s">
        <v>246</v>
      </c>
      <c r="S9" s="10" t="s">
        <v>257</v>
      </c>
      <c r="T9" t="s">
        <v>268</v>
      </c>
    </row>
    <row r="10" spans="2:20" x14ac:dyDescent="0.3">
      <c r="B10" s="7" t="s">
        <v>29</v>
      </c>
      <c r="C10" t="s">
        <v>95</v>
      </c>
      <c r="D10" t="s">
        <v>106</v>
      </c>
      <c r="E10" t="s">
        <v>117</v>
      </c>
      <c r="F10" t="s">
        <v>49</v>
      </c>
      <c r="G10" s="8" t="s">
        <v>62</v>
      </c>
      <c r="H10" t="s">
        <v>73</v>
      </c>
      <c r="I10" s="9" t="s">
        <v>84</v>
      </c>
      <c r="J10" t="s">
        <v>200</v>
      </c>
      <c r="L10" s="7" t="s">
        <v>29</v>
      </c>
      <c r="M10" t="s">
        <v>280</v>
      </c>
      <c r="N10" t="s">
        <v>291</v>
      </c>
      <c r="O10" t="s">
        <v>302</v>
      </c>
      <c r="P10" t="s">
        <v>225</v>
      </c>
      <c r="Q10" t="s">
        <v>236</v>
      </c>
      <c r="R10" t="s">
        <v>247</v>
      </c>
      <c r="S10" s="10" t="s">
        <v>258</v>
      </c>
      <c r="T10" t="s">
        <v>269</v>
      </c>
    </row>
    <row r="11" spans="2:20" x14ac:dyDescent="0.3">
      <c r="B11" s="7" t="s">
        <v>30</v>
      </c>
      <c r="C11" t="s">
        <v>96</v>
      </c>
      <c r="D11" t="s">
        <v>107</v>
      </c>
      <c r="E11" t="s">
        <v>117</v>
      </c>
      <c r="F11" t="s">
        <v>50</v>
      </c>
      <c r="G11" s="8" t="s">
        <v>63</v>
      </c>
      <c r="H11" t="s">
        <v>74</v>
      </c>
      <c r="I11" t="s">
        <v>85</v>
      </c>
      <c r="J11" s="9" t="s">
        <v>201</v>
      </c>
      <c r="L11" s="7" t="s">
        <v>30</v>
      </c>
      <c r="M11" t="s">
        <v>281</v>
      </c>
      <c r="N11" t="s">
        <v>292</v>
      </c>
      <c r="O11" t="s">
        <v>303</v>
      </c>
      <c r="P11" t="s">
        <v>226</v>
      </c>
      <c r="Q11" t="s">
        <v>237</v>
      </c>
      <c r="R11" t="s">
        <v>248</v>
      </c>
      <c r="S11" s="10" t="s">
        <v>259</v>
      </c>
      <c r="T11" t="s">
        <v>270</v>
      </c>
    </row>
    <row r="12" spans="2:20" x14ac:dyDescent="0.3">
      <c r="B12" s="7" t="s">
        <v>31</v>
      </c>
      <c r="C12" t="s">
        <v>97</v>
      </c>
      <c r="D12" t="s">
        <v>108</v>
      </c>
      <c r="E12" t="s">
        <v>117</v>
      </c>
      <c r="F12" t="s">
        <v>51</v>
      </c>
      <c r="G12" t="s">
        <v>64</v>
      </c>
      <c r="H12" t="s">
        <v>75</v>
      </c>
      <c r="I12" s="10" t="s">
        <v>86</v>
      </c>
      <c r="J12" t="s">
        <v>202</v>
      </c>
      <c r="L12" s="7" t="s">
        <v>31</v>
      </c>
      <c r="M12" t="s">
        <v>282</v>
      </c>
      <c r="N12" t="s">
        <v>293</v>
      </c>
      <c r="O12" t="s">
        <v>304</v>
      </c>
      <c r="P12" t="s">
        <v>227</v>
      </c>
      <c r="Q12" t="s">
        <v>238</v>
      </c>
      <c r="R12" t="s">
        <v>249</v>
      </c>
      <c r="S12" s="10" t="s">
        <v>260</v>
      </c>
      <c r="T12" t="s">
        <v>271</v>
      </c>
    </row>
    <row r="13" spans="2:20" x14ac:dyDescent="0.3">
      <c r="B13" s="7" t="s">
        <v>32</v>
      </c>
      <c r="C13" t="s">
        <v>98</v>
      </c>
      <c r="D13" s="8" t="s">
        <v>109</v>
      </c>
      <c r="E13" t="s">
        <v>118</v>
      </c>
      <c r="F13" t="s">
        <v>52</v>
      </c>
      <c r="G13" t="s">
        <v>65</v>
      </c>
      <c r="H13" t="s">
        <v>76</v>
      </c>
      <c r="I13" s="9" t="s">
        <v>87</v>
      </c>
      <c r="J13" t="s">
        <v>203</v>
      </c>
      <c r="L13" s="7" t="s">
        <v>32</v>
      </c>
      <c r="M13" t="s">
        <v>283</v>
      </c>
      <c r="N13" t="s">
        <v>294</v>
      </c>
      <c r="O13" t="s">
        <v>305</v>
      </c>
      <c r="P13" t="s">
        <v>228</v>
      </c>
      <c r="Q13" s="8" t="s">
        <v>239</v>
      </c>
      <c r="R13" t="s">
        <v>250</v>
      </c>
      <c r="S13" s="9" t="s">
        <v>261</v>
      </c>
      <c r="T13" t="s">
        <v>272</v>
      </c>
    </row>
    <row r="14" spans="2:20" x14ac:dyDescent="0.3">
      <c r="B14" s="7" t="s">
        <v>55</v>
      </c>
      <c r="C14" s="8" t="s">
        <v>99</v>
      </c>
      <c r="D14" t="s">
        <v>110</v>
      </c>
      <c r="E14" t="s">
        <v>119</v>
      </c>
      <c r="F14" t="s">
        <v>53</v>
      </c>
      <c r="G14" t="s">
        <v>66</v>
      </c>
      <c r="H14" t="s">
        <v>77</v>
      </c>
      <c r="I14" t="s">
        <v>88</v>
      </c>
      <c r="J14" s="9" t="s">
        <v>204</v>
      </c>
      <c r="L14" s="7" t="s">
        <v>55</v>
      </c>
      <c r="M14" t="s">
        <v>284</v>
      </c>
      <c r="N14" t="s">
        <v>295</v>
      </c>
      <c r="O14" t="s">
        <v>306</v>
      </c>
      <c r="P14" t="s">
        <v>229</v>
      </c>
      <c r="Q14" t="s">
        <v>240</v>
      </c>
      <c r="R14" t="s">
        <v>251</v>
      </c>
      <c r="S14" s="10" t="s">
        <v>262</v>
      </c>
      <c r="T14" t="s">
        <v>273</v>
      </c>
    </row>
    <row r="17" spans="2:10" x14ac:dyDescent="0.3">
      <c r="B17" t="s">
        <v>11</v>
      </c>
      <c r="C17" s="5" t="s">
        <v>18</v>
      </c>
      <c r="D17" s="5" t="s">
        <v>20</v>
      </c>
      <c r="E17" s="5" t="s">
        <v>19</v>
      </c>
      <c r="F17" s="5" t="s">
        <v>12</v>
      </c>
      <c r="G17" s="5" t="s">
        <v>15</v>
      </c>
      <c r="H17" s="5" t="s">
        <v>16</v>
      </c>
      <c r="I17" s="5" t="s">
        <v>54</v>
      </c>
      <c r="J17" s="5" t="s">
        <v>217</v>
      </c>
    </row>
    <row r="18" spans="2:10" x14ac:dyDescent="0.3">
      <c r="B18" s="7" t="s">
        <v>23</v>
      </c>
      <c r="C18" s="8" t="s">
        <v>164</v>
      </c>
      <c r="D18" t="s">
        <v>175</v>
      </c>
      <c r="E18" t="s">
        <v>186</v>
      </c>
      <c r="F18" t="s">
        <v>120</v>
      </c>
      <c r="G18" t="s">
        <v>131</v>
      </c>
      <c r="H18" t="s">
        <v>142</v>
      </c>
      <c r="I18" s="9" t="s">
        <v>153</v>
      </c>
      <c r="J18" t="s">
        <v>206</v>
      </c>
    </row>
    <row r="19" spans="2:10" x14ac:dyDescent="0.3">
      <c r="B19" s="7" t="s">
        <v>24</v>
      </c>
      <c r="C19" t="s">
        <v>165</v>
      </c>
      <c r="D19" t="s">
        <v>176</v>
      </c>
      <c r="E19" t="s">
        <v>187</v>
      </c>
      <c r="F19" t="s">
        <v>121</v>
      </c>
      <c r="G19" t="s">
        <v>132</v>
      </c>
      <c r="H19" s="8" t="s">
        <v>143</v>
      </c>
      <c r="I19" t="s">
        <v>154</v>
      </c>
      <c r="J19" s="9" t="s">
        <v>207</v>
      </c>
    </row>
    <row r="20" spans="2:10" x14ac:dyDescent="0.3">
      <c r="B20" s="7" t="s">
        <v>25</v>
      </c>
      <c r="C20" t="s">
        <v>166</v>
      </c>
      <c r="D20" t="s">
        <v>177</v>
      </c>
      <c r="E20" t="s">
        <v>188</v>
      </c>
      <c r="F20" t="s">
        <v>122</v>
      </c>
      <c r="G20" t="s">
        <v>133</v>
      </c>
      <c r="H20" t="s">
        <v>144</v>
      </c>
      <c r="I20" s="10" t="s">
        <v>155</v>
      </c>
      <c r="J20" t="s">
        <v>208</v>
      </c>
    </row>
    <row r="21" spans="2:10" x14ac:dyDescent="0.3">
      <c r="B21" s="7" t="s">
        <v>26</v>
      </c>
      <c r="C21" t="s">
        <v>167</v>
      </c>
      <c r="D21" t="s">
        <v>178</v>
      </c>
      <c r="E21" t="s">
        <v>189</v>
      </c>
      <c r="F21" t="s">
        <v>123</v>
      </c>
      <c r="G21" t="s">
        <v>134</v>
      </c>
      <c r="H21" t="s">
        <v>145</v>
      </c>
      <c r="I21" s="10" t="s">
        <v>156</v>
      </c>
      <c r="J21" t="s">
        <v>209</v>
      </c>
    </row>
    <row r="22" spans="2:10" x14ac:dyDescent="0.3">
      <c r="B22" s="7" t="s">
        <v>27</v>
      </c>
      <c r="C22" t="s">
        <v>168</v>
      </c>
      <c r="D22" t="s">
        <v>179</v>
      </c>
      <c r="E22" t="s">
        <v>190</v>
      </c>
      <c r="F22" t="s">
        <v>124</v>
      </c>
      <c r="G22" t="s">
        <v>135</v>
      </c>
      <c r="H22" t="s">
        <v>146</v>
      </c>
      <c r="I22" s="10" t="s">
        <v>157</v>
      </c>
      <c r="J22" t="s">
        <v>210</v>
      </c>
    </row>
    <row r="23" spans="2:10" x14ac:dyDescent="0.3">
      <c r="B23" s="7" t="s">
        <v>28</v>
      </c>
      <c r="C23" t="s">
        <v>169</v>
      </c>
      <c r="D23" t="s">
        <v>180</v>
      </c>
      <c r="E23" t="s">
        <v>191</v>
      </c>
      <c r="F23" t="s">
        <v>125</v>
      </c>
      <c r="G23" s="8" t="s">
        <v>136</v>
      </c>
      <c r="H23" t="s">
        <v>147</v>
      </c>
      <c r="I23" t="s">
        <v>158</v>
      </c>
      <c r="J23" s="9" t="s">
        <v>211</v>
      </c>
    </row>
    <row r="24" spans="2:10" x14ac:dyDescent="0.3">
      <c r="B24" s="7" t="s">
        <v>29</v>
      </c>
      <c r="C24" t="s">
        <v>170</v>
      </c>
      <c r="D24" s="8" t="s">
        <v>181</v>
      </c>
      <c r="E24" t="s">
        <v>117</v>
      </c>
      <c r="F24" t="s">
        <v>126</v>
      </c>
      <c r="G24" t="s">
        <v>137</v>
      </c>
      <c r="H24" t="s">
        <v>148</v>
      </c>
      <c r="I24" s="9" t="s">
        <v>159</v>
      </c>
      <c r="J24" t="s">
        <v>212</v>
      </c>
    </row>
    <row r="25" spans="2:10" x14ac:dyDescent="0.3">
      <c r="B25" s="7" t="s">
        <v>30</v>
      </c>
      <c r="C25" t="s">
        <v>171</v>
      </c>
      <c r="D25" s="8" t="s">
        <v>182</v>
      </c>
      <c r="E25" t="s">
        <v>117</v>
      </c>
      <c r="F25" t="s">
        <v>127</v>
      </c>
      <c r="G25" t="s">
        <v>138</v>
      </c>
      <c r="H25" t="s">
        <v>149</v>
      </c>
      <c r="I25" t="s">
        <v>160</v>
      </c>
      <c r="J25" s="9" t="s">
        <v>213</v>
      </c>
    </row>
    <row r="26" spans="2:10" x14ac:dyDescent="0.3">
      <c r="B26" s="7" t="s">
        <v>31</v>
      </c>
      <c r="C26" t="s">
        <v>172</v>
      </c>
      <c r="D26" s="8" t="s">
        <v>183</v>
      </c>
      <c r="E26" t="s">
        <v>117</v>
      </c>
      <c r="F26" t="s">
        <v>128</v>
      </c>
      <c r="G26" t="s">
        <v>139</v>
      </c>
      <c r="H26" t="s">
        <v>150</v>
      </c>
      <c r="I26" s="9" t="s">
        <v>161</v>
      </c>
      <c r="J26" t="s">
        <v>214</v>
      </c>
    </row>
    <row r="27" spans="2:10" x14ac:dyDescent="0.3">
      <c r="B27" s="7" t="s">
        <v>32</v>
      </c>
      <c r="C27" t="s">
        <v>173</v>
      </c>
      <c r="D27" t="s">
        <v>184</v>
      </c>
      <c r="E27" t="s">
        <v>117</v>
      </c>
      <c r="F27" t="s">
        <v>129</v>
      </c>
      <c r="G27" s="8" t="s">
        <v>140</v>
      </c>
      <c r="H27" t="s">
        <v>151</v>
      </c>
      <c r="I27" s="9" t="s">
        <v>162</v>
      </c>
      <c r="J27" t="s">
        <v>215</v>
      </c>
    </row>
    <row r="28" spans="2:10" x14ac:dyDescent="0.3">
      <c r="B28" s="7" t="s">
        <v>55</v>
      </c>
      <c r="C28" s="8" t="s">
        <v>174</v>
      </c>
      <c r="D28" t="s">
        <v>185</v>
      </c>
      <c r="E28" t="s">
        <v>192</v>
      </c>
      <c r="F28" t="s">
        <v>130</v>
      </c>
      <c r="G28" t="s">
        <v>141</v>
      </c>
      <c r="H28" t="s">
        <v>152</v>
      </c>
      <c r="I28" t="s">
        <v>163</v>
      </c>
      <c r="J28" s="9" t="s">
        <v>216</v>
      </c>
    </row>
    <row r="32" spans="2:10" x14ac:dyDescent="0.3">
      <c r="B32" t="s">
        <v>193</v>
      </c>
      <c r="C32" s="5" t="s">
        <v>18</v>
      </c>
      <c r="D32" s="5" t="s">
        <v>20</v>
      </c>
      <c r="E32" s="5" t="s">
        <v>19</v>
      </c>
      <c r="F32" s="5" t="s">
        <v>12</v>
      </c>
      <c r="G32" s="5" t="s">
        <v>15</v>
      </c>
      <c r="H32" s="5" t="s">
        <v>16</v>
      </c>
      <c r="I32" s="5" t="s">
        <v>54</v>
      </c>
    </row>
    <row r="33" spans="2:9" x14ac:dyDescent="0.3">
      <c r="B33" s="7" t="s">
        <v>23</v>
      </c>
      <c r="C33" s="8" t="s">
        <v>164</v>
      </c>
      <c r="D33" t="s">
        <v>175</v>
      </c>
      <c r="E33" t="s">
        <v>186</v>
      </c>
      <c r="F33" t="s">
        <v>120</v>
      </c>
      <c r="G33" t="s">
        <v>131</v>
      </c>
      <c r="H33" t="s">
        <v>142</v>
      </c>
      <c r="I33" t="s">
        <v>153</v>
      </c>
    </row>
    <row r="34" spans="2:9" x14ac:dyDescent="0.3">
      <c r="B34" s="7" t="s">
        <v>24</v>
      </c>
      <c r="C34" t="s">
        <v>165</v>
      </c>
      <c r="D34" t="s">
        <v>176</v>
      </c>
      <c r="E34" t="s">
        <v>187</v>
      </c>
      <c r="F34" t="s">
        <v>121</v>
      </c>
      <c r="G34" t="s">
        <v>132</v>
      </c>
      <c r="H34" s="8" t="s">
        <v>143</v>
      </c>
      <c r="I34" t="s">
        <v>154</v>
      </c>
    </row>
    <row r="35" spans="2:9" x14ac:dyDescent="0.3">
      <c r="B35" s="7" t="s">
        <v>25</v>
      </c>
      <c r="C35" t="s">
        <v>166</v>
      </c>
      <c r="D35" t="s">
        <v>177</v>
      </c>
      <c r="E35" t="s">
        <v>188</v>
      </c>
      <c r="F35" t="s">
        <v>122</v>
      </c>
      <c r="G35" t="s">
        <v>133</v>
      </c>
      <c r="H35" t="s">
        <v>144</v>
      </c>
      <c r="I35" s="8" t="s">
        <v>155</v>
      </c>
    </row>
    <row r="36" spans="2:9" x14ac:dyDescent="0.3">
      <c r="B36" s="7" t="s">
        <v>26</v>
      </c>
      <c r="C36" t="s">
        <v>167</v>
      </c>
      <c r="D36" t="s">
        <v>178</v>
      </c>
      <c r="E36" t="s">
        <v>189</v>
      </c>
      <c r="F36" t="s">
        <v>123</v>
      </c>
      <c r="G36" t="s">
        <v>134</v>
      </c>
      <c r="H36" t="s">
        <v>145</v>
      </c>
      <c r="I36" s="8" t="s">
        <v>156</v>
      </c>
    </row>
    <row r="37" spans="2:9" x14ac:dyDescent="0.3">
      <c r="B37" s="7" t="s">
        <v>27</v>
      </c>
      <c r="C37" t="s">
        <v>168</v>
      </c>
      <c r="D37" t="s">
        <v>179</v>
      </c>
      <c r="E37" t="s">
        <v>190</v>
      </c>
      <c r="F37" t="s">
        <v>124</v>
      </c>
      <c r="G37" t="s">
        <v>135</v>
      </c>
      <c r="H37" t="s">
        <v>146</v>
      </c>
      <c r="I37" s="8" t="s">
        <v>157</v>
      </c>
    </row>
    <row r="38" spans="2:9" x14ac:dyDescent="0.3">
      <c r="B38" s="7" t="s">
        <v>28</v>
      </c>
      <c r="C38" t="s">
        <v>169</v>
      </c>
      <c r="D38" t="s">
        <v>180</v>
      </c>
      <c r="E38" t="s">
        <v>191</v>
      </c>
      <c r="F38" t="s">
        <v>125</v>
      </c>
      <c r="G38" s="8" t="s">
        <v>136</v>
      </c>
      <c r="H38" t="s">
        <v>147</v>
      </c>
      <c r="I38" t="s">
        <v>158</v>
      </c>
    </row>
    <row r="39" spans="2:9" x14ac:dyDescent="0.3">
      <c r="B39" s="7" t="s">
        <v>29</v>
      </c>
      <c r="C39" t="s">
        <v>170</v>
      </c>
      <c r="D39" s="8" t="s">
        <v>181</v>
      </c>
      <c r="E39" t="s">
        <v>117</v>
      </c>
      <c r="F39" t="s">
        <v>126</v>
      </c>
      <c r="G39" t="s">
        <v>137</v>
      </c>
      <c r="H39" t="s">
        <v>148</v>
      </c>
      <c r="I39" t="s">
        <v>159</v>
      </c>
    </row>
    <row r="40" spans="2:9" x14ac:dyDescent="0.3">
      <c r="B40" s="7" t="s">
        <v>30</v>
      </c>
      <c r="C40" t="s">
        <v>171</v>
      </c>
      <c r="D40" s="8" t="s">
        <v>182</v>
      </c>
      <c r="E40" t="s">
        <v>117</v>
      </c>
      <c r="F40" t="s">
        <v>127</v>
      </c>
      <c r="G40" t="s">
        <v>138</v>
      </c>
      <c r="H40" t="s">
        <v>149</v>
      </c>
      <c r="I40" t="s">
        <v>160</v>
      </c>
    </row>
    <row r="41" spans="2:9" x14ac:dyDescent="0.3">
      <c r="B41" s="7" t="s">
        <v>31</v>
      </c>
      <c r="C41" t="s">
        <v>172</v>
      </c>
      <c r="D41" s="8" t="s">
        <v>183</v>
      </c>
      <c r="E41" t="s">
        <v>117</v>
      </c>
      <c r="F41" t="s">
        <v>128</v>
      </c>
      <c r="G41" t="s">
        <v>139</v>
      </c>
      <c r="H41" t="s">
        <v>150</v>
      </c>
      <c r="I41" t="s">
        <v>161</v>
      </c>
    </row>
    <row r="42" spans="2:9" x14ac:dyDescent="0.3">
      <c r="B42" s="7" t="s">
        <v>32</v>
      </c>
      <c r="C42" t="s">
        <v>173</v>
      </c>
      <c r="D42" t="s">
        <v>184</v>
      </c>
      <c r="E42" t="s">
        <v>117</v>
      </c>
      <c r="F42" t="s">
        <v>129</v>
      </c>
      <c r="G42" s="8" t="s">
        <v>140</v>
      </c>
      <c r="H42" t="s">
        <v>151</v>
      </c>
      <c r="I42" t="s">
        <v>162</v>
      </c>
    </row>
    <row r="43" spans="2:9" x14ac:dyDescent="0.3">
      <c r="B43" s="7" t="s">
        <v>55</v>
      </c>
      <c r="C43" s="8" t="s">
        <v>174</v>
      </c>
      <c r="D43" t="s">
        <v>185</v>
      </c>
      <c r="E43" t="s">
        <v>192</v>
      </c>
      <c r="F43" t="s">
        <v>130</v>
      </c>
      <c r="G43" t="s">
        <v>141</v>
      </c>
      <c r="H43" t="s">
        <v>152</v>
      </c>
      <c r="I43" t="s">
        <v>163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A078-0F32-4873-B7D7-443F6BDAD598}">
  <dimension ref="B3:AJ42"/>
  <sheetViews>
    <sheetView zoomScale="97" zoomScaleNormal="118" workbookViewId="0">
      <selection activeCell="AE25" sqref="AE25"/>
    </sheetView>
  </sheetViews>
  <sheetFormatPr defaultRowHeight="14.4" x14ac:dyDescent="0.3"/>
  <cols>
    <col min="2" max="2" width="9.109375" bestFit="1" customWidth="1"/>
    <col min="11" max="11" width="10.44140625" bestFit="1" customWidth="1"/>
    <col min="20" max="20" width="14.77734375" bestFit="1" customWidth="1"/>
    <col min="29" max="29" width="22.88671875" bestFit="1" customWidth="1"/>
  </cols>
  <sheetData>
    <row r="3" spans="2:36" x14ac:dyDescent="0.3">
      <c r="B3" s="4" t="s">
        <v>12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13</v>
      </c>
      <c r="I3" s="1" t="s">
        <v>14</v>
      </c>
      <c r="K3" s="4" t="s">
        <v>17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13</v>
      </c>
      <c r="R3" s="1" t="s">
        <v>14</v>
      </c>
      <c r="T3" s="4" t="s">
        <v>21</v>
      </c>
      <c r="U3" s="1" t="s">
        <v>1</v>
      </c>
      <c r="V3" s="1" t="s">
        <v>2</v>
      </c>
      <c r="W3" s="1" t="s">
        <v>3</v>
      </c>
      <c r="X3" s="1" t="s">
        <v>4</v>
      </c>
      <c r="Y3" s="1" t="s">
        <v>5</v>
      </c>
      <c r="Z3" s="1" t="s">
        <v>13</v>
      </c>
      <c r="AA3" s="1" t="s">
        <v>14</v>
      </c>
      <c r="AC3" s="4" t="s">
        <v>22</v>
      </c>
      <c r="AD3" s="1" t="s">
        <v>1</v>
      </c>
      <c r="AE3" s="1" t="s">
        <v>2</v>
      </c>
      <c r="AF3" s="1" t="s">
        <v>3</v>
      </c>
      <c r="AG3" s="1" t="s">
        <v>4</v>
      </c>
      <c r="AH3" s="1" t="s">
        <v>5</v>
      </c>
      <c r="AI3" s="1" t="s">
        <v>13</v>
      </c>
      <c r="AJ3" s="1" t="s">
        <v>14</v>
      </c>
    </row>
    <row r="4" spans="2:36" x14ac:dyDescent="0.3">
      <c r="B4" s="5" t="s">
        <v>6</v>
      </c>
      <c r="C4">
        <v>10</v>
      </c>
      <c r="D4">
        <v>55</v>
      </c>
      <c r="E4">
        <v>192</v>
      </c>
      <c r="F4">
        <v>599</v>
      </c>
      <c r="G4">
        <v>2025</v>
      </c>
      <c r="K4" s="5" t="s">
        <v>6</v>
      </c>
      <c r="L4">
        <v>10</v>
      </c>
      <c r="M4">
        <v>55</v>
      </c>
      <c r="N4">
        <v>192</v>
      </c>
      <c r="O4">
        <v>599</v>
      </c>
      <c r="P4">
        <v>2025</v>
      </c>
      <c r="T4" s="5" t="s">
        <v>6</v>
      </c>
      <c r="U4">
        <v>10</v>
      </c>
      <c r="V4">
        <v>55</v>
      </c>
      <c r="W4">
        <v>192</v>
      </c>
      <c r="X4">
        <v>599</v>
      </c>
      <c r="Y4">
        <v>2025</v>
      </c>
      <c r="AC4" s="5" t="s">
        <v>6</v>
      </c>
      <c r="AD4">
        <v>10</v>
      </c>
      <c r="AE4">
        <v>55</v>
      </c>
      <c r="AF4">
        <v>192</v>
      </c>
      <c r="AG4">
        <v>599</v>
      </c>
      <c r="AH4">
        <v>2025</v>
      </c>
    </row>
    <row r="5" spans="2:36" x14ac:dyDescent="0.3">
      <c r="B5" s="5" t="s">
        <v>0</v>
      </c>
      <c r="C5">
        <v>0.72504865087757298</v>
      </c>
      <c r="D5">
        <v>0.70456845789717504</v>
      </c>
      <c r="E5">
        <v>0.73880482030218297</v>
      </c>
      <c r="F5">
        <v>0.74616631047606297</v>
      </c>
      <c r="G5">
        <v>0.81374517093854104</v>
      </c>
      <c r="H5" s="2">
        <f>AVERAGE(C5:G5)</f>
        <v>0.74566668209830689</v>
      </c>
      <c r="I5" s="3">
        <f>_xlfn.STDEV.S(C5:G5)</f>
        <v>4.1219481627321891E-2</v>
      </c>
      <c r="K5" s="5" t="s">
        <v>0</v>
      </c>
      <c r="L5">
        <v>0.64892499999999997</v>
      </c>
      <c r="M5">
        <v>0.847194</v>
      </c>
      <c r="N5">
        <v>0.78363499999999997</v>
      </c>
      <c r="O5">
        <v>0.63132299999999997</v>
      </c>
      <c r="P5">
        <v>0.87110500000000002</v>
      </c>
      <c r="Q5" s="2">
        <f>AVERAGE(L5:P5)</f>
        <v>0.75643640000000001</v>
      </c>
      <c r="R5" s="3">
        <f>_xlfn.STDEV.S(L5:P5)</f>
        <v>0.11106040880439752</v>
      </c>
      <c r="T5" s="5" t="s">
        <v>0</v>
      </c>
      <c r="U5">
        <v>0.847194</v>
      </c>
      <c r="V5">
        <v>0.69533699999999998</v>
      </c>
      <c r="W5">
        <v>0.69731600000000005</v>
      </c>
      <c r="X5">
        <v>0.74898299999999995</v>
      </c>
      <c r="Y5">
        <v>0.69728199999999996</v>
      </c>
      <c r="Z5" s="2">
        <f>AVERAGE(U5:Y5)</f>
        <v>0.73722240000000006</v>
      </c>
      <c r="AA5" s="3">
        <f>_xlfn.STDEV.S(U5:Y5)</f>
        <v>6.552520042930049E-2</v>
      </c>
      <c r="AC5" s="5" t="s">
        <v>0</v>
      </c>
      <c r="AD5">
        <v>0.65674600000000005</v>
      </c>
      <c r="AE5">
        <v>0.71656200000000003</v>
      </c>
      <c r="AF5">
        <v>0.79139499999999996</v>
      </c>
      <c r="AG5">
        <v>0.76292800000000005</v>
      </c>
      <c r="AH5">
        <v>0.69871000000000005</v>
      </c>
      <c r="AI5" s="2">
        <f>AVERAGE(AD5:AH5)</f>
        <v>0.72526820000000014</v>
      </c>
      <c r="AJ5" s="3">
        <f>_xlfn.STDEV.S(AD5:AH5)</f>
        <v>5.3074103885039803E-2</v>
      </c>
    </row>
    <row r="6" spans="2:36" x14ac:dyDescent="0.3">
      <c r="B6" s="5" t="s">
        <v>7</v>
      </c>
      <c r="C6">
        <v>0.52593757778396699</v>
      </c>
      <c r="D6">
        <v>0.53237197516275003</v>
      </c>
      <c r="E6">
        <v>0.52589961034555599</v>
      </c>
      <c r="F6">
        <v>0.53312266732542002</v>
      </c>
      <c r="G6">
        <v>0.53640927678971595</v>
      </c>
      <c r="H6" s="2">
        <f t="shared" ref="H6:H10" si="0">AVERAGE(C6:G6)</f>
        <v>0.53074822148148182</v>
      </c>
      <c r="I6" s="3">
        <f t="shared" ref="I6:I10" si="1">_xlfn.STDEV.S(C6:G6)</f>
        <v>4.6629775631557673E-3</v>
      </c>
      <c r="K6" s="5" t="s">
        <v>7</v>
      </c>
      <c r="L6">
        <v>0.53040500000000002</v>
      </c>
      <c r="M6">
        <v>0.55853900000000001</v>
      </c>
      <c r="N6">
        <v>0.53455900000000001</v>
      </c>
      <c r="O6">
        <v>0.52961400000000003</v>
      </c>
      <c r="P6">
        <v>0.55016799999999999</v>
      </c>
      <c r="Q6" s="2">
        <f t="shared" ref="Q6:Q10" si="2">AVERAGE(L6:P6)</f>
        <v>0.54065700000000005</v>
      </c>
      <c r="R6" s="3">
        <f t="shared" ref="R6:R10" si="3">_xlfn.STDEV.S(L6:P6)</f>
        <v>1.2985203136647487E-2</v>
      </c>
      <c r="T6" s="5" t="s">
        <v>7</v>
      </c>
      <c r="U6">
        <v>0.55853900000000001</v>
      </c>
      <c r="V6">
        <v>0.54743299999999995</v>
      </c>
      <c r="W6">
        <v>0.55590899999999999</v>
      </c>
      <c r="X6">
        <v>0.54552699999999998</v>
      </c>
      <c r="Y6">
        <v>0.54114799999999996</v>
      </c>
      <c r="Z6" s="2">
        <f t="shared" ref="Z6:Z10" si="4">AVERAGE(U6:Y6)</f>
        <v>0.54971119999999996</v>
      </c>
      <c r="AA6" s="3">
        <f t="shared" ref="AA6:AA10" si="5">_xlfn.STDEV.S(U6:Y6)</f>
        <v>7.2864411203275529E-3</v>
      </c>
      <c r="AC6" s="5" t="s">
        <v>7</v>
      </c>
      <c r="AD6">
        <v>0.53271199999999996</v>
      </c>
      <c r="AE6">
        <v>0.55227000000000004</v>
      </c>
      <c r="AF6">
        <v>0.52524400000000004</v>
      </c>
      <c r="AG6">
        <v>0.54115599999999997</v>
      </c>
      <c r="AH6">
        <v>0.54776199999999997</v>
      </c>
      <c r="AI6" s="2">
        <f t="shared" ref="AI6:AI10" si="6">AVERAGE(AD6:AH6)</f>
        <v>0.5398288</v>
      </c>
      <c r="AJ6" s="3">
        <f t="shared" ref="AJ6:AJ10" si="7">_xlfn.STDEV.S(AD6:AH6)</f>
        <v>1.0986876407787607E-2</v>
      </c>
    </row>
    <row r="7" spans="2:36" x14ac:dyDescent="0.3">
      <c r="B7" s="5" t="s">
        <v>8</v>
      </c>
      <c r="C7">
        <v>0.62619657519159599</v>
      </c>
      <c r="D7">
        <v>0.68161704932359002</v>
      </c>
      <c r="E7">
        <v>0.62654137909720398</v>
      </c>
      <c r="F7">
        <v>0.68558807148896195</v>
      </c>
      <c r="G7">
        <v>0.70009279107988498</v>
      </c>
      <c r="H7" s="2">
        <f t="shared" si="0"/>
        <v>0.66400717323624736</v>
      </c>
      <c r="I7" s="3">
        <f t="shared" si="1"/>
        <v>3.5040482928057698E-2</v>
      </c>
      <c r="K7" s="5" t="s">
        <v>8</v>
      </c>
      <c r="L7">
        <v>0.62669699999999995</v>
      </c>
      <c r="M7">
        <v>0.78012400000000004</v>
      </c>
      <c r="N7">
        <v>0.67423</v>
      </c>
      <c r="O7">
        <v>0.61612100000000003</v>
      </c>
      <c r="P7">
        <v>0.78185000000000004</v>
      </c>
      <c r="Q7" s="2">
        <f t="shared" si="2"/>
        <v>0.69580439999999999</v>
      </c>
      <c r="R7" s="3">
        <f t="shared" si="3"/>
        <v>8.0784237214322957E-2</v>
      </c>
      <c r="T7" s="5" t="s">
        <v>8</v>
      </c>
      <c r="U7">
        <v>0.78012400000000004</v>
      </c>
      <c r="V7">
        <v>0.69533699999999998</v>
      </c>
      <c r="W7">
        <v>0.69720099999999996</v>
      </c>
      <c r="X7">
        <v>0.74892000000000003</v>
      </c>
      <c r="Y7">
        <v>0.69727300000000003</v>
      </c>
      <c r="Z7" s="2">
        <f t="shared" si="4"/>
        <v>0.72377099999999994</v>
      </c>
      <c r="AA7" s="3">
        <f t="shared" si="5"/>
        <v>3.8809580228340544E-2</v>
      </c>
      <c r="AC7" s="5" t="s">
        <v>8</v>
      </c>
      <c r="AD7">
        <v>0.65524400000000005</v>
      </c>
      <c r="AE7">
        <v>0.70349799999999996</v>
      </c>
      <c r="AF7">
        <v>0.55472999999999995</v>
      </c>
      <c r="AG7">
        <v>0.73153199999999996</v>
      </c>
      <c r="AH7">
        <v>0.69724600000000003</v>
      </c>
      <c r="AI7" s="2">
        <f t="shared" si="6"/>
        <v>0.66844999999999999</v>
      </c>
      <c r="AJ7" s="3">
        <f t="shared" si="7"/>
        <v>6.9180104582170165E-2</v>
      </c>
    </row>
    <row r="8" spans="2:36" x14ac:dyDescent="0.3">
      <c r="B8" s="5" t="s">
        <v>9</v>
      </c>
      <c r="C8">
        <v>0.30186283026292698</v>
      </c>
      <c r="D8">
        <v>0.38508283417989903</v>
      </c>
      <c r="E8">
        <v>0.30331410868160902</v>
      </c>
      <c r="F8">
        <v>0.38446253063972702</v>
      </c>
      <c r="G8">
        <v>0.37088861389911598</v>
      </c>
      <c r="H8" s="2">
        <f t="shared" si="0"/>
        <v>0.34912218353265556</v>
      </c>
      <c r="I8" s="3">
        <f t="shared" si="1"/>
        <v>4.2859398655812918E-2</v>
      </c>
      <c r="K8" s="5" t="s">
        <v>9</v>
      </c>
      <c r="L8">
        <v>0.25997700000000001</v>
      </c>
      <c r="M8">
        <v>0.52890099999999995</v>
      </c>
      <c r="N8">
        <v>0.32350600000000002</v>
      </c>
      <c r="O8">
        <v>0.24485999999999999</v>
      </c>
      <c r="P8">
        <v>0.45718500000000001</v>
      </c>
      <c r="Q8" s="2">
        <f t="shared" si="2"/>
        <v>0.36288580000000004</v>
      </c>
      <c r="R8" s="3">
        <f t="shared" si="3"/>
        <v>0.12502446258912689</v>
      </c>
      <c r="T8" s="5" t="s">
        <v>9</v>
      </c>
      <c r="U8">
        <v>0.52890099999999995</v>
      </c>
      <c r="V8">
        <v>0.53279399999999999</v>
      </c>
      <c r="W8">
        <v>0.55724499999999999</v>
      </c>
      <c r="X8">
        <v>0.47086899999999998</v>
      </c>
      <c r="Y8">
        <v>0.50306499999999998</v>
      </c>
      <c r="Z8" s="2">
        <f t="shared" si="4"/>
        <v>0.51857479999999989</v>
      </c>
      <c r="AA8" s="3">
        <f t="shared" si="5"/>
        <v>3.2865626697204484E-2</v>
      </c>
      <c r="AC8" s="5" t="s">
        <v>9</v>
      </c>
      <c r="AD8">
        <v>0.29945500000000003</v>
      </c>
      <c r="AE8">
        <v>0.54504399999999997</v>
      </c>
      <c r="AF8">
        <v>0.14977699999999999</v>
      </c>
      <c r="AG8">
        <v>0.399009</v>
      </c>
      <c r="AH8">
        <v>0.53300499999999995</v>
      </c>
      <c r="AI8" s="2">
        <f t="shared" si="6"/>
        <v>0.38525799999999999</v>
      </c>
      <c r="AJ8" s="3">
        <f t="shared" si="7"/>
        <v>0.16610485240955505</v>
      </c>
    </row>
    <row r="9" spans="2:36" x14ac:dyDescent="0.3">
      <c r="B9" s="5" t="s">
        <v>10</v>
      </c>
      <c r="C9">
        <v>0.35089941917398998</v>
      </c>
      <c r="D9">
        <v>0.48382457894655501</v>
      </c>
      <c r="E9">
        <v>0.35313945526324397</v>
      </c>
      <c r="F9">
        <v>0.48186216745153698</v>
      </c>
      <c r="G9">
        <v>0.45474529691989202</v>
      </c>
      <c r="H9" s="2">
        <f t="shared" si="0"/>
        <v>0.42489418355104364</v>
      </c>
      <c r="I9" s="3">
        <f t="shared" si="1"/>
        <v>6.7515179492076846E-2</v>
      </c>
      <c r="K9" s="5" t="s">
        <v>10</v>
      </c>
      <c r="L9">
        <v>0.288437</v>
      </c>
      <c r="M9">
        <v>0.72899400000000003</v>
      </c>
      <c r="N9">
        <v>0.37916800000000001</v>
      </c>
      <c r="O9">
        <v>0.26822200000000002</v>
      </c>
      <c r="P9">
        <v>0.59482999999999997</v>
      </c>
      <c r="Q9" s="2">
        <f t="shared" si="2"/>
        <v>0.45193019999999995</v>
      </c>
      <c r="R9" s="3">
        <f t="shared" si="3"/>
        <v>0.2018401403665783</v>
      </c>
      <c r="T9" s="5" t="s">
        <v>10</v>
      </c>
      <c r="U9">
        <v>0.72899400000000003</v>
      </c>
      <c r="V9">
        <v>0.77207300000000001</v>
      </c>
      <c r="W9">
        <v>0.81390799999999996</v>
      </c>
      <c r="X9">
        <v>0.63049900000000003</v>
      </c>
      <c r="Y9">
        <v>0.71348299999999998</v>
      </c>
      <c r="Z9" s="2">
        <f t="shared" si="4"/>
        <v>0.73179139999999998</v>
      </c>
      <c r="AA9" s="3">
        <f t="shared" si="5"/>
        <v>6.886384492097429E-2</v>
      </c>
      <c r="AC9" s="5" t="s">
        <v>10</v>
      </c>
      <c r="AD9">
        <v>0.34378199999999998</v>
      </c>
      <c r="AE9">
        <v>0.79010999999999998</v>
      </c>
      <c r="AF9">
        <v>0.152917</v>
      </c>
      <c r="AG9">
        <v>0.49884699999999998</v>
      </c>
      <c r="AH9">
        <v>0.77152500000000002</v>
      </c>
      <c r="AI9" s="2">
        <f t="shared" si="6"/>
        <v>0.51143620000000001</v>
      </c>
      <c r="AJ9" s="3">
        <f t="shared" si="7"/>
        <v>0.27482162678490213</v>
      </c>
    </row>
    <row r="10" spans="2:36" x14ac:dyDescent="0.3">
      <c r="B10" s="5" t="s">
        <v>11</v>
      </c>
      <c r="C10">
        <v>0.62619657519159599</v>
      </c>
      <c r="D10">
        <v>0.68161704932359002</v>
      </c>
      <c r="E10">
        <v>0.62654137909720398</v>
      </c>
      <c r="F10">
        <v>0.68558807148896195</v>
      </c>
      <c r="G10">
        <v>0.70009279107988498</v>
      </c>
      <c r="H10" s="2">
        <f t="shared" si="0"/>
        <v>0.66400717323624736</v>
      </c>
      <c r="I10" s="3">
        <f t="shared" si="1"/>
        <v>3.5040482928057698E-2</v>
      </c>
      <c r="K10" s="5" t="s">
        <v>11</v>
      </c>
      <c r="L10">
        <v>0.62669699999999995</v>
      </c>
      <c r="M10">
        <v>0.78012400000000004</v>
      </c>
      <c r="N10">
        <v>0.67423</v>
      </c>
      <c r="O10">
        <v>0.61612100000000003</v>
      </c>
      <c r="P10">
        <v>0.78185000000000004</v>
      </c>
      <c r="Q10" s="2">
        <f t="shared" si="2"/>
        <v>0.69580439999999999</v>
      </c>
      <c r="R10" s="3">
        <f t="shared" si="3"/>
        <v>8.0784237214322957E-2</v>
      </c>
      <c r="T10" s="5" t="s">
        <v>11</v>
      </c>
      <c r="U10">
        <v>0.78012400000000004</v>
      </c>
      <c r="V10">
        <v>0.69533699999999998</v>
      </c>
      <c r="W10">
        <v>0.69720099999999996</v>
      </c>
      <c r="X10">
        <v>0.74892000000000003</v>
      </c>
      <c r="Y10">
        <v>0.69727300000000003</v>
      </c>
      <c r="Z10" s="2">
        <f t="shared" si="4"/>
        <v>0.72377099999999994</v>
      </c>
      <c r="AA10" s="3">
        <f t="shared" si="5"/>
        <v>3.8809580228340544E-2</v>
      </c>
      <c r="AC10" s="5" t="s">
        <v>11</v>
      </c>
      <c r="AD10">
        <v>0.65524400000000005</v>
      </c>
      <c r="AE10">
        <v>0.70349799999999996</v>
      </c>
      <c r="AF10">
        <v>0.55472999999999995</v>
      </c>
      <c r="AG10">
        <v>0.73153199999999996</v>
      </c>
      <c r="AH10">
        <v>0.69724600000000003</v>
      </c>
      <c r="AI10" s="2">
        <f t="shared" si="6"/>
        <v>0.66844999999999999</v>
      </c>
      <c r="AJ10" s="3">
        <f t="shared" si="7"/>
        <v>6.9180104582170165E-2</v>
      </c>
    </row>
    <row r="14" spans="2:36" x14ac:dyDescent="0.3">
      <c r="B14" s="4" t="s">
        <v>15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13</v>
      </c>
      <c r="I14" s="1" t="s">
        <v>14</v>
      </c>
      <c r="K14" s="4" t="s">
        <v>18</v>
      </c>
      <c r="L14" s="1" t="s">
        <v>1</v>
      </c>
      <c r="M14" s="1" t="s">
        <v>2</v>
      </c>
      <c r="N14" s="1" t="s">
        <v>3</v>
      </c>
      <c r="O14" s="1" t="s">
        <v>4</v>
      </c>
      <c r="P14" s="1" t="s">
        <v>5</v>
      </c>
      <c r="Q14" s="1" t="s">
        <v>13</v>
      </c>
      <c r="R14" s="1" t="s">
        <v>14</v>
      </c>
      <c r="T14" s="4" t="s">
        <v>17</v>
      </c>
      <c r="U14" s="1" t="s">
        <v>1</v>
      </c>
      <c r="V14" s="1" t="s">
        <v>2</v>
      </c>
      <c r="W14" s="1" t="s">
        <v>3</v>
      </c>
      <c r="X14" s="1" t="s">
        <v>4</v>
      </c>
      <c r="Y14" s="1" t="s">
        <v>5</v>
      </c>
      <c r="Z14" s="1" t="s">
        <v>13</v>
      </c>
      <c r="AA14" s="1" t="s">
        <v>14</v>
      </c>
      <c r="AC14" s="4" t="s">
        <v>39</v>
      </c>
      <c r="AD14" s="1" t="s">
        <v>1</v>
      </c>
      <c r="AE14" s="1" t="s">
        <v>2</v>
      </c>
      <c r="AF14" s="1" t="s">
        <v>3</v>
      </c>
      <c r="AG14" s="1" t="s">
        <v>4</v>
      </c>
      <c r="AH14" s="1" t="s">
        <v>5</v>
      </c>
      <c r="AI14" s="1" t="s">
        <v>13</v>
      </c>
      <c r="AJ14" s="1" t="s">
        <v>14</v>
      </c>
    </row>
    <row r="15" spans="2:36" x14ac:dyDescent="0.3">
      <c r="B15" s="5" t="s">
        <v>6</v>
      </c>
      <c r="C15">
        <v>10</v>
      </c>
      <c r="D15">
        <v>55</v>
      </c>
      <c r="E15">
        <v>192</v>
      </c>
      <c r="F15">
        <v>599</v>
      </c>
      <c r="G15">
        <v>2025</v>
      </c>
      <c r="K15" s="5" t="s">
        <v>6</v>
      </c>
      <c r="L15">
        <v>10</v>
      </c>
      <c r="M15">
        <v>55</v>
      </c>
      <c r="N15">
        <v>192</v>
      </c>
      <c r="O15">
        <v>599</v>
      </c>
      <c r="P15">
        <v>2025</v>
      </c>
      <c r="T15" s="5" t="s">
        <v>6</v>
      </c>
      <c r="U15">
        <v>10</v>
      </c>
      <c r="V15">
        <v>55</v>
      </c>
      <c r="W15">
        <v>192</v>
      </c>
      <c r="X15">
        <v>599</v>
      </c>
      <c r="Y15">
        <v>2025</v>
      </c>
      <c r="AC15" s="5" t="s">
        <v>6</v>
      </c>
      <c r="AD15">
        <v>10</v>
      </c>
      <c r="AE15">
        <v>55</v>
      </c>
      <c r="AF15">
        <v>192</v>
      </c>
      <c r="AG15">
        <v>599</v>
      </c>
      <c r="AH15">
        <v>2025</v>
      </c>
    </row>
    <row r="16" spans="2:36" x14ac:dyDescent="0.3">
      <c r="B16" s="5" t="s">
        <v>0</v>
      </c>
      <c r="C16">
        <v>0.76397767902697999</v>
      </c>
      <c r="D16">
        <v>0.89494992198670098</v>
      </c>
      <c r="E16">
        <v>0.76959657215544297</v>
      </c>
      <c r="F16">
        <v>0.84459745826727095</v>
      </c>
      <c r="G16">
        <v>0.82940092397729503</v>
      </c>
      <c r="H16" s="2">
        <f>AVERAGE(C16:G16)</f>
        <v>0.82050451108273792</v>
      </c>
      <c r="I16" s="3">
        <f>_xlfn.STDEV.S(C16:G16)</f>
        <v>5.4746315992886894E-2</v>
      </c>
      <c r="K16" s="5" t="s">
        <v>0</v>
      </c>
      <c r="L16">
        <v>0.759849</v>
      </c>
      <c r="M16">
        <v>0.87251699999999999</v>
      </c>
      <c r="N16">
        <v>0.83834299999999995</v>
      </c>
      <c r="O16">
        <v>0.61275000000000002</v>
      </c>
      <c r="P16">
        <v>0.82624299999999995</v>
      </c>
      <c r="Q16" s="2">
        <f>AVERAGE(L16:P16)</f>
        <v>0.78194039999999998</v>
      </c>
      <c r="R16" s="3">
        <f>_xlfn.STDEV.S(L16:P16)</f>
        <v>0.1030309607923753</v>
      </c>
      <c r="T16" s="5" t="s">
        <v>0</v>
      </c>
      <c r="U16">
        <v>0.66557599999999995</v>
      </c>
      <c r="V16">
        <v>0.46071400000000001</v>
      </c>
      <c r="W16">
        <v>0.63395500000000005</v>
      </c>
      <c r="Z16" s="2"/>
      <c r="AA16" s="3"/>
      <c r="AC16" s="5" t="s">
        <v>0</v>
      </c>
      <c r="AD16">
        <v>0.879</v>
      </c>
      <c r="AE16">
        <v>0.76239999999999997</v>
      </c>
      <c r="AF16">
        <v>0.78129999999999999</v>
      </c>
      <c r="AG16">
        <v>0.85580000000000001</v>
      </c>
      <c r="AH16">
        <v>0.69689999999999996</v>
      </c>
      <c r="AI16" s="2">
        <f>AVERAGEA(AD16:AH16)</f>
        <v>0.7950799999999999</v>
      </c>
      <c r="AJ16" s="3">
        <f>_xlfn.STDEV.S(AD16:AH16)</f>
        <v>7.3530041479656472E-2</v>
      </c>
    </row>
    <row r="17" spans="2:36" x14ac:dyDescent="0.3">
      <c r="B17" s="5" t="s">
        <v>7</v>
      </c>
      <c r="C17">
        <v>0.54846387578809097</v>
      </c>
      <c r="D17">
        <v>0.54182408383094105</v>
      </c>
      <c r="E17">
        <v>0.56479949991342604</v>
      </c>
      <c r="F17">
        <v>0.56043925808446404</v>
      </c>
      <c r="G17">
        <v>0.55864915189198905</v>
      </c>
      <c r="H17" s="2">
        <f t="shared" ref="H17:H21" si="8">AVERAGE(C17:G17)</f>
        <v>0.55483517390178227</v>
      </c>
      <c r="I17" s="3">
        <f t="shared" ref="I17:I21" si="9">_xlfn.STDEV.S(C17:G17)</f>
        <v>9.422338947784617E-3</v>
      </c>
      <c r="K17" s="5" t="s">
        <v>7</v>
      </c>
      <c r="L17">
        <v>0.55641799999999997</v>
      </c>
      <c r="M17">
        <v>0.56196699999999999</v>
      </c>
      <c r="N17">
        <v>0.56283399999999995</v>
      </c>
      <c r="O17">
        <v>0.55020899999999995</v>
      </c>
      <c r="P17">
        <v>0.55722000000000005</v>
      </c>
      <c r="Q17" s="2">
        <f t="shared" ref="Q17:Q21" si="10">AVERAGE(L17:P17)</f>
        <v>0.55772960000000005</v>
      </c>
      <c r="R17" s="3">
        <f t="shared" ref="R17:R21" si="11">_xlfn.STDEV.S(L17:P17)</f>
        <v>5.0633454652038168E-3</v>
      </c>
      <c r="T17" s="5" t="s">
        <v>7</v>
      </c>
      <c r="U17">
        <v>0.51033200000000001</v>
      </c>
      <c r="V17">
        <v>0.489541</v>
      </c>
      <c r="W17">
        <v>0.52291200000000004</v>
      </c>
      <c r="Z17" s="2"/>
      <c r="AA17" s="3"/>
      <c r="AC17" s="5" t="s">
        <v>7</v>
      </c>
      <c r="AD17">
        <v>0.5867</v>
      </c>
      <c r="AE17">
        <v>0.55030000000000001</v>
      </c>
      <c r="AF17">
        <v>0.57830000000000004</v>
      </c>
      <c r="AG17">
        <v>0.58109999999999995</v>
      </c>
      <c r="AH17">
        <v>0.56689999999999996</v>
      </c>
      <c r="AI17" s="2">
        <f t="shared" ref="AI17:AI21" si="12">AVERAGEA(AD17:AH17)</f>
        <v>0.57266000000000006</v>
      </c>
      <c r="AJ17" s="3">
        <f t="shared" ref="AJ17:AJ21" si="13">_xlfn.STDEV.S(AD17:AH17)</f>
        <v>1.4433571976472069E-2</v>
      </c>
    </row>
    <row r="18" spans="2:36" x14ac:dyDescent="0.3">
      <c r="B18" s="5" t="s">
        <v>8</v>
      </c>
      <c r="C18">
        <v>0.69072082851804895</v>
      </c>
      <c r="D18">
        <v>0.73719956141333998</v>
      </c>
      <c r="E18">
        <v>0.68345818766521005</v>
      </c>
      <c r="F18">
        <v>0.77474104064907701</v>
      </c>
      <c r="G18">
        <v>0.70835118891489901</v>
      </c>
      <c r="H18" s="2">
        <f t="shared" si="8"/>
        <v>0.71889416143211504</v>
      </c>
      <c r="I18" s="3">
        <f t="shared" si="9"/>
        <v>3.7465186442018808E-2</v>
      </c>
      <c r="K18" s="5" t="s">
        <v>8</v>
      </c>
      <c r="L18">
        <v>0.67853799999999997</v>
      </c>
      <c r="M18">
        <v>0.81037700000000001</v>
      </c>
      <c r="N18">
        <v>0.79403900000000005</v>
      </c>
      <c r="O18">
        <v>0.66343799999999997</v>
      </c>
      <c r="P18">
        <v>0.75534999999999997</v>
      </c>
      <c r="Q18" s="2">
        <f t="shared" si="10"/>
        <v>0.74034840000000002</v>
      </c>
      <c r="R18" s="3">
        <f t="shared" si="11"/>
        <v>6.6609812575175467E-2</v>
      </c>
      <c r="T18" s="5" t="s">
        <v>8</v>
      </c>
      <c r="U18">
        <v>0.55042000000000002</v>
      </c>
      <c r="V18">
        <v>0.477769</v>
      </c>
      <c r="W18">
        <v>0.61938899999999997</v>
      </c>
      <c r="Z18" s="2"/>
      <c r="AA18" s="3"/>
      <c r="AC18" s="5" t="s">
        <v>8</v>
      </c>
      <c r="AD18">
        <v>0.80869999999999997</v>
      </c>
      <c r="AE18">
        <v>0.64539999999999997</v>
      </c>
      <c r="AF18">
        <v>0.67390000000000005</v>
      </c>
      <c r="AG18">
        <v>0.69730000000000003</v>
      </c>
      <c r="AH18">
        <v>0.68910000000000005</v>
      </c>
      <c r="AI18" s="2">
        <f t="shared" si="12"/>
        <v>0.70288000000000006</v>
      </c>
      <c r="AJ18" s="3">
        <f t="shared" si="13"/>
        <v>6.2375251502498959E-2</v>
      </c>
    </row>
    <row r="19" spans="2:36" x14ac:dyDescent="0.3">
      <c r="B19" s="5" t="s">
        <v>9</v>
      </c>
      <c r="C19">
        <v>0.53849021792260399</v>
      </c>
      <c r="D19">
        <v>0.41746142926857299</v>
      </c>
      <c r="E19">
        <v>0.57867053816965197</v>
      </c>
      <c r="F19">
        <v>0.54018585613148296</v>
      </c>
      <c r="G19">
        <v>0.56088248577504596</v>
      </c>
      <c r="H19" s="2">
        <f t="shared" si="8"/>
        <v>0.52713810545347151</v>
      </c>
      <c r="I19" s="3">
        <f t="shared" si="9"/>
        <v>6.3486932472693366E-2</v>
      </c>
      <c r="K19" s="5" t="s">
        <v>9</v>
      </c>
      <c r="L19">
        <v>0.56316900000000003</v>
      </c>
      <c r="M19">
        <v>0.52424999999999999</v>
      </c>
      <c r="N19">
        <v>0.539157</v>
      </c>
      <c r="O19">
        <v>0.55290899999999998</v>
      </c>
      <c r="P19">
        <v>0.53802700000000003</v>
      </c>
      <c r="Q19" s="2">
        <f t="shared" si="10"/>
        <v>0.54350240000000005</v>
      </c>
      <c r="R19" s="3">
        <f t="shared" si="11"/>
        <v>1.4956409087745634E-2</v>
      </c>
      <c r="T19" s="5" t="s">
        <v>9</v>
      </c>
      <c r="U19">
        <v>0.28847</v>
      </c>
      <c r="V19">
        <v>0.47983399999999998</v>
      </c>
      <c r="W19">
        <v>0.326206</v>
      </c>
      <c r="Z19" s="2"/>
      <c r="AA19" s="3"/>
      <c r="AC19" s="5" t="s">
        <v>9</v>
      </c>
      <c r="AD19">
        <v>0.60219999999999996</v>
      </c>
      <c r="AE19">
        <v>0.55730000000000002</v>
      </c>
      <c r="AF19">
        <v>0.59940000000000004</v>
      </c>
      <c r="AG19">
        <v>0.60350000000000004</v>
      </c>
      <c r="AH19">
        <v>0.58169999999999999</v>
      </c>
      <c r="AI19" s="2">
        <f t="shared" si="12"/>
        <v>0.58882000000000001</v>
      </c>
      <c r="AJ19" s="3">
        <f t="shared" si="13"/>
        <v>1.9689261032349588E-2</v>
      </c>
    </row>
    <row r="20" spans="2:36" x14ac:dyDescent="0.3">
      <c r="B20" s="5" t="s">
        <v>10</v>
      </c>
      <c r="C20">
        <v>0.784835791075156</v>
      </c>
      <c r="D20">
        <v>0.531508691505163</v>
      </c>
      <c r="E20">
        <v>0.853559826302977</v>
      </c>
      <c r="F20">
        <v>0.75080249341467198</v>
      </c>
      <c r="G20">
        <v>0.81422096528070298</v>
      </c>
      <c r="H20" s="2">
        <f t="shared" si="8"/>
        <v>0.74698555351573426</v>
      </c>
      <c r="I20" s="3">
        <f t="shared" si="9"/>
        <v>0.12624991464428159</v>
      </c>
      <c r="K20" s="5" t="s">
        <v>10</v>
      </c>
      <c r="L20">
        <v>0.83327300000000004</v>
      </c>
      <c r="M20">
        <v>0.710117</v>
      </c>
      <c r="N20">
        <v>0.74182000000000003</v>
      </c>
      <c r="O20">
        <v>0.82511400000000001</v>
      </c>
      <c r="P20">
        <v>0.75470700000000002</v>
      </c>
      <c r="Q20" s="2">
        <f t="shared" si="10"/>
        <v>0.77300619999999998</v>
      </c>
      <c r="R20" s="3">
        <f t="shared" si="11"/>
        <v>5.3874393896358598E-2</v>
      </c>
      <c r="T20" s="5" t="s">
        <v>10</v>
      </c>
      <c r="U20">
        <v>0.33909299999999998</v>
      </c>
      <c r="V20">
        <v>0.854966</v>
      </c>
      <c r="W20">
        <v>0.39133299999999999</v>
      </c>
      <c r="Z20" s="2"/>
      <c r="AA20" s="3"/>
      <c r="AC20" s="5" t="s">
        <v>10</v>
      </c>
      <c r="AD20">
        <v>0.83130000000000004</v>
      </c>
      <c r="AE20">
        <v>0.84340000000000004</v>
      </c>
      <c r="AF20">
        <v>0.88470000000000004</v>
      </c>
      <c r="AG20">
        <v>0.87790000000000001</v>
      </c>
      <c r="AH20">
        <v>0.8548</v>
      </c>
      <c r="AI20" s="2">
        <f t="shared" si="12"/>
        <v>0.85841999999999996</v>
      </c>
      <c r="AJ20" s="3">
        <f t="shared" si="13"/>
        <v>2.2607012186487623E-2</v>
      </c>
    </row>
    <row r="21" spans="2:36" x14ac:dyDescent="0.3">
      <c r="B21" s="5" t="s">
        <v>11</v>
      </c>
      <c r="C21">
        <v>0.69072082851804895</v>
      </c>
      <c r="D21">
        <v>0.73719956141333998</v>
      </c>
      <c r="E21">
        <v>0.68345818766521005</v>
      </c>
      <c r="F21">
        <v>0.77474104064907701</v>
      </c>
      <c r="G21">
        <v>0.70835118891489901</v>
      </c>
      <c r="H21" s="2">
        <f t="shared" si="8"/>
        <v>0.71889416143211504</v>
      </c>
      <c r="I21" s="3">
        <f t="shared" si="9"/>
        <v>3.7465186442018808E-2</v>
      </c>
      <c r="K21" s="5" t="s">
        <v>11</v>
      </c>
      <c r="L21">
        <v>0.67853799999999997</v>
      </c>
      <c r="M21">
        <v>0.81037700000000001</v>
      </c>
      <c r="N21">
        <v>0.79403900000000005</v>
      </c>
      <c r="O21">
        <v>0.66343799999999997</v>
      </c>
      <c r="P21">
        <v>0.75534999999999997</v>
      </c>
      <c r="Q21" s="2">
        <f t="shared" si="10"/>
        <v>0.74034840000000002</v>
      </c>
      <c r="R21" s="3">
        <f t="shared" si="11"/>
        <v>6.6609812575175467E-2</v>
      </c>
      <c r="T21" s="5" t="s">
        <v>11</v>
      </c>
      <c r="U21">
        <v>0.55042000000000002</v>
      </c>
      <c r="V21">
        <v>0.477769</v>
      </c>
      <c r="W21">
        <v>0.61938899999999997</v>
      </c>
      <c r="Z21" s="2"/>
      <c r="AA21" s="3"/>
      <c r="AC21" s="5" t="s">
        <v>11</v>
      </c>
      <c r="AD21">
        <v>0.80869999999999997</v>
      </c>
      <c r="AE21">
        <v>0.64539999999999997</v>
      </c>
      <c r="AF21">
        <v>0.67390000000000005</v>
      </c>
      <c r="AG21">
        <v>0.69730000000000003</v>
      </c>
      <c r="AH21">
        <v>0.68910000000000005</v>
      </c>
      <c r="AI21" s="2">
        <f t="shared" si="12"/>
        <v>0.70288000000000006</v>
      </c>
      <c r="AJ21" s="3">
        <f t="shared" si="13"/>
        <v>6.2375251502498959E-2</v>
      </c>
    </row>
    <row r="24" spans="2:36" x14ac:dyDescent="0.3">
      <c r="L24" s="6"/>
    </row>
    <row r="25" spans="2:36" x14ac:dyDescent="0.3">
      <c r="B25" s="4" t="s">
        <v>16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13</v>
      </c>
      <c r="I25" s="1" t="s">
        <v>14</v>
      </c>
      <c r="K25" s="4" t="s">
        <v>19</v>
      </c>
      <c r="L25" s="1" t="s">
        <v>1</v>
      </c>
      <c r="M25" s="1" t="s">
        <v>2</v>
      </c>
      <c r="N25" s="1" t="s">
        <v>3</v>
      </c>
      <c r="O25" s="1" t="s">
        <v>4</v>
      </c>
      <c r="P25" s="1" t="s">
        <v>5</v>
      </c>
      <c r="Q25" s="1" t="s">
        <v>13</v>
      </c>
      <c r="R25" s="1" t="s">
        <v>14</v>
      </c>
    </row>
    <row r="26" spans="2:36" x14ac:dyDescent="0.3">
      <c r="B26" s="5" t="s">
        <v>6</v>
      </c>
      <c r="C26">
        <v>10</v>
      </c>
      <c r="D26">
        <v>55</v>
      </c>
      <c r="E26">
        <v>192</v>
      </c>
      <c r="F26">
        <v>599</v>
      </c>
      <c r="G26">
        <v>2025</v>
      </c>
      <c r="K26" s="5" t="s">
        <v>6</v>
      </c>
      <c r="L26">
        <v>10</v>
      </c>
      <c r="M26">
        <v>55</v>
      </c>
      <c r="N26">
        <v>192</v>
      </c>
      <c r="O26">
        <v>599</v>
      </c>
      <c r="P26">
        <v>2025</v>
      </c>
    </row>
    <row r="27" spans="2:36" x14ac:dyDescent="0.3">
      <c r="B27" s="5" t="s">
        <v>0</v>
      </c>
      <c r="C27">
        <v>0.79768888850715403</v>
      </c>
      <c r="D27">
        <v>0.821631</v>
      </c>
      <c r="E27">
        <v>0.77445399999999998</v>
      </c>
      <c r="F27">
        <v>0.80576300000000001</v>
      </c>
      <c r="G27">
        <v>0.76440699999999995</v>
      </c>
      <c r="H27" s="2">
        <f>AVERAGE(C27:G27)</f>
        <v>0.79278877770143086</v>
      </c>
      <c r="I27" s="3">
        <f>_xlfn.STDEV.S(C27:G27)</f>
        <v>2.3269640608180119E-2</v>
      </c>
      <c r="K27" s="5" t="s">
        <v>0</v>
      </c>
      <c r="L27">
        <v>0.75704000000000005</v>
      </c>
      <c r="M27">
        <v>0.86868999999999996</v>
      </c>
      <c r="N27">
        <v>0.82915700000000003</v>
      </c>
      <c r="O27">
        <v>0.60353900000000005</v>
      </c>
      <c r="P27">
        <v>0.79465399999999997</v>
      </c>
      <c r="Q27" s="2">
        <f>AVERAGE(L27:P27)</f>
        <v>0.77061599999999997</v>
      </c>
      <c r="R27" s="3">
        <f>_xlfn.STDEV.S(L27:P27)</f>
        <v>0.10213032765295617</v>
      </c>
    </row>
    <row r="28" spans="2:36" x14ac:dyDescent="0.3">
      <c r="B28" s="5" t="s">
        <v>7</v>
      </c>
      <c r="C28">
        <v>0.57343949560382101</v>
      </c>
      <c r="D28">
        <v>0.64106700000000005</v>
      </c>
      <c r="E28">
        <v>0.56670399999999999</v>
      </c>
      <c r="F28">
        <v>0.61696399999999996</v>
      </c>
      <c r="G28">
        <v>0.55318400000000001</v>
      </c>
      <c r="H28" s="2">
        <f t="shared" ref="H28:H32" si="14">AVERAGE(C28:G28)</f>
        <v>0.59027169912076416</v>
      </c>
      <c r="I28" s="3">
        <f t="shared" ref="I28:I32" si="15">_xlfn.STDEV.S(C28:G28)</f>
        <v>3.7104239854748228E-2</v>
      </c>
      <c r="K28" s="5" t="s">
        <v>7</v>
      </c>
      <c r="L28">
        <v>0.55766300000000002</v>
      </c>
      <c r="M28">
        <v>0.55544499999999997</v>
      </c>
      <c r="N28">
        <v>0.56550800000000001</v>
      </c>
      <c r="O28">
        <v>0.54797099999999999</v>
      </c>
      <c r="P28">
        <v>0.54568499999999998</v>
      </c>
      <c r="Q28" s="2">
        <f t="shared" ref="Q28:Q32" si="16">AVERAGE(L28:P28)</f>
        <v>0.55445440000000001</v>
      </c>
      <c r="R28" s="3">
        <f t="shared" ref="R28:R32" si="17">_xlfn.STDEV.S(L28:P28)</f>
        <v>7.9434773116060595E-3</v>
      </c>
    </row>
    <row r="29" spans="2:36" x14ac:dyDescent="0.3">
      <c r="B29" s="5" t="s">
        <v>8</v>
      </c>
      <c r="C29">
        <v>0.61593633051565699</v>
      </c>
      <c r="D29">
        <v>0.66605000000000003</v>
      </c>
      <c r="E29">
        <v>0.50692800000000005</v>
      </c>
      <c r="F29">
        <v>0.653196</v>
      </c>
      <c r="G29">
        <v>0.61156100000000002</v>
      </c>
      <c r="H29" s="2">
        <f t="shared" si="14"/>
        <v>0.61073426610313142</v>
      </c>
      <c r="I29" s="3">
        <f t="shared" si="15"/>
        <v>6.2582575664956605E-2</v>
      </c>
      <c r="K29" s="5" t="s">
        <v>8</v>
      </c>
      <c r="L29">
        <v>0.68849899999999997</v>
      </c>
      <c r="M29">
        <v>0.79379500000000003</v>
      </c>
      <c r="N29">
        <v>0.71858699999999998</v>
      </c>
      <c r="O29">
        <v>0.65750699999999995</v>
      </c>
      <c r="P29">
        <v>0.69248399999999999</v>
      </c>
      <c r="Q29" s="2">
        <f t="shared" si="16"/>
        <v>0.71017439999999987</v>
      </c>
      <c r="R29" s="3">
        <f t="shared" si="17"/>
        <v>5.1526218625084476E-2</v>
      </c>
    </row>
    <row r="30" spans="2:36" x14ac:dyDescent="0.3">
      <c r="B30" s="5" t="s">
        <v>9</v>
      </c>
      <c r="C30">
        <v>0.58774163545358604</v>
      </c>
      <c r="D30">
        <v>0.65228600000000003</v>
      </c>
      <c r="E30">
        <v>0.50359399999999999</v>
      </c>
      <c r="F30">
        <v>0.63192400000000004</v>
      </c>
      <c r="G30">
        <v>0.56533699999999998</v>
      </c>
      <c r="H30" s="2">
        <f t="shared" si="14"/>
        <v>0.58817652709071733</v>
      </c>
      <c r="I30" s="3">
        <f t="shared" si="15"/>
        <v>5.8523292200990513E-2</v>
      </c>
      <c r="K30" s="5" t="s">
        <v>9</v>
      </c>
      <c r="L30">
        <v>0.56365799999999999</v>
      </c>
      <c r="M30">
        <v>0.498334</v>
      </c>
      <c r="N30">
        <v>0.57426600000000005</v>
      </c>
      <c r="O30">
        <v>0.54923500000000003</v>
      </c>
      <c r="P30">
        <v>0.527837</v>
      </c>
      <c r="Q30" s="2">
        <f t="shared" si="16"/>
        <v>0.54266599999999998</v>
      </c>
      <c r="R30" s="3">
        <f t="shared" si="17"/>
        <v>3.0280361994203454E-2</v>
      </c>
    </row>
    <row r="31" spans="2:36" x14ac:dyDescent="0.3">
      <c r="B31" s="5" t="s">
        <v>10</v>
      </c>
      <c r="C31">
        <v>0.905977933604592</v>
      </c>
      <c r="D31">
        <v>0.93326900000000002</v>
      </c>
      <c r="E31">
        <v>0.95085699999999995</v>
      </c>
      <c r="F31">
        <v>0.92500000000000004</v>
      </c>
      <c r="G31">
        <v>0.87995299999999999</v>
      </c>
      <c r="H31" s="2">
        <f t="shared" si="14"/>
        <v>0.91901138672091842</v>
      </c>
      <c r="I31" s="3">
        <f t="shared" si="15"/>
        <v>2.7151033976256535E-2</v>
      </c>
      <c r="K31" s="5" t="s">
        <v>10</v>
      </c>
      <c r="L31">
        <v>0.82868399999999998</v>
      </c>
      <c r="M31">
        <v>0.66850200000000004</v>
      </c>
      <c r="N31">
        <v>0.82979000000000003</v>
      </c>
      <c r="O31">
        <v>0.82233400000000001</v>
      </c>
      <c r="P31">
        <v>0.76419199999999998</v>
      </c>
      <c r="Q31" s="2">
        <f t="shared" si="16"/>
        <v>0.78270040000000007</v>
      </c>
      <c r="R31" s="3">
        <f t="shared" si="17"/>
        <v>6.9438065171777349E-2</v>
      </c>
    </row>
    <row r="32" spans="2:36" x14ac:dyDescent="0.3">
      <c r="B32" s="5" t="s">
        <v>11</v>
      </c>
      <c r="C32">
        <v>0.61593633051565699</v>
      </c>
      <c r="D32">
        <v>0.66605000000000003</v>
      </c>
      <c r="E32">
        <v>0.50692800000000005</v>
      </c>
      <c r="F32">
        <v>0.653196</v>
      </c>
      <c r="G32">
        <v>0.61156100000000002</v>
      </c>
      <c r="H32" s="2">
        <f t="shared" si="14"/>
        <v>0.61073426610313142</v>
      </c>
      <c r="I32" s="3">
        <f t="shared" si="15"/>
        <v>6.2582575664956605E-2</v>
      </c>
      <c r="K32" s="5" t="s">
        <v>11</v>
      </c>
      <c r="L32">
        <v>0.68849899999999997</v>
      </c>
      <c r="M32">
        <v>0.79379500000000003</v>
      </c>
      <c r="N32">
        <v>0.71858699999999998</v>
      </c>
      <c r="O32">
        <v>0.65750699999999995</v>
      </c>
      <c r="P32">
        <v>0.69248399999999999</v>
      </c>
      <c r="Q32" s="2">
        <f t="shared" si="16"/>
        <v>0.71017439999999987</v>
      </c>
      <c r="R32" s="3">
        <f t="shared" si="17"/>
        <v>5.1526218625084476E-2</v>
      </c>
    </row>
    <row r="35" spans="11:18" x14ac:dyDescent="0.3">
      <c r="K35" s="4" t="s">
        <v>20</v>
      </c>
      <c r="L35" s="1" t="s">
        <v>1</v>
      </c>
      <c r="M35" s="1" t="s">
        <v>2</v>
      </c>
      <c r="N35" s="1" t="s">
        <v>3</v>
      </c>
      <c r="O35" s="1" t="s">
        <v>4</v>
      </c>
      <c r="P35" s="1" t="s">
        <v>5</v>
      </c>
      <c r="Q35" s="1" t="s">
        <v>13</v>
      </c>
      <c r="R35" s="1" t="s">
        <v>14</v>
      </c>
    </row>
    <row r="36" spans="11:18" x14ac:dyDescent="0.3">
      <c r="K36" s="5" t="s">
        <v>6</v>
      </c>
      <c r="L36">
        <v>10</v>
      </c>
      <c r="M36">
        <v>55</v>
      </c>
      <c r="N36">
        <v>192</v>
      </c>
      <c r="O36">
        <v>599</v>
      </c>
      <c r="P36">
        <v>2025</v>
      </c>
    </row>
    <row r="37" spans="11:18" x14ac:dyDescent="0.3">
      <c r="K37" s="5" t="s">
        <v>0</v>
      </c>
      <c r="L37">
        <v>0.81428500000000004</v>
      </c>
      <c r="M37">
        <v>0.82969899999999996</v>
      </c>
      <c r="N37">
        <v>0.81411500000000003</v>
      </c>
      <c r="O37">
        <v>0.83741399999999999</v>
      </c>
      <c r="P37">
        <v>0.81238299999999997</v>
      </c>
      <c r="Q37" s="2">
        <f>AVERAGE(L37:P37)</f>
        <v>0.82157920000000006</v>
      </c>
      <c r="R37" s="3">
        <f>_xlfn.STDEV.S(L37:P37)</f>
        <v>1.1293380503640161E-2</v>
      </c>
    </row>
    <row r="38" spans="11:18" x14ac:dyDescent="0.3">
      <c r="K38" s="5" t="s">
        <v>7</v>
      </c>
      <c r="L38">
        <v>0.55006900000000003</v>
      </c>
      <c r="M38">
        <v>0.532331</v>
      </c>
      <c r="N38">
        <v>0.55262900000000004</v>
      </c>
      <c r="O38">
        <v>0.56466700000000003</v>
      </c>
      <c r="P38">
        <v>0.550064</v>
      </c>
      <c r="Q38" s="2">
        <f t="shared" ref="Q38:Q42" si="18">AVERAGE(L38:P38)</f>
        <v>0.549952</v>
      </c>
      <c r="R38" s="3">
        <f t="shared" ref="R38:R42" si="19">_xlfn.STDEV.S(L38:P38)</f>
        <v>1.1556636924295939E-2</v>
      </c>
    </row>
    <row r="39" spans="11:18" x14ac:dyDescent="0.3">
      <c r="K39" s="5" t="s">
        <v>8</v>
      </c>
      <c r="L39">
        <v>0.77086600000000005</v>
      </c>
      <c r="M39">
        <v>0.67619499999999999</v>
      </c>
      <c r="N39">
        <v>0.69496599999999997</v>
      </c>
      <c r="O39">
        <v>0.797817</v>
      </c>
      <c r="P39">
        <v>0.71852400000000005</v>
      </c>
      <c r="Q39" s="2">
        <f t="shared" si="18"/>
        <v>0.73167359999999992</v>
      </c>
      <c r="R39" s="3">
        <f t="shared" si="19"/>
        <v>5.1257264161287432E-2</v>
      </c>
    </row>
    <row r="40" spans="11:18" x14ac:dyDescent="0.3">
      <c r="K40" s="5" t="s">
        <v>9</v>
      </c>
      <c r="L40">
        <v>0.48235699999999998</v>
      </c>
      <c r="M40">
        <v>0.36047000000000001</v>
      </c>
      <c r="N40">
        <v>0.54929499999999998</v>
      </c>
      <c r="O40">
        <v>0.54445299999999996</v>
      </c>
      <c r="P40">
        <v>0.53027800000000003</v>
      </c>
      <c r="Q40" s="2">
        <f t="shared" si="18"/>
        <v>0.49337059999999999</v>
      </c>
      <c r="R40" s="3">
        <f t="shared" si="19"/>
        <v>7.8871691919852036E-2</v>
      </c>
    </row>
    <row r="41" spans="11:18" x14ac:dyDescent="0.3">
      <c r="K41" s="5" t="s">
        <v>10</v>
      </c>
      <c r="L41">
        <v>0.64570700000000003</v>
      </c>
      <c r="M41">
        <v>0.44076199999999999</v>
      </c>
      <c r="N41">
        <v>0.801736</v>
      </c>
      <c r="O41">
        <v>0.74944900000000003</v>
      </c>
      <c r="P41">
        <v>0.75651199999999996</v>
      </c>
      <c r="Q41" s="2">
        <f t="shared" si="18"/>
        <v>0.67883320000000003</v>
      </c>
      <c r="R41" s="3">
        <f t="shared" si="19"/>
        <v>0.14482828351430505</v>
      </c>
    </row>
    <row r="42" spans="11:18" x14ac:dyDescent="0.3">
      <c r="K42" s="5" t="s">
        <v>11</v>
      </c>
      <c r="L42">
        <v>0.77086600000000005</v>
      </c>
      <c r="M42">
        <v>0.67619499999999999</v>
      </c>
      <c r="N42">
        <v>0.69496599999999997</v>
      </c>
      <c r="O42">
        <v>0.797817</v>
      </c>
      <c r="P42">
        <v>0.71852400000000005</v>
      </c>
      <c r="Q42" s="2">
        <f t="shared" si="18"/>
        <v>0.73167359999999992</v>
      </c>
      <c r="R42" s="3">
        <f t="shared" si="19"/>
        <v>5.1257264161287432E-2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D166-2779-45E8-809B-D0E3D601D5B9}">
  <dimension ref="B3:AL42"/>
  <sheetViews>
    <sheetView topLeftCell="R1" zoomScale="86" zoomScaleNormal="86" workbookViewId="0">
      <selection activeCell="AL4" sqref="AL4:AL14"/>
    </sheetView>
  </sheetViews>
  <sheetFormatPr defaultRowHeight="14.4" x14ac:dyDescent="0.3"/>
  <cols>
    <col min="25" max="26" width="7.33203125" bestFit="1" customWidth="1"/>
    <col min="27" max="27" width="12.5546875" bestFit="1" customWidth="1"/>
    <col min="28" max="28" width="12.44140625" bestFit="1" customWidth="1"/>
  </cols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0.93569999999999998</v>
      </c>
      <c r="D4">
        <v>0.56159999999999999</v>
      </c>
      <c r="E4">
        <v>0.85929999999999995</v>
      </c>
      <c r="F4">
        <v>0.54249999999999998</v>
      </c>
      <c r="G4">
        <v>0.76780000000000004</v>
      </c>
      <c r="H4">
        <v>0.85929999999999995</v>
      </c>
      <c r="K4" s="7" t="s">
        <v>23</v>
      </c>
      <c r="L4">
        <v>0.93959999999999999</v>
      </c>
      <c r="M4">
        <v>0.59440000000000004</v>
      </c>
      <c r="N4">
        <v>0.86309999999999998</v>
      </c>
      <c r="O4">
        <v>0.62360000000000004</v>
      </c>
      <c r="P4">
        <v>0.87329999999999997</v>
      </c>
      <c r="Q4">
        <v>0.86309999999999998</v>
      </c>
      <c r="T4" s="7" t="s">
        <v>23</v>
      </c>
      <c r="U4">
        <f t="shared" ref="U4:U14" si="0">C4</f>
        <v>0.93569999999999998</v>
      </c>
      <c r="V4">
        <f t="shared" ref="V4:V14" si="1">C18</f>
        <v>0.90490000000000004</v>
      </c>
      <c r="W4">
        <f t="shared" ref="W4:W14" si="2">C32</f>
        <v>0.94010000000000005</v>
      </c>
      <c r="X4">
        <f t="shared" ref="X4:X14" si="3">L4</f>
        <v>0.93959999999999999</v>
      </c>
      <c r="Y4">
        <f t="shared" ref="Y4:Y14" si="4">L18</f>
        <v>0.93379999999999996</v>
      </c>
      <c r="Z4" s="1">
        <f>ROUND(AVERAGE(U4:Y4)*100,2)</f>
        <v>93.08</v>
      </c>
      <c r="AA4" s="1">
        <f>ROUND(_xlfn.STDEV.S(U4:Y4)*100,2)</f>
        <v>1.47</v>
      </c>
      <c r="AB4" s="4" t="str">
        <f>_xlfn.CONCAT(Z4,"±",AA4)</f>
        <v>93,08±1,47</v>
      </c>
      <c r="AD4" s="7" t="s">
        <v>23</v>
      </c>
      <c r="AE4">
        <f>F4</f>
        <v>0.54249999999999998</v>
      </c>
      <c r="AF4">
        <f>F18</f>
        <v>0.59930000000000005</v>
      </c>
      <c r="AG4">
        <f>F32</f>
        <v>0.54290000000000005</v>
      </c>
      <c r="AH4">
        <f>O4</f>
        <v>0.62360000000000004</v>
      </c>
      <c r="AI4">
        <f>O18</f>
        <v>0.57410000000000005</v>
      </c>
      <c r="AJ4" s="1">
        <f>ROUND(AVERAGE(AE4:AI4)*100,2)</f>
        <v>57.65</v>
      </c>
      <c r="AK4" s="1">
        <f>ROUND(_xlfn.STDEV.S(AE4:AI4)*100,2)</f>
        <v>3.55</v>
      </c>
      <c r="AL4" s="4" t="str">
        <f>_xlfn.CONCAT(AJ4,"±",AK4)</f>
        <v>57,65±3,55</v>
      </c>
    </row>
    <row r="5" spans="2:38" x14ac:dyDescent="0.3">
      <c r="B5" s="7" t="s">
        <v>24</v>
      </c>
      <c r="C5">
        <v>0.6704</v>
      </c>
      <c r="D5">
        <v>0.50649999999999995</v>
      </c>
      <c r="E5">
        <v>0.62970000000000004</v>
      </c>
      <c r="F5">
        <v>0.2218</v>
      </c>
      <c r="G5">
        <v>0.27110000000000001</v>
      </c>
      <c r="H5">
        <v>0.62970000000000004</v>
      </c>
      <c r="K5" s="7" t="s">
        <v>24</v>
      </c>
      <c r="L5">
        <v>0.78269999999999995</v>
      </c>
      <c r="M5">
        <v>0.50700000000000001</v>
      </c>
      <c r="N5">
        <v>0.65959999999999996</v>
      </c>
      <c r="O5">
        <v>0.2611</v>
      </c>
      <c r="P5">
        <v>0.33460000000000001</v>
      </c>
      <c r="Q5">
        <v>0.65959999999999996</v>
      </c>
      <c r="T5" s="7" t="s">
        <v>24</v>
      </c>
      <c r="U5">
        <f t="shared" si="0"/>
        <v>0.6704</v>
      </c>
      <c r="V5">
        <f t="shared" si="1"/>
        <v>0.93969999999999998</v>
      </c>
      <c r="W5">
        <f t="shared" si="2"/>
        <v>0.68920000000000003</v>
      </c>
      <c r="X5">
        <f t="shared" si="3"/>
        <v>0.78269999999999995</v>
      </c>
      <c r="Y5">
        <f t="shared" si="4"/>
        <v>0.70850000000000002</v>
      </c>
      <c r="Z5" s="1">
        <f t="shared" ref="Z5:Z14" si="5">ROUND(AVERAGE(U5:Y5)*100,2)</f>
        <v>75.81</v>
      </c>
      <c r="AA5" s="1">
        <f t="shared" ref="AA5:AA14" si="6">ROUND(_xlfn.STDEV.S(U5:Y5)*100,2)</f>
        <v>11.01</v>
      </c>
      <c r="AB5" s="4" t="str">
        <f t="shared" ref="AB5:AB14" si="7">_xlfn.CONCAT(Z5,"±",ROUND(AA5,2))</f>
        <v>75,81±11,01</v>
      </c>
      <c r="AD5" s="7" t="s">
        <v>24</v>
      </c>
      <c r="AE5">
        <f t="shared" ref="AE5:AE14" si="8">F5</f>
        <v>0.2218</v>
      </c>
      <c r="AF5">
        <f t="shared" ref="AF5:AF14" si="9">F19</f>
        <v>0.28810000000000002</v>
      </c>
      <c r="AG5">
        <f t="shared" ref="AG5:AG14" si="10">F33</f>
        <v>0.2253</v>
      </c>
      <c r="AH5">
        <f t="shared" ref="AH5:AH14" si="11">O5</f>
        <v>0.2611</v>
      </c>
      <c r="AI5">
        <f t="shared" ref="AI5:AI14" si="12">O19</f>
        <v>0.1691</v>
      </c>
      <c r="AJ5" s="1">
        <f t="shared" ref="AJ5:AJ14" si="13">ROUND(AVERAGE(AE5:AI5)*100,2)</f>
        <v>23.31</v>
      </c>
      <c r="AK5" s="1">
        <f t="shared" ref="AK5:AK14" si="14">ROUND(_xlfn.STDEV.S(AE5:AI5)*100,2)</f>
        <v>4.5</v>
      </c>
      <c r="AL5" s="4" t="str">
        <f t="shared" ref="AL5:AL14" si="15">_xlfn.CONCAT(AJ5,"±",ROUND(AK5,2))</f>
        <v>23,31±4,5</v>
      </c>
    </row>
    <row r="6" spans="2:38" x14ac:dyDescent="0.3">
      <c r="B6" s="7" t="s">
        <v>25</v>
      </c>
      <c r="C6">
        <v>0.85299999999999998</v>
      </c>
      <c r="D6">
        <v>0.52929999999999999</v>
      </c>
      <c r="E6">
        <v>0.65549999999999997</v>
      </c>
      <c r="F6">
        <v>0.29260000000000003</v>
      </c>
      <c r="G6">
        <v>0.33929999999999999</v>
      </c>
      <c r="H6">
        <v>0.65549999999999997</v>
      </c>
      <c r="K6" s="7" t="s">
        <v>25</v>
      </c>
      <c r="L6">
        <v>0.96360000000000001</v>
      </c>
      <c r="M6">
        <v>0.54120000000000001</v>
      </c>
      <c r="N6">
        <v>0.76090000000000002</v>
      </c>
      <c r="O6">
        <v>0.41930000000000001</v>
      </c>
      <c r="P6">
        <v>0.54200000000000004</v>
      </c>
      <c r="Q6">
        <v>0.76090000000000002</v>
      </c>
      <c r="T6" s="7" t="s">
        <v>25</v>
      </c>
      <c r="U6">
        <f t="shared" si="0"/>
        <v>0.85299999999999998</v>
      </c>
      <c r="V6">
        <f t="shared" si="1"/>
        <v>0.97070000000000001</v>
      </c>
      <c r="W6">
        <f t="shared" si="2"/>
        <v>0.89429999999999998</v>
      </c>
      <c r="X6">
        <f t="shared" si="3"/>
        <v>0.96360000000000001</v>
      </c>
      <c r="Y6">
        <f t="shared" si="4"/>
        <v>0.96609999999999996</v>
      </c>
      <c r="Z6" s="1">
        <f t="shared" si="5"/>
        <v>92.95</v>
      </c>
      <c r="AA6" s="1">
        <f t="shared" si="6"/>
        <v>5.31</v>
      </c>
      <c r="AB6" s="4" t="str">
        <f t="shared" si="7"/>
        <v>92,95±5,31</v>
      </c>
      <c r="AD6" s="7" t="s">
        <v>25</v>
      </c>
      <c r="AE6">
        <f t="shared" si="8"/>
        <v>0.29260000000000003</v>
      </c>
      <c r="AF6">
        <f t="shared" si="9"/>
        <v>0.4365</v>
      </c>
      <c r="AG6">
        <f t="shared" si="10"/>
        <v>0.28989999999999999</v>
      </c>
      <c r="AH6">
        <f t="shared" si="11"/>
        <v>0.41930000000000001</v>
      </c>
      <c r="AI6">
        <f t="shared" si="12"/>
        <v>0.42659999999999998</v>
      </c>
      <c r="AJ6" s="1">
        <f t="shared" si="13"/>
        <v>37.299999999999997</v>
      </c>
      <c r="AK6" s="1">
        <f t="shared" si="14"/>
        <v>7.49</v>
      </c>
      <c r="AL6" s="4" t="str">
        <f t="shared" si="15"/>
        <v>37,3±7,49</v>
      </c>
    </row>
    <row r="7" spans="2:38" x14ac:dyDescent="0.3">
      <c r="B7" s="7" t="s">
        <v>26</v>
      </c>
      <c r="C7">
        <v>0.92810000000000004</v>
      </c>
      <c r="D7">
        <v>0.52200000000000002</v>
      </c>
      <c r="E7">
        <v>0.63990000000000002</v>
      </c>
      <c r="F7">
        <v>0.26090000000000002</v>
      </c>
      <c r="G7">
        <v>0.30299999999999999</v>
      </c>
      <c r="H7">
        <v>0.63990000000000002</v>
      </c>
      <c r="K7" s="7" t="s">
        <v>26</v>
      </c>
      <c r="L7">
        <v>0.98319999999999996</v>
      </c>
      <c r="M7">
        <v>0.5363</v>
      </c>
      <c r="N7">
        <v>0.78800000000000003</v>
      </c>
      <c r="O7">
        <v>0.4335</v>
      </c>
      <c r="P7">
        <v>0.59030000000000005</v>
      </c>
      <c r="Q7">
        <v>0.78800000000000003</v>
      </c>
      <c r="T7" s="7" t="s">
        <v>26</v>
      </c>
      <c r="U7">
        <f t="shared" si="0"/>
        <v>0.92810000000000004</v>
      </c>
      <c r="V7">
        <f t="shared" si="1"/>
        <v>0.98129999999999995</v>
      </c>
      <c r="W7">
        <f t="shared" si="2"/>
        <v>0.95350000000000001</v>
      </c>
      <c r="X7">
        <f t="shared" si="3"/>
        <v>0.98319999999999996</v>
      </c>
      <c r="Y7">
        <f t="shared" si="4"/>
        <v>0.98760000000000003</v>
      </c>
      <c r="Z7" s="1">
        <f t="shared" si="5"/>
        <v>96.67</v>
      </c>
      <c r="AA7" s="1">
        <f t="shared" si="6"/>
        <v>2.54</v>
      </c>
      <c r="AB7" s="4" t="str">
        <f t="shared" si="7"/>
        <v>96,67±2,54</v>
      </c>
      <c r="AD7" s="7" t="s">
        <v>26</v>
      </c>
      <c r="AE7">
        <f t="shared" si="8"/>
        <v>0.26090000000000002</v>
      </c>
      <c r="AF7">
        <f t="shared" si="9"/>
        <v>0.48949999999999999</v>
      </c>
      <c r="AG7">
        <f t="shared" si="10"/>
        <v>0.2616</v>
      </c>
      <c r="AH7">
        <f t="shared" si="11"/>
        <v>0.4335</v>
      </c>
      <c r="AI7">
        <f t="shared" si="12"/>
        <v>0.52470000000000006</v>
      </c>
      <c r="AJ7" s="1">
        <f t="shared" si="13"/>
        <v>39.4</v>
      </c>
      <c r="AK7" s="1">
        <f t="shared" si="14"/>
        <v>12.55</v>
      </c>
      <c r="AL7" s="4" t="str">
        <f t="shared" si="15"/>
        <v>39,4±12,55</v>
      </c>
    </row>
    <row r="8" spans="2:38" x14ac:dyDescent="0.3">
      <c r="B8" s="7" t="s">
        <v>27</v>
      </c>
      <c r="C8">
        <v>0.85680000000000001</v>
      </c>
      <c r="D8">
        <v>0.53059999999999996</v>
      </c>
      <c r="E8">
        <v>0.67120000000000002</v>
      </c>
      <c r="F8">
        <v>0.31369999999999998</v>
      </c>
      <c r="G8">
        <v>0.37080000000000002</v>
      </c>
      <c r="H8">
        <v>0.67120000000000002</v>
      </c>
      <c r="K8" s="7" t="s">
        <v>27</v>
      </c>
      <c r="L8">
        <v>0.9526</v>
      </c>
      <c r="M8">
        <v>0.54479999999999995</v>
      </c>
      <c r="N8">
        <v>0.78039999999999998</v>
      </c>
      <c r="O8">
        <v>0.44950000000000001</v>
      </c>
      <c r="P8">
        <v>0.59489999999999998</v>
      </c>
      <c r="Q8">
        <v>0.78039999999999998</v>
      </c>
      <c r="T8" s="7" t="s">
        <v>27</v>
      </c>
      <c r="U8">
        <f t="shared" si="0"/>
        <v>0.85680000000000001</v>
      </c>
      <c r="V8">
        <f t="shared" si="1"/>
        <v>0.95030000000000003</v>
      </c>
      <c r="W8">
        <f t="shared" si="2"/>
        <v>0.89780000000000004</v>
      </c>
      <c r="X8">
        <f t="shared" si="3"/>
        <v>0.9526</v>
      </c>
      <c r="Y8">
        <f t="shared" si="4"/>
        <v>0.96699999999999997</v>
      </c>
      <c r="Z8" s="1">
        <f t="shared" si="5"/>
        <v>92.49</v>
      </c>
      <c r="AA8" s="1">
        <f t="shared" si="6"/>
        <v>4.63</v>
      </c>
      <c r="AB8" s="4" t="str">
        <f t="shared" si="7"/>
        <v>92,49±4,63</v>
      </c>
      <c r="AD8" s="7" t="s">
        <v>27</v>
      </c>
      <c r="AE8">
        <f t="shared" si="8"/>
        <v>0.31369999999999998</v>
      </c>
      <c r="AF8">
        <f t="shared" si="9"/>
        <v>0.46789999999999998</v>
      </c>
      <c r="AG8">
        <f t="shared" si="10"/>
        <v>0.31890000000000002</v>
      </c>
      <c r="AH8">
        <f t="shared" si="11"/>
        <v>0.44950000000000001</v>
      </c>
      <c r="AI8">
        <f t="shared" si="12"/>
        <v>0.38750000000000001</v>
      </c>
      <c r="AJ8" s="1">
        <f t="shared" si="13"/>
        <v>38.75</v>
      </c>
      <c r="AK8" s="1">
        <f t="shared" si="14"/>
        <v>7.15</v>
      </c>
      <c r="AL8" s="4" t="str">
        <f t="shared" si="15"/>
        <v>38,75±7,15</v>
      </c>
    </row>
    <row r="9" spans="2:38" x14ac:dyDescent="0.3">
      <c r="B9" s="7" t="s">
        <v>28</v>
      </c>
      <c r="C9">
        <v>0.92010000000000003</v>
      </c>
      <c r="D9">
        <v>0.52859999999999996</v>
      </c>
      <c r="E9">
        <v>0.68430000000000002</v>
      </c>
      <c r="F9">
        <v>0.3236</v>
      </c>
      <c r="G9">
        <v>0.3921</v>
      </c>
      <c r="H9">
        <v>0.68430000000000002</v>
      </c>
      <c r="K9" s="7" t="s">
        <v>28</v>
      </c>
      <c r="L9">
        <v>0.96189999999999998</v>
      </c>
      <c r="M9">
        <v>0.54800000000000004</v>
      </c>
      <c r="N9">
        <v>0.81720000000000004</v>
      </c>
      <c r="O9">
        <v>0.48020000000000002</v>
      </c>
      <c r="P9">
        <v>0.65820000000000001</v>
      </c>
      <c r="Q9">
        <v>0.81720000000000004</v>
      </c>
      <c r="T9" s="7" t="s">
        <v>28</v>
      </c>
      <c r="U9">
        <f t="shared" si="0"/>
        <v>0.92010000000000003</v>
      </c>
      <c r="V9">
        <f t="shared" si="1"/>
        <v>0.94220000000000004</v>
      </c>
      <c r="W9">
        <f t="shared" si="2"/>
        <v>0.94630000000000003</v>
      </c>
      <c r="X9">
        <f t="shared" si="3"/>
        <v>0.96189999999999998</v>
      </c>
      <c r="Y9">
        <f t="shared" si="4"/>
        <v>0.97260000000000002</v>
      </c>
      <c r="Z9" s="1">
        <f t="shared" si="5"/>
        <v>94.86</v>
      </c>
      <c r="AA9" s="1">
        <f t="shared" si="6"/>
        <v>2.0099999999999998</v>
      </c>
      <c r="AB9" s="4" t="str">
        <f t="shared" si="7"/>
        <v>94,86±2,01</v>
      </c>
      <c r="AD9" s="7" t="s">
        <v>28</v>
      </c>
      <c r="AE9">
        <f t="shared" si="8"/>
        <v>0.3236</v>
      </c>
      <c r="AF9">
        <f t="shared" si="9"/>
        <v>0.3997</v>
      </c>
      <c r="AG9">
        <f t="shared" si="10"/>
        <v>0.3266</v>
      </c>
      <c r="AH9">
        <f t="shared" si="11"/>
        <v>0.48020000000000002</v>
      </c>
      <c r="AI9">
        <f t="shared" si="12"/>
        <v>0.44500000000000001</v>
      </c>
      <c r="AJ9" s="1">
        <f t="shared" si="13"/>
        <v>39.5</v>
      </c>
      <c r="AK9" s="1">
        <f t="shared" si="14"/>
        <v>6.99</v>
      </c>
      <c r="AL9" s="4" t="str">
        <f t="shared" si="15"/>
        <v>39,5±6,99</v>
      </c>
    </row>
    <row r="10" spans="2:38" x14ac:dyDescent="0.3">
      <c r="B10" s="7" t="s">
        <v>29</v>
      </c>
      <c r="C10">
        <v>0.5</v>
      </c>
      <c r="D10">
        <v>4.8300000000000003E-2</v>
      </c>
      <c r="E10">
        <v>0.5</v>
      </c>
      <c r="F10">
        <v>8.8099999999999998E-2</v>
      </c>
      <c r="G10">
        <v>9.6600000000000005E-2</v>
      </c>
      <c r="H10">
        <v>0.5</v>
      </c>
      <c r="K10" s="7" t="s">
        <v>29</v>
      </c>
      <c r="L10">
        <v>0.50260000000000005</v>
      </c>
      <c r="M10">
        <v>4.8300000000000003E-2</v>
      </c>
      <c r="N10">
        <v>0.5</v>
      </c>
      <c r="O10">
        <v>8.8099999999999998E-2</v>
      </c>
      <c r="P10">
        <v>9.6600000000000005E-2</v>
      </c>
      <c r="Q10">
        <v>0.5</v>
      </c>
      <c r="T10" s="7" t="s">
        <v>29</v>
      </c>
      <c r="U10">
        <f t="shared" si="0"/>
        <v>0.5</v>
      </c>
      <c r="V10">
        <f t="shared" si="1"/>
        <v>0.1019</v>
      </c>
      <c r="W10">
        <f t="shared" si="2"/>
        <v>0.5</v>
      </c>
      <c r="X10">
        <f t="shared" si="3"/>
        <v>0.50260000000000005</v>
      </c>
      <c r="Y10">
        <f t="shared" si="4"/>
        <v>0.73209999999999997</v>
      </c>
      <c r="Z10" s="1">
        <f t="shared" si="5"/>
        <v>46.73</v>
      </c>
      <c r="AA10" s="1">
        <f t="shared" si="6"/>
        <v>22.75</v>
      </c>
      <c r="AB10" s="4" t="str">
        <f t="shared" si="7"/>
        <v>46,73±22,75</v>
      </c>
      <c r="AD10" s="7" t="s">
        <v>29</v>
      </c>
      <c r="AE10">
        <f t="shared" si="8"/>
        <v>8.8099999999999998E-2</v>
      </c>
      <c r="AF10">
        <f t="shared" si="9"/>
        <v>8.8099999999999998E-2</v>
      </c>
      <c r="AG10">
        <f t="shared" si="10"/>
        <v>8.8099999999999998E-2</v>
      </c>
      <c r="AH10">
        <f t="shared" si="11"/>
        <v>8.8099999999999998E-2</v>
      </c>
      <c r="AI10">
        <f t="shared" si="12"/>
        <v>9.8699999999999996E-2</v>
      </c>
      <c r="AJ10" s="1">
        <f t="shared" si="13"/>
        <v>9.02</v>
      </c>
      <c r="AK10" s="1">
        <f t="shared" si="14"/>
        <v>0.47</v>
      </c>
      <c r="AL10" s="4" t="str">
        <f t="shared" si="15"/>
        <v>9,02±0,47</v>
      </c>
    </row>
    <row r="11" spans="2:38" x14ac:dyDescent="0.3">
      <c r="B11" s="7" t="s">
        <v>30</v>
      </c>
      <c r="C11">
        <v>0.5</v>
      </c>
      <c r="D11">
        <v>2.5100000000000001E-2</v>
      </c>
      <c r="E11">
        <v>0.5</v>
      </c>
      <c r="F11">
        <v>4.7899999999999998E-2</v>
      </c>
      <c r="G11">
        <v>5.0299999999999997E-2</v>
      </c>
      <c r="H11">
        <v>0.5</v>
      </c>
      <c r="K11" s="7" t="s">
        <v>30</v>
      </c>
      <c r="L11">
        <v>0.50129999999999997</v>
      </c>
      <c r="M11">
        <v>2.5100000000000001E-2</v>
      </c>
      <c r="N11">
        <v>0.5</v>
      </c>
      <c r="O11">
        <v>4.7899999999999998E-2</v>
      </c>
      <c r="P11">
        <v>5.0299999999999997E-2</v>
      </c>
      <c r="Q11">
        <v>0.5</v>
      </c>
      <c r="T11" s="7" t="s">
        <v>30</v>
      </c>
      <c r="U11">
        <f t="shared" si="0"/>
        <v>0.5</v>
      </c>
      <c r="V11">
        <f t="shared" si="1"/>
        <v>9.7500000000000003E-2</v>
      </c>
      <c r="W11">
        <f t="shared" si="2"/>
        <v>0.5</v>
      </c>
      <c r="X11">
        <f t="shared" si="3"/>
        <v>0.50129999999999997</v>
      </c>
      <c r="Y11">
        <f t="shared" si="4"/>
        <v>0.90790000000000004</v>
      </c>
      <c r="Z11" s="1">
        <f t="shared" si="5"/>
        <v>50.13</v>
      </c>
      <c r="AA11" s="1">
        <f t="shared" si="6"/>
        <v>28.65</v>
      </c>
      <c r="AB11" s="4" t="str">
        <f t="shared" si="7"/>
        <v>50,13±28,65</v>
      </c>
      <c r="AD11" s="7" t="s">
        <v>30</v>
      </c>
      <c r="AE11">
        <f t="shared" si="8"/>
        <v>4.7899999999999998E-2</v>
      </c>
      <c r="AF11">
        <f t="shared" si="9"/>
        <v>4.7899999999999998E-2</v>
      </c>
      <c r="AG11">
        <f t="shared" si="10"/>
        <v>4.7899999999999998E-2</v>
      </c>
      <c r="AH11">
        <f t="shared" si="11"/>
        <v>4.7899999999999998E-2</v>
      </c>
      <c r="AI11">
        <f t="shared" si="12"/>
        <v>5.6300000000000003E-2</v>
      </c>
      <c r="AJ11" s="1">
        <f t="shared" si="13"/>
        <v>4.96</v>
      </c>
      <c r="AK11" s="1">
        <f t="shared" si="14"/>
        <v>0.38</v>
      </c>
      <c r="AL11" s="4" t="str">
        <f t="shared" si="15"/>
        <v>4,96±0,38</v>
      </c>
    </row>
    <row r="12" spans="2:38" x14ac:dyDescent="0.3">
      <c r="B12" s="7" t="s">
        <v>31</v>
      </c>
      <c r="C12">
        <v>0.5</v>
      </c>
      <c r="D12">
        <v>4.2099999999999999E-2</v>
      </c>
      <c r="E12">
        <v>0.5</v>
      </c>
      <c r="F12">
        <v>7.7600000000000002E-2</v>
      </c>
      <c r="G12">
        <v>8.4099999999999994E-2</v>
      </c>
      <c r="H12">
        <v>0.5</v>
      </c>
      <c r="K12" s="7" t="s">
        <v>31</v>
      </c>
      <c r="L12">
        <v>0.50319999999999998</v>
      </c>
      <c r="M12">
        <v>4.2099999999999999E-2</v>
      </c>
      <c r="N12">
        <v>0.5</v>
      </c>
      <c r="O12">
        <v>7.7600000000000002E-2</v>
      </c>
      <c r="P12">
        <v>8.4099999999999994E-2</v>
      </c>
      <c r="Q12">
        <v>0.5</v>
      </c>
      <c r="T12" s="7" t="s">
        <v>31</v>
      </c>
      <c r="U12">
        <f t="shared" si="0"/>
        <v>0.5</v>
      </c>
      <c r="V12">
        <f t="shared" si="1"/>
        <v>7.4899999999999994E-2</v>
      </c>
      <c r="W12">
        <f t="shared" si="2"/>
        <v>0.5</v>
      </c>
      <c r="X12">
        <f t="shared" si="3"/>
        <v>0.50319999999999998</v>
      </c>
      <c r="Y12">
        <f t="shared" si="4"/>
        <v>0.4803</v>
      </c>
      <c r="Z12" s="1">
        <f t="shared" si="5"/>
        <v>41.17</v>
      </c>
      <c r="AA12" s="1">
        <f t="shared" si="6"/>
        <v>18.850000000000001</v>
      </c>
      <c r="AB12" s="4" t="str">
        <f t="shared" si="7"/>
        <v>41,17±18,85</v>
      </c>
      <c r="AD12" s="7" t="s">
        <v>31</v>
      </c>
      <c r="AE12">
        <f t="shared" si="8"/>
        <v>7.7600000000000002E-2</v>
      </c>
      <c r="AF12">
        <f t="shared" si="9"/>
        <v>7.7600000000000002E-2</v>
      </c>
      <c r="AG12">
        <f t="shared" si="10"/>
        <v>7.7600000000000002E-2</v>
      </c>
      <c r="AH12">
        <f t="shared" si="11"/>
        <v>7.7600000000000002E-2</v>
      </c>
      <c r="AI12">
        <f t="shared" si="12"/>
        <v>8.9800000000000005E-2</v>
      </c>
      <c r="AJ12" s="1">
        <f t="shared" si="13"/>
        <v>8</v>
      </c>
      <c r="AK12" s="1">
        <f t="shared" si="14"/>
        <v>0.55000000000000004</v>
      </c>
      <c r="AL12" s="4" t="str">
        <f t="shared" si="15"/>
        <v>8±0,55</v>
      </c>
    </row>
    <row r="13" spans="2:38" x14ac:dyDescent="0.3">
      <c r="B13" s="7" t="s">
        <v>32</v>
      </c>
      <c r="C13">
        <v>0.94589999999999996</v>
      </c>
      <c r="D13">
        <v>0.8075</v>
      </c>
      <c r="E13">
        <v>0.64339999999999997</v>
      </c>
      <c r="F13">
        <v>0.69079999999999997</v>
      </c>
      <c r="G13">
        <v>0.94689999999999996</v>
      </c>
      <c r="H13">
        <v>0.64339999999999997</v>
      </c>
      <c r="K13" s="7" t="s">
        <v>32</v>
      </c>
      <c r="L13">
        <v>0.94469999999999998</v>
      </c>
      <c r="M13">
        <v>0.80920000000000003</v>
      </c>
      <c r="N13">
        <v>0.59540000000000004</v>
      </c>
      <c r="O13">
        <v>0.63780000000000003</v>
      </c>
      <c r="P13">
        <v>0.94420000000000004</v>
      </c>
      <c r="Q13">
        <v>0.59540000000000004</v>
      </c>
      <c r="T13" s="7" t="s">
        <v>32</v>
      </c>
      <c r="U13">
        <f t="shared" si="0"/>
        <v>0.94589999999999996</v>
      </c>
      <c r="V13">
        <f t="shared" si="1"/>
        <v>0.93530000000000002</v>
      </c>
      <c r="W13">
        <f t="shared" si="2"/>
        <v>0.94669999999999999</v>
      </c>
      <c r="X13">
        <f t="shared" si="3"/>
        <v>0.94469999999999998</v>
      </c>
      <c r="Y13">
        <f t="shared" si="4"/>
        <v>0.95620000000000005</v>
      </c>
      <c r="Z13" s="1">
        <f t="shared" si="5"/>
        <v>94.58</v>
      </c>
      <c r="AA13" s="1">
        <f t="shared" si="6"/>
        <v>0.74</v>
      </c>
      <c r="AB13" s="4" t="str">
        <f t="shared" si="7"/>
        <v>94,58±0,74</v>
      </c>
      <c r="AD13" s="7" t="s">
        <v>32</v>
      </c>
      <c r="AE13">
        <f t="shared" si="8"/>
        <v>0.69079999999999997</v>
      </c>
      <c r="AF13">
        <f t="shared" si="9"/>
        <v>0.62319999999999998</v>
      </c>
      <c r="AG13">
        <f t="shared" si="10"/>
        <v>0.6835</v>
      </c>
      <c r="AH13">
        <f t="shared" si="11"/>
        <v>0.63780000000000003</v>
      </c>
      <c r="AI13">
        <f t="shared" si="12"/>
        <v>0.7843</v>
      </c>
      <c r="AJ13" s="1">
        <f t="shared" si="13"/>
        <v>68.39</v>
      </c>
      <c r="AK13" s="1">
        <f t="shared" si="14"/>
        <v>6.31</v>
      </c>
      <c r="AL13" s="4" t="str">
        <f t="shared" si="15"/>
        <v>68,39±6,31</v>
      </c>
    </row>
    <row r="14" spans="2:38" x14ac:dyDescent="0.3">
      <c r="B14" s="7" t="s">
        <v>34</v>
      </c>
      <c r="C14">
        <v>0.72499999999999998</v>
      </c>
      <c r="D14">
        <v>0.52590000000000003</v>
      </c>
      <c r="E14">
        <v>0.62619999999999998</v>
      </c>
      <c r="F14">
        <v>0.3019</v>
      </c>
      <c r="G14">
        <v>0.35089999999999999</v>
      </c>
      <c r="H14">
        <v>0.62619999999999998</v>
      </c>
      <c r="K14" s="7" t="s">
        <v>34</v>
      </c>
      <c r="L14">
        <v>0.74619999999999997</v>
      </c>
      <c r="M14">
        <v>0.53310000000000002</v>
      </c>
      <c r="N14">
        <v>0.68559999999999999</v>
      </c>
      <c r="O14">
        <v>0.38450000000000001</v>
      </c>
      <c r="P14">
        <v>0.4819</v>
      </c>
      <c r="Q14">
        <v>0.68559999999999999</v>
      </c>
      <c r="T14" s="7" t="s">
        <v>34</v>
      </c>
      <c r="U14">
        <f t="shared" si="0"/>
        <v>0.72499999999999998</v>
      </c>
      <c r="V14">
        <f t="shared" si="1"/>
        <v>0.7046</v>
      </c>
      <c r="W14">
        <f t="shared" si="2"/>
        <v>0.73880000000000001</v>
      </c>
      <c r="X14">
        <f t="shared" si="3"/>
        <v>0.74619999999999997</v>
      </c>
      <c r="Y14">
        <f t="shared" si="4"/>
        <v>0.81369999999999998</v>
      </c>
      <c r="Z14" s="1">
        <f t="shared" si="5"/>
        <v>74.569999999999993</v>
      </c>
      <c r="AA14" s="1">
        <f t="shared" si="6"/>
        <v>4.12</v>
      </c>
      <c r="AB14" s="4" t="str">
        <f t="shared" si="7"/>
        <v>74,57±4,12</v>
      </c>
      <c r="AD14" s="7" t="s">
        <v>34</v>
      </c>
      <c r="AE14">
        <f t="shared" si="8"/>
        <v>0.3019</v>
      </c>
      <c r="AF14">
        <f t="shared" si="9"/>
        <v>0.3851</v>
      </c>
      <c r="AG14">
        <f t="shared" si="10"/>
        <v>0.30330000000000001</v>
      </c>
      <c r="AH14">
        <f t="shared" si="11"/>
        <v>0.38450000000000001</v>
      </c>
      <c r="AI14">
        <f t="shared" si="12"/>
        <v>0.37090000000000001</v>
      </c>
      <c r="AJ14" s="1">
        <f t="shared" si="13"/>
        <v>34.909999999999997</v>
      </c>
      <c r="AK14" s="1">
        <f t="shared" si="14"/>
        <v>4.29</v>
      </c>
      <c r="AL14" s="4" t="str">
        <f t="shared" si="15"/>
        <v>34,91±4,29</v>
      </c>
    </row>
    <row r="17" spans="2:35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35" x14ac:dyDescent="0.3">
      <c r="B18" s="7" t="s">
        <v>23</v>
      </c>
      <c r="C18">
        <v>0.90490000000000004</v>
      </c>
      <c r="D18">
        <v>0.57909999999999995</v>
      </c>
      <c r="E18">
        <v>0.81330000000000002</v>
      </c>
      <c r="F18">
        <v>0.59930000000000005</v>
      </c>
      <c r="G18">
        <v>0.86160000000000003</v>
      </c>
      <c r="H18">
        <v>0.81330000000000002</v>
      </c>
      <c r="K18" s="7" t="s">
        <v>23</v>
      </c>
      <c r="L18">
        <v>0.93379999999999996</v>
      </c>
      <c r="M18">
        <v>0.57099999999999995</v>
      </c>
      <c r="N18">
        <v>0.85319999999999996</v>
      </c>
      <c r="O18">
        <v>0.57410000000000005</v>
      </c>
      <c r="P18">
        <v>0.8175</v>
      </c>
      <c r="Q18">
        <v>0.85319999999999996</v>
      </c>
      <c r="T18" s="7" t="s">
        <v>23</v>
      </c>
      <c r="U18">
        <f>H4</f>
        <v>0.85929999999999995</v>
      </c>
      <c r="V18">
        <f>H18</f>
        <v>0.81330000000000002</v>
      </c>
      <c r="W18">
        <f>H32</f>
        <v>0.8579</v>
      </c>
      <c r="X18">
        <f>Q4</f>
        <v>0.86309999999999998</v>
      </c>
      <c r="Y18">
        <f>Q18</f>
        <v>0.85319999999999996</v>
      </c>
      <c r="Z18" s="1">
        <f>ROUND(AVERAGE(U18:Y18)*100,2)</f>
        <v>84.94</v>
      </c>
      <c r="AA18" s="1">
        <f>ROUND(_xlfn.STDEV.S(U18:Y18)*100,2)</f>
        <v>2.0499999999999998</v>
      </c>
      <c r="AB18" s="4" t="str">
        <f>_xlfn.CONCAT(Z18,"±",AA18)</f>
        <v>84,94±2,05</v>
      </c>
    </row>
    <row r="19" spans="2:35" x14ac:dyDescent="0.3">
      <c r="B19" s="7" t="s">
        <v>24</v>
      </c>
      <c r="C19">
        <v>0.93969999999999998</v>
      </c>
      <c r="D19">
        <v>0.50749999999999995</v>
      </c>
      <c r="E19">
        <v>0.68159999999999998</v>
      </c>
      <c r="F19">
        <v>0.28810000000000002</v>
      </c>
      <c r="G19">
        <v>0.38150000000000001</v>
      </c>
      <c r="H19">
        <v>0.68159999999999998</v>
      </c>
      <c r="K19" s="7" t="s">
        <v>24</v>
      </c>
      <c r="L19">
        <v>0.70850000000000002</v>
      </c>
      <c r="M19">
        <v>0.50600000000000001</v>
      </c>
      <c r="N19">
        <v>0.59330000000000005</v>
      </c>
      <c r="O19">
        <v>0.1691</v>
      </c>
      <c r="P19">
        <v>0.19450000000000001</v>
      </c>
      <c r="Q19">
        <v>0.59330000000000005</v>
      </c>
      <c r="T19" s="7" t="s">
        <v>24</v>
      </c>
      <c r="U19">
        <f t="shared" ref="U19:U28" si="16">H5</f>
        <v>0.62970000000000004</v>
      </c>
      <c r="V19">
        <f t="shared" ref="V19:V28" si="17">H19</f>
        <v>0.68159999999999998</v>
      </c>
      <c r="W19">
        <f t="shared" ref="W19:W28" si="18">H33</f>
        <v>0.63229999999999997</v>
      </c>
      <c r="X19">
        <f t="shared" ref="X19:X28" si="19">Q5</f>
        <v>0.65959999999999996</v>
      </c>
      <c r="Y19">
        <f t="shared" ref="Y19:Y28" si="20">Q19</f>
        <v>0.59330000000000005</v>
      </c>
      <c r="Z19" s="1">
        <f t="shared" ref="Z19:Z28" si="21">ROUND(AVERAGE(U19:Y19)*100,2)</f>
        <v>63.93</v>
      </c>
      <c r="AA19" s="1">
        <f t="shared" ref="AA19:AA28" si="22">ROUND(_xlfn.STDEV.S(U19:Y19)*100,2)</f>
        <v>3.34</v>
      </c>
      <c r="AB19" s="4" t="str">
        <f t="shared" ref="AB19:AB28" si="23">_xlfn.CONCAT(Z19,"±",ROUND(AA19,2))</f>
        <v>63,93±3,34</v>
      </c>
    </row>
    <row r="20" spans="2:35" x14ac:dyDescent="0.3">
      <c r="B20" s="7" t="s">
        <v>25</v>
      </c>
      <c r="C20">
        <v>0.97070000000000001</v>
      </c>
      <c r="D20">
        <v>0.54339999999999999</v>
      </c>
      <c r="E20">
        <v>0.77380000000000004</v>
      </c>
      <c r="F20">
        <v>0.4365</v>
      </c>
      <c r="G20">
        <v>0.57169999999999999</v>
      </c>
      <c r="H20">
        <v>0.77380000000000004</v>
      </c>
      <c r="K20" s="7" t="s">
        <v>25</v>
      </c>
      <c r="L20">
        <v>0.96609999999999996</v>
      </c>
      <c r="M20">
        <v>0.54220000000000002</v>
      </c>
      <c r="N20">
        <v>0.76739999999999997</v>
      </c>
      <c r="O20">
        <v>0.42659999999999998</v>
      </c>
      <c r="P20">
        <v>0.5544</v>
      </c>
      <c r="Q20">
        <v>0.76739999999999997</v>
      </c>
      <c r="T20" s="7" t="s">
        <v>25</v>
      </c>
      <c r="U20">
        <f t="shared" si="16"/>
        <v>0.65549999999999997</v>
      </c>
      <c r="V20">
        <f t="shared" si="17"/>
        <v>0.77380000000000004</v>
      </c>
      <c r="W20">
        <f t="shared" si="18"/>
        <v>0.65339999999999998</v>
      </c>
      <c r="X20">
        <f t="shared" si="19"/>
        <v>0.76090000000000002</v>
      </c>
      <c r="Y20">
        <f t="shared" si="20"/>
        <v>0.76739999999999997</v>
      </c>
      <c r="Z20" s="1">
        <f t="shared" si="21"/>
        <v>72.22</v>
      </c>
      <c r="AA20" s="1">
        <f t="shared" si="22"/>
        <v>6.2</v>
      </c>
      <c r="AB20" s="4" t="str">
        <f t="shared" si="23"/>
        <v>72,22±6,2</v>
      </c>
    </row>
    <row r="21" spans="2:35" x14ac:dyDescent="0.3">
      <c r="B21" s="7" t="s">
        <v>26</v>
      </c>
      <c r="C21">
        <v>0.98129999999999995</v>
      </c>
      <c r="D21">
        <v>0.5464</v>
      </c>
      <c r="E21">
        <v>0.83599999999999997</v>
      </c>
      <c r="F21">
        <v>0.48949999999999999</v>
      </c>
      <c r="G21">
        <v>0.68899999999999995</v>
      </c>
      <c r="H21">
        <v>0.83599999999999997</v>
      </c>
      <c r="K21" s="7" t="s">
        <v>26</v>
      </c>
      <c r="L21">
        <v>0.98760000000000003</v>
      </c>
      <c r="M21">
        <v>0.55589999999999995</v>
      </c>
      <c r="N21">
        <v>0.86809999999999998</v>
      </c>
      <c r="O21">
        <v>0.52470000000000006</v>
      </c>
      <c r="P21">
        <v>0.74480000000000002</v>
      </c>
      <c r="Q21">
        <v>0.86809999999999998</v>
      </c>
      <c r="T21" s="7" t="s">
        <v>26</v>
      </c>
      <c r="U21">
        <f t="shared" si="16"/>
        <v>0.63990000000000002</v>
      </c>
      <c r="V21">
        <f t="shared" si="17"/>
        <v>0.83599999999999997</v>
      </c>
      <c r="W21">
        <f t="shared" si="18"/>
        <v>0.64049999999999996</v>
      </c>
      <c r="X21">
        <f t="shared" si="19"/>
        <v>0.78800000000000003</v>
      </c>
      <c r="Y21">
        <f t="shared" si="20"/>
        <v>0.86809999999999998</v>
      </c>
      <c r="Z21" s="1">
        <f t="shared" si="21"/>
        <v>75.45</v>
      </c>
      <c r="AA21" s="1">
        <f t="shared" si="22"/>
        <v>10.82</v>
      </c>
      <c r="AB21" s="4" t="str">
        <f t="shared" si="23"/>
        <v>75,45±10,82</v>
      </c>
      <c r="AI21" t="s">
        <v>218</v>
      </c>
    </row>
    <row r="22" spans="2:35" x14ac:dyDescent="0.3">
      <c r="B22" s="7" t="s">
        <v>27</v>
      </c>
      <c r="C22">
        <v>0.95030000000000003</v>
      </c>
      <c r="D22">
        <v>0.54759999999999998</v>
      </c>
      <c r="E22">
        <v>0.79169999999999996</v>
      </c>
      <c r="F22">
        <v>0.46789999999999998</v>
      </c>
      <c r="G22">
        <v>0.62739999999999996</v>
      </c>
      <c r="H22">
        <v>0.79169999999999996</v>
      </c>
      <c r="K22" s="7" t="s">
        <v>27</v>
      </c>
      <c r="L22">
        <v>0.96699999999999997</v>
      </c>
      <c r="M22">
        <v>0.53710000000000002</v>
      </c>
      <c r="N22">
        <v>0.73260000000000003</v>
      </c>
      <c r="O22">
        <v>0.38750000000000001</v>
      </c>
      <c r="P22">
        <v>0.48859999999999998</v>
      </c>
      <c r="Q22">
        <v>0.73260000000000003</v>
      </c>
      <c r="T22" s="7" t="s">
        <v>27</v>
      </c>
      <c r="U22">
        <f t="shared" si="16"/>
        <v>0.67120000000000002</v>
      </c>
      <c r="V22">
        <f t="shared" si="17"/>
        <v>0.79169999999999996</v>
      </c>
      <c r="W22">
        <f t="shared" si="18"/>
        <v>0.67530000000000001</v>
      </c>
      <c r="X22">
        <f t="shared" si="19"/>
        <v>0.78039999999999998</v>
      </c>
      <c r="Y22">
        <f t="shared" si="20"/>
        <v>0.73260000000000003</v>
      </c>
      <c r="Z22" s="1">
        <f t="shared" si="21"/>
        <v>73.02</v>
      </c>
      <c r="AA22" s="1">
        <f t="shared" si="22"/>
        <v>5.66</v>
      </c>
      <c r="AB22" s="4" t="str">
        <f t="shared" si="23"/>
        <v>73,02±5,66</v>
      </c>
    </row>
    <row r="23" spans="2:35" x14ac:dyDescent="0.3">
      <c r="B23" s="7" t="s">
        <v>28</v>
      </c>
      <c r="C23">
        <v>0.94220000000000004</v>
      </c>
      <c r="D23">
        <v>0.53480000000000005</v>
      </c>
      <c r="E23">
        <v>0.74419999999999997</v>
      </c>
      <c r="F23">
        <v>0.3997</v>
      </c>
      <c r="G23">
        <v>0.51939999999999997</v>
      </c>
      <c r="H23">
        <v>0.74419999999999997</v>
      </c>
      <c r="K23" s="7" t="s">
        <v>28</v>
      </c>
      <c r="L23">
        <v>0.97260000000000002</v>
      </c>
      <c r="M23">
        <v>0.54190000000000005</v>
      </c>
      <c r="N23">
        <v>0.79049999999999998</v>
      </c>
      <c r="O23">
        <v>0.44500000000000001</v>
      </c>
      <c r="P23">
        <v>0.59689999999999999</v>
      </c>
      <c r="Q23">
        <v>0.79049999999999998</v>
      </c>
      <c r="T23" s="7" t="s">
        <v>28</v>
      </c>
      <c r="U23">
        <f t="shared" si="16"/>
        <v>0.68430000000000002</v>
      </c>
      <c r="V23">
        <f t="shared" si="17"/>
        <v>0.74419999999999997</v>
      </c>
      <c r="W23">
        <f t="shared" si="18"/>
        <v>0.68679999999999997</v>
      </c>
      <c r="X23">
        <f t="shared" si="19"/>
        <v>0.81720000000000004</v>
      </c>
      <c r="Y23">
        <f t="shared" si="20"/>
        <v>0.79049999999999998</v>
      </c>
      <c r="Z23" s="1">
        <f t="shared" si="21"/>
        <v>74.459999999999994</v>
      </c>
      <c r="AA23" s="1">
        <f t="shared" si="22"/>
        <v>5.99</v>
      </c>
      <c r="AB23" s="4" t="str">
        <f t="shared" si="23"/>
        <v>74,46±5,99</v>
      </c>
    </row>
    <row r="24" spans="2:35" x14ac:dyDescent="0.3">
      <c r="B24" s="7" t="s">
        <v>29</v>
      </c>
      <c r="C24">
        <v>0.1019</v>
      </c>
      <c r="D24">
        <v>4.8300000000000003E-2</v>
      </c>
      <c r="E24">
        <v>0.5</v>
      </c>
      <c r="F24">
        <v>8.8099999999999998E-2</v>
      </c>
      <c r="G24">
        <v>9.6600000000000005E-2</v>
      </c>
      <c r="H24">
        <v>0.5</v>
      </c>
      <c r="K24" s="7" t="s">
        <v>29</v>
      </c>
      <c r="L24">
        <v>0.73209999999999997</v>
      </c>
      <c r="M24">
        <v>0.5302</v>
      </c>
      <c r="N24">
        <v>0.50329999999999997</v>
      </c>
      <c r="O24">
        <v>9.8699999999999996E-2</v>
      </c>
      <c r="P24">
        <v>0.1055</v>
      </c>
      <c r="Q24">
        <v>0.50329999999999997</v>
      </c>
      <c r="T24" s="7" t="s">
        <v>29</v>
      </c>
      <c r="U24">
        <f t="shared" si="16"/>
        <v>0.5</v>
      </c>
      <c r="V24">
        <f t="shared" si="17"/>
        <v>0.5</v>
      </c>
      <c r="W24">
        <f t="shared" si="18"/>
        <v>0.5</v>
      </c>
      <c r="X24">
        <f t="shared" si="19"/>
        <v>0.5</v>
      </c>
      <c r="Y24">
        <f t="shared" si="20"/>
        <v>0.50329999999999997</v>
      </c>
      <c r="Z24" s="1">
        <f t="shared" si="21"/>
        <v>50.07</v>
      </c>
      <c r="AA24" s="1">
        <f t="shared" si="22"/>
        <v>0.15</v>
      </c>
      <c r="AB24" s="4" t="str">
        <f t="shared" si="23"/>
        <v>50,07±0,15</v>
      </c>
    </row>
    <row r="25" spans="2:35" x14ac:dyDescent="0.3">
      <c r="B25" s="7" t="s">
        <v>30</v>
      </c>
      <c r="C25">
        <v>9.7500000000000003E-2</v>
      </c>
      <c r="D25">
        <v>2.5100000000000001E-2</v>
      </c>
      <c r="E25">
        <v>0.5</v>
      </c>
      <c r="F25">
        <v>4.7899999999999998E-2</v>
      </c>
      <c r="G25">
        <v>5.0299999999999997E-2</v>
      </c>
      <c r="H25">
        <v>0.5</v>
      </c>
      <c r="K25" s="7" t="s">
        <v>30</v>
      </c>
      <c r="L25">
        <v>0.90790000000000004</v>
      </c>
      <c r="M25">
        <v>0.51459999999999995</v>
      </c>
      <c r="N25">
        <v>0.50239999999999996</v>
      </c>
      <c r="O25">
        <v>5.6300000000000003E-2</v>
      </c>
      <c r="P25">
        <v>5.8000000000000003E-2</v>
      </c>
      <c r="Q25">
        <v>0.50239999999999996</v>
      </c>
      <c r="T25" s="7" t="s">
        <v>30</v>
      </c>
      <c r="U25">
        <f t="shared" si="16"/>
        <v>0.5</v>
      </c>
      <c r="V25">
        <f t="shared" si="17"/>
        <v>0.5</v>
      </c>
      <c r="W25">
        <f t="shared" si="18"/>
        <v>0.5</v>
      </c>
      <c r="X25">
        <f t="shared" si="19"/>
        <v>0.5</v>
      </c>
      <c r="Y25">
        <f t="shared" si="20"/>
        <v>0.50239999999999996</v>
      </c>
      <c r="Z25" s="1">
        <f t="shared" si="21"/>
        <v>50.05</v>
      </c>
      <c r="AA25" s="1">
        <f t="shared" si="22"/>
        <v>0.11</v>
      </c>
      <c r="AB25" s="4" t="str">
        <f t="shared" si="23"/>
        <v>50,05±0,11</v>
      </c>
    </row>
    <row r="26" spans="2:35" x14ac:dyDescent="0.3">
      <c r="B26" s="7" t="s">
        <v>31</v>
      </c>
      <c r="C26">
        <v>7.4899999999999994E-2</v>
      </c>
      <c r="D26">
        <v>4.2099999999999999E-2</v>
      </c>
      <c r="E26">
        <v>0.5</v>
      </c>
      <c r="F26">
        <v>7.7600000000000002E-2</v>
      </c>
      <c r="G26">
        <v>8.4099999999999994E-2</v>
      </c>
      <c r="H26">
        <v>0.5</v>
      </c>
      <c r="K26" s="7" t="s">
        <v>31</v>
      </c>
      <c r="L26">
        <v>0.4803</v>
      </c>
      <c r="M26">
        <v>0.52170000000000005</v>
      </c>
      <c r="N26">
        <v>0.50319999999999998</v>
      </c>
      <c r="O26">
        <v>8.9800000000000005E-2</v>
      </c>
      <c r="P26">
        <v>9.4600000000000004E-2</v>
      </c>
      <c r="Q26">
        <v>0.50319999999999998</v>
      </c>
      <c r="T26" s="7" t="s">
        <v>31</v>
      </c>
      <c r="U26">
        <f t="shared" si="16"/>
        <v>0.5</v>
      </c>
      <c r="V26">
        <f t="shared" si="17"/>
        <v>0.5</v>
      </c>
      <c r="W26">
        <f t="shared" si="18"/>
        <v>0.5</v>
      </c>
      <c r="X26">
        <f t="shared" si="19"/>
        <v>0.5</v>
      </c>
      <c r="Y26">
        <f t="shared" si="20"/>
        <v>0.50319999999999998</v>
      </c>
      <c r="Z26" s="1">
        <f t="shared" si="21"/>
        <v>50.06</v>
      </c>
      <c r="AA26" s="1">
        <f t="shared" si="22"/>
        <v>0.14000000000000001</v>
      </c>
      <c r="AB26" s="4" t="str">
        <f t="shared" si="23"/>
        <v>50,06±0,14</v>
      </c>
    </row>
    <row r="27" spans="2:35" x14ac:dyDescent="0.3">
      <c r="B27" s="7" t="s">
        <v>32</v>
      </c>
      <c r="C27">
        <v>0.93530000000000002</v>
      </c>
      <c r="D27">
        <v>0.80940000000000001</v>
      </c>
      <c r="E27">
        <v>0.58389999999999997</v>
      </c>
      <c r="F27">
        <v>0.62319999999999998</v>
      </c>
      <c r="G27">
        <v>0.94350000000000001</v>
      </c>
      <c r="H27">
        <v>0.58389999999999997</v>
      </c>
      <c r="K27" s="7" t="s">
        <v>32</v>
      </c>
      <c r="L27">
        <v>0.95620000000000005</v>
      </c>
      <c r="M27">
        <v>0.73770000000000002</v>
      </c>
      <c r="N27">
        <v>0.8649</v>
      </c>
      <c r="O27">
        <v>0.7843</v>
      </c>
      <c r="P27">
        <v>0.93610000000000004</v>
      </c>
      <c r="Q27">
        <v>0.8649</v>
      </c>
      <c r="T27" s="7" t="s">
        <v>32</v>
      </c>
      <c r="U27">
        <f t="shared" si="16"/>
        <v>0.64339999999999997</v>
      </c>
      <c r="V27">
        <f t="shared" si="17"/>
        <v>0.58389999999999997</v>
      </c>
      <c r="W27">
        <f t="shared" si="18"/>
        <v>0.6361</v>
      </c>
      <c r="X27">
        <f t="shared" si="19"/>
        <v>0.59540000000000004</v>
      </c>
      <c r="Y27">
        <f t="shared" si="20"/>
        <v>0.8649</v>
      </c>
      <c r="Z27" s="1">
        <f t="shared" si="21"/>
        <v>66.47</v>
      </c>
      <c r="AA27" s="1">
        <f t="shared" si="22"/>
        <v>11.48</v>
      </c>
      <c r="AB27" s="4" t="str">
        <f t="shared" si="23"/>
        <v>66,47±11,48</v>
      </c>
    </row>
    <row r="28" spans="2:35" x14ac:dyDescent="0.3">
      <c r="B28" s="7" t="s">
        <v>34</v>
      </c>
      <c r="C28">
        <v>0.7046</v>
      </c>
      <c r="D28">
        <v>0.53239999999999998</v>
      </c>
      <c r="E28">
        <v>0.68159999999999998</v>
      </c>
      <c r="F28">
        <v>0.3851</v>
      </c>
      <c r="G28">
        <v>0.48380000000000001</v>
      </c>
      <c r="H28">
        <v>0.68159999999999998</v>
      </c>
      <c r="K28" s="7" t="s">
        <v>34</v>
      </c>
      <c r="L28">
        <v>0.81369999999999998</v>
      </c>
      <c r="M28">
        <v>0.53639999999999999</v>
      </c>
      <c r="N28">
        <v>0.70009999999999994</v>
      </c>
      <c r="O28">
        <v>0.37090000000000001</v>
      </c>
      <c r="P28">
        <v>0.45469999999999999</v>
      </c>
      <c r="Q28">
        <v>0.70009999999999994</v>
      </c>
      <c r="T28" s="7" t="s">
        <v>34</v>
      </c>
      <c r="U28">
        <f t="shared" si="16"/>
        <v>0.62619999999999998</v>
      </c>
      <c r="V28">
        <f t="shared" si="17"/>
        <v>0.68159999999999998</v>
      </c>
      <c r="W28">
        <f t="shared" si="18"/>
        <v>0.62649999999999995</v>
      </c>
      <c r="X28">
        <f t="shared" si="19"/>
        <v>0.68559999999999999</v>
      </c>
      <c r="Y28">
        <f t="shared" si="20"/>
        <v>0.70009999999999994</v>
      </c>
      <c r="Z28" s="1">
        <f t="shared" si="21"/>
        <v>66.400000000000006</v>
      </c>
      <c r="AA28" s="1">
        <f t="shared" si="22"/>
        <v>3.51</v>
      </c>
      <c r="AB28" s="4" t="str">
        <f t="shared" si="23"/>
        <v>66,4±3,51</v>
      </c>
    </row>
    <row r="31" spans="2:35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35" x14ac:dyDescent="0.3">
      <c r="B32" s="7" t="s">
        <v>23</v>
      </c>
      <c r="C32">
        <v>0.94010000000000005</v>
      </c>
      <c r="D32">
        <v>0.56159999999999999</v>
      </c>
      <c r="E32">
        <v>0.8579</v>
      </c>
      <c r="F32">
        <v>0.54290000000000005</v>
      </c>
      <c r="G32">
        <v>0.76880000000000004</v>
      </c>
      <c r="H32">
        <v>0.8579</v>
      </c>
      <c r="T32" s="7" t="s">
        <v>23</v>
      </c>
      <c r="U32">
        <f>E4</f>
        <v>0.85929999999999995</v>
      </c>
      <c r="V32">
        <f>E18</f>
        <v>0.81330000000000002</v>
      </c>
      <c r="W32">
        <f>E32</f>
        <v>0.8579</v>
      </c>
      <c r="X32">
        <f>N4</f>
        <v>0.86309999999999998</v>
      </c>
      <c r="Y32">
        <f>N18</f>
        <v>0.85319999999999996</v>
      </c>
      <c r="Z32" s="1">
        <f>ROUND(AVERAGE(U32:Y32)*100,2)</f>
        <v>84.94</v>
      </c>
      <c r="AA32" s="1">
        <f>ROUND(_xlfn.STDEV.S(U32:Y32)*100,2)</f>
        <v>2.0499999999999998</v>
      </c>
      <c r="AB32" s="4" t="str">
        <f>_xlfn.CONCAT(Z32,"±",AA32)</f>
        <v>84,94±2,05</v>
      </c>
    </row>
    <row r="33" spans="2:28" x14ac:dyDescent="0.3">
      <c r="B33" s="7" t="s">
        <v>24</v>
      </c>
      <c r="C33">
        <v>0.68920000000000003</v>
      </c>
      <c r="D33">
        <v>0.50649999999999995</v>
      </c>
      <c r="E33">
        <v>0.63229999999999997</v>
      </c>
      <c r="F33">
        <v>0.2253</v>
      </c>
      <c r="G33">
        <v>0.27660000000000001</v>
      </c>
      <c r="H33">
        <v>0.63229999999999997</v>
      </c>
      <c r="T33" s="7" t="s">
        <v>24</v>
      </c>
      <c r="U33">
        <f t="shared" ref="U33:U42" si="24">E5</f>
        <v>0.62970000000000004</v>
      </c>
      <c r="V33">
        <f t="shared" ref="V33:V42" si="25">E19</f>
        <v>0.68159999999999998</v>
      </c>
      <c r="W33">
        <f t="shared" ref="W33:W42" si="26">E33</f>
        <v>0.63229999999999997</v>
      </c>
      <c r="X33">
        <f t="shared" ref="X33:X42" si="27">N5</f>
        <v>0.65959999999999996</v>
      </c>
      <c r="Y33">
        <f t="shared" ref="Y33:Y42" si="28">N19</f>
        <v>0.59330000000000005</v>
      </c>
      <c r="Z33" s="1">
        <f t="shared" ref="Z33:Z42" si="29">ROUND(AVERAGE(U33:Y33)*100,2)</f>
        <v>63.93</v>
      </c>
      <c r="AA33" s="1">
        <f t="shared" ref="AA33:AA42" si="30">ROUND(_xlfn.STDEV.S(U33:Y33)*100,2)</f>
        <v>3.34</v>
      </c>
      <c r="AB33" s="4" t="str">
        <f t="shared" ref="AB33:AB42" si="31">_xlfn.CONCAT(Z33,"±",AA33)</f>
        <v>63,93±3,34</v>
      </c>
    </row>
    <row r="34" spans="2:28" x14ac:dyDescent="0.3">
      <c r="B34" s="7" t="s">
        <v>25</v>
      </c>
      <c r="C34">
        <v>0.89429999999999998</v>
      </c>
      <c r="D34">
        <v>0.5292</v>
      </c>
      <c r="E34">
        <v>0.65339999999999998</v>
      </c>
      <c r="F34">
        <v>0.28989999999999999</v>
      </c>
      <c r="G34">
        <v>0.33539999999999998</v>
      </c>
      <c r="H34">
        <v>0.65339999999999998</v>
      </c>
      <c r="T34" s="7" t="s">
        <v>25</v>
      </c>
      <c r="U34">
        <f t="shared" si="24"/>
        <v>0.65549999999999997</v>
      </c>
      <c r="V34">
        <f t="shared" si="25"/>
        <v>0.77380000000000004</v>
      </c>
      <c r="W34">
        <f t="shared" si="26"/>
        <v>0.65339999999999998</v>
      </c>
      <c r="X34">
        <f t="shared" si="27"/>
        <v>0.76090000000000002</v>
      </c>
      <c r="Y34">
        <f t="shared" si="28"/>
        <v>0.76739999999999997</v>
      </c>
      <c r="Z34" s="1">
        <f t="shared" si="29"/>
        <v>72.22</v>
      </c>
      <c r="AA34" s="1">
        <f t="shared" si="30"/>
        <v>6.2</v>
      </c>
      <c r="AB34" s="4" t="str">
        <f t="shared" si="31"/>
        <v>72,22±6,2</v>
      </c>
    </row>
    <row r="35" spans="2:28" x14ac:dyDescent="0.3">
      <c r="B35" s="7" t="s">
        <v>26</v>
      </c>
      <c r="C35">
        <v>0.95350000000000001</v>
      </c>
      <c r="D35">
        <v>0.52210000000000001</v>
      </c>
      <c r="E35">
        <v>0.64049999999999996</v>
      </c>
      <c r="F35">
        <v>0.2616</v>
      </c>
      <c r="G35">
        <v>0.30409999999999998</v>
      </c>
      <c r="H35">
        <v>0.64049999999999996</v>
      </c>
      <c r="T35" s="7" t="s">
        <v>26</v>
      </c>
      <c r="U35">
        <f t="shared" si="24"/>
        <v>0.63990000000000002</v>
      </c>
      <c r="V35">
        <f t="shared" si="25"/>
        <v>0.83599999999999997</v>
      </c>
      <c r="W35">
        <f t="shared" si="26"/>
        <v>0.64049999999999996</v>
      </c>
      <c r="X35">
        <f t="shared" si="27"/>
        <v>0.78800000000000003</v>
      </c>
      <c r="Y35">
        <f t="shared" si="28"/>
        <v>0.86809999999999998</v>
      </c>
      <c r="Z35" s="1">
        <f t="shared" si="29"/>
        <v>75.45</v>
      </c>
      <c r="AA35" s="1">
        <f t="shared" si="30"/>
        <v>10.82</v>
      </c>
      <c r="AB35" s="4" t="str">
        <f t="shared" si="31"/>
        <v>75,45±10,82</v>
      </c>
    </row>
    <row r="36" spans="2:28" x14ac:dyDescent="0.3">
      <c r="B36" s="7" t="s">
        <v>27</v>
      </c>
      <c r="C36">
        <v>0.89780000000000004</v>
      </c>
      <c r="D36">
        <v>0.53090000000000004</v>
      </c>
      <c r="E36">
        <v>0.67530000000000001</v>
      </c>
      <c r="F36">
        <v>0.31890000000000002</v>
      </c>
      <c r="G36">
        <v>0.37890000000000001</v>
      </c>
      <c r="H36">
        <v>0.67530000000000001</v>
      </c>
      <c r="T36" s="7" t="s">
        <v>27</v>
      </c>
      <c r="U36">
        <f t="shared" si="24"/>
        <v>0.67120000000000002</v>
      </c>
      <c r="V36">
        <f t="shared" si="25"/>
        <v>0.79169999999999996</v>
      </c>
      <c r="W36">
        <f t="shared" si="26"/>
        <v>0.67530000000000001</v>
      </c>
      <c r="X36">
        <f t="shared" si="27"/>
        <v>0.78039999999999998</v>
      </c>
      <c r="Y36">
        <f t="shared" si="28"/>
        <v>0.73260000000000003</v>
      </c>
      <c r="Z36" s="1">
        <f t="shared" si="29"/>
        <v>73.02</v>
      </c>
      <c r="AA36" s="1">
        <f t="shared" si="30"/>
        <v>5.66</v>
      </c>
      <c r="AB36" s="4" t="str">
        <f t="shared" si="31"/>
        <v>73,02±5,66</v>
      </c>
    </row>
    <row r="37" spans="2:28" x14ac:dyDescent="0.3">
      <c r="B37" s="7" t="s">
        <v>28</v>
      </c>
      <c r="C37">
        <v>0.94630000000000003</v>
      </c>
      <c r="D37">
        <v>0.52880000000000005</v>
      </c>
      <c r="E37">
        <v>0.68679999999999997</v>
      </c>
      <c r="F37">
        <v>0.3266</v>
      </c>
      <c r="G37">
        <v>0.39689999999999998</v>
      </c>
      <c r="H37">
        <v>0.68679999999999997</v>
      </c>
      <c r="T37" s="7" t="s">
        <v>28</v>
      </c>
      <c r="U37">
        <f t="shared" si="24"/>
        <v>0.68430000000000002</v>
      </c>
      <c r="V37">
        <f t="shared" si="25"/>
        <v>0.74419999999999997</v>
      </c>
      <c r="W37">
        <f t="shared" si="26"/>
        <v>0.68679999999999997</v>
      </c>
      <c r="X37">
        <f t="shared" si="27"/>
        <v>0.81720000000000004</v>
      </c>
      <c r="Y37">
        <f t="shared" si="28"/>
        <v>0.79049999999999998</v>
      </c>
      <c r="Z37" s="1">
        <f t="shared" si="29"/>
        <v>74.459999999999994</v>
      </c>
      <c r="AA37" s="1">
        <f t="shared" si="30"/>
        <v>5.99</v>
      </c>
      <c r="AB37" s="4" t="str">
        <f t="shared" si="31"/>
        <v>74,46±5,99</v>
      </c>
    </row>
    <row r="38" spans="2:28" x14ac:dyDescent="0.3">
      <c r="B38" s="7" t="s">
        <v>29</v>
      </c>
      <c r="C38">
        <v>0.5</v>
      </c>
      <c r="D38">
        <v>4.8300000000000003E-2</v>
      </c>
      <c r="E38">
        <v>0.5</v>
      </c>
      <c r="F38">
        <v>8.8099999999999998E-2</v>
      </c>
      <c r="G38">
        <v>9.6600000000000005E-2</v>
      </c>
      <c r="H38">
        <v>0.5</v>
      </c>
      <c r="T38" s="7" t="s">
        <v>29</v>
      </c>
      <c r="U38">
        <f t="shared" si="24"/>
        <v>0.5</v>
      </c>
      <c r="V38">
        <f t="shared" si="25"/>
        <v>0.5</v>
      </c>
      <c r="W38">
        <f t="shared" si="26"/>
        <v>0.5</v>
      </c>
      <c r="X38">
        <f t="shared" si="27"/>
        <v>0.5</v>
      </c>
      <c r="Y38">
        <f t="shared" si="28"/>
        <v>0.50329999999999997</v>
      </c>
      <c r="Z38" s="1">
        <f t="shared" si="29"/>
        <v>50.07</v>
      </c>
      <c r="AA38" s="1">
        <f t="shared" si="30"/>
        <v>0.15</v>
      </c>
      <c r="AB38" s="4" t="str">
        <f t="shared" si="31"/>
        <v>50,07±0,15</v>
      </c>
    </row>
    <row r="39" spans="2:28" x14ac:dyDescent="0.3">
      <c r="B39" s="7" t="s">
        <v>30</v>
      </c>
      <c r="C39">
        <v>0.5</v>
      </c>
      <c r="D39">
        <v>2.5100000000000001E-2</v>
      </c>
      <c r="E39">
        <v>0.5</v>
      </c>
      <c r="F39">
        <v>4.7899999999999998E-2</v>
      </c>
      <c r="G39">
        <v>5.0299999999999997E-2</v>
      </c>
      <c r="H39">
        <v>0.5</v>
      </c>
      <c r="T39" s="7" t="s">
        <v>30</v>
      </c>
      <c r="U39">
        <f t="shared" si="24"/>
        <v>0.5</v>
      </c>
      <c r="V39">
        <f t="shared" si="25"/>
        <v>0.5</v>
      </c>
      <c r="W39">
        <f t="shared" si="26"/>
        <v>0.5</v>
      </c>
      <c r="X39">
        <f t="shared" si="27"/>
        <v>0.5</v>
      </c>
      <c r="Y39">
        <f t="shared" si="28"/>
        <v>0.50239999999999996</v>
      </c>
      <c r="Z39" s="1">
        <f t="shared" si="29"/>
        <v>50.05</v>
      </c>
      <c r="AA39" s="1">
        <f t="shared" si="30"/>
        <v>0.11</v>
      </c>
      <c r="AB39" s="4" t="str">
        <f t="shared" si="31"/>
        <v>50,05±0,11</v>
      </c>
    </row>
    <row r="40" spans="2:28" x14ac:dyDescent="0.3">
      <c r="B40" s="7" t="s">
        <v>31</v>
      </c>
      <c r="C40">
        <v>0.5</v>
      </c>
      <c r="D40">
        <v>4.2099999999999999E-2</v>
      </c>
      <c r="E40">
        <v>0.5</v>
      </c>
      <c r="F40">
        <v>7.7600000000000002E-2</v>
      </c>
      <c r="G40">
        <v>8.4099999999999994E-2</v>
      </c>
      <c r="H40">
        <v>0.5</v>
      </c>
      <c r="T40" s="7" t="s">
        <v>31</v>
      </c>
      <c r="U40">
        <f t="shared" si="24"/>
        <v>0.5</v>
      </c>
      <c r="V40">
        <f t="shared" si="25"/>
        <v>0.5</v>
      </c>
      <c r="W40">
        <f t="shared" si="26"/>
        <v>0.5</v>
      </c>
      <c r="X40">
        <f t="shared" si="27"/>
        <v>0.5</v>
      </c>
      <c r="Y40">
        <f t="shared" si="28"/>
        <v>0.50319999999999998</v>
      </c>
      <c r="Z40" s="1">
        <f t="shared" si="29"/>
        <v>50.06</v>
      </c>
      <c r="AA40" s="1">
        <f t="shared" si="30"/>
        <v>0.14000000000000001</v>
      </c>
      <c r="AB40" s="4" t="str">
        <f t="shared" si="31"/>
        <v>50,06±0,14</v>
      </c>
    </row>
    <row r="41" spans="2:28" x14ac:dyDescent="0.3">
      <c r="B41" s="7" t="s">
        <v>32</v>
      </c>
      <c r="C41">
        <v>0.94669999999999999</v>
      </c>
      <c r="D41">
        <v>0.80769999999999997</v>
      </c>
      <c r="E41">
        <v>0.6361</v>
      </c>
      <c r="F41">
        <v>0.6835</v>
      </c>
      <c r="G41">
        <v>0.94650000000000001</v>
      </c>
      <c r="H41">
        <v>0.6361</v>
      </c>
      <c r="T41" s="7" t="s">
        <v>32</v>
      </c>
      <c r="U41">
        <f t="shared" si="24"/>
        <v>0.64339999999999997</v>
      </c>
      <c r="V41">
        <f t="shared" si="25"/>
        <v>0.58389999999999997</v>
      </c>
      <c r="W41">
        <f t="shared" si="26"/>
        <v>0.6361</v>
      </c>
      <c r="X41">
        <f t="shared" si="27"/>
        <v>0.59540000000000004</v>
      </c>
      <c r="Y41">
        <f t="shared" si="28"/>
        <v>0.8649</v>
      </c>
      <c r="Z41" s="1">
        <f t="shared" si="29"/>
        <v>66.47</v>
      </c>
      <c r="AA41" s="1">
        <f t="shared" si="30"/>
        <v>11.48</v>
      </c>
      <c r="AB41" s="4" t="str">
        <f t="shared" si="31"/>
        <v>66,47±11,48</v>
      </c>
    </row>
    <row r="42" spans="2:28" x14ac:dyDescent="0.3">
      <c r="B42" s="7" t="s">
        <v>34</v>
      </c>
      <c r="C42">
        <v>0.73880000000000001</v>
      </c>
      <c r="D42">
        <v>0.52590000000000003</v>
      </c>
      <c r="E42">
        <v>0.62649999999999995</v>
      </c>
      <c r="F42">
        <v>0.30330000000000001</v>
      </c>
      <c r="G42">
        <v>0.35310000000000002</v>
      </c>
      <c r="H42">
        <v>0.62649999999999995</v>
      </c>
      <c r="T42" s="7" t="s">
        <v>34</v>
      </c>
      <c r="U42">
        <f t="shared" si="24"/>
        <v>0.62619999999999998</v>
      </c>
      <c r="V42">
        <f t="shared" si="25"/>
        <v>0.68159999999999998</v>
      </c>
      <c r="W42">
        <f t="shared" si="26"/>
        <v>0.62649999999999995</v>
      </c>
      <c r="X42">
        <f t="shared" si="27"/>
        <v>0.68559999999999999</v>
      </c>
      <c r="Y42">
        <f t="shared" si="28"/>
        <v>0.70009999999999994</v>
      </c>
      <c r="Z42" s="1">
        <f t="shared" si="29"/>
        <v>66.400000000000006</v>
      </c>
      <c r="AA42" s="1">
        <f t="shared" si="30"/>
        <v>3.51</v>
      </c>
      <c r="AB42" s="4" t="str">
        <f t="shared" si="31"/>
        <v>66,4±3,51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970B-6085-45C3-8417-911A9DCB73A1}">
  <dimension ref="B3:AL42"/>
  <sheetViews>
    <sheetView topLeftCell="F1" zoomScale="70" zoomScaleNormal="70" workbookViewId="0">
      <selection activeCell="AL4" sqref="AL4:AL14"/>
    </sheetView>
  </sheetViews>
  <sheetFormatPr defaultRowHeight="14.4" x14ac:dyDescent="0.3"/>
  <cols>
    <col min="28" max="28" width="9.88671875" bestFit="1" customWidth="1"/>
  </cols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0.95879999999999999</v>
      </c>
      <c r="D4">
        <v>0.60629999999999995</v>
      </c>
      <c r="E4">
        <v>0.91949999999999998</v>
      </c>
      <c r="F4">
        <v>0.64100000000000001</v>
      </c>
      <c r="G4">
        <v>0.87639999999999996</v>
      </c>
      <c r="H4">
        <v>0.91949999999999998</v>
      </c>
      <c r="K4" s="7" t="s">
        <v>23</v>
      </c>
      <c r="L4">
        <v>0.95940000000000003</v>
      </c>
      <c r="M4">
        <v>0.59989999999999999</v>
      </c>
      <c r="N4">
        <v>0.9214</v>
      </c>
      <c r="O4">
        <v>0.62880000000000003</v>
      </c>
      <c r="P4">
        <v>0.86419999999999997</v>
      </c>
      <c r="Q4">
        <v>0.9214</v>
      </c>
      <c r="T4" s="7" t="s">
        <v>23</v>
      </c>
      <c r="U4">
        <f t="shared" ref="U4:U14" si="0">C4</f>
        <v>0.95879999999999999</v>
      </c>
      <c r="V4">
        <f t="shared" ref="V4:V14" si="1">C18</f>
        <v>0.97809999999999997</v>
      </c>
      <c r="W4">
        <f t="shared" ref="W4:W14" si="2">C32</f>
        <v>0.96020000000000005</v>
      </c>
      <c r="X4">
        <f t="shared" ref="X4:X14" si="3">L4</f>
        <v>0.95940000000000003</v>
      </c>
      <c r="Y4">
        <f t="shared" ref="Y4:Y14" si="4">L18</f>
        <v>0.95540000000000003</v>
      </c>
      <c r="Z4" s="1">
        <f>ROUND(AVERAGE(U4:Y4)*100,2)</f>
        <v>96.24</v>
      </c>
      <c r="AA4" s="1">
        <f>ROUND(_xlfn.STDEV.S(U4:Y4)*100,2)</f>
        <v>0.9</v>
      </c>
      <c r="AB4" s="4" t="str">
        <f>_xlfn.CONCAT(Z4,"±",AA4)</f>
        <v>96,24±0,9</v>
      </c>
      <c r="AD4" s="7" t="s">
        <v>23</v>
      </c>
      <c r="AE4">
        <f>F4</f>
        <v>0.64100000000000001</v>
      </c>
      <c r="AF4">
        <f>F18</f>
        <v>0.73260000000000003</v>
      </c>
      <c r="AG4">
        <f>F32</f>
        <v>0.73009999999999997</v>
      </c>
      <c r="AH4">
        <f>O4</f>
        <v>0.62880000000000003</v>
      </c>
      <c r="AI4">
        <f>O18</f>
        <v>0.67179999999999995</v>
      </c>
      <c r="AJ4" s="1">
        <f>ROUND(AVERAGE(AE4:AI4)*100,2)</f>
        <v>68.09</v>
      </c>
      <c r="AK4" s="1">
        <f>ROUND(_xlfn.STDEV.S(AE4:AI4)*100,2)</f>
        <v>4.87</v>
      </c>
      <c r="AL4" s="4" t="str">
        <f>_xlfn.CONCAT(AJ4,"±",AK4)</f>
        <v>68,09±4,87</v>
      </c>
    </row>
    <row r="5" spans="2:38" x14ac:dyDescent="0.3">
      <c r="B5" s="7" t="s">
        <v>24</v>
      </c>
      <c r="C5">
        <v>0.63019999999999998</v>
      </c>
      <c r="D5">
        <v>0.50609999999999999</v>
      </c>
      <c r="E5">
        <v>0.60389999999999999</v>
      </c>
      <c r="F5">
        <v>0.18410000000000001</v>
      </c>
      <c r="G5">
        <v>0.21540000000000001</v>
      </c>
      <c r="H5">
        <v>0.60389999999999999</v>
      </c>
      <c r="K5" s="7" t="s">
        <v>24</v>
      </c>
      <c r="L5">
        <v>0.6411</v>
      </c>
      <c r="M5">
        <v>0.50629999999999997</v>
      </c>
      <c r="N5">
        <v>0.61519999999999997</v>
      </c>
      <c r="O5">
        <v>0.19969999999999999</v>
      </c>
      <c r="P5">
        <v>0.23780000000000001</v>
      </c>
      <c r="Q5">
        <v>0.61519999999999997</v>
      </c>
      <c r="T5" s="7" t="s">
        <v>24</v>
      </c>
      <c r="U5">
        <f t="shared" si="0"/>
        <v>0.63019999999999998</v>
      </c>
      <c r="V5">
        <f t="shared" si="1"/>
        <v>0.78680000000000005</v>
      </c>
      <c r="W5">
        <f t="shared" si="2"/>
        <v>0.66239999999999999</v>
      </c>
      <c r="X5">
        <f t="shared" si="3"/>
        <v>0.6411</v>
      </c>
      <c r="Y5">
        <f t="shared" si="4"/>
        <v>0.64839999999999998</v>
      </c>
      <c r="Z5" s="1">
        <f t="shared" ref="Z5:Z14" si="5">ROUND(AVERAGE(U5:Y5)*100,2)</f>
        <v>67.38</v>
      </c>
      <c r="AA5" s="1">
        <f t="shared" ref="AA5:AA14" si="6">ROUND(_xlfn.STDEV.S(U5:Y5)*100,2)</f>
        <v>6.43</v>
      </c>
      <c r="AB5" s="4" t="str">
        <f t="shared" ref="AB5:AB14" si="7">_xlfn.CONCAT(Z5,"±",ROUND(AA5,2))</f>
        <v>67,38±6,43</v>
      </c>
      <c r="AD5" s="7" t="s">
        <v>24</v>
      </c>
      <c r="AE5">
        <f t="shared" ref="AE5:AE14" si="8">F5</f>
        <v>0.18410000000000001</v>
      </c>
      <c r="AF5">
        <f t="shared" ref="AF5:AF14" si="9">F19</f>
        <v>0.30740000000000001</v>
      </c>
      <c r="AG5">
        <f t="shared" ref="AG5:AG14" si="10">F33</f>
        <v>0.2384</v>
      </c>
      <c r="AH5">
        <f t="shared" ref="AH5:AH14" si="11">O5</f>
        <v>0.19969999999999999</v>
      </c>
      <c r="AI5">
        <f t="shared" ref="AI5:AI14" si="12">O19</f>
        <v>0.2122</v>
      </c>
      <c r="AJ5" s="1">
        <f t="shared" ref="AJ5:AJ14" si="13">ROUND(AVERAGE(AE5:AI5)*100,2)</f>
        <v>22.84</v>
      </c>
      <c r="AK5" s="1">
        <f t="shared" ref="AK5:AK14" si="14">ROUND(_xlfn.STDEV.S(AE5:AI5)*100,2)</f>
        <v>4.8499999999999996</v>
      </c>
      <c r="AL5" s="4" t="str">
        <f t="shared" ref="AL5:AL14" si="15">_xlfn.CONCAT(AJ5,"±",ROUND(AK5,2))</f>
        <v>22,84±4,85</v>
      </c>
    </row>
    <row r="6" spans="2:38" x14ac:dyDescent="0.3">
      <c r="B6" s="7" t="s">
        <v>25</v>
      </c>
      <c r="C6">
        <v>0.9123</v>
      </c>
      <c r="D6">
        <v>0.56779999999999997</v>
      </c>
      <c r="E6">
        <v>0.86309999999999998</v>
      </c>
      <c r="F6">
        <v>0.54010000000000002</v>
      </c>
      <c r="G6">
        <v>0.73760000000000003</v>
      </c>
      <c r="H6">
        <v>0.86309999999999998</v>
      </c>
      <c r="K6" s="7" t="s">
        <v>25</v>
      </c>
      <c r="L6">
        <v>0.87309999999999999</v>
      </c>
      <c r="M6">
        <v>0.55030000000000001</v>
      </c>
      <c r="N6">
        <v>0.80810000000000004</v>
      </c>
      <c r="O6">
        <v>0.47270000000000001</v>
      </c>
      <c r="P6">
        <v>0.63200000000000001</v>
      </c>
      <c r="Q6">
        <v>0.80810000000000004</v>
      </c>
      <c r="T6" s="7" t="s">
        <v>25</v>
      </c>
      <c r="U6">
        <f t="shared" si="0"/>
        <v>0.9123</v>
      </c>
      <c r="V6">
        <f t="shared" si="1"/>
        <v>0.89870000000000005</v>
      </c>
      <c r="W6">
        <f t="shared" si="2"/>
        <v>0.94669999999999999</v>
      </c>
      <c r="X6">
        <f t="shared" si="3"/>
        <v>0.87309999999999999</v>
      </c>
      <c r="Y6">
        <f t="shared" si="4"/>
        <v>0.92179999999999995</v>
      </c>
      <c r="Z6" s="1">
        <f t="shared" si="5"/>
        <v>91.05</v>
      </c>
      <c r="AA6" s="1">
        <f t="shared" si="6"/>
        <v>2.73</v>
      </c>
      <c r="AB6" s="4" t="str">
        <f t="shared" si="7"/>
        <v>91,05±2,73</v>
      </c>
      <c r="AD6" s="7" t="s">
        <v>25</v>
      </c>
      <c r="AE6">
        <f t="shared" si="8"/>
        <v>0.54010000000000002</v>
      </c>
      <c r="AF6">
        <f t="shared" si="9"/>
        <v>0.44879999999999998</v>
      </c>
      <c r="AG6">
        <f t="shared" si="10"/>
        <v>0.65090000000000003</v>
      </c>
      <c r="AH6">
        <f t="shared" si="11"/>
        <v>0.47270000000000001</v>
      </c>
      <c r="AI6">
        <f t="shared" si="12"/>
        <v>0.57330000000000003</v>
      </c>
      <c r="AJ6" s="1">
        <f t="shared" si="13"/>
        <v>53.72</v>
      </c>
      <c r="AK6" s="1">
        <f t="shared" si="14"/>
        <v>8.1</v>
      </c>
      <c r="AL6" s="4" t="str">
        <f t="shared" si="15"/>
        <v>53,72±8,1</v>
      </c>
    </row>
    <row r="7" spans="2:38" x14ac:dyDescent="0.3">
      <c r="B7" s="7" t="s">
        <v>26</v>
      </c>
      <c r="C7">
        <v>0.95820000000000005</v>
      </c>
      <c r="D7">
        <v>0.58169999999999999</v>
      </c>
      <c r="E7">
        <v>0.91490000000000005</v>
      </c>
      <c r="F7">
        <v>0.59389999999999998</v>
      </c>
      <c r="G7">
        <v>0.83540000000000003</v>
      </c>
      <c r="H7">
        <v>0.91490000000000005</v>
      </c>
      <c r="K7" s="7" t="s">
        <v>26</v>
      </c>
      <c r="L7">
        <v>0.93530000000000002</v>
      </c>
      <c r="M7">
        <v>0.56230000000000002</v>
      </c>
      <c r="N7">
        <v>0.88329999999999997</v>
      </c>
      <c r="O7">
        <v>0.54469999999999996</v>
      </c>
      <c r="P7">
        <v>0.7742</v>
      </c>
      <c r="Q7">
        <v>0.88329999999999997</v>
      </c>
      <c r="T7" s="7" t="s">
        <v>26</v>
      </c>
      <c r="U7">
        <f t="shared" si="0"/>
        <v>0.95820000000000005</v>
      </c>
      <c r="V7">
        <f t="shared" si="1"/>
        <v>0.96240000000000003</v>
      </c>
      <c r="W7">
        <f t="shared" si="2"/>
        <v>0.97819999999999996</v>
      </c>
      <c r="X7">
        <f t="shared" si="3"/>
        <v>0.93530000000000002</v>
      </c>
      <c r="Y7">
        <f t="shared" si="4"/>
        <v>0.96389999999999998</v>
      </c>
      <c r="Z7" s="1">
        <f t="shared" si="5"/>
        <v>95.96</v>
      </c>
      <c r="AA7" s="1">
        <f t="shared" si="6"/>
        <v>1.55</v>
      </c>
      <c r="AB7" s="4" t="str">
        <f t="shared" si="7"/>
        <v>95,96±1,55</v>
      </c>
      <c r="AD7" s="7" t="s">
        <v>26</v>
      </c>
      <c r="AE7">
        <f t="shared" si="8"/>
        <v>0.59389999999999998</v>
      </c>
      <c r="AF7">
        <f t="shared" si="9"/>
        <v>0.53849999999999998</v>
      </c>
      <c r="AG7">
        <f t="shared" si="10"/>
        <v>0.73540000000000005</v>
      </c>
      <c r="AH7">
        <f t="shared" si="11"/>
        <v>0.54469999999999996</v>
      </c>
      <c r="AI7">
        <f t="shared" si="12"/>
        <v>0.63619999999999999</v>
      </c>
      <c r="AJ7" s="1">
        <f t="shared" si="13"/>
        <v>60.97</v>
      </c>
      <c r="AK7" s="1">
        <f t="shared" si="14"/>
        <v>8.07</v>
      </c>
      <c r="AL7" s="4" t="str">
        <f t="shared" si="15"/>
        <v>60,97±8,07</v>
      </c>
    </row>
    <row r="8" spans="2:38" x14ac:dyDescent="0.3">
      <c r="B8" s="7" t="s">
        <v>27</v>
      </c>
      <c r="C8">
        <v>0.92869999999999997</v>
      </c>
      <c r="D8">
        <v>0.5716</v>
      </c>
      <c r="E8">
        <v>0.87019999999999997</v>
      </c>
      <c r="F8">
        <v>0.55230000000000001</v>
      </c>
      <c r="G8">
        <v>0.75519999999999998</v>
      </c>
      <c r="H8">
        <v>0.87019999999999997</v>
      </c>
      <c r="K8" s="7" t="s">
        <v>27</v>
      </c>
      <c r="L8">
        <v>0.88719999999999999</v>
      </c>
      <c r="M8">
        <v>0.55149999999999999</v>
      </c>
      <c r="N8">
        <v>0.81259999999999999</v>
      </c>
      <c r="O8">
        <v>0.4788</v>
      </c>
      <c r="P8">
        <v>0.64229999999999998</v>
      </c>
      <c r="Q8">
        <v>0.81259999999999999</v>
      </c>
      <c r="T8" s="7" t="s">
        <v>27</v>
      </c>
      <c r="U8">
        <f t="shared" si="0"/>
        <v>0.92869999999999997</v>
      </c>
      <c r="V8">
        <f t="shared" si="1"/>
        <v>0.90410000000000001</v>
      </c>
      <c r="W8">
        <f t="shared" si="2"/>
        <v>0.96489999999999998</v>
      </c>
      <c r="X8">
        <f t="shared" si="3"/>
        <v>0.88719999999999999</v>
      </c>
      <c r="Y8">
        <f t="shared" si="4"/>
        <v>0.94710000000000005</v>
      </c>
      <c r="Z8" s="1">
        <f t="shared" si="5"/>
        <v>92.64</v>
      </c>
      <c r="AA8" s="1">
        <f t="shared" si="6"/>
        <v>3.14</v>
      </c>
      <c r="AB8" s="4" t="str">
        <f t="shared" si="7"/>
        <v>92,64±3,14</v>
      </c>
      <c r="AD8" s="7" t="s">
        <v>27</v>
      </c>
      <c r="AE8">
        <f t="shared" si="8"/>
        <v>0.55230000000000001</v>
      </c>
      <c r="AF8">
        <f t="shared" si="9"/>
        <v>0.38429999999999997</v>
      </c>
      <c r="AG8">
        <f t="shared" si="10"/>
        <v>0.71889999999999998</v>
      </c>
      <c r="AH8">
        <f t="shared" si="11"/>
        <v>0.4788</v>
      </c>
      <c r="AI8">
        <f t="shared" si="12"/>
        <v>0.60840000000000005</v>
      </c>
      <c r="AJ8" s="1">
        <f t="shared" si="13"/>
        <v>54.85</v>
      </c>
      <c r="AK8" s="1">
        <f t="shared" si="14"/>
        <v>12.69</v>
      </c>
      <c r="AL8" s="4" t="str">
        <f t="shared" si="15"/>
        <v>54,85±12,69</v>
      </c>
    </row>
    <row r="9" spans="2:38" x14ac:dyDescent="0.3">
      <c r="B9" s="7" t="s">
        <v>28</v>
      </c>
      <c r="C9">
        <v>0.9718</v>
      </c>
      <c r="D9">
        <v>0.63690000000000002</v>
      </c>
      <c r="E9">
        <v>0.94110000000000005</v>
      </c>
      <c r="F9">
        <v>0.68820000000000003</v>
      </c>
      <c r="G9">
        <v>0.90359999999999996</v>
      </c>
      <c r="H9">
        <v>0.94110000000000005</v>
      </c>
      <c r="K9" s="7" t="s">
        <v>28</v>
      </c>
      <c r="L9">
        <v>0.95299999999999996</v>
      </c>
      <c r="M9">
        <v>0.58889999999999998</v>
      </c>
      <c r="N9">
        <v>0.91100000000000003</v>
      </c>
      <c r="O9">
        <v>0.60250000000000004</v>
      </c>
      <c r="P9">
        <v>0.8296</v>
      </c>
      <c r="Q9">
        <v>0.91100000000000003</v>
      </c>
      <c r="T9" s="7" t="s">
        <v>28</v>
      </c>
      <c r="U9">
        <f t="shared" si="0"/>
        <v>0.9718</v>
      </c>
      <c r="V9">
        <f t="shared" si="1"/>
        <v>0.95650000000000002</v>
      </c>
      <c r="W9">
        <f t="shared" si="2"/>
        <v>0.98180000000000001</v>
      </c>
      <c r="X9">
        <f t="shared" si="3"/>
        <v>0.95299999999999996</v>
      </c>
      <c r="Y9">
        <f t="shared" si="4"/>
        <v>0.97760000000000002</v>
      </c>
      <c r="Z9" s="1">
        <f t="shared" si="5"/>
        <v>96.81</v>
      </c>
      <c r="AA9" s="1">
        <f t="shared" si="6"/>
        <v>1.28</v>
      </c>
      <c r="AB9" s="4" t="str">
        <f t="shared" si="7"/>
        <v>96,81±1,28</v>
      </c>
      <c r="AD9" s="7" t="s">
        <v>28</v>
      </c>
      <c r="AE9">
        <f t="shared" si="8"/>
        <v>0.68820000000000003</v>
      </c>
      <c r="AF9">
        <f t="shared" si="9"/>
        <v>0.52300000000000002</v>
      </c>
      <c r="AG9">
        <f t="shared" si="10"/>
        <v>0.8155</v>
      </c>
      <c r="AH9">
        <f t="shared" si="11"/>
        <v>0.60250000000000004</v>
      </c>
      <c r="AI9">
        <f t="shared" si="12"/>
        <v>0.74680000000000002</v>
      </c>
      <c r="AJ9" s="1">
        <f t="shared" si="13"/>
        <v>67.52</v>
      </c>
      <c r="AK9" s="1">
        <f t="shared" si="14"/>
        <v>11.56</v>
      </c>
      <c r="AL9" s="4" t="str">
        <f t="shared" si="15"/>
        <v>67,52±11,56</v>
      </c>
    </row>
    <row r="10" spans="2:38" x14ac:dyDescent="0.3">
      <c r="B10" s="7" t="s">
        <v>29</v>
      </c>
      <c r="C10">
        <v>0.97660000000000002</v>
      </c>
      <c r="D10">
        <v>0.93030000000000002</v>
      </c>
      <c r="E10">
        <v>0.55959999999999999</v>
      </c>
      <c r="F10">
        <v>0.58379999999999999</v>
      </c>
      <c r="G10">
        <v>0.9143</v>
      </c>
      <c r="H10">
        <v>0.55959999999999999</v>
      </c>
      <c r="K10" s="7" t="s">
        <v>29</v>
      </c>
      <c r="L10">
        <v>0.97319999999999995</v>
      </c>
      <c r="M10">
        <v>0.84889999999999999</v>
      </c>
      <c r="N10">
        <v>0.86439999999999995</v>
      </c>
      <c r="O10">
        <v>0.85640000000000005</v>
      </c>
      <c r="P10">
        <v>0.94879999999999998</v>
      </c>
      <c r="Q10">
        <v>0.86439999999999995</v>
      </c>
      <c r="T10" s="7" t="s">
        <v>29</v>
      </c>
      <c r="U10">
        <f t="shared" si="0"/>
        <v>0.97660000000000002</v>
      </c>
      <c r="V10">
        <f t="shared" si="1"/>
        <v>0.92310000000000003</v>
      </c>
      <c r="W10">
        <f t="shared" si="2"/>
        <v>0.97670000000000001</v>
      </c>
      <c r="X10">
        <f t="shared" si="3"/>
        <v>0.97319999999999995</v>
      </c>
      <c r="Y10">
        <f t="shared" si="4"/>
        <v>0.97729999999999995</v>
      </c>
      <c r="Z10" s="1">
        <f t="shared" si="5"/>
        <v>96.54</v>
      </c>
      <c r="AA10" s="1">
        <f t="shared" si="6"/>
        <v>2.37</v>
      </c>
      <c r="AB10" s="4" t="str">
        <f t="shared" si="7"/>
        <v>96,54±2,37</v>
      </c>
      <c r="AD10" s="7" t="s">
        <v>29</v>
      </c>
      <c r="AE10">
        <f t="shared" si="8"/>
        <v>0.58379999999999999</v>
      </c>
      <c r="AF10">
        <f t="shared" si="9"/>
        <v>0.1085</v>
      </c>
      <c r="AG10">
        <f t="shared" si="10"/>
        <v>0.52549999999999997</v>
      </c>
      <c r="AH10">
        <f t="shared" si="11"/>
        <v>0.85640000000000005</v>
      </c>
      <c r="AI10">
        <f t="shared" si="12"/>
        <v>0.6038</v>
      </c>
      <c r="AJ10" s="1">
        <f t="shared" si="13"/>
        <v>53.56</v>
      </c>
      <c r="AK10" s="1">
        <f t="shared" si="14"/>
        <v>27.04</v>
      </c>
      <c r="AL10" s="4" t="str">
        <f t="shared" si="15"/>
        <v>53,56±27,04</v>
      </c>
    </row>
    <row r="11" spans="2:38" x14ac:dyDescent="0.3">
      <c r="B11" s="7" t="s">
        <v>30</v>
      </c>
      <c r="C11">
        <v>0.98060000000000003</v>
      </c>
      <c r="D11">
        <v>0.91469999999999996</v>
      </c>
      <c r="E11">
        <v>0.57399999999999995</v>
      </c>
      <c r="F11">
        <v>0.61609999999999998</v>
      </c>
      <c r="G11">
        <v>0.95609999999999995</v>
      </c>
      <c r="H11">
        <v>0.57399999999999995</v>
      </c>
      <c r="K11" s="7" t="s">
        <v>30</v>
      </c>
      <c r="L11">
        <v>0.98599999999999999</v>
      </c>
      <c r="M11">
        <v>0.88990000000000002</v>
      </c>
      <c r="N11">
        <v>0.76500000000000001</v>
      </c>
      <c r="O11">
        <v>0.81420000000000003</v>
      </c>
      <c r="P11">
        <v>0.97009999999999996</v>
      </c>
      <c r="Q11">
        <v>0.76500000000000001</v>
      </c>
      <c r="T11" s="7" t="s">
        <v>30</v>
      </c>
      <c r="U11">
        <f t="shared" si="0"/>
        <v>0.98060000000000003</v>
      </c>
      <c r="V11">
        <f t="shared" si="1"/>
        <v>0.98229999999999995</v>
      </c>
      <c r="W11">
        <f t="shared" si="2"/>
        <v>0.97840000000000005</v>
      </c>
      <c r="X11">
        <f t="shared" si="3"/>
        <v>0.98599999999999999</v>
      </c>
      <c r="Y11">
        <f t="shared" si="4"/>
        <v>0.98070000000000002</v>
      </c>
      <c r="Z11" s="1">
        <f t="shared" si="5"/>
        <v>98.16</v>
      </c>
      <c r="AA11" s="1">
        <f t="shared" si="6"/>
        <v>0.28000000000000003</v>
      </c>
      <c r="AB11" s="4" t="str">
        <f t="shared" si="7"/>
        <v>98,16±0,28</v>
      </c>
      <c r="AD11" s="7" t="s">
        <v>30</v>
      </c>
      <c r="AE11">
        <f t="shared" si="8"/>
        <v>0.61609999999999998</v>
      </c>
      <c r="AF11">
        <f t="shared" si="9"/>
        <v>0.2278</v>
      </c>
      <c r="AG11">
        <f t="shared" si="10"/>
        <v>0.5635</v>
      </c>
      <c r="AH11">
        <f t="shared" si="11"/>
        <v>0.81420000000000003</v>
      </c>
      <c r="AI11">
        <f t="shared" si="12"/>
        <v>0.64890000000000003</v>
      </c>
      <c r="AJ11" s="1">
        <f t="shared" si="13"/>
        <v>57.41</v>
      </c>
      <c r="AK11" s="1">
        <f t="shared" si="14"/>
        <v>21.51</v>
      </c>
      <c r="AL11" s="4" t="str">
        <f t="shared" si="15"/>
        <v>57,41±21,51</v>
      </c>
    </row>
    <row r="12" spans="2:38" x14ac:dyDescent="0.3">
      <c r="B12" s="7" t="s">
        <v>31</v>
      </c>
      <c r="C12">
        <v>0.96889999999999998</v>
      </c>
      <c r="D12">
        <v>0.5776</v>
      </c>
      <c r="E12">
        <v>0.504</v>
      </c>
      <c r="F12">
        <v>0.4884</v>
      </c>
      <c r="G12">
        <v>0.91379999999999995</v>
      </c>
      <c r="H12">
        <v>0.504</v>
      </c>
      <c r="K12" s="7" t="s">
        <v>31</v>
      </c>
      <c r="L12">
        <v>0.97230000000000005</v>
      </c>
      <c r="M12">
        <v>0.86029999999999995</v>
      </c>
      <c r="N12">
        <v>0.66949999999999998</v>
      </c>
      <c r="O12">
        <v>0.72370000000000001</v>
      </c>
      <c r="P12">
        <v>0.93679999999999997</v>
      </c>
      <c r="Q12">
        <v>0.66949999999999998</v>
      </c>
      <c r="T12" s="7" t="s">
        <v>31</v>
      </c>
      <c r="U12">
        <f t="shared" si="0"/>
        <v>0.96889999999999998</v>
      </c>
      <c r="V12">
        <f t="shared" si="1"/>
        <v>0.9476</v>
      </c>
      <c r="W12">
        <f t="shared" si="2"/>
        <v>0.96870000000000001</v>
      </c>
      <c r="X12">
        <f t="shared" si="3"/>
        <v>0.97230000000000005</v>
      </c>
      <c r="Y12">
        <f t="shared" si="4"/>
        <v>0.97109999999999996</v>
      </c>
      <c r="Z12" s="1">
        <f t="shared" si="5"/>
        <v>96.57</v>
      </c>
      <c r="AA12" s="1">
        <f t="shared" si="6"/>
        <v>1.02</v>
      </c>
      <c r="AB12" s="4" t="str">
        <f t="shared" si="7"/>
        <v>96,57±1,02</v>
      </c>
      <c r="AD12" s="7" t="s">
        <v>31</v>
      </c>
      <c r="AE12">
        <f t="shared" si="8"/>
        <v>0.4884</v>
      </c>
      <c r="AF12">
        <f t="shared" si="9"/>
        <v>7.7600000000000002E-2</v>
      </c>
      <c r="AG12">
        <f t="shared" si="10"/>
        <v>0.48199999999999998</v>
      </c>
      <c r="AH12">
        <f t="shared" si="11"/>
        <v>0.72370000000000001</v>
      </c>
      <c r="AI12">
        <f t="shared" si="12"/>
        <v>0.49320000000000003</v>
      </c>
      <c r="AJ12" s="1">
        <f t="shared" si="13"/>
        <v>45.3</v>
      </c>
      <c r="AK12" s="1">
        <f t="shared" si="14"/>
        <v>23.34</v>
      </c>
      <c r="AL12" s="4" t="str">
        <f t="shared" si="15"/>
        <v>45,3±23,34</v>
      </c>
    </row>
    <row r="13" spans="2:38" x14ac:dyDescent="0.3">
      <c r="B13" s="7" t="s">
        <v>32</v>
      </c>
      <c r="C13">
        <v>0.97450000000000003</v>
      </c>
      <c r="D13">
        <v>0.7712</v>
      </c>
      <c r="E13">
        <v>0.89780000000000004</v>
      </c>
      <c r="F13">
        <v>0.81950000000000001</v>
      </c>
      <c r="G13">
        <v>0.94810000000000005</v>
      </c>
      <c r="H13">
        <v>0.89780000000000004</v>
      </c>
      <c r="K13" s="7" t="s">
        <v>32</v>
      </c>
      <c r="L13">
        <v>0.97150000000000003</v>
      </c>
      <c r="M13">
        <v>0.75949999999999995</v>
      </c>
      <c r="N13">
        <v>0.90080000000000005</v>
      </c>
      <c r="O13">
        <v>0.81110000000000004</v>
      </c>
      <c r="P13">
        <v>0.94379999999999997</v>
      </c>
      <c r="Q13">
        <v>0.90080000000000005</v>
      </c>
      <c r="T13" s="7" t="s">
        <v>32</v>
      </c>
      <c r="U13">
        <f t="shared" si="0"/>
        <v>0.97450000000000003</v>
      </c>
      <c r="V13">
        <f t="shared" si="1"/>
        <v>0.96989999999999998</v>
      </c>
      <c r="W13">
        <f t="shared" si="2"/>
        <v>0.97509999999999997</v>
      </c>
      <c r="X13">
        <f t="shared" si="3"/>
        <v>0.97150000000000003</v>
      </c>
      <c r="Y13">
        <f t="shared" si="4"/>
        <v>0.96089999999999998</v>
      </c>
      <c r="Z13" s="1">
        <f t="shared" si="5"/>
        <v>97.04</v>
      </c>
      <c r="AA13" s="1">
        <f t="shared" si="6"/>
        <v>0.56999999999999995</v>
      </c>
      <c r="AB13" s="4" t="str">
        <f t="shared" si="7"/>
        <v>97,04±0,57</v>
      </c>
      <c r="AD13" s="7" t="s">
        <v>32</v>
      </c>
      <c r="AE13">
        <f t="shared" si="8"/>
        <v>0.81950000000000001</v>
      </c>
      <c r="AF13">
        <f t="shared" si="9"/>
        <v>0.82099999999999995</v>
      </c>
      <c r="AG13">
        <f t="shared" si="10"/>
        <v>0.80459999999999998</v>
      </c>
      <c r="AH13">
        <f t="shared" si="11"/>
        <v>0.81110000000000004</v>
      </c>
      <c r="AI13">
        <f t="shared" si="12"/>
        <v>0.7994</v>
      </c>
      <c r="AJ13" s="1">
        <f t="shared" si="13"/>
        <v>81.11</v>
      </c>
      <c r="AK13" s="1">
        <f t="shared" si="14"/>
        <v>0.93</v>
      </c>
      <c r="AL13" s="4" t="str">
        <f t="shared" si="15"/>
        <v>81,11±0,93</v>
      </c>
    </row>
    <row r="14" spans="2:38" x14ac:dyDescent="0.3">
      <c r="B14" s="7" t="s">
        <v>34</v>
      </c>
      <c r="C14">
        <v>0.76400000000000001</v>
      </c>
      <c r="D14">
        <v>0.54849999999999999</v>
      </c>
      <c r="E14">
        <v>0.69069999999999998</v>
      </c>
      <c r="F14">
        <v>0.53849999999999998</v>
      </c>
      <c r="G14">
        <v>0.78480000000000005</v>
      </c>
      <c r="H14">
        <v>0.69069999999999998</v>
      </c>
      <c r="K14" s="7" t="s">
        <v>34</v>
      </c>
      <c r="L14">
        <v>0.84460000000000002</v>
      </c>
      <c r="M14">
        <v>0.56040000000000001</v>
      </c>
      <c r="N14">
        <v>0.77470000000000006</v>
      </c>
      <c r="O14">
        <v>0.54020000000000001</v>
      </c>
      <c r="P14">
        <v>0.75080000000000002</v>
      </c>
      <c r="Q14">
        <v>0.77470000000000006</v>
      </c>
      <c r="T14" s="7" t="s">
        <v>34</v>
      </c>
      <c r="U14">
        <f t="shared" si="0"/>
        <v>0.76400000000000001</v>
      </c>
      <c r="V14">
        <f t="shared" si="1"/>
        <v>0.89490000000000003</v>
      </c>
      <c r="W14">
        <f t="shared" si="2"/>
        <v>0.76959999999999995</v>
      </c>
      <c r="X14">
        <f t="shared" si="3"/>
        <v>0.84460000000000002</v>
      </c>
      <c r="Y14">
        <f t="shared" si="4"/>
        <v>0.82940000000000003</v>
      </c>
      <c r="Z14" s="1">
        <f t="shared" si="5"/>
        <v>82.05</v>
      </c>
      <c r="AA14" s="1">
        <f t="shared" si="6"/>
        <v>5.47</v>
      </c>
      <c r="AB14" s="4" t="str">
        <f t="shared" si="7"/>
        <v>82,05±5,47</v>
      </c>
      <c r="AD14" s="7" t="s">
        <v>34</v>
      </c>
      <c r="AE14">
        <f t="shared" si="8"/>
        <v>0.53849999999999998</v>
      </c>
      <c r="AF14">
        <f t="shared" si="9"/>
        <v>0.41749999999999998</v>
      </c>
      <c r="AG14">
        <f t="shared" si="10"/>
        <v>0.57869999999999999</v>
      </c>
      <c r="AH14">
        <f t="shared" si="11"/>
        <v>0.54020000000000001</v>
      </c>
      <c r="AI14">
        <f t="shared" si="12"/>
        <v>0.56089999999999995</v>
      </c>
      <c r="AJ14" s="1">
        <f t="shared" si="13"/>
        <v>52.72</v>
      </c>
      <c r="AK14" s="1">
        <f t="shared" si="14"/>
        <v>6.35</v>
      </c>
      <c r="AL14" s="4" t="str">
        <f t="shared" si="15"/>
        <v>52,72±6,35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0.97809999999999997</v>
      </c>
      <c r="D18">
        <v>0.66949999999999998</v>
      </c>
      <c r="E18">
        <v>0.93169999999999997</v>
      </c>
      <c r="F18">
        <v>0.73260000000000003</v>
      </c>
      <c r="G18">
        <v>0.93589999999999995</v>
      </c>
      <c r="H18">
        <v>0.93169999999999997</v>
      </c>
      <c r="K18" s="7" t="s">
        <v>23</v>
      </c>
      <c r="L18">
        <v>0.95540000000000003</v>
      </c>
      <c r="M18">
        <v>0.62460000000000004</v>
      </c>
      <c r="N18">
        <v>0.89080000000000004</v>
      </c>
      <c r="O18">
        <v>0.67179999999999995</v>
      </c>
      <c r="P18">
        <v>0.90720000000000001</v>
      </c>
      <c r="Q18">
        <v>0.89080000000000004</v>
      </c>
      <c r="T18" s="7" t="s">
        <v>23</v>
      </c>
      <c r="U18">
        <f>H4</f>
        <v>0.91949999999999998</v>
      </c>
      <c r="V18">
        <f>H18</f>
        <v>0.93169999999999997</v>
      </c>
      <c r="W18">
        <f>H32</f>
        <v>0.85019999999999996</v>
      </c>
      <c r="X18">
        <f>Q4</f>
        <v>0.9214</v>
      </c>
      <c r="Y18">
        <f>Q18</f>
        <v>0.89080000000000004</v>
      </c>
      <c r="Z18" s="1">
        <f>ROUND(AVERAGE(U18:Y18)*100,2)</f>
        <v>90.27</v>
      </c>
      <c r="AA18" s="1">
        <f>ROUND(_xlfn.STDEV.S(U18:Y18)*100,2)</f>
        <v>3.31</v>
      </c>
      <c r="AB18" s="4" t="str">
        <f>_xlfn.CONCAT(Z18,"±",AA18)</f>
        <v>90,27±3,31</v>
      </c>
    </row>
    <row r="19" spans="2:28" x14ac:dyDescent="0.3">
      <c r="B19" s="7" t="s">
        <v>24</v>
      </c>
      <c r="C19">
        <v>0.78680000000000005</v>
      </c>
      <c r="D19">
        <v>0.50819999999999999</v>
      </c>
      <c r="E19">
        <v>0.70540000000000003</v>
      </c>
      <c r="F19">
        <v>0.30740000000000001</v>
      </c>
      <c r="G19">
        <v>0.41660000000000003</v>
      </c>
      <c r="H19">
        <v>0.70540000000000003</v>
      </c>
      <c r="K19" s="7" t="s">
        <v>24</v>
      </c>
      <c r="L19">
        <v>0.64839999999999998</v>
      </c>
      <c r="M19">
        <v>0.50649999999999995</v>
      </c>
      <c r="N19">
        <v>0.62460000000000004</v>
      </c>
      <c r="O19">
        <v>0.2122</v>
      </c>
      <c r="P19">
        <v>0.25650000000000001</v>
      </c>
      <c r="Q19">
        <v>0.62460000000000004</v>
      </c>
      <c r="T19" s="7" t="s">
        <v>24</v>
      </c>
      <c r="U19">
        <f t="shared" ref="U19:U28" si="16">H5</f>
        <v>0.60389999999999999</v>
      </c>
      <c r="V19">
        <f t="shared" ref="V19:V28" si="17">H19</f>
        <v>0.70540000000000003</v>
      </c>
      <c r="W19">
        <f t="shared" ref="W19:W28" si="18">H33</f>
        <v>0.64380000000000004</v>
      </c>
      <c r="X19">
        <f t="shared" ref="X19:X28" si="19">Q5</f>
        <v>0.61519999999999997</v>
      </c>
      <c r="Y19">
        <f t="shared" ref="Y19:Y28" si="20">Q19</f>
        <v>0.62460000000000004</v>
      </c>
      <c r="Z19" s="1">
        <f t="shared" ref="Z19:Z28" si="21">ROUND(AVERAGE(U19:Y19)*100,2)</f>
        <v>63.86</v>
      </c>
      <c r="AA19" s="1">
        <f t="shared" ref="AA19:AA28" si="22">ROUND(_xlfn.STDEV.S(U19:Y19)*100,2)</f>
        <v>4.01</v>
      </c>
      <c r="AB19" s="4" t="str">
        <f t="shared" ref="AB19:AB28" si="23">_xlfn.CONCAT(Z19,"±",ROUND(AA19,2))</f>
        <v>63,86±4,01</v>
      </c>
    </row>
    <row r="20" spans="2:28" x14ac:dyDescent="0.3">
      <c r="B20" s="7" t="s">
        <v>25</v>
      </c>
      <c r="C20">
        <v>0.89870000000000005</v>
      </c>
      <c r="D20">
        <v>0.54579999999999995</v>
      </c>
      <c r="E20">
        <v>0.78720000000000001</v>
      </c>
      <c r="F20">
        <v>0.44879999999999998</v>
      </c>
      <c r="G20">
        <v>0.59189999999999998</v>
      </c>
      <c r="H20">
        <v>0.78720000000000001</v>
      </c>
      <c r="K20" s="7" t="s">
        <v>25</v>
      </c>
      <c r="L20">
        <v>0.92179999999999995</v>
      </c>
      <c r="M20">
        <v>0.57950000000000002</v>
      </c>
      <c r="N20">
        <v>0.88580000000000003</v>
      </c>
      <c r="O20">
        <v>0.57330000000000003</v>
      </c>
      <c r="P20">
        <v>0.78280000000000005</v>
      </c>
      <c r="Q20">
        <v>0.88580000000000003</v>
      </c>
      <c r="T20" s="7" t="s">
        <v>25</v>
      </c>
      <c r="U20">
        <f t="shared" si="16"/>
        <v>0.86309999999999998</v>
      </c>
      <c r="V20">
        <f t="shared" si="17"/>
        <v>0.78720000000000001</v>
      </c>
      <c r="W20">
        <f t="shared" si="18"/>
        <v>0.9264</v>
      </c>
      <c r="X20">
        <f t="shared" si="19"/>
        <v>0.80810000000000004</v>
      </c>
      <c r="Y20">
        <f t="shared" si="20"/>
        <v>0.88580000000000003</v>
      </c>
      <c r="Z20" s="1">
        <f t="shared" si="21"/>
        <v>85.41</v>
      </c>
      <c r="AA20" s="1">
        <f t="shared" si="22"/>
        <v>5.68</v>
      </c>
      <c r="AB20" s="4" t="str">
        <f t="shared" si="23"/>
        <v>85,41±5,68</v>
      </c>
    </row>
    <row r="21" spans="2:28" x14ac:dyDescent="0.3">
      <c r="B21" s="7" t="s">
        <v>26</v>
      </c>
      <c r="C21">
        <v>0.96240000000000003</v>
      </c>
      <c r="D21">
        <v>0.56020000000000003</v>
      </c>
      <c r="E21">
        <v>0.87870000000000004</v>
      </c>
      <c r="F21">
        <v>0.53849999999999998</v>
      </c>
      <c r="G21">
        <v>0.76529999999999998</v>
      </c>
      <c r="H21">
        <v>0.87870000000000004</v>
      </c>
      <c r="K21" s="7" t="s">
        <v>26</v>
      </c>
      <c r="L21">
        <v>0.96389999999999998</v>
      </c>
      <c r="M21">
        <v>0.6028</v>
      </c>
      <c r="N21">
        <v>0.93579999999999997</v>
      </c>
      <c r="O21">
        <v>0.63619999999999999</v>
      </c>
      <c r="P21">
        <v>0.87580000000000002</v>
      </c>
      <c r="Q21">
        <v>0.93579999999999997</v>
      </c>
      <c r="T21" s="7" t="s">
        <v>26</v>
      </c>
      <c r="U21">
        <f t="shared" si="16"/>
        <v>0.91490000000000005</v>
      </c>
      <c r="V21">
        <f t="shared" si="17"/>
        <v>0.87870000000000004</v>
      </c>
      <c r="W21">
        <f t="shared" si="18"/>
        <v>0.96519999999999995</v>
      </c>
      <c r="X21">
        <f t="shared" si="19"/>
        <v>0.88329999999999997</v>
      </c>
      <c r="Y21">
        <f t="shared" si="20"/>
        <v>0.93579999999999997</v>
      </c>
      <c r="Z21" s="1">
        <f t="shared" si="21"/>
        <v>91.56</v>
      </c>
      <c r="AA21" s="1">
        <f t="shared" si="22"/>
        <v>3.63</v>
      </c>
      <c r="AB21" s="4" t="str">
        <f t="shared" si="23"/>
        <v>91,56±3,63</v>
      </c>
    </row>
    <row r="22" spans="2:28" x14ac:dyDescent="0.3">
      <c r="B22" s="7" t="s">
        <v>27</v>
      </c>
      <c r="C22">
        <v>0.90410000000000001</v>
      </c>
      <c r="D22">
        <v>0.53600000000000003</v>
      </c>
      <c r="E22">
        <v>0.72489999999999999</v>
      </c>
      <c r="F22">
        <v>0.38429999999999997</v>
      </c>
      <c r="G22">
        <v>0.48420000000000002</v>
      </c>
      <c r="H22">
        <v>0.72489999999999999</v>
      </c>
      <c r="K22" s="7" t="s">
        <v>27</v>
      </c>
      <c r="L22">
        <v>0.94710000000000005</v>
      </c>
      <c r="M22">
        <v>0.59430000000000005</v>
      </c>
      <c r="N22">
        <v>0.9042</v>
      </c>
      <c r="O22">
        <v>0.60840000000000005</v>
      </c>
      <c r="P22">
        <v>0.8246</v>
      </c>
      <c r="Q22">
        <v>0.9042</v>
      </c>
      <c r="T22" s="7" t="s">
        <v>27</v>
      </c>
      <c r="U22">
        <f t="shared" si="16"/>
        <v>0.87019999999999997</v>
      </c>
      <c r="V22">
        <f t="shared" si="17"/>
        <v>0.72489999999999999</v>
      </c>
      <c r="W22">
        <f t="shared" si="18"/>
        <v>0.9335</v>
      </c>
      <c r="X22">
        <f t="shared" si="19"/>
        <v>0.81259999999999999</v>
      </c>
      <c r="Y22">
        <f t="shared" si="20"/>
        <v>0.9042</v>
      </c>
      <c r="Z22" s="1">
        <f t="shared" si="21"/>
        <v>84.91</v>
      </c>
      <c r="AA22" s="1">
        <f t="shared" si="22"/>
        <v>8.27</v>
      </c>
      <c r="AB22" s="4" t="str">
        <f t="shared" si="23"/>
        <v>84,91±8,27</v>
      </c>
    </row>
    <row r="23" spans="2:28" x14ac:dyDescent="0.3">
      <c r="B23" s="7" t="s">
        <v>28</v>
      </c>
      <c r="C23">
        <v>0.95650000000000002</v>
      </c>
      <c r="D23">
        <v>0.55930000000000002</v>
      </c>
      <c r="E23">
        <v>0.85740000000000005</v>
      </c>
      <c r="F23">
        <v>0.52300000000000002</v>
      </c>
      <c r="G23">
        <v>0.72570000000000001</v>
      </c>
      <c r="H23">
        <v>0.85740000000000005</v>
      </c>
      <c r="K23" s="7" t="s">
        <v>28</v>
      </c>
      <c r="L23">
        <v>0.97760000000000002</v>
      </c>
      <c r="M23">
        <v>0.68100000000000005</v>
      </c>
      <c r="N23">
        <v>0.94799999999999995</v>
      </c>
      <c r="O23">
        <v>0.74680000000000002</v>
      </c>
      <c r="P23">
        <v>0.9365</v>
      </c>
      <c r="Q23">
        <v>0.94799999999999995</v>
      </c>
      <c r="T23" s="7" t="s">
        <v>28</v>
      </c>
      <c r="U23">
        <f t="shared" si="16"/>
        <v>0.94110000000000005</v>
      </c>
      <c r="V23">
        <f t="shared" si="17"/>
        <v>0.85740000000000005</v>
      </c>
      <c r="W23">
        <f t="shared" si="18"/>
        <v>0.86350000000000005</v>
      </c>
      <c r="X23">
        <f t="shared" si="19"/>
        <v>0.91100000000000003</v>
      </c>
      <c r="Y23">
        <f t="shared" si="20"/>
        <v>0.94799999999999995</v>
      </c>
      <c r="Z23" s="1">
        <f t="shared" si="21"/>
        <v>90.42</v>
      </c>
      <c r="AA23" s="1">
        <f t="shared" si="22"/>
        <v>4.2300000000000004</v>
      </c>
      <c r="AB23" s="4" t="str">
        <f t="shared" si="23"/>
        <v>90,42±4,23</v>
      </c>
    </row>
    <row r="24" spans="2:28" x14ac:dyDescent="0.3">
      <c r="B24" s="7" t="s">
        <v>29</v>
      </c>
      <c r="C24">
        <v>0.92310000000000003</v>
      </c>
      <c r="D24">
        <v>0.54920000000000002</v>
      </c>
      <c r="E24">
        <v>0.50970000000000004</v>
      </c>
      <c r="F24">
        <v>0.1085</v>
      </c>
      <c r="G24">
        <v>0.11409999999999999</v>
      </c>
      <c r="H24">
        <v>0.50970000000000004</v>
      </c>
      <c r="K24" s="7" t="s">
        <v>29</v>
      </c>
      <c r="L24">
        <v>0.97729999999999995</v>
      </c>
      <c r="M24">
        <v>0.92320000000000002</v>
      </c>
      <c r="N24">
        <v>0.57230000000000003</v>
      </c>
      <c r="O24">
        <v>0.6038</v>
      </c>
      <c r="P24">
        <v>0.91639999999999999</v>
      </c>
      <c r="Q24">
        <v>0.57230000000000003</v>
      </c>
      <c r="T24" s="7" t="s">
        <v>29</v>
      </c>
      <c r="U24">
        <f t="shared" si="16"/>
        <v>0.55959999999999999</v>
      </c>
      <c r="V24">
        <f t="shared" si="17"/>
        <v>0.50970000000000004</v>
      </c>
      <c r="W24">
        <f t="shared" si="18"/>
        <v>0.52610000000000001</v>
      </c>
      <c r="X24">
        <f t="shared" si="19"/>
        <v>0.86439999999999995</v>
      </c>
      <c r="Y24">
        <f t="shared" si="20"/>
        <v>0.57230000000000003</v>
      </c>
      <c r="Z24" s="1">
        <f t="shared" si="21"/>
        <v>60.64</v>
      </c>
      <c r="AA24" s="1">
        <f t="shared" si="22"/>
        <v>14.64</v>
      </c>
      <c r="AB24" s="4" t="str">
        <f t="shared" si="23"/>
        <v>60,64±14,64</v>
      </c>
    </row>
    <row r="25" spans="2:28" x14ac:dyDescent="0.3">
      <c r="B25" s="7" t="s">
        <v>30</v>
      </c>
      <c r="C25">
        <v>0.98229999999999995</v>
      </c>
      <c r="D25">
        <v>0.53120000000000001</v>
      </c>
      <c r="E25">
        <v>0.6018</v>
      </c>
      <c r="F25">
        <v>0.2278</v>
      </c>
      <c r="G25">
        <v>0.2437</v>
      </c>
      <c r="H25">
        <v>0.6018</v>
      </c>
      <c r="K25" s="7" t="s">
        <v>30</v>
      </c>
      <c r="L25">
        <v>0.98070000000000002</v>
      </c>
      <c r="M25">
        <v>0.90110000000000001</v>
      </c>
      <c r="N25">
        <v>0.59760000000000002</v>
      </c>
      <c r="O25">
        <v>0.64890000000000003</v>
      </c>
      <c r="P25">
        <v>0.95779999999999998</v>
      </c>
      <c r="Q25">
        <v>0.59760000000000002</v>
      </c>
      <c r="T25" s="7" t="s">
        <v>30</v>
      </c>
      <c r="U25">
        <f t="shared" si="16"/>
        <v>0.57399999999999995</v>
      </c>
      <c r="V25">
        <f t="shared" si="17"/>
        <v>0.6018</v>
      </c>
      <c r="W25">
        <f t="shared" si="18"/>
        <v>0.54090000000000005</v>
      </c>
      <c r="X25">
        <f t="shared" si="19"/>
        <v>0.76500000000000001</v>
      </c>
      <c r="Y25">
        <f t="shared" si="20"/>
        <v>0.59760000000000002</v>
      </c>
      <c r="Z25" s="1">
        <f t="shared" si="21"/>
        <v>61.59</v>
      </c>
      <c r="AA25" s="1">
        <f t="shared" si="22"/>
        <v>8.68</v>
      </c>
      <c r="AB25" s="4" t="str">
        <f t="shared" si="23"/>
        <v>61,59±8,68</v>
      </c>
    </row>
    <row r="26" spans="2:28" x14ac:dyDescent="0.3">
      <c r="B26" s="7" t="s">
        <v>31</v>
      </c>
      <c r="C26">
        <v>0.9476</v>
      </c>
      <c r="D26">
        <v>4.2099999999999999E-2</v>
      </c>
      <c r="E26">
        <v>0.5</v>
      </c>
      <c r="F26">
        <v>7.7600000000000002E-2</v>
      </c>
      <c r="G26">
        <v>8.4099999999999994E-2</v>
      </c>
      <c r="H26">
        <v>0.5</v>
      </c>
      <c r="K26" s="7" t="s">
        <v>31</v>
      </c>
      <c r="L26">
        <v>0.97109999999999996</v>
      </c>
      <c r="M26">
        <v>0.60709999999999997</v>
      </c>
      <c r="N26">
        <v>0.50649999999999995</v>
      </c>
      <c r="O26">
        <v>0.49320000000000003</v>
      </c>
      <c r="P26">
        <v>0.91400000000000003</v>
      </c>
      <c r="Q26">
        <v>0.50649999999999995</v>
      </c>
      <c r="T26" s="7" t="s">
        <v>31</v>
      </c>
      <c r="U26">
        <f t="shared" si="16"/>
        <v>0.504</v>
      </c>
      <c r="V26">
        <f t="shared" si="17"/>
        <v>0.5</v>
      </c>
      <c r="W26">
        <f t="shared" si="18"/>
        <v>0.501</v>
      </c>
      <c r="X26">
        <f t="shared" si="19"/>
        <v>0.66949999999999998</v>
      </c>
      <c r="Y26">
        <f t="shared" si="20"/>
        <v>0.50649999999999995</v>
      </c>
      <c r="Z26" s="1">
        <f t="shared" si="21"/>
        <v>53.62</v>
      </c>
      <c r="AA26" s="1">
        <f t="shared" si="22"/>
        <v>7.46</v>
      </c>
      <c r="AB26" s="4" t="str">
        <f t="shared" si="23"/>
        <v>53,62±7,46</v>
      </c>
    </row>
    <row r="27" spans="2:28" x14ac:dyDescent="0.3">
      <c r="B27" s="7" t="s">
        <v>32</v>
      </c>
      <c r="C27">
        <v>0.96989999999999998</v>
      </c>
      <c r="D27">
        <v>0.81169999999999998</v>
      </c>
      <c r="E27">
        <v>0.83109999999999995</v>
      </c>
      <c r="F27">
        <v>0.82099999999999995</v>
      </c>
      <c r="G27">
        <v>0.95709999999999995</v>
      </c>
      <c r="H27">
        <v>0.83109999999999995</v>
      </c>
      <c r="K27" s="7" t="s">
        <v>32</v>
      </c>
      <c r="L27">
        <v>0.96089999999999998</v>
      </c>
      <c r="M27">
        <v>0.74380000000000002</v>
      </c>
      <c r="N27">
        <v>0.90780000000000005</v>
      </c>
      <c r="O27">
        <v>0.7994</v>
      </c>
      <c r="P27">
        <v>0.93720000000000003</v>
      </c>
      <c r="Q27">
        <v>0.90780000000000005</v>
      </c>
      <c r="T27" s="7" t="s">
        <v>32</v>
      </c>
      <c r="U27">
        <f t="shared" si="16"/>
        <v>0.89780000000000004</v>
      </c>
      <c r="V27">
        <f t="shared" si="17"/>
        <v>0.83109999999999995</v>
      </c>
      <c r="W27">
        <f t="shared" si="18"/>
        <v>0.78249999999999997</v>
      </c>
      <c r="X27">
        <f t="shared" si="19"/>
        <v>0.90080000000000005</v>
      </c>
      <c r="Y27">
        <f t="shared" si="20"/>
        <v>0.90780000000000005</v>
      </c>
      <c r="Z27" s="1">
        <f t="shared" si="21"/>
        <v>86.4</v>
      </c>
      <c r="AA27" s="1">
        <f t="shared" si="22"/>
        <v>5.51</v>
      </c>
      <c r="AB27" s="4" t="str">
        <f t="shared" si="23"/>
        <v>86,4±5,51</v>
      </c>
    </row>
    <row r="28" spans="2:28" x14ac:dyDescent="0.3">
      <c r="B28" s="7" t="s">
        <v>34</v>
      </c>
      <c r="C28">
        <v>0.89490000000000003</v>
      </c>
      <c r="D28">
        <v>0.54179999999999995</v>
      </c>
      <c r="E28">
        <v>0.73719999999999997</v>
      </c>
      <c r="F28">
        <v>0.41749999999999998</v>
      </c>
      <c r="G28">
        <v>0.53149999999999997</v>
      </c>
      <c r="H28">
        <v>0.73719999999999997</v>
      </c>
      <c r="K28" s="7" t="s">
        <v>34</v>
      </c>
      <c r="L28">
        <v>0.82940000000000003</v>
      </c>
      <c r="M28">
        <v>0.55859999999999999</v>
      </c>
      <c r="N28">
        <v>0.70840000000000003</v>
      </c>
      <c r="O28">
        <v>0.56089999999999995</v>
      </c>
      <c r="P28">
        <v>0.81420000000000003</v>
      </c>
      <c r="Q28">
        <v>0.70840000000000003</v>
      </c>
      <c r="T28" s="7" t="s">
        <v>34</v>
      </c>
      <c r="U28">
        <f t="shared" si="16"/>
        <v>0.69069999999999998</v>
      </c>
      <c r="V28">
        <f t="shared" si="17"/>
        <v>0.73719999999999997</v>
      </c>
      <c r="W28">
        <f t="shared" si="18"/>
        <v>0.6835</v>
      </c>
      <c r="X28">
        <f t="shared" si="19"/>
        <v>0.77470000000000006</v>
      </c>
      <c r="Y28">
        <f t="shared" si="20"/>
        <v>0.70840000000000003</v>
      </c>
      <c r="Z28" s="1">
        <f t="shared" si="21"/>
        <v>71.89</v>
      </c>
      <c r="AA28" s="1">
        <f t="shared" si="22"/>
        <v>3.74</v>
      </c>
      <c r="AB28" s="4" t="str">
        <f t="shared" si="23"/>
        <v>71,89±3,74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0.96020000000000005</v>
      </c>
      <c r="D32">
        <v>0.67679999999999996</v>
      </c>
      <c r="E32">
        <v>0.85019999999999996</v>
      </c>
      <c r="F32">
        <v>0.73009999999999997</v>
      </c>
      <c r="G32">
        <v>0.94599999999999995</v>
      </c>
      <c r="H32">
        <v>0.85019999999999996</v>
      </c>
      <c r="T32" s="7" t="s">
        <v>23</v>
      </c>
      <c r="U32">
        <f>E4</f>
        <v>0.91949999999999998</v>
      </c>
      <c r="V32">
        <f>E18</f>
        <v>0.93169999999999997</v>
      </c>
      <c r="W32">
        <f>E32</f>
        <v>0.85019999999999996</v>
      </c>
      <c r="X32">
        <f>N4</f>
        <v>0.9214</v>
      </c>
      <c r="Y32">
        <f>N18</f>
        <v>0.89080000000000004</v>
      </c>
      <c r="Z32" s="1">
        <f>ROUND(AVERAGE(U32:Y32)*100,2)</f>
        <v>90.27</v>
      </c>
      <c r="AA32" s="1">
        <f>ROUND(_xlfn.STDEV.S(U32:Y32)*100,2)</f>
        <v>3.31</v>
      </c>
      <c r="AB32" s="4" t="str">
        <f>_xlfn.CONCAT(Z32,"±",AA32)</f>
        <v>90,27±3,31</v>
      </c>
    </row>
    <row r="33" spans="2:28" x14ac:dyDescent="0.3">
      <c r="B33" s="7" t="s">
        <v>24</v>
      </c>
      <c r="C33">
        <v>0.66239999999999999</v>
      </c>
      <c r="D33">
        <v>0.50680000000000003</v>
      </c>
      <c r="E33">
        <v>0.64380000000000004</v>
      </c>
      <c r="F33">
        <v>0.2384</v>
      </c>
      <c r="G33">
        <v>0.29709999999999998</v>
      </c>
      <c r="H33">
        <v>0.64380000000000004</v>
      </c>
      <c r="T33" s="7" t="s">
        <v>24</v>
      </c>
      <c r="U33">
        <f t="shared" ref="U33:U42" si="24">E5</f>
        <v>0.60389999999999999</v>
      </c>
      <c r="V33">
        <f t="shared" ref="V33:V42" si="25">E19</f>
        <v>0.70540000000000003</v>
      </c>
      <c r="W33">
        <f t="shared" ref="W33:W42" si="26">E33</f>
        <v>0.64380000000000004</v>
      </c>
      <c r="X33">
        <f t="shared" ref="X33:X42" si="27">N5</f>
        <v>0.61519999999999997</v>
      </c>
      <c r="Y33">
        <f t="shared" ref="Y33:Y42" si="28">N19</f>
        <v>0.62460000000000004</v>
      </c>
      <c r="Z33" s="1">
        <f t="shared" ref="Z33:Z42" si="29">ROUND(AVERAGE(U33:Y33)*100,2)</f>
        <v>63.86</v>
      </c>
      <c r="AA33" s="1">
        <f t="shared" ref="AA33:AA42" si="30">ROUND(_xlfn.STDEV.S(U33:Y33)*100,2)</f>
        <v>4.01</v>
      </c>
      <c r="AB33" s="4" t="str">
        <f t="shared" ref="AB33:AB42" si="31">_xlfn.CONCAT(Z33,"±",AA33)</f>
        <v>63,86±4,01</v>
      </c>
    </row>
    <row r="34" spans="2:28" x14ac:dyDescent="0.3">
      <c r="B34" s="7" t="s">
        <v>25</v>
      </c>
      <c r="C34">
        <v>0.94669999999999999</v>
      </c>
      <c r="D34">
        <v>0.61629999999999996</v>
      </c>
      <c r="E34">
        <v>0.9264</v>
      </c>
      <c r="F34">
        <v>0.65090000000000003</v>
      </c>
      <c r="G34">
        <v>0.86509999999999998</v>
      </c>
      <c r="H34">
        <v>0.9264</v>
      </c>
      <c r="T34" s="7" t="s">
        <v>25</v>
      </c>
      <c r="U34">
        <f t="shared" si="24"/>
        <v>0.86309999999999998</v>
      </c>
      <c r="V34">
        <f t="shared" si="25"/>
        <v>0.78720000000000001</v>
      </c>
      <c r="W34">
        <f t="shared" si="26"/>
        <v>0.9264</v>
      </c>
      <c r="X34">
        <f t="shared" si="27"/>
        <v>0.80810000000000004</v>
      </c>
      <c r="Y34">
        <f t="shared" si="28"/>
        <v>0.88580000000000003</v>
      </c>
      <c r="Z34" s="1">
        <f t="shared" si="29"/>
        <v>85.41</v>
      </c>
      <c r="AA34" s="1">
        <f t="shared" si="30"/>
        <v>5.68</v>
      </c>
      <c r="AB34" s="4" t="str">
        <f t="shared" si="31"/>
        <v>85,41±5,68</v>
      </c>
    </row>
    <row r="35" spans="2:28" x14ac:dyDescent="0.3">
      <c r="B35" s="7" t="s">
        <v>26</v>
      </c>
      <c r="C35">
        <v>0.97819999999999996</v>
      </c>
      <c r="D35">
        <v>0.66879999999999995</v>
      </c>
      <c r="E35">
        <v>0.96519999999999995</v>
      </c>
      <c r="F35">
        <v>0.73540000000000005</v>
      </c>
      <c r="G35">
        <v>0.93720000000000003</v>
      </c>
      <c r="H35">
        <v>0.96519999999999995</v>
      </c>
      <c r="T35" s="7" t="s">
        <v>26</v>
      </c>
      <c r="U35">
        <f t="shared" si="24"/>
        <v>0.91490000000000005</v>
      </c>
      <c r="V35">
        <f t="shared" si="25"/>
        <v>0.87870000000000004</v>
      </c>
      <c r="W35">
        <f t="shared" si="26"/>
        <v>0.96519999999999995</v>
      </c>
      <c r="X35">
        <f t="shared" si="27"/>
        <v>0.88329999999999997</v>
      </c>
      <c r="Y35">
        <f t="shared" si="28"/>
        <v>0.93579999999999997</v>
      </c>
      <c r="Z35" s="1">
        <f t="shared" si="29"/>
        <v>91.56</v>
      </c>
      <c r="AA35" s="1">
        <f t="shared" si="30"/>
        <v>3.63</v>
      </c>
      <c r="AB35" s="4" t="str">
        <f t="shared" si="31"/>
        <v>91,56±3,63</v>
      </c>
    </row>
    <row r="36" spans="2:28" x14ac:dyDescent="0.3">
      <c r="B36" s="7" t="s">
        <v>27</v>
      </c>
      <c r="C36">
        <v>0.96489999999999998</v>
      </c>
      <c r="D36">
        <v>0.66080000000000005</v>
      </c>
      <c r="E36">
        <v>0.9335</v>
      </c>
      <c r="F36">
        <v>0.71889999999999998</v>
      </c>
      <c r="G36">
        <v>0.91610000000000003</v>
      </c>
      <c r="H36">
        <v>0.9335</v>
      </c>
      <c r="T36" s="7" t="s">
        <v>27</v>
      </c>
      <c r="U36">
        <f t="shared" si="24"/>
        <v>0.87019999999999997</v>
      </c>
      <c r="V36">
        <f t="shared" si="25"/>
        <v>0.72489999999999999</v>
      </c>
      <c r="W36">
        <f t="shared" si="26"/>
        <v>0.9335</v>
      </c>
      <c r="X36">
        <f t="shared" si="27"/>
        <v>0.81259999999999999</v>
      </c>
      <c r="Y36">
        <f t="shared" si="28"/>
        <v>0.9042</v>
      </c>
      <c r="Z36" s="1">
        <f t="shared" si="29"/>
        <v>84.91</v>
      </c>
      <c r="AA36" s="1">
        <f t="shared" si="30"/>
        <v>8.27</v>
      </c>
      <c r="AB36" s="4" t="str">
        <f t="shared" si="31"/>
        <v>84,91±8,27</v>
      </c>
    </row>
    <row r="37" spans="2:28" x14ac:dyDescent="0.3">
      <c r="B37" s="7" t="s">
        <v>28</v>
      </c>
      <c r="C37">
        <v>0.98180000000000001</v>
      </c>
      <c r="D37">
        <v>0.77969999999999995</v>
      </c>
      <c r="E37">
        <v>0.86350000000000005</v>
      </c>
      <c r="F37">
        <v>0.8155</v>
      </c>
      <c r="G37">
        <v>0.9698</v>
      </c>
      <c r="H37">
        <v>0.86350000000000005</v>
      </c>
      <c r="T37" s="7" t="s">
        <v>28</v>
      </c>
      <c r="U37">
        <f t="shared" si="24"/>
        <v>0.94110000000000005</v>
      </c>
      <c r="V37">
        <f t="shared" si="25"/>
        <v>0.85740000000000005</v>
      </c>
      <c r="W37">
        <f t="shared" si="26"/>
        <v>0.86350000000000005</v>
      </c>
      <c r="X37">
        <f t="shared" si="27"/>
        <v>0.91100000000000003</v>
      </c>
      <c r="Y37">
        <f t="shared" si="28"/>
        <v>0.94799999999999995</v>
      </c>
      <c r="Z37" s="1">
        <f t="shared" si="29"/>
        <v>90.42</v>
      </c>
      <c r="AA37" s="1">
        <f t="shared" si="30"/>
        <v>4.2300000000000004</v>
      </c>
      <c r="AB37" s="4" t="str">
        <f t="shared" si="31"/>
        <v>90,42±4,23</v>
      </c>
    </row>
    <row r="38" spans="2:28" x14ac:dyDescent="0.3">
      <c r="B38" s="7" t="s">
        <v>29</v>
      </c>
      <c r="C38">
        <v>0.97670000000000001</v>
      </c>
      <c r="D38">
        <v>0.93389999999999995</v>
      </c>
      <c r="E38">
        <v>0.52610000000000001</v>
      </c>
      <c r="F38">
        <v>0.52549999999999997</v>
      </c>
      <c r="G38">
        <v>0.90820000000000001</v>
      </c>
      <c r="H38">
        <v>0.52610000000000001</v>
      </c>
      <c r="T38" s="7" t="s">
        <v>29</v>
      </c>
      <c r="U38">
        <f t="shared" si="24"/>
        <v>0.55959999999999999</v>
      </c>
      <c r="V38">
        <f t="shared" si="25"/>
        <v>0.50970000000000004</v>
      </c>
      <c r="W38">
        <f t="shared" si="26"/>
        <v>0.52610000000000001</v>
      </c>
      <c r="X38">
        <f t="shared" si="27"/>
        <v>0.86439999999999995</v>
      </c>
      <c r="Y38">
        <f t="shared" si="28"/>
        <v>0.57230000000000003</v>
      </c>
      <c r="Z38" s="1">
        <f t="shared" si="29"/>
        <v>60.64</v>
      </c>
      <c r="AA38" s="1">
        <f t="shared" si="30"/>
        <v>14.64</v>
      </c>
      <c r="AB38" s="4" t="str">
        <f t="shared" si="31"/>
        <v>60,64±14,64</v>
      </c>
    </row>
    <row r="39" spans="2:28" x14ac:dyDescent="0.3">
      <c r="B39" s="7" t="s">
        <v>30</v>
      </c>
      <c r="C39">
        <v>0.97840000000000005</v>
      </c>
      <c r="D39">
        <v>0.94289999999999996</v>
      </c>
      <c r="E39">
        <v>0.54090000000000005</v>
      </c>
      <c r="F39">
        <v>0.5635</v>
      </c>
      <c r="G39">
        <v>0.95350000000000001</v>
      </c>
      <c r="H39">
        <v>0.54090000000000005</v>
      </c>
      <c r="T39" s="7" t="s">
        <v>30</v>
      </c>
      <c r="U39">
        <f t="shared" si="24"/>
        <v>0.57399999999999995</v>
      </c>
      <c r="V39">
        <f t="shared" si="25"/>
        <v>0.6018</v>
      </c>
      <c r="W39">
        <f t="shared" si="26"/>
        <v>0.54090000000000005</v>
      </c>
      <c r="X39">
        <f t="shared" si="27"/>
        <v>0.76500000000000001</v>
      </c>
      <c r="Y39">
        <f t="shared" si="28"/>
        <v>0.59760000000000002</v>
      </c>
      <c r="Z39" s="1">
        <f t="shared" si="29"/>
        <v>61.59</v>
      </c>
      <c r="AA39" s="1">
        <f t="shared" si="30"/>
        <v>8.68</v>
      </c>
      <c r="AB39" s="4" t="str">
        <f t="shared" si="31"/>
        <v>61,59±8,68</v>
      </c>
    </row>
    <row r="40" spans="2:28" x14ac:dyDescent="0.3">
      <c r="B40" s="7" t="s">
        <v>31</v>
      </c>
      <c r="C40">
        <v>0.96870000000000001</v>
      </c>
      <c r="D40">
        <v>0.52610000000000001</v>
      </c>
      <c r="E40">
        <v>0.501</v>
      </c>
      <c r="F40">
        <v>0.48199999999999998</v>
      </c>
      <c r="G40">
        <v>0.91379999999999995</v>
      </c>
      <c r="H40">
        <v>0.501</v>
      </c>
      <c r="T40" s="7" t="s">
        <v>31</v>
      </c>
      <c r="U40">
        <f t="shared" si="24"/>
        <v>0.504</v>
      </c>
      <c r="V40">
        <f t="shared" si="25"/>
        <v>0.5</v>
      </c>
      <c r="W40">
        <f t="shared" si="26"/>
        <v>0.501</v>
      </c>
      <c r="X40">
        <f t="shared" si="27"/>
        <v>0.66949999999999998</v>
      </c>
      <c r="Y40">
        <f t="shared" si="28"/>
        <v>0.50649999999999995</v>
      </c>
      <c r="Z40" s="1">
        <f t="shared" si="29"/>
        <v>53.62</v>
      </c>
      <c r="AA40" s="1">
        <f t="shared" si="30"/>
        <v>7.46</v>
      </c>
      <c r="AB40" s="4" t="str">
        <f t="shared" si="31"/>
        <v>53,62±7,46</v>
      </c>
    </row>
    <row r="41" spans="2:28" x14ac:dyDescent="0.3">
      <c r="B41" s="7" t="s">
        <v>32</v>
      </c>
      <c r="C41">
        <v>0.97509999999999997</v>
      </c>
      <c r="D41">
        <v>0.83130000000000004</v>
      </c>
      <c r="E41">
        <v>0.78249999999999997</v>
      </c>
      <c r="F41">
        <v>0.80459999999999998</v>
      </c>
      <c r="G41">
        <v>0.95789999999999997</v>
      </c>
      <c r="H41">
        <v>0.78249999999999997</v>
      </c>
      <c r="T41" s="7" t="s">
        <v>32</v>
      </c>
      <c r="U41">
        <f t="shared" si="24"/>
        <v>0.89780000000000004</v>
      </c>
      <c r="V41">
        <f t="shared" si="25"/>
        <v>0.83109999999999995</v>
      </c>
      <c r="W41">
        <f t="shared" si="26"/>
        <v>0.78249999999999997</v>
      </c>
      <c r="X41">
        <f t="shared" si="27"/>
        <v>0.90080000000000005</v>
      </c>
      <c r="Y41">
        <f t="shared" si="28"/>
        <v>0.90780000000000005</v>
      </c>
      <c r="Z41" s="1">
        <f t="shared" si="29"/>
        <v>86.4</v>
      </c>
      <c r="AA41" s="1">
        <f t="shared" si="30"/>
        <v>5.51</v>
      </c>
      <c r="AB41" s="4" t="str">
        <f t="shared" si="31"/>
        <v>86,4±5,51</v>
      </c>
    </row>
    <row r="42" spans="2:28" x14ac:dyDescent="0.3">
      <c r="B42" s="7" t="s">
        <v>34</v>
      </c>
      <c r="C42">
        <v>0.76959999999999995</v>
      </c>
      <c r="D42">
        <v>0.56479999999999997</v>
      </c>
      <c r="E42">
        <v>0.6835</v>
      </c>
      <c r="F42">
        <v>0.57869999999999999</v>
      </c>
      <c r="G42">
        <v>0.85360000000000003</v>
      </c>
      <c r="H42">
        <v>0.6835</v>
      </c>
      <c r="T42" s="7" t="s">
        <v>34</v>
      </c>
      <c r="U42">
        <f t="shared" si="24"/>
        <v>0.69069999999999998</v>
      </c>
      <c r="V42">
        <f t="shared" si="25"/>
        <v>0.73719999999999997</v>
      </c>
      <c r="W42">
        <f t="shared" si="26"/>
        <v>0.6835</v>
      </c>
      <c r="X42">
        <f t="shared" si="27"/>
        <v>0.77470000000000006</v>
      </c>
      <c r="Y42">
        <f t="shared" si="28"/>
        <v>0.70840000000000003</v>
      </c>
      <c r="Z42" s="1">
        <f t="shared" si="29"/>
        <v>71.89</v>
      </c>
      <c r="AA42" s="1">
        <f t="shared" si="30"/>
        <v>3.74</v>
      </c>
      <c r="AB42" s="4" t="str">
        <f t="shared" si="31"/>
        <v>71,89±3,74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1F8-27F8-4B6A-A7B5-BABE5B59CDFB}">
  <dimension ref="B3:AL42"/>
  <sheetViews>
    <sheetView topLeftCell="F1" zoomScale="70" zoomScaleNormal="70" workbookViewId="0">
      <selection activeCell="AL4" sqref="AL4:AL14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0.96089999999999998</v>
      </c>
      <c r="D4">
        <v>0.78690000000000004</v>
      </c>
      <c r="E4">
        <v>0.69879999999999998</v>
      </c>
      <c r="F4">
        <v>0.73409999999999997</v>
      </c>
      <c r="G4">
        <v>0.97</v>
      </c>
      <c r="H4">
        <v>0.69879999999999998</v>
      </c>
      <c r="K4" s="7" t="s">
        <v>23</v>
      </c>
      <c r="L4">
        <v>0.97809999999999997</v>
      </c>
      <c r="M4">
        <v>0.86009999999999998</v>
      </c>
      <c r="N4">
        <v>0.621</v>
      </c>
      <c r="O4">
        <v>0.67700000000000005</v>
      </c>
      <c r="P4">
        <v>0.97109999999999996</v>
      </c>
      <c r="Q4">
        <v>0.621</v>
      </c>
      <c r="T4" s="7" t="s">
        <v>23</v>
      </c>
      <c r="U4">
        <f t="shared" ref="U4:U14" si="0">C4</f>
        <v>0.96089999999999998</v>
      </c>
      <c r="V4">
        <f t="shared" ref="V4:V14" si="1">C18</f>
        <v>0.93910000000000005</v>
      </c>
      <c r="W4">
        <f t="shared" ref="W4:W14" si="2">C32</f>
        <v>0.93289999999999995</v>
      </c>
      <c r="X4">
        <f t="shared" ref="X4:X14" si="3">L4</f>
        <v>0.97809999999999997</v>
      </c>
      <c r="Y4">
        <f t="shared" ref="Y4:Y14" si="4">L18</f>
        <v>0.95009999999999994</v>
      </c>
      <c r="Z4" s="1">
        <f>ROUND(AVERAGE(U4:Y4)*100,2)</f>
        <v>95.22</v>
      </c>
      <c r="AA4" s="1">
        <f>ROUND(_xlfn.STDEV.S(U4:Y4)*100,2)</f>
        <v>1.8</v>
      </c>
      <c r="AB4" s="4" t="str">
        <f>_xlfn.CONCAT(Z4,"±",AA4)</f>
        <v>95,22±1,8</v>
      </c>
      <c r="AD4" s="7" t="s">
        <v>23</v>
      </c>
      <c r="AE4">
        <f>F4</f>
        <v>0.73409999999999997</v>
      </c>
      <c r="AF4">
        <f>F18</f>
        <v>0.73819999999999997</v>
      </c>
      <c r="AG4">
        <f>F32</f>
        <v>0.53769999999999996</v>
      </c>
      <c r="AH4">
        <f>O4</f>
        <v>0.67700000000000005</v>
      </c>
      <c r="AI4">
        <f>O18</f>
        <v>0.72450000000000003</v>
      </c>
      <c r="AJ4" s="1">
        <f>ROUND(AVERAGE(AE4:AI4)*100,2)</f>
        <v>68.23</v>
      </c>
      <c r="AK4" s="1">
        <f>ROUND(_xlfn.STDEV.S(AE4:AI4)*100,2)</f>
        <v>8.44</v>
      </c>
      <c r="AL4" s="4" t="str">
        <f>_xlfn.CONCAT(AJ4,"±",AK4)</f>
        <v>68,23±8,44</v>
      </c>
    </row>
    <row r="5" spans="2:38" x14ac:dyDescent="0.3">
      <c r="B5" s="7" t="s">
        <v>24</v>
      </c>
      <c r="C5">
        <v>0.96799999999999997</v>
      </c>
      <c r="D5">
        <v>0.51429999999999998</v>
      </c>
      <c r="E5">
        <v>0.83089999999999997</v>
      </c>
      <c r="F5">
        <v>0.42870000000000003</v>
      </c>
      <c r="G5">
        <v>0.67220000000000002</v>
      </c>
      <c r="H5">
        <v>0.83089999999999997</v>
      </c>
      <c r="K5" s="7" t="s">
        <v>24</v>
      </c>
      <c r="L5">
        <v>0.97870000000000001</v>
      </c>
      <c r="M5">
        <v>0.51590000000000003</v>
      </c>
      <c r="N5">
        <v>0.84740000000000004</v>
      </c>
      <c r="O5">
        <v>0.44529999999999997</v>
      </c>
      <c r="P5">
        <v>0.70989999999999998</v>
      </c>
      <c r="Q5">
        <v>0.84740000000000004</v>
      </c>
      <c r="T5" s="7" t="s">
        <v>24</v>
      </c>
      <c r="U5">
        <f t="shared" si="0"/>
        <v>0.96799999999999997</v>
      </c>
      <c r="V5">
        <f t="shared" si="1"/>
        <v>0.92059999999999997</v>
      </c>
      <c r="W5">
        <f t="shared" si="2"/>
        <v>0.80089999999999995</v>
      </c>
      <c r="X5">
        <f t="shared" si="3"/>
        <v>0.97870000000000001</v>
      </c>
      <c r="Y5">
        <f t="shared" si="4"/>
        <v>0.87139999999999995</v>
      </c>
      <c r="Z5" s="1">
        <f t="shared" ref="Z5:Z14" si="5">ROUND(AVERAGE(U5:Y5)*100,2)</f>
        <v>90.79</v>
      </c>
      <c r="AA5" s="1">
        <f t="shared" ref="AA5:AA14" si="6">ROUND(_xlfn.STDEV.S(U5:Y5)*100,2)</f>
        <v>7.34</v>
      </c>
      <c r="AB5" s="4" t="str">
        <f t="shared" ref="AB5:AB14" si="7">_xlfn.CONCAT(Z5,"±",ROUND(AA5,2))</f>
        <v>90,79±7,34</v>
      </c>
      <c r="AD5" s="7" t="s">
        <v>24</v>
      </c>
      <c r="AE5">
        <f t="shared" ref="AE5:AE14" si="8">F5</f>
        <v>0.42870000000000003</v>
      </c>
      <c r="AF5">
        <f t="shared" ref="AF5:AF14" si="9">F19</f>
        <v>0.48880000000000001</v>
      </c>
      <c r="AG5">
        <f t="shared" ref="AG5:AG14" si="10">F33</f>
        <v>0.49980000000000002</v>
      </c>
      <c r="AH5">
        <f t="shared" ref="AH5:AH14" si="11">O5</f>
        <v>0.44529999999999997</v>
      </c>
      <c r="AI5">
        <f t="shared" ref="AI5:AI14" si="12">O19</f>
        <v>0.28310000000000002</v>
      </c>
      <c r="AJ5" s="1">
        <f t="shared" ref="AJ5:AJ14" si="13">ROUND(AVERAGE(AE5:AI5)*100,2)</f>
        <v>42.91</v>
      </c>
      <c r="AK5" s="1">
        <f t="shared" ref="AK5:AK14" si="14">ROUND(_xlfn.STDEV.S(AE5:AI5)*100,2)</f>
        <v>8.68</v>
      </c>
      <c r="AL5" s="4" t="str">
        <f t="shared" ref="AL5:AL14" si="15">_xlfn.CONCAT(AJ5,"±",ROUND(AK5,2))</f>
        <v>42,91±8,68</v>
      </c>
    </row>
    <row r="6" spans="2:38" x14ac:dyDescent="0.3">
      <c r="B6" s="7" t="s">
        <v>25</v>
      </c>
      <c r="C6">
        <v>0.9748</v>
      </c>
      <c r="D6">
        <v>0.7117</v>
      </c>
      <c r="E6">
        <v>0.90149999999999997</v>
      </c>
      <c r="F6">
        <v>0.77170000000000005</v>
      </c>
      <c r="G6">
        <v>0.94740000000000002</v>
      </c>
      <c r="H6">
        <v>0.90149999999999997</v>
      </c>
      <c r="K6" s="7" t="s">
        <v>25</v>
      </c>
      <c r="L6">
        <v>0.98119999999999996</v>
      </c>
      <c r="M6">
        <v>0.73499999999999999</v>
      </c>
      <c r="N6">
        <v>0.91200000000000003</v>
      </c>
      <c r="O6">
        <v>0.79520000000000002</v>
      </c>
      <c r="P6">
        <v>0.95530000000000004</v>
      </c>
      <c r="Q6">
        <v>0.91200000000000003</v>
      </c>
      <c r="T6" s="7" t="s">
        <v>25</v>
      </c>
      <c r="U6">
        <f t="shared" si="0"/>
        <v>0.9748</v>
      </c>
      <c r="V6">
        <f t="shared" si="1"/>
        <v>0.97419999999999995</v>
      </c>
      <c r="W6">
        <f t="shared" si="2"/>
        <v>0.96870000000000001</v>
      </c>
      <c r="X6">
        <f t="shared" si="3"/>
        <v>0.98119999999999996</v>
      </c>
      <c r="Y6">
        <f t="shared" si="4"/>
        <v>0.96599999999999997</v>
      </c>
      <c r="Z6" s="1">
        <f t="shared" si="5"/>
        <v>97.3</v>
      </c>
      <c r="AA6" s="1">
        <f t="shared" si="6"/>
        <v>0.59</v>
      </c>
      <c r="AB6" s="4" t="str">
        <f t="shared" si="7"/>
        <v>97,3±0,59</v>
      </c>
      <c r="AD6" s="7" t="s">
        <v>25</v>
      </c>
      <c r="AE6">
        <f t="shared" si="8"/>
        <v>0.77170000000000005</v>
      </c>
      <c r="AF6">
        <f t="shared" si="9"/>
        <v>0.73029999999999995</v>
      </c>
      <c r="AG6">
        <f t="shared" si="10"/>
        <v>0.49209999999999998</v>
      </c>
      <c r="AH6">
        <f t="shared" si="11"/>
        <v>0.79520000000000002</v>
      </c>
      <c r="AI6">
        <f t="shared" si="12"/>
        <v>0.73270000000000002</v>
      </c>
      <c r="AJ6" s="1">
        <f t="shared" si="13"/>
        <v>70.44</v>
      </c>
      <c r="AK6" s="1">
        <f t="shared" si="14"/>
        <v>12.18</v>
      </c>
      <c r="AL6" s="4" t="str">
        <f t="shared" si="15"/>
        <v>70,44±12,18</v>
      </c>
    </row>
    <row r="7" spans="2:38" x14ac:dyDescent="0.3">
      <c r="B7" s="7" t="s">
        <v>26</v>
      </c>
      <c r="C7">
        <v>0.88290000000000002</v>
      </c>
      <c r="D7">
        <v>0.57589999999999997</v>
      </c>
      <c r="E7">
        <v>0.82669999999999999</v>
      </c>
      <c r="F7">
        <v>0.59419999999999995</v>
      </c>
      <c r="G7">
        <v>0.85960000000000003</v>
      </c>
      <c r="H7">
        <v>0.82669999999999999</v>
      </c>
      <c r="K7" s="7" t="s">
        <v>26</v>
      </c>
      <c r="L7">
        <v>0.99270000000000003</v>
      </c>
      <c r="M7">
        <v>0.8619</v>
      </c>
      <c r="N7">
        <v>0.87280000000000002</v>
      </c>
      <c r="O7">
        <v>0.86719999999999997</v>
      </c>
      <c r="P7">
        <v>0.98319999999999996</v>
      </c>
      <c r="Q7">
        <v>0.87280000000000002</v>
      </c>
      <c r="T7" s="7" t="s">
        <v>26</v>
      </c>
      <c r="U7">
        <f t="shared" si="0"/>
        <v>0.88290000000000002</v>
      </c>
      <c r="V7">
        <f t="shared" si="1"/>
        <v>0.96299999999999997</v>
      </c>
      <c r="W7">
        <f t="shared" si="2"/>
        <v>0.90859999999999996</v>
      </c>
      <c r="X7">
        <f t="shared" si="3"/>
        <v>0.99270000000000003</v>
      </c>
      <c r="Y7">
        <f t="shared" si="4"/>
        <v>0.99029999999999996</v>
      </c>
      <c r="Z7" s="1">
        <f t="shared" si="5"/>
        <v>94.75</v>
      </c>
      <c r="AA7" s="1">
        <f t="shared" si="6"/>
        <v>4.95</v>
      </c>
      <c r="AB7" s="4" t="str">
        <f t="shared" si="7"/>
        <v>94,75±4,95</v>
      </c>
      <c r="AD7" s="7" t="s">
        <v>26</v>
      </c>
      <c r="AE7">
        <f t="shared" si="8"/>
        <v>0.59419999999999995</v>
      </c>
      <c r="AF7">
        <f t="shared" si="9"/>
        <v>0.83850000000000002</v>
      </c>
      <c r="AG7">
        <f t="shared" si="10"/>
        <v>0.54410000000000003</v>
      </c>
      <c r="AH7">
        <f t="shared" si="11"/>
        <v>0.86719999999999997</v>
      </c>
      <c r="AI7">
        <f t="shared" si="12"/>
        <v>0.85340000000000005</v>
      </c>
      <c r="AJ7" s="1">
        <f t="shared" si="13"/>
        <v>73.95</v>
      </c>
      <c r="AK7" s="1">
        <f t="shared" si="14"/>
        <v>15.68</v>
      </c>
      <c r="AL7" s="4" t="str">
        <f t="shared" si="15"/>
        <v>73,95±15,68</v>
      </c>
    </row>
    <row r="8" spans="2:38" x14ac:dyDescent="0.3">
      <c r="B8" s="7" t="s">
        <v>27</v>
      </c>
      <c r="C8">
        <v>0.96909999999999996</v>
      </c>
      <c r="D8">
        <v>0.79010000000000002</v>
      </c>
      <c r="E8">
        <v>0.77029999999999998</v>
      </c>
      <c r="F8">
        <v>0.77980000000000005</v>
      </c>
      <c r="G8">
        <v>0.96640000000000004</v>
      </c>
      <c r="H8">
        <v>0.77029999999999998</v>
      </c>
      <c r="K8" s="7" t="s">
        <v>27</v>
      </c>
      <c r="L8">
        <v>0.97789999999999999</v>
      </c>
      <c r="M8">
        <v>0.82969999999999999</v>
      </c>
      <c r="N8">
        <v>0.80630000000000002</v>
      </c>
      <c r="O8">
        <v>0.8175</v>
      </c>
      <c r="P8">
        <v>0.97219999999999995</v>
      </c>
      <c r="Q8">
        <v>0.80630000000000002</v>
      </c>
      <c r="T8" s="7" t="s">
        <v>27</v>
      </c>
      <c r="U8">
        <f t="shared" si="0"/>
        <v>0.96909999999999996</v>
      </c>
      <c r="V8">
        <f t="shared" si="1"/>
        <v>0.92490000000000006</v>
      </c>
      <c r="W8">
        <f t="shared" si="2"/>
        <v>0.95850000000000002</v>
      </c>
      <c r="X8">
        <f t="shared" si="3"/>
        <v>0.97789999999999999</v>
      </c>
      <c r="Y8">
        <f t="shared" si="4"/>
        <v>0.97809999999999997</v>
      </c>
      <c r="Z8" s="1">
        <f t="shared" si="5"/>
        <v>96.17</v>
      </c>
      <c r="AA8" s="1">
        <f t="shared" si="6"/>
        <v>2.21</v>
      </c>
      <c r="AB8" s="4" t="str">
        <f t="shared" si="7"/>
        <v>96,17±2,21</v>
      </c>
      <c r="AD8" s="7" t="s">
        <v>27</v>
      </c>
      <c r="AE8">
        <f t="shared" si="8"/>
        <v>0.77980000000000005</v>
      </c>
      <c r="AF8">
        <f t="shared" si="9"/>
        <v>0.74819999999999998</v>
      </c>
      <c r="AG8">
        <f t="shared" si="10"/>
        <v>0.50390000000000001</v>
      </c>
      <c r="AH8">
        <f t="shared" si="11"/>
        <v>0.8175</v>
      </c>
      <c r="AI8">
        <f t="shared" si="12"/>
        <v>0.81730000000000003</v>
      </c>
      <c r="AJ8" s="1">
        <f t="shared" si="13"/>
        <v>73.33</v>
      </c>
      <c r="AK8" s="1">
        <f t="shared" si="14"/>
        <v>13.15</v>
      </c>
      <c r="AL8" s="4" t="str">
        <f t="shared" si="15"/>
        <v>73,33±13,15</v>
      </c>
    </row>
    <row r="9" spans="2:38" x14ac:dyDescent="0.3">
      <c r="B9" s="7" t="s">
        <v>28</v>
      </c>
      <c r="C9">
        <v>0.96099999999999997</v>
      </c>
      <c r="D9">
        <v>0.79069999999999996</v>
      </c>
      <c r="E9">
        <v>0.6855</v>
      </c>
      <c r="F9">
        <v>0.72529999999999994</v>
      </c>
      <c r="G9">
        <v>0.96799999999999997</v>
      </c>
      <c r="H9">
        <v>0.6855</v>
      </c>
      <c r="K9" s="7" t="s">
        <v>28</v>
      </c>
      <c r="L9">
        <v>0.9708</v>
      </c>
      <c r="M9">
        <v>0.78710000000000002</v>
      </c>
      <c r="N9">
        <v>0.77959999999999996</v>
      </c>
      <c r="O9">
        <v>0.7833</v>
      </c>
      <c r="P9">
        <v>0.96960000000000002</v>
      </c>
      <c r="Q9">
        <v>0.77959999999999996</v>
      </c>
      <c r="T9" s="7" t="s">
        <v>28</v>
      </c>
      <c r="U9">
        <f t="shared" si="0"/>
        <v>0.96099999999999997</v>
      </c>
      <c r="V9">
        <f t="shared" si="1"/>
        <v>0.7369</v>
      </c>
      <c r="W9">
        <f t="shared" si="2"/>
        <v>0.9143</v>
      </c>
      <c r="X9">
        <f t="shared" si="3"/>
        <v>0.9708</v>
      </c>
      <c r="Y9">
        <f t="shared" si="4"/>
        <v>0.97489999999999999</v>
      </c>
      <c r="Z9" s="1">
        <f t="shared" si="5"/>
        <v>91.16</v>
      </c>
      <c r="AA9" s="1">
        <f t="shared" si="6"/>
        <v>10.06</v>
      </c>
      <c r="AB9" s="4" t="str">
        <f t="shared" si="7"/>
        <v>91,16±10,06</v>
      </c>
      <c r="AD9" s="7" t="s">
        <v>28</v>
      </c>
      <c r="AE9">
        <f t="shared" si="8"/>
        <v>0.72529999999999994</v>
      </c>
      <c r="AF9">
        <f t="shared" si="9"/>
        <v>0.6452</v>
      </c>
      <c r="AG9">
        <f t="shared" si="10"/>
        <v>0.5071</v>
      </c>
      <c r="AH9">
        <f t="shared" si="11"/>
        <v>0.7833</v>
      </c>
      <c r="AI9">
        <f t="shared" si="12"/>
        <v>0.69969999999999999</v>
      </c>
      <c r="AJ9" s="1">
        <f t="shared" si="13"/>
        <v>67.209999999999994</v>
      </c>
      <c r="AK9" s="1">
        <f t="shared" si="14"/>
        <v>10.48</v>
      </c>
      <c r="AL9" s="4" t="str">
        <f t="shared" si="15"/>
        <v>67,21±10,48</v>
      </c>
    </row>
    <row r="10" spans="2:38" x14ac:dyDescent="0.3">
      <c r="B10" s="7" t="s">
        <v>29</v>
      </c>
      <c r="C10">
        <v>0.96809999999999996</v>
      </c>
      <c r="D10">
        <v>0.93059999999999998</v>
      </c>
      <c r="E10">
        <v>0.5151</v>
      </c>
      <c r="F10">
        <v>0.50470000000000004</v>
      </c>
      <c r="G10">
        <v>0.90620000000000001</v>
      </c>
      <c r="H10">
        <v>0.5151</v>
      </c>
      <c r="K10" s="7" t="s">
        <v>29</v>
      </c>
      <c r="L10">
        <v>0.98099999999999998</v>
      </c>
      <c r="M10">
        <v>0.91310000000000002</v>
      </c>
      <c r="N10">
        <v>0.50639999999999996</v>
      </c>
      <c r="O10">
        <v>0.48759999999999998</v>
      </c>
      <c r="P10">
        <v>0.90449999999999997</v>
      </c>
      <c r="Q10">
        <v>0.50639999999999996</v>
      </c>
      <c r="T10" s="7" t="s">
        <v>29</v>
      </c>
      <c r="U10">
        <f t="shared" si="0"/>
        <v>0.96809999999999996</v>
      </c>
      <c r="V10">
        <f t="shared" si="1"/>
        <v>0.97599999999999998</v>
      </c>
      <c r="W10">
        <f t="shared" si="2"/>
        <v>0.87590000000000001</v>
      </c>
      <c r="X10">
        <f t="shared" si="3"/>
        <v>0.98099999999999998</v>
      </c>
      <c r="Y10">
        <f t="shared" si="4"/>
        <v>0.97330000000000005</v>
      </c>
      <c r="Z10" s="1">
        <f t="shared" si="5"/>
        <v>95.49</v>
      </c>
      <c r="AA10" s="1">
        <f t="shared" si="6"/>
        <v>4.4400000000000004</v>
      </c>
      <c r="AB10" s="4" t="str">
        <f t="shared" si="7"/>
        <v>95,49±4,44</v>
      </c>
      <c r="AD10" s="7" t="s">
        <v>29</v>
      </c>
      <c r="AE10">
        <f t="shared" si="8"/>
        <v>0.50470000000000004</v>
      </c>
      <c r="AF10">
        <f t="shared" si="9"/>
        <v>0.73309999999999997</v>
      </c>
      <c r="AG10">
        <f t="shared" si="10"/>
        <v>0.47620000000000001</v>
      </c>
      <c r="AH10">
        <f t="shared" si="11"/>
        <v>0.48759999999999998</v>
      </c>
      <c r="AI10">
        <f t="shared" si="12"/>
        <v>0.47470000000000001</v>
      </c>
      <c r="AJ10" s="1">
        <f t="shared" si="13"/>
        <v>53.53</v>
      </c>
      <c r="AK10" s="1">
        <f t="shared" si="14"/>
        <v>11.12</v>
      </c>
      <c r="AL10" s="4" t="str">
        <f t="shared" si="15"/>
        <v>53,53±11,12</v>
      </c>
    </row>
    <row r="11" spans="2:38" x14ac:dyDescent="0.3">
      <c r="B11" s="7" t="s">
        <v>30</v>
      </c>
      <c r="C11">
        <v>0.96879999999999999</v>
      </c>
      <c r="D11">
        <v>0.94430000000000003</v>
      </c>
      <c r="E11">
        <v>0.51129999999999998</v>
      </c>
      <c r="F11">
        <v>0.50960000000000005</v>
      </c>
      <c r="G11">
        <v>0.95079999999999998</v>
      </c>
      <c r="H11">
        <v>0.51129999999999998</v>
      </c>
      <c r="K11" s="7" t="s">
        <v>30</v>
      </c>
      <c r="L11">
        <v>0.9778</v>
      </c>
      <c r="M11">
        <v>0.96809999999999996</v>
      </c>
      <c r="N11">
        <v>0.50790000000000002</v>
      </c>
      <c r="O11">
        <v>0.50280000000000002</v>
      </c>
      <c r="P11">
        <v>0.95050000000000001</v>
      </c>
      <c r="Q11">
        <v>0.50790000000000002</v>
      </c>
      <c r="T11" s="7" t="s">
        <v>30</v>
      </c>
      <c r="U11">
        <f t="shared" si="0"/>
        <v>0.96879999999999999</v>
      </c>
      <c r="V11">
        <f t="shared" si="1"/>
        <v>0.98670000000000002</v>
      </c>
      <c r="W11">
        <f t="shared" si="2"/>
        <v>0.82179999999999997</v>
      </c>
      <c r="X11">
        <f t="shared" si="3"/>
        <v>0.9778</v>
      </c>
      <c r="Y11">
        <f t="shared" si="4"/>
        <v>0.97309999999999997</v>
      </c>
      <c r="Z11" s="1">
        <f t="shared" si="5"/>
        <v>94.56</v>
      </c>
      <c r="AA11" s="1">
        <f t="shared" si="6"/>
        <v>6.95</v>
      </c>
      <c r="AB11" s="4" t="str">
        <f t="shared" si="7"/>
        <v>94,56±6,95</v>
      </c>
      <c r="AD11" s="7" t="s">
        <v>30</v>
      </c>
      <c r="AE11">
        <f t="shared" si="8"/>
        <v>0.50960000000000005</v>
      </c>
      <c r="AF11">
        <f t="shared" si="9"/>
        <v>0.67500000000000004</v>
      </c>
      <c r="AG11">
        <f t="shared" si="10"/>
        <v>0.4995</v>
      </c>
      <c r="AH11">
        <f t="shared" si="11"/>
        <v>0.50280000000000002</v>
      </c>
      <c r="AI11">
        <f t="shared" si="12"/>
        <v>0.4874</v>
      </c>
      <c r="AJ11" s="1">
        <f t="shared" si="13"/>
        <v>53.49</v>
      </c>
      <c r="AK11" s="1">
        <f t="shared" si="14"/>
        <v>7.88</v>
      </c>
      <c r="AL11" s="4" t="str">
        <f t="shared" si="15"/>
        <v>53,49±7,88</v>
      </c>
    </row>
    <row r="12" spans="2:38" x14ac:dyDescent="0.3">
      <c r="B12" s="7" t="s">
        <v>31</v>
      </c>
      <c r="C12">
        <v>0.94889999999999997</v>
      </c>
      <c r="D12">
        <v>0.50339999999999996</v>
      </c>
      <c r="E12">
        <v>0.50009999999999999</v>
      </c>
      <c r="F12">
        <v>0.48080000000000001</v>
      </c>
      <c r="G12">
        <v>0.91310000000000002</v>
      </c>
      <c r="H12">
        <v>0.50009999999999999</v>
      </c>
      <c r="K12" s="7" t="s">
        <v>31</v>
      </c>
      <c r="L12">
        <v>0.97119999999999995</v>
      </c>
      <c r="M12">
        <v>0.49659999999999999</v>
      </c>
      <c r="N12">
        <v>0.49990000000000001</v>
      </c>
      <c r="O12">
        <v>0.48010000000000003</v>
      </c>
      <c r="P12">
        <v>0.91320000000000001</v>
      </c>
      <c r="Q12">
        <v>0.49990000000000001</v>
      </c>
      <c r="T12" s="7" t="s">
        <v>31</v>
      </c>
      <c r="U12">
        <f t="shared" si="0"/>
        <v>0.94889999999999997</v>
      </c>
      <c r="V12">
        <f t="shared" si="1"/>
        <v>0.97509999999999997</v>
      </c>
      <c r="W12">
        <f t="shared" si="2"/>
        <v>0.80730000000000002</v>
      </c>
      <c r="X12">
        <f t="shared" si="3"/>
        <v>0.97119999999999995</v>
      </c>
      <c r="Y12">
        <f t="shared" si="4"/>
        <v>0.95479999999999998</v>
      </c>
      <c r="Z12" s="1">
        <f t="shared" si="5"/>
        <v>93.15</v>
      </c>
      <c r="AA12" s="1">
        <f t="shared" si="6"/>
        <v>7.03</v>
      </c>
      <c r="AB12" s="4" t="str">
        <f t="shared" si="7"/>
        <v>93,15±7,03</v>
      </c>
      <c r="AD12" s="7" t="s">
        <v>31</v>
      </c>
      <c r="AE12">
        <f t="shared" si="8"/>
        <v>0.48080000000000001</v>
      </c>
      <c r="AF12">
        <f t="shared" si="9"/>
        <v>0.52239999999999998</v>
      </c>
      <c r="AG12">
        <f t="shared" si="10"/>
        <v>0.47870000000000001</v>
      </c>
      <c r="AH12">
        <f t="shared" si="11"/>
        <v>0.48010000000000003</v>
      </c>
      <c r="AI12">
        <f t="shared" si="12"/>
        <v>0.4778</v>
      </c>
      <c r="AJ12" s="1">
        <f t="shared" si="13"/>
        <v>48.8</v>
      </c>
      <c r="AK12" s="1">
        <f t="shared" si="14"/>
        <v>1.93</v>
      </c>
      <c r="AL12" s="4" t="str">
        <f t="shared" si="15"/>
        <v>48,8±1,93</v>
      </c>
    </row>
    <row r="13" spans="2:38" x14ac:dyDescent="0.3">
      <c r="B13" s="7" t="s">
        <v>32</v>
      </c>
      <c r="C13">
        <v>0.86980000000000002</v>
      </c>
      <c r="D13">
        <v>0.71020000000000005</v>
      </c>
      <c r="E13">
        <v>0.51290000000000002</v>
      </c>
      <c r="F13">
        <v>0.51019999999999999</v>
      </c>
      <c r="G13">
        <v>0.93789999999999996</v>
      </c>
      <c r="H13">
        <v>0.51290000000000002</v>
      </c>
      <c r="K13" s="7" t="s">
        <v>32</v>
      </c>
      <c r="L13">
        <v>0.96640000000000004</v>
      </c>
      <c r="M13">
        <v>0.79710000000000003</v>
      </c>
      <c r="N13">
        <v>0.72760000000000002</v>
      </c>
      <c r="O13">
        <v>0.75690000000000002</v>
      </c>
      <c r="P13">
        <v>0.95</v>
      </c>
      <c r="Q13">
        <v>0.72760000000000002</v>
      </c>
      <c r="T13" s="7" t="s">
        <v>32</v>
      </c>
      <c r="U13">
        <f t="shared" si="0"/>
        <v>0.86980000000000002</v>
      </c>
      <c r="V13">
        <f t="shared" si="1"/>
        <v>0.94259999999999999</v>
      </c>
      <c r="W13">
        <f t="shared" si="2"/>
        <v>0.96499999999999997</v>
      </c>
      <c r="X13">
        <f t="shared" si="3"/>
        <v>0.96640000000000004</v>
      </c>
      <c r="Y13">
        <f t="shared" si="4"/>
        <v>0.96550000000000002</v>
      </c>
      <c r="Z13" s="1">
        <f t="shared" si="5"/>
        <v>94.19</v>
      </c>
      <c r="AA13" s="1">
        <f t="shared" si="6"/>
        <v>4.1500000000000004</v>
      </c>
      <c r="AB13" s="4" t="str">
        <f t="shared" si="7"/>
        <v>94,19±4,15</v>
      </c>
      <c r="AD13" s="7" t="s">
        <v>32</v>
      </c>
      <c r="AE13">
        <f t="shared" si="8"/>
        <v>0.51019999999999999</v>
      </c>
      <c r="AF13">
        <f t="shared" si="9"/>
        <v>0.49719999999999998</v>
      </c>
      <c r="AG13">
        <f t="shared" si="10"/>
        <v>0.4844</v>
      </c>
      <c r="AH13">
        <f t="shared" si="11"/>
        <v>0.75690000000000002</v>
      </c>
      <c r="AI13">
        <f t="shared" si="12"/>
        <v>0.64259999999999995</v>
      </c>
      <c r="AJ13" s="1">
        <f t="shared" si="13"/>
        <v>57.83</v>
      </c>
      <c r="AK13" s="1">
        <f t="shared" si="14"/>
        <v>11.84</v>
      </c>
      <c r="AL13" s="4" t="str">
        <f t="shared" si="15"/>
        <v>57,83±11,84</v>
      </c>
    </row>
    <row r="14" spans="2:38" x14ac:dyDescent="0.3">
      <c r="B14" s="7" t="s">
        <v>34</v>
      </c>
      <c r="C14">
        <v>0.79769999999999996</v>
      </c>
      <c r="D14">
        <v>0.57340000000000002</v>
      </c>
      <c r="E14">
        <v>0.6159</v>
      </c>
      <c r="F14">
        <v>0.5877</v>
      </c>
      <c r="G14">
        <v>0.90600000000000003</v>
      </c>
      <c r="H14">
        <v>0.6159</v>
      </c>
      <c r="K14" s="7" t="s">
        <v>34</v>
      </c>
      <c r="L14">
        <v>0.80579999999999996</v>
      </c>
      <c r="M14">
        <v>0.61699999999999999</v>
      </c>
      <c r="N14">
        <v>0.6532</v>
      </c>
      <c r="O14">
        <v>0.63190000000000002</v>
      </c>
      <c r="P14">
        <v>0.92500000000000004</v>
      </c>
      <c r="Q14">
        <v>0.6532</v>
      </c>
      <c r="T14" s="7" t="s">
        <v>34</v>
      </c>
      <c r="U14">
        <f t="shared" si="0"/>
        <v>0.79769999999999996</v>
      </c>
      <c r="V14">
        <f t="shared" si="1"/>
        <v>0.8216</v>
      </c>
      <c r="W14">
        <f t="shared" si="2"/>
        <v>0.77449999999999997</v>
      </c>
      <c r="X14">
        <f t="shared" si="3"/>
        <v>0.80579999999999996</v>
      </c>
      <c r="Y14">
        <f t="shared" si="4"/>
        <v>0.76439999999999997</v>
      </c>
      <c r="Z14" s="1">
        <f t="shared" si="5"/>
        <v>79.28</v>
      </c>
      <c r="AA14" s="1">
        <f t="shared" si="6"/>
        <v>2.33</v>
      </c>
      <c r="AB14" s="4" t="str">
        <f t="shared" si="7"/>
        <v>79,28±2,33</v>
      </c>
      <c r="AD14" s="7" t="s">
        <v>34</v>
      </c>
      <c r="AE14">
        <f t="shared" si="8"/>
        <v>0.5877</v>
      </c>
      <c r="AF14">
        <f t="shared" si="9"/>
        <v>0.65229999999999999</v>
      </c>
      <c r="AG14">
        <f t="shared" si="10"/>
        <v>0.50360000000000005</v>
      </c>
      <c r="AH14">
        <f t="shared" si="11"/>
        <v>0.63190000000000002</v>
      </c>
      <c r="AI14">
        <f t="shared" si="12"/>
        <v>0.56530000000000002</v>
      </c>
      <c r="AJ14" s="1">
        <f t="shared" si="13"/>
        <v>58.82</v>
      </c>
      <c r="AK14" s="1">
        <f t="shared" si="14"/>
        <v>5.85</v>
      </c>
      <c r="AL14" s="4" t="str">
        <f t="shared" si="15"/>
        <v>58,82±5,85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0.93910000000000005</v>
      </c>
      <c r="D18">
        <v>0.83709999999999996</v>
      </c>
      <c r="E18">
        <v>0.68630000000000002</v>
      </c>
      <c r="F18">
        <v>0.73819999999999997</v>
      </c>
      <c r="G18">
        <v>0.97289999999999999</v>
      </c>
      <c r="H18">
        <v>0.68630000000000002</v>
      </c>
      <c r="K18" s="7" t="s">
        <v>23</v>
      </c>
      <c r="L18">
        <v>0.95009999999999994</v>
      </c>
      <c r="M18">
        <v>0.70499999999999996</v>
      </c>
      <c r="N18">
        <v>0.74890000000000001</v>
      </c>
      <c r="O18">
        <v>0.72450000000000003</v>
      </c>
      <c r="P18">
        <v>0.95930000000000004</v>
      </c>
      <c r="Q18">
        <v>0.74890000000000001</v>
      </c>
      <c r="T18" s="7" t="s">
        <v>23</v>
      </c>
      <c r="U18">
        <f>H4</f>
        <v>0.69879999999999998</v>
      </c>
      <c r="V18">
        <f>H18</f>
        <v>0.68630000000000002</v>
      </c>
      <c r="W18">
        <f>H32</f>
        <v>0.52459999999999996</v>
      </c>
      <c r="X18">
        <f>Q4</f>
        <v>0.621</v>
      </c>
      <c r="Y18">
        <f>Q18</f>
        <v>0.74890000000000001</v>
      </c>
      <c r="Z18" s="1">
        <f>ROUND(AVERAGE(U18:Y18)*100,2)</f>
        <v>65.59</v>
      </c>
      <c r="AA18" s="1">
        <f>ROUND(_xlfn.STDEV.S(U18:Y18)*100,2)</f>
        <v>8.64</v>
      </c>
      <c r="AB18" s="4" t="str">
        <f>_xlfn.CONCAT(Z18,"±",AA18)</f>
        <v>65,59±8,64</v>
      </c>
    </row>
    <row r="19" spans="2:28" x14ac:dyDescent="0.3">
      <c r="B19" s="7" t="s">
        <v>24</v>
      </c>
      <c r="C19">
        <v>0.92059999999999997</v>
      </c>
      <c r="D19">
        <v>0.52070000000000005</v>
      </c>
      <c r="E19">
        <v>0.8367</v>
      </c>
      <c r="F19">
        <v>0.48880000000000001</v>
      </c>
      <c r="G19">
        <v>0.81240000000000001</v>
      </c>
      <c r="H19">
        <v>0.8367</v>
      </c>
      <c r="K19" s="7" t="s">
        <v>24</v>
      </c>
      <c r="L19">
        <v>0.87139999999999995</v>
      </c>
      <c r="M19">
        <v>0.50739999999999996</v>
      </c>
      <c r="N19">
        <v>0.67730000000000001</v>
      </c>
      <c r="O19">
        <v>0.28310000000000002</v>
      </c>
      <c r="P19">
        <v>0.37269999999999998</v>
      </c>
      <c r="Q19">
        <v>0.67730000000000001</v>
      </c>
      <c r="T19" s="7" t="s">
        <v>24</v>
      </c>
      <c r="U19">
        <f t="shared" ref="U19:U28" si="16">H5</f>
        <v>0.83089999999999997</v>
      </c>
      <c r="V19">
        <f t="shared" ref="V19:V28" si="17">H19</f>
        <v>0.8367</v>
      </c>
      <c r="W19">
        <f t="shared" ref="W19:W28" si="18">H33</f>
        <v>0.50109999999999999</v>
      </c>
      <c r="X19">
        <f t="shared" ref="X19:X28" si="19">Q5</f>
        <v>0.84740000000000004</v>
      </c>
      <c r="Y19">
        <f t="shared" ref="Y19:Y28" si="20">Q19</f>
        <v>0.67730000000000001</v>
      </c>
      <c r="Z19" s="1">
        <f t="shared" ref="Z19:Z28" si="21">ROUND(AVERAGE(U19:Y19)*100,2)</f>
        <v>73.87</v>
      </c>
      <c r="AA19" s="1">
        <f t="shared" ref="AA19:AA28" si="22">ROUND(_xlfn.STDEV.S(U19:Y19)*100,2)</f>
        <v>15.01</v>
      </c>
      <c r="AB19" s="4" t="str">
        <f t="shared" ref="AB19:AB28" si="23">_xlfn.CONCAT(Z19,"±",ROUND(AA19,2))</f>
        <v>73,87±15,01</v>
      </c>
    </row>
    <row r="20" spans="2:28" x14ac:dyDescent="0.3">
      <c r="B20" s="7" t="s">
        <v>25</v>
      </c>
      <c r="C20">
        <v>0.97419999999999995</v>
      </c>
      <c r="D20">
        <v>0.67100000000000004</v>
      </c>
      <c r="E20">
        <v>0.91390000000000005</v>
      </c>
      <c r="F20">
        <v>0.73029999999999995</v>
      </c>
      <c r="G20">
        <v>0.92610000000000003</v>
      </c>
      <c r="H20">
        <v>0.91390000000000005</v>
      </c>
      <c r="K20" s="7" t="s">
        <v>25</v>
      </c>
      <c r="L20">
        <v>0.96599999999999997</v>
      </c>
      <c r="M20">
        <v>0.67649999999999999</v>
      </c>
      <c r="N20">
        <v>0.87890000000000001</v>
      </c>
      <c r="O20">
        <v>0.73270000000000002</v>
      </c>
      <c r="P20">
        <v>0.93289999999999995</v>
      </c>
      <c r="Q20">
        <v>0.87890000000000001</v>
      </c>
      <c r="T20" s="7" t="s">
        <v>25</v>
      </c>
      <c r="U20">
        <f t="shared" si="16"/>
        <v>0.90149999999999997</v>
      </c>
      <c r="V20">
        <f t="shared" si="17"/>
        <v>0.91390000000000005</v>
      </c>
      <c r="W20">
        <f t="shared" si="18"/>
        <v>0.50129999999999997</v>
      </c>
      <c r="X20">
        <f t="shared" si="19"/>
        <v>0.91200000000000003</v>
      </c>
      <c r="Y20">
        <f t="shared" si="20"/>
        <v>0.87890000000000001</v>
      </c>
      <c r="Z20" s="1">
        <f t="shared" si="21"/>
        <v>82.15</v>
      </c>
      <c r="AA20" s="1">
        <f t="shared" si="22"/>
        <v>17.95</v>
      </c>
      <c r="AB20" s="4" t="str">
        <f t="shared" si="23"/>
        <v>82,15±17,95</v>
      </c>
    </row>
    <row r="21" spans="2:28" x14ac:dyDescent="0.3">
      <c r="B21" s="7" t="s">
        <v>26</v>
      </c>
      <c r="C21">
        <v>0.96299999999999997</v>
      </c>
      <c r="D21">
        <v>0.80830000000000002</v>
      </c>
      <c r="E21">
        <v>0.87609999999999999</v>
      </c>
      <c r="F21">
        <v>0.83850000000000002</v>
      </c>
      <c r="G21">
        <v>0.97770000000000001</v>
      </c>
      <c r="H21">
        <v>0.87609999999999999</v>
      </c>
      <c r="K21" s="7" t="s">
        <v>26</v>
      </c>
      <c r="L21">
        <v>0.99029999999999996</v>
      </c>
      <c r="M21">
        <v>0.83279999999999998</v>
      </c>
      <c r="N21">
        <v>0.877</v>
      </c>
      <c r="O21">
        <v>0.85340000000000005</v>
      </c>
      <c r="P21">
        <v>0.98050000000000004</v>
      </c>
      <c r="Q21">
        <v>0.877</v>
      </c>
      <c r="T21" s="7" t="s">
        <v>26</v>
      </c>
      <c r="U21">
        <f t="shared" si="16"/>
        <v>0.82669999999999999</v>
      </c>
      <c r="V21">
        <f t="shared" si="17"/>
        <v>0.87609999999999999</v>
      </c>
      <c r="W21">
        <f t="shared" si="18"/>
        <v>0.5494</v>
      </c>
      <c r="X21">
        <f t="shared" si="19"/>
        <v>0.87280000000000002</v>
      </c>
      <c r="Y21">
        <f t="shared" si="20"/>
        <v>0.877</v>
      </c>
      <c r="Z21" s="1">
        <f t="shared" si="21"/>
        <v>80.040000000000006</v>
      </c>
      <c r="AA21" s="1">
        <f t="shared" si="22"/>
        <v>14.19</v>
      </c>
      <c r="AB21" s="4" t="str">
        <f t="shared" si="23"/>
        <v>80,04±14,19</v>
      </c>
    </row>
    <row r="22" spans="2:28" x14ac:dyDescent="0.3">
      <c r="B22" s="7" t="s">
        <v>27</v>
      </c>
      <c r="C22">
        <v>0.92490000000000006</v>
      </c>
      <c r="D22">
        <v>0.71940000000000004</v>
      </c>
      <c r="E22">
        <v>0.78769999999999996</v>
      </c>
      <c r="F22">
        <v>0.74819999999999998</v>
      </c>
      <c r="G22">
        <v>0.95399999999999996</v>
      </c>
      <c r="H22">
        <v>0.78769999999999996</v>
      </c>
      <c r="K22" s="7" t="s">
        <v>27</v>
      </c>
      <c r="L22">
        <v>0.97809999999999997</v>
      </c>
      <c r="M22">
        <v>0.79610000000000003</v>
      </c>
      <c r="N22">
        <v>0.84230000000000005</v>
      </c>
      <c r="O22">
        <v>0.81730000000000003</v>
      </c>
      <c r="P22">
        <v>0.96889999999999998</v>
      </c>
      <c r="Q22">
        <v>0.84230000000000005</v>
      </c>
      <c r="T22" s="7" t="s">
        <v>27</v>
      </c>
      <c r="U22">
        <f t="shared" si="16"/>
        <v>0.77029999999999998</v>
      </c>
      <c r="V22">
        <f t="shared" si="17"/>
        <v>0.78769999999999996</v>
      </c>
      <c r="W22">
        <f t="shared" si="18"/>
        <v>0.50719999999999998</v>
      </c>
      <c r="X22">
        <f t="shared" si="19"/>
        <v>0.80630000000000002</v>
      </c>
      <c r="Y22">
        <f t="shared" si="20"/>
        <v>0.84230000000000005</v>
      </c>
      <c r="Z22" s="1">
        <f t="shared" si="21"/>
        <v>74.28</v>
      </c>
      <c r="AA22" s="1">
        <f t="shared" si="22"/>
        <v>13.44</v>
      </c>
      <c r="AB22" s="4" t="str">
        <f t="shared" si="23"/>
        <v>74,28±13,44</v>
      </c>
    </row>
    <row r="23" spans="2:28" x14ac:dyDescent="0.3">
      <c r="B23" s="7" t="s">
        <v>28</v>
      </c>
      <c r="C23">
        <v>0.7369</v>
      </c>
      <c r="D23">
        <v>0.68269999999999997</v>
      </c>
      <c r="E23">
        <v>0.62170000000000003</v>
      </c>
      <c r="F23">
        <v>0.6452</v>
      </c>
      <c r="G23">
        <v>0.95789999999999997</v>
      </c>
      <c r="H23">
        <v>0.62170000000000003</v>
      </c>
      <c r="K23" s="7" t="s">
        <v>28</v>
      </c>
      <c r="L23">
        <v>0.97489999999999999</v>
      </c>
      <c r="M23">
        <v>0.82630000000000003</v>
      </c>
      <c r="N23">
        <v>0.64690000000000003</v>
      </c>
      <c r="O23">
        <v>0.69969999999999999</v>
      </c>
      <c r="P23">
        <v>0.96889999999999998</v>
      </c>
      <c r="Q23">
        <v>0.64690000000000003</v>
      </c>
      <c r="T23" s="7" t="s">
        <v>28</v>
      </c>
      <c r="U23">
        <f t="shared" si="16"/>
        <v>0.6855</v>
      </c>
      <c r="V23">
        <f t="shared" si="17"/>
        <v>0.62170000000000003</v>
      </c>
      <c r="W23">
        <f t="shared" si="18"/>
        <v>0.50829999999999997</v>
      </c>
      <c r="X23">
        <f t="shared" si="19"/>
        <v>0.77959999999999996</v>
      </c>
      <c r="Y23">
        <f t="shared" si="20"/>
        <v>0.64690000000000003</v>
      </c>
      <c r="Z23" s="1">
        <f t="shared" si="21"/>
        <v>64.84</v>
      </c>
      <c r="AA23" s="1">
        <f t="shared" si="22"/>
        <v>9.8699999999999992</v>
      </c>
      <c r="AB23" s="4" t="str">
        <f t="shared" si="23"/>
        <v>64,84±9,87</v>
      </c>
    </row>
    <row r="24" spans="2:28" x14ac:dyDescent="0.3">
      <c r="B24" s="7" t="s">
        <v>29</v>
      </c>
      <c r="C24">
        <v>0.97599999999999998</v>
      </c>
      <c r="D24">
        <v>0.93110000000000004</v>
      </c>
      <c r="E24">
        <v>0.6704</v>
      </c>
      <c r="F24">
        <v>0.73309999999999997</v>
      </c>
      <c r="G24">
        <v>0.93400000000000005</v>
      </c>
      <c r="H24">
        <v>0.6704</v>
      </c>
      <c r="K24" s="7" t="s">
        <v>29</v>
      </c>
      <c r="L24">
        <v>0.97330000000000005</v>
      </c>
      <c r="M24">
        <v>0.59060000000000001</v>
      </c>
      <c r="N24">
        <v>0.5</v>
      </c>
      <c r="O24">
        <v>0.47470000000000001</v>
      </c>
      <c r="P24">
        <v>0.90339999999999998</v>
      </c>
      <c r="Q24">
        <v>0.5</v>
      </c>
      <c r="T24" s="7" t="s">
        <v>29</v>
      </c>
      <c r="U24">
        <f t="shared" si="16"/>
        <v>0.5151</v>
      </c>
      <c r="V24">
        <f t="shared" si="17"/>
        <v>0.6704</v>
      </c>
      <c r="W24">
        <f t="shared" si="18"/>
        <v>0.50060000000000004</v>
      </c>
      <c r="X24">
        <f t="shared" si="19"/>
        <v>0.50639999999999996</v>
      </c>
      <c r="Y24">
        <f t="shared" si="20"/>
        <v>0.5</v>
      </c>
      <c r="Z24" s="1">
        <f t="shared" si="21"/>
        <v>53.85</v>
      </c>
      <c r="AA24" s="1">
        <f t="shared" si="22"/>
        <v>7.4</v>
      </c>
      <c r="AB24" s="4" t="str">
        <f t="shared" si="23"/>
        <v>53,85±7,4</v>
      </c>
    </row>
    <row r="25" spans="2:28" x14ac:dyDescent="0.3">
      <c r="B25" s="7" t="s">
        <v>30</v>
      </c>
      <c r="C25">
        <v>0.98670000000000002</v>
      </c>
      <c r="D25">
        <v>0.96360000000000001</v>
      </c>
      <c r="E25">
        <v>0.61429999999999996</v>
      </c>
      <c r="F25">
        <v>0.67500000000000004</v>
      </c>
      <c r="G25">
        <v>0.96079999999999999</v>
      </c>
      <c r="H25">
        <v>0.61429999999999996</v>
      </c>
      <c r="K25" s="7" t="s">
        <v>30</v>
      </c>
      <c r="L25">
        <v>0.97309999999999997</v>
      </c>
      <c r="M25">
        <v>0.97489999999999999</v>
      </c>
      <c r="N25">
        <v>0.50009999999999999</v>
      </c>
      <c r="O25">
        <v>0.4874</v>
      </c>
      <c r="P25">
        <v>0.94969999999999999</v>
      </c>
      <c r="Q25">
        <v>0.50009999999999999</v>
      </c>
      <c r="T25" s="7" t="s">
        <v>30</v>
      </c>
      <c r="U25">
        <f t="shared" si="16"/>
        <v>0.51129999999999998</v>
      </c>
      <c r="V25">
        <f t="shared" si="17"/>
        <v>0.61429999999999996</v>
      </c>
      <c r="W25">
        <f t="shared" si="18"/>
        <v>0.50600000000000001</v>
      </c>
      <c r="X25">
        <f t="shared" si="19"/>
        <v>0.50790000000000002</v>
      </c>
      <c r="Y25">
        <f t="shared" si="20"/>
        <v>0.50009999999999999</v>
      </c>
      <c r="Z25" s="1">
        <f t="shared" si="21"/>
        <v>52.79</v>
      </c>
      <c r="AA25" s="1">
        <f t="shared" si="22"/>
        <v>4.8499999999999996</v>
      </c>
      <c r="AB25" s="4" t="str">
        <f t="shared" si="23"/>
        <v>52,79±4,85</v>
      </c>
    </row>
    <row r="26" spans="2:28" x14ac:dyDescent="0.3">
      <c r="B26" s="7" t="s">
        <v>31</v>
      </c>
      <c r="C26">
        <v>0.97509999999999997</v>
      </c>
      <c r="D26">
        <v>0.75600000000000001</v>
      </c>
      <c r="E26">
        <v>0.52229999999999999</v>
      </c>
      <c r="F26">
        <v>0.52239999999999998</v>
      </c>
      <c r="G26">
        <v>0.91710000000000003</v>
      </c>
      <c r="H26">
        <v>0.52229999999999999</v>
      </c>
      <c r="K26" s="7" t="s">
        <v>31</v>
      </c>
      <c r="L26">
        <v>0.95479999999999998</v>
      </c>
      <c r="M26">
        <v>0.45789999999999997</v>
      </c>
      <c r="N26">
        <v>0.4995</v>
      </c>
      <c r="O26">
        <v>0.4778</v>
      </c>
      <c r="P26">
        <v>0.91490000000000005</v>
      </c>
      <c r="Q26">
        <v>0.4995</v>
      </c>
      <c r="T26" s="7" t="s">
        <v>31</v>
      </c>
      <c r="U26">
        <f t="shared" si="16"/>
        <v>0.50009999999999999</v>
      </c>
      <c r="V26">
        <f t="shared" si="17"/>
        <v>0.52229999999999999</v>
      </c>
      <c r="W26">
        <f t="shared" si="18"/>
        <v>0.5</v>
      </c>
      <c r="X26">
        <f t="shared" si="19"/>
        <v>0.49990000000000001</v>
      </c>
      <c r="Y26">
        <f t="shared" si="20"/>
        <v>0.4995</v>
      </c>
      <c r="Z26" s="1">
        <f t="shared" si="21"/>
        <v>50.44</v>
      </c>
      <c r="AA26" s="1">
        <f t="shared" si="22"/>
        <v>1</v>
      </c>
      <c r="AB26" s="4" t="str">
        <f t="shared" si="23"/>
        <v>50,44±1</v>
      </c>
    </row>
    <row r="27" spans="2:28" x14ac:dyDescent="0.3">
      <c r="B27" s="7" t="s">
        <v>32</v>
      </c>
      <c r="C27">
        <v>0.94259999999999999</v>
      </c>
      <c r="D27">
        <v>0.72389999999999999</v>
      </c>
      <c r="E27">
        <v>0.50629999999999997</v>
      </c>
      <c r="F27">
        <v>0.49719999999999998</v>
      </c>
      <c r="G27">
        <v>0.93810000000000004</v>
      </c>
      <c r="H27">
        <v>0.50629999999999997</v>
      </c>
      <c r="K27" s="7" t="s">
        <v>32</v>
      </c>
      <c r="L27">
        <v>0.96550000000000002</v>
      </c>
      <c r="M27">
        <v>0.86019999999999996</v>
      </c>
      <c r="N27">
        <v>0.59630000000000005</v>
      </c>
      <c r="O27">
        <v>0.64259999999999995</v>
      </c>
      <c r="P27">
        <v>0.9466</v>
      </c>
      <c r="Q27">
        <v>0.59630000000000005</v>
      </c>
      <c r="T27" s="7" t="s">
        <v>32</v>
      </c>
      <c r="U27">
        <f t="shared" si="16"/>
        <v>0.51290000000000002</v>
      </c>
      <c r="V27">
        <f t="shared" si="17"/>
        <v>0.50629999999999997</v>
      </c>
      <c r="W27">
        <f t="shared" si="18"/>
        <v>0.50019999999999998</v>
      </c>
      <c r="X27">
        <f t="shared" si="19"/>
        <v>0.72760000000000002</v>
      </c>
      <c r="Y27">
        <f t="shared" si="20"/>
        <v>0.59630000000000005</v>
      </c>
      <c r="Z27" s="1">
        <f t="shared" si="21"/>
        <v>56.87</v>
      </c>
      <c r="AA27" s="1">
        <f t="shared" si="22"/>
        <v>9.7100000000000009</v>
      </c>
      <c r="AB27" s="4" t="str">
        <f t="shared" si="23"/>
        <v>56,87±9,71</v>
      </c>
    </row>
    <row r="28" spans="2:28" x14ac:dyDescent="0.3">
      <c r="B28" s="7" t="s">
        <v>34</v>
      </c>
      <c r="C28">
        <v>0.8216</v>
      </c>
      <c r="D28">
        <v>0.6411</v>
      </c>
      <c r="E28">
        <v>0.66610000000000003</v>
      </c>
      <c r="F28">
        <v>0.65229999999999999</v>
      </c>
      <c r="G28">
        <v>0.93330000000000002</v>
      </c>
      <c r="H28">
        <v>0.66610000000000003</v>
      </c>
      <c r="K28" s="7" t="s">
        <v>34</v>
      </c>
      <c r="L28">
        <v>0.76439999999999997</v>
      </c>
      <c r="M28">
        <v>0.55320000000000003</v>
      </c>
      <c r="N28">
        <v>0.61160000000000003</v>
      </c>
      <c r="O28">
        <v>0.56530000000000002</v>
      </c>
      <c r="P28">
        <v>0.88</v>
      </c>
      <c r="Q28">
        <v>0.61160000000000003</v>
      </c>
      <c r="T28" s="7" t="s">
        <v>34</v>
      </c>
      <c r="U28">
        <f t="shared" si="16"/>
        <v>0.6159</v>
      </c>
      <c r="V28">
        <f t="shared" si="17"/>
        <v>0.66610000000000003</v>
      </c>
      <c r="W28">
        <f t="shared" si="18"/>
        <v>0.50690000000000002</v>
      </c>
      <c r="X28">
        <f t="shared" si="19"/>
        <v>0.6532</v>
      </c>
      <c r="Y28">
        <f t="shared" si="20"/>
        <v>0.61160000000000003</v>
      </c>
      <c r="Z28" s="1">
        <f t="shared" si="21"/>
        <v>61.07</v>
      </c>
      <c r="AA28" s="1">
        <f t="shared" si="22"/>
        <v>6.26</v>
      </c>
      <c r="AB28" s="4" t="str">
        <f t="shared" si="23"/>
        <v>61,07±6,26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0.93289999999999995</v>
      </c>
      <c r="D32">
        <v>0.7671</v>
      </c>
      <c r="E32">
        <v>0.52459999999999996</v>
      </c>
      <c r="F32">
        <v>0.53769999999999996</v>
      </c>
      <c r="G32">
        <v>0.96589999999999998</v>
      </c>
      <c r="H32">
        <v>0.52459999999999996</v>
      </c>
      <c r="T32" s="7" t="s">
        <v>23</v>
      </c>
      <c r="U32">
        <f>E4</f>
        <v>0.69879999999999998</v>
      </c>
      <c r="V32">
        <f>E18</f>
        <v>0.68630000000000002</v>
      </c>
      <c r="W32">
        <f>E32</f>
        <v>0.52459999999999996</v>
      </c>
      <c r="X32">
        <f>N4</f>
        <v>0.621</v>
      </c>
      <c r="Y32">
        <f>N18</f>
        <v>0.74890000000000001</v>
      </c>
      <c r="Z32" s="1">
        <f>ROUND(AVERAGE(U32:Y32)*100,2)</f>
        <v>65.59</v>
      </c>
      <c r="AA32" s="1">
        <f>ROUND(_xlfn.STDEV.S(U32:Y32)*100,2)</f>
        <v>8.64</v>
      </c>
      <c r="AB32" s="4" t="str">
        <f>_xlfn.CONCAT(Z32,"±",AA32)</f>
        <v>65,59±8,64</v>
      </c>
    </row>
    <row r="33" spans="2:28" x14ac:dyDescent="0.3">
      <c r="B33" s="7" t="s">
        <v>24</v>
      </c>
      <c r="C33">
        <v>0.80089999999999995</v>
      </c>
      <c r="D33">
        <v>0.53549999999999998</v>
      </c>
      <c r="E33">
        <v>0.50109999999999999</v>
      </c>
      <c r="F33">
        <v>0.49980000000000002</v>
      </c>
      <c r="G33">
        <v>0.99</v>
      </c>
      <c r="H33">
        <v>0.50109999999999999</v>
      </c>
      <c r="T33" s="7" t="s">
        <v>24</v>
      </c>
      <c r="U33">
        <f t="shared" ref="U33:U42" si="24">E5</f>
        <v>0.83089999999999997</v>
      </c>
      <c r="V33">
        <f t="shared" ref="V33:V42" si="25">E19</f>
        <v>0.8367</v>
      </c>
      <c r="W33">
        <f t="shared" ref="W33:W42" si="26">E33</f>
        <v>0.50109999999999999</v>
      </c>
      <c r="X33">
        <f t="shared" ref="X33:X42" si="27">N5</f>
        <v>0.84740000000000004</v>
      </c>
      <c r="Y33">
        <f t="shared" ref="Y33:Y42" si="28">N19</f>
        <v>0.67730000000000001</v>
      </c>
      <c r="Z33" s="1">
        <f t="shared" ref="Z33:Z42" si="29">ROUND(AVERAGE(U33:Y33)*100,2)</f>
        <v>73.87</v>
      </c>
      <c r="AA33" s="1">
        <f t="shared" ref="AA33:AA42" si="30">ROUND(_xlfn.STDEV.S(U33:Y33)*100,2)</f>
        <v>15.01</v>
      </c>
      <c r="AB33" s="4" t="str">
        <f t="shared" ref="AB33:AB42" si="31">_xlfn.CONCAT(Z33,"±",AA33)</f>
        <v>73,87±15,01</v>
      </c>
    </row>
    <row r="34" spans="2:28" x14ac:dyDescent="0.3">
      <c r="B34" s="7" t="s">
        <v>25</v>
      </c>
      <c r="C34">
        <v>0.96870000000000001</v>
      </c>
      <c r="D34">
        <v>0.94240000000000002</v>
      </c>
      <c r="E34">
        <v>0.50129999999999997</v>
      </c>
      <c r="F34">
        <v>0.49209999999999998</v>
      </c>
      <c r="G34">
        <v>0.95889999999999997</v>
      </c>
      <c r="H34">
        <v>0.50129999999999997</v>
      </c>
      <c r="T34" s="7" t="s">
        <v>25</v>
      </c>
      <c r="U34">
        <f t="shared" si="24"/>
        <v>0.90149999999999997</v>
      </c>
      <c r="V34">
        <f t="shared" si="25"/>
        <v>0.91390000000000005</v>
      </c>
      <c r="W34">
        <f t="shared" si="26"/>
        <v>0.50129999999999997</v>
      </c>
      <c r="X34">
        <f t="shared" si="27"/>
        <v>0.91200000000000003</v>
      </c>
      <c r="Y34">
        <f t="shared" si="28"/>
        <v>0.87890000000000001</v>
      </c>
      <c r="Z34" s="1">
        <f t="shared" si="29"/>
        <v>82.15</v>
      </c>
      <c r="AA34" s="1">
        <f t="shared" si="30"/>
        <v>17.95</v>
      </c>
      <c r="AB34" s="4" t="str">
        <f t="shared" si="31"/>
        <v>82,15±17,95</v>
      </c>
    </row>
    <row r="35" spans="2:28" x14ac:dyDescent="0.3">
      <c r="B35" s="7" t="s">
        <v>26</v>
      </c>
      <c r="C35">
        <v>0.90859999999999996</v>
      </c>
      <c r="D35">
        <v>0.54020000000000001</v>
      </c>
      <c r="E35">
        <v>0.5494</v>
      </c>
      <c r="F35">
        <v>0.54410000000000003</v>
      </c>
      <c r="G35">
        <v>0.93669999999999998</v>
      </c>
      <c r="H35">
        <v>0.5494</v>
      </c>
      <c r="T35" s="7" t="s">
        <v>26</v>
      </c>
      <c r="U35">
        <f t="shared" si="24"/>
        <v>0.82669999999999999</v>
      </c>
      <c r="V35">
        <f t="shared" si="25"/>
        <v>0.87609999999999999</v>
      </c>
      <c r="W35">
        <f t="shared" si="26"/>
        <v>0.5494</v>
      </c>
      <c r="X35">
        <f t="shared" si="27"/>
        <v>0.87280000000000002</v>
      </c>
      <c r="Y35">
        <f t="shared" si="28"/>
        <v>0.877</v>
      </c>
      <c r="Z35" s="1">
        <f t="shared" si="29"/>
        <v>80.040000000000006</v>
      </c>
      <c r="AA35" s="1">
        <f t="shared" si="30"/>
        <v>14.19</v>
      </c>
      <c r="AB35" s="4" t="str">
        <f t="shared" si="31"/>
        <v>80,04±14,19</v>
      </c>
    </row>
    <row r="36" spans="2:28" x14ac:dyDescent="0.3">
      <c r="B36" s="7" t="s">
        <v>27</v>
      </c>
      <c r="C36">
        <v>0.95850000000000002</v>
      </c>
      <c r="D36">
        <v>0.86929999999999996</v>
      </c>
      <c r="E36">
        <v>0.50719999999999998</v>
      </c>
      <c r="F36">
        <v>0.50390000000000001</v>
      </c>
      <c r="G36">
        <v>0.95920000000000005</v>
      </c>
      <c r="H36">
        <v>0.50719999999999998</v>
      </c>
      <c r="T36" s="7" t="s">
        <v>27</v>
      </c>
      <c r="U36">
        <f t="shared" si="24"/>
        <v>0.77029999999999998</v>
      </c>
      <c r="V36">
        <f t="shared" si="25"/>
        <v>0.78769999999999996</v>
      </c>
      <c r="W36">
        <f t="shared" si="26"/>
        <v>0.50719999999999998</v>
      </c>
      <c r="X36">
        <f t="shared" si="27"/>
        <v>0.80630000000000002</v>
      </c>
      <c r="Y36">
        <f t="shared" si="28"/>
        <v>0.84230000000000005</v>
      </c>
      <c r="Z36" s="1">
        <f t="shared" si="29"/>
        <v>74.28</v>
      </c>
      <c r="AA36" s="1">
        <f t="shared" si="30"/>
        <v>13.44</v>
      </c>
      <c r="AB36" s="4" t="str">
        <f t="shared" si="31"/>
        <v>74,28±13,44</v>
      </c>
    </row>
    <row r="37" spans="2:28" x14ac:dyDescent="0.3">
      <c r="B37" s="7" t="s">
        <v>28</v>
      </c>
      <c r="C37">
        <v>0.9143</v>
      </c>
      <c r="D37">
        <v>0.82279999999999998</v>
      </c>
      <c r="E37">
        <v>0.50829999999999997</v>
      </c>
      <c r="F37">
        <v>0.5071</v>
      </c>
      <c r="G37">
        <v>0.96340000000000003</v>
      </c>
      <c r="H37">
        <v>0.50829999999999997</v>
      </c>
      <c r="T37" s="7" t="s">
        <v>28</v>
      </c>
      <c r="U37">
        <f t="shared" si="24"/>
        <v>0.6855</v>
      </c>
      <c r="V37">
        <f t="shared" si="25"/>
        <v>0.62170000000000003</v>
      </c>
      <c r="W37">
        <f t="shared" si="26"/>
        <v>0.50829999999999997</v>
      </c>
      <c r="X37">
        <f t="shared" si="27"/>
        <v>0.77959999999999996</v>
      </c>
      <c r="Y37">
        <f t="shared" si="28"/>
        <v>0.64690000000000003</v>
      </c>
      <c r="Z37" s="1">
        <f t="shared" si="29"/>
        <v>64.84</v>
      </c>
      <c r="AA37" s="1">
        <f t="shared" si="30"/>
        <v>9.8699999999999992</v>
      </c>
      <c r="AB37" s="4" t="str">
        <f t="shared" si="31"/>
        <v>64,84±9,87</v>
      </c>
    </row>
    <row r="38" spans="2:28" x14ac:dyDescent="0.3">
      <c r="B38" s="7" t="s">
        <v>29</v>
      </c>
      <c r="C38">
        <v>0.87590000000000001</v>
      </c>
      <c r="D38">
        <v>0.58160000000000001</v>
      </c>
      <c r="E38">
        <v>0.50060000000000004</v>
      </c>
      <c r="F38">
        <v>0.47620000000000001</v>
      </c>
      <c r="G38">
        <v>0.90310000000000001</v>
      </c>
      <c r="H38">
        <v>0.50060000000000004</v>
      </c>
      <c r="T38" s="7" t="s">
        <v>29</v>
      </c>
      <c r="U38">
        <f t="shared" si="24"/>
        <v>0.5151</v>
      </c>
      <c r="V38">
        <f t="shared" si="25"/>
        <v>0.6704</v>
      </c>
      <c r="W38">
        <f t="shared" si="26"/>
        <v>0.50060000000000004</v>
      </c>
      <c r="X38">
        <f t="shared" si="27"/>
        <v>0.50639999999999996</v>
      </c>
      <c r="Y38">
        <f t="shared" si="28"/>
        <v>0.5</v>
      </c>
      <c r="Z38" s="1">
        <f t="shared" si="29"/>
        <v>53.85</v>
      </c>
      <c r="AA38" s="1">
        <f t="shared" si="30"/>
        <v>7.4</v>
      </c>
      <c r="AB38" s="4" t="str">
        <f t="shared" si="31"/>
        <v>53,85±7,4</v>
      </c>
    </row>
    <row r="39" spans="2:28" x14ac:dyDescent="0.3">
      <c r="B39" s="7" t="s">
        <v>30</v>
      </c>
      <c r="C39">
        <v>0.82179999999999997</v>
      </c>
      <c r="D39">
        <v>0.72789999999999999</v>
      </c>
      <c r="E39">
        <v>0.50600000000000001</v>
      </c>
      <c r="F39">
        <v>0.4995</v>
      </c>
      <c r="G39">
        <v>0.94969999999999999</v>
      </c>
      <c r="H39">
        <v>0.50600000000000001</v>
      </c>
      <c r="T39" s="7" t="s">
        <v>30</v>
      </c>
      <c r="U39">
        <f t="shared" si="24"/>
        <v>0.51129999999999998</v>
      </c>
      <c r="V39">
        <f t="shared" si="25"/>
        <v>0.61429999999999996</v>
      </c>
      <c r="W39">
        <f t="shared" si="26"/>
        <v>0.50600000000000001</v>
      </c>
      <c r="X39">
        <f t="shared" si="27"/>
        <v>0.50790000000000002</v>
      </c>
      <c r="Y39">
        <f t="shared" si="28"/>
        <v>0.50009999999999999</v>
      </c>
      <c r="Z39" s="1">
        <f t="shared" si="29"/>
        <v>52.79</v>
      </c>
      <c r="AA39" s="1">
        <f t="shared" si="30"/>
        <v>4.8499999999999996</v>
      </c>
      <c r="AB39" s="4" t="str">
        <f t="shared" si="31"/>
        <v>52,79±4,85</v>
      </c>
    </row>
    <row r="40" spans="2:28" x14ac:dyDescent="0.3">
      <c r="B40" s="7" t="s">
        <v>31</v>
      </c>
      <c r="C40">
        <v>0.80730000000000002</v>
      </c>
      <c r="D40">
        <v>0.50470000000000004</v>
      </c>
      <c r="E40">
        <v>0.5</v>
      </c>
      <c r="F40">
        <v>0.47870000000000001</v>
      </c>
      <c r="G40">
        <v>0.9153</v>
      </c>
      <c r="H40">
        <v>0.5</v>
      </c>
      <c r="T40" s="7" t="s">
        <v>31</v>
      </c>
      <c r="U40">
        <f t="shared" si="24"/>
        <v>0.50009999999999999</v>
      </c>
      <c r="V40">
        <f t="shared" si="25"/>
        <v>0.52229999999999999</v>
      </c>
      <c r="W40">
        <f t="shared" si="26"/>
        <v>0.5</v>
      </c>
      <c r="X40">
        <f t="shared" si="27"/>
        <v>0.49990000000000001</v>
      </c>
      <c r="Y40">
        <f t="shared" si="28"/>
        <v>0.4995</v>
      </c>
      <c r="Z40" s="1">
        <f t="shared" si="29"/>
        <v>50.44</v>
      </c>
      <c r="AA40" s="1">
        <f t="shared" si="30"/>
        <v>1</v>
      </c>
      <c r="AB40" s="4" t="str">
        <f t="shared" si="31"/>
        <v>50,44±1</v>
      </c>
    </row>
    <row r="41" spans="2:28" x14ac:dyDescent="0.3">
      <c r="B41" s="7" t="s">
        <v>32</v>
      </c>
      <c r="C41">
        <v>0.96499999999999997</v>
      </c>
      <c r="D41">
        <v>0.67549999999999999</v>
      </c>
      <c r="E41">
        <v>0.50019999999999998</v>
      </c>
      <c r="F41">
        <v>0.4844</v>
      </c>
      <c r="G41">
        <v>0.93799999999999994</v>
      </c>
      <c r="H41">
        <v>0.50019999999999998</v>
      </c>
      <c r="T41" s="7" t="s">
        <v>32</v>
      </c>
      <c r="U41">
        <f t="shared" si="24"/>
        <v>0.51290000000000002</v>
      </c>
      <c r="V41">
        <f t="shared" si="25"/>
        <v>0.50629999999999997</v>
      </c>
      <c r="W41">
        <f t="shared" si="26"/>
        <v>0.50019999999999998</v>
      </c>
      <c r="X41">
        <f t="shared" si="27"/>
        <v>0.72760000000000002</v>
      </c>
      <c r="Y41">
        <f t="shared" si="28"/>
        <v>0.59630000000000005</v>
      </c>
      <c r="Z41" s="1">
        <f t="shared" si="29"/>
        <v>56.87</v>
      </c>
      <c r="AA41" s="1">
        <f t="shared" si="30"/>
        <v>9.7100000000000009</v>
      </c>
      <c r="AB41" s="4" t="str">
        <f t="shared" si="31"/>
        <v>56,87±9,71</v>
      </c>
    </row>
    <row r="42" spans="2:28" x14ac:dyDescent="0.3">
      <c r="B42" s="7" t="s">
        <v>34</v>
      </c>
      <c r="C42">
        <v>0.77449999999999997</v>
      </c>
      <c r="D42">
        <v>0.56669999999999998</v>
      </c>
      <c r="E42">
        <v>0.50690000000000002</v>
      </c>
      <c r="F42">
        <v>0.50360000000000005</v>
      </c>
      <c r="G42">
        <v>0.95089999999999997</v>
      </c>
      <c r="H42">
        <v>0.50690000000000002</v>
      </c>
      <c r="T42" s="7" t="s">
        <v>34</v>
      </c>
      <c r="U42">
        <f t="shared" si="24"/>
        <v>0.6159</v>
      </c>
      <c r="V42">
        <f t="shared" si="25"/>
        <v>0.66610000000000003</v>
      </c>
      <c r="W42">
        <f t="shared" si="26"/>
        <v>0.50690000000000002</v>
      </c>
      <c r="X42">
        <f t="shared" si="27"/>
        <v>0.6532</v>
      </c>
      <c r="Y42">
        <f t="shared" si="28"/>
        <v>0.61160000000000003</v>
      </c>
      <c r="Z42" s="1">
        <f t="shared" si="29"/>
        <v>61.07</v>
      </c>
      <c r="AA42" s="1">
        <f t="shared" si="30"/>
        <v>6.26</v>
      </c>
      <c r="AB42" s="4" t="str">
        <f t="shared" si="31"/>
        <v>61,07±6,26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8F43-35E1-455F-9B33-F93C010A35DA}">
  <dimension ref="B3:AL42"/>
  <sheetViews>
    <sheetView topLeftCell="F1" zoomScale="70" zoomScaleNormal="70" workbookViewId="0">
      <selection activeCell="AL4" sqref="AL4:AL14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0.97089999999999999</v>
      </c>
      <c r="D4">
        <v>0.6512</v>
      </c>
      <c r="E4">
        <v>0.91520000000000001</v>
      </c>
      <c r="F4">
        <v>0.70879999999999999</v>
      </c>
      <c r="G4">
        <v>0.92600000000000005</v>
      </c>
      <c r="H4">
        <v>0.91520000000000001</v>
      </c>
      <c r="K4" s="7" t="s">
        <v>23</v>
      </c>
      <c r="L4">
        <v>0.97750000000000004</v>
      </c>
      <c r="M4">
        <v>0.76</v>
      </c>
      <c r="N4">
        <v>0.8417</v>
      </c>
      <c r="O4">
        <v>0.79459999999999997</v>
      </c>
      <c r="P4">
        <v>0.96830000000000005</v>
      </c>
      <c r="Q4">
        <v>0.8417</v>
      </c>
      <c r="T4" s="7" t="s">
        <v>23</v>
      </c>
      <c r="U4">
        <f t="shared" ref="U4:U14" si="0">C4</f>
        <v>0.97089999999999999</v>
      </c>
      <c r="V4">
        <f t="shared" ref="V4:V14" si="1">C18</f>
        <v>0.94630000000000003</v>
      </c>
      <c r="W4">
        <f t="shared" ref="W4:W14" si="2">C32</f>
        <v>0.97230000000000005</v>
      </c>
      <c r="X4">
        <f t="shared" ref="X4:X14" si="3">L4</f>
        <v>0.97750000000000004</v>
      </c>
      <c r="Y4">
        <f t="shared" ref="Y4:Y14" si="4">L18</f>
        <v>0.96799999999999997</v>
      </c>
      <c r="Z4" s="1">
        <f>ROUND(AVERAGE(U4:Y4)*100,2)</f>
        <v>96.7</v>
      </c>
      <c r="AA4" s="1">
        <f>ROUND(_xlfn.STDEV.S(U4:Y4)*100,2)</f>
        <v>1.21</v>
      </c>
      <c r="AB4" s="4" t="str">
        <f>_xlfn.CONCAT(Z4,"±",AA4)</f>
        <v>96,7±1,21</v>
      </c>
      <c r="AD4" s="7" t="s">
        <v>23</v>
      </c>
      <c r="AE4">
        <f>F4</f>
        <v>0.70879999999999999</v>
      </c>
      <c r="AF4">
        <f>F18</f>
        <v>0.73809999999999998</v>
      </c>
      <c r="AG4">
        <f>F32</f>
        <v>0.77339999999999998</v>
      </c>
      <c r="AH4">
        <f>O4</f>
        <v>0.79459999999999997</v>
      </c>
      <c r="AI4">
        <f>O18</f>
        <v>0.74519999999999997</v>
      </c>
      <c r="AJ4" s="1">
        <f>ROUND(AVERAGE(AE4:AI4)*100,2)</f>
        <v>75.2</v>
      </c>
      <c r="AK4" s="1">
        <f>ROUND(_xlfn.STDEV.S(AE4:AI4)*100,2)</f>
        <v>3.31</v>
      </c>
      <c r="AL4" s="4" t="str">
        <f>_xlfn.CONCAT(AJ4,"±",AK4)</f>
        <v>75,2±3,31</v>
      </c>
    </row>
    <row r="5" spans="2:38" x14ac:dyDescent="0.3">
      <c r="B5" s="7" t="s">
        <v>24</v>
      </c>
      <c r="C5">
        <v>0.97519999999999996</v>
      </c>
      <c r="D5">
        <v>0.50690000000000002</v>
      </c>
      <c r="E5">
        <v>0.65059999999999996</v>
      </c>
      <c r="F5">
        <v>0.2462</v>
      </c>
      <c r="G5">
        <v>0.30980000000000002</v>
      </c>
      <c r="H5">
        <v>0.65059999999999996</v>
      </c>
      <c r="K5" s="7" t="s">
        <v>24</v>
      </c>
      <c r="L5">
        <v>0.98450000000000004</v>
      </c>
      <c r="M5">
        <v>0.50829999999999997</v>
      </c>
      <c r="N5">
        <v>0.70989999999999998</v>
      </c>
      <c r="O5">
        <v>0.3135</v>
      </c>
      <c r="P5">
        <v>0.42820000000000003</v>
      </c>
      <c r="Q5">
        <v>0.70989999999999998</v>
      </c>
      <c r="T5" s="7" t="s">
        <v>24</v>
      </c>
      <c r="U5">
        <f t="shared" si="0"/>
        <v>0.97519999999999996</v>
      </c>
      <c r="V5">
        <f t="shared" si="1"/>
        <v>0.42220000000000002</v>
      </c>
      <c r="W5">
        <f t="shared" si="2"/>
        <v>0.96150000000000002</v>
      </c>
      <c r="X5">
        <f t="shared" si="3"/>
        <v>0.98450000000000004</v>
      </c>
      <c r="Y5">
        <f t="shared" si="4"/>
        <v>0.96840000000000004</v>
      </c>
      <c r="Z5" s="1">
        <f t="shared" ref="Z5:Z14" si="5">ROUND(AVERAGE(U5:Y5)*100,2)</f>
        <v>86.24</v>
      </c>
      <c r="AA5" s="1">
        <f t="shared" ref="AA5:AA14" si="6">ROUND(_xlfn.STDEV.S(U5:Y5)*100,2)</f>
        <v>24.62</v>
      </c>
      <c r="AB5" s="4" t="str">
        <f t="shared" ref="AB5:AB14" si="7">_xlfn.CONCAT(Z5,"±",ROUND(AA5,2))</f>
        <v>86,24±24,62</v>
      </c>
      <c r="AD5" s="7" t="s">
        <v>24</v>
      </c>
      <c r="AE5">
        <f t="shared" ref="AE5:AE14" si="8">F5</f>
        <v>0.2462</v>
      </c>
      <c r="AF5">
        <f t="shared" ref="AF5:AF14" si="9">F19</f>
        <v>0.32290000000000002</v>
      </c>
      <c r="AG5">
        <f t="shared" ref="AG5:AG14" si="10">F33</f>
        <v>0.31340000000000001</v>
      </c>
      <c r="AH5">
        <f t="shared" ref="AH5:AH14" si="11">O5</f>
        <v>0.3135</v>
      </c>
      <c r="AI5">
        <f t="shared" ref="AI5:AI14" si="12">O19</f>
        <v>0.25580000000000003</v>
      </c>
      <c r="AJ5" s="1">
        <f t="shared" ref="AJ5:AJ14" si="13">ROUND(AVERAGE(AE5:AI5)*100,2)</f>
        <v>29.04</v>
      </c>
      <c r="AK5" s="1">
        <f t="shared" ref="AK5:AK14" si="14">ROUND(_xlfn.STDEV.S(AE5:AI5)*100,2)</f>
        <v>3.63</v>
      </c>
      <c r="AL5" s="4" t="str">
        <f t="shared" ref="AL5:AL14" si="15">_xlfn.CONCAT(AJ5,"±",ROUND(AK5,2))</f>
        <v>29,04±3,63</v>
      </c>
    </row>
    <row r="6" spans="2:38" x14ac:dyDescent="0.3">
      <c r="B6" s="7" t="s">
        <v>25</v>
      </c>
      <c r="C6">
        <v>0.97470000000000001</v>
      </c>
      <c r="D6">
        <v>0.58279999999999998</v>
      </c>
      <c r="E6">
        <v>0.88990000000000002</v>
      </c>
      <c r="F6">
        <v>0.58189999999999997</v>
      </c>
      <c r="G6">
        <v>0.79379999999999995</v>
      </c>
      <c r="H6">
        <v>0.88990000000000002</v>
      </c>
      <c r="K6" s="7" t="s">
        <v>25</v>
      </c>
      <c r="L6">
        <v>0.98560000000000003</v>
      </c>
      <c r="M6">
        <v>0.63109999999999999</v>
      </c>
      <c r="N6">
        <v>0.93559999999999999</v>
      </c>
      <c r="O6">
        <v>0.67579999999999996</v>
      </c>
      <c r="P6">
        <v>0.88519999999999999</v>
      </c>
      <c r="Q6">
        <v>0.93559999999999999</v>
      </c>
      <c r="T6" s="7" t="s">
        <v>25</v>
      </c>
      <c r="U6">
        <f t="shared" si="0"/>
        <v>0.97470000000000001</v>
      </c>
      <c r="V6">
        <f t="shared" si="1"/>
        <v>0.92300000000000004</v>
      </c>
      <c r="W6">
        <f t="shared" si="2"/>
        <v>0.98440000000000005</v>
      </c>
      <c r="X6">
        <f t="shared" si="3"/>
        <v>0.98560000000000003</v>
      </c>
      <c r="Y6">
        <f t="shared" si="4"/>
        <v>0.98009999999999997</v>
      </c>
      <c r="Z6" s="1">
        <f t="shared" si="5"/>
        <v>96.96</v>
      </c>
      <c r="AA6" s="1">
        <f t="shared" si="6"/>
        <v>2.64</v>
      </c>
      <c r="AB6" s="4" t="str">
        <f t="shared" si="7"/>
        <v>96,96±2,64</v>
      </c>
      <c r="AD6" s="7" t="s">
        <v>25</v>
      </c>
      <c r="AE6">
        <f t="shared" si="8"/>
        <v>0.58189999999999997</v>
      </c>
      <c r="AF6">
        <f t="shared" si="9"/>
        <v>0.57820000000000005</v>
      </c>
      <c r="AG6">
        <f t="shared" si="10"/>
        <v>0.71819999999999995</v>
      </c>
      <c r="AH6">
        <f t="shared" si="11"/>
        <v>0.67579999999999996</v>
      </c>
      <c r="AI6">
        <f t="shared" si="12"/>
        <v>0.64290000000000003</v>
      </c>
      <c r="AJ6" s="1">
        <f t="shared" si="13"/>
        <v>63.94</v>
      </c>
      <c r="AK6" s="1">
        <f t="shared" si="14"/>
        <v>6.04</v>
      </c>
      <c r="AL6" s="4" t="str">
        <f t="shared" si="15"/>
        <v>63,94±6,04</v>
      </c>
    </row>
    <row r="7" spans="2:38" x14ac:dyDescent="0.3">
      <c r="B7" s="7" t="s">
        <v>26</v>
      </c>
      <c r="C7">
        <v>0.99080000000000001</v>
      </c>
      <c r="D7">
        <v>0.61719999999999997</v>
      </c>
      <c r="E7">
        <v>0.94520000000000004</v>
      </c>
      <c r="F7">
        <v>0.6613</v>
      </c>
      <c r="G7">
        <v>0.8952</v>
      </c>
      <c r="H7">
        <v>0.94520000000000004</v>
      </c>
      <c r="K7" s="7" t="s">
        <v>26</v>
      </c>
      <c r="L7">
        <v>0.99380000000000002</v>
      </c>
      <c r="M7">
        <v>0.69469999999999998</v>
      </c>
      <c r="N7">
        <v>0.97030000000000005</v>
      </c>
      <c r="O7">
        <v>0.76639999999999997</v>
      </c>
      <c r="P7">
        <v>0.94979999999999998</v>
      </c>
      <c r="Q7">
        <v>0.97030000000000005</v>
      </c>
      <c r="T7" s="7" t="s">
        <v>26</v>
      </c>
      <c r="U7">
        <f t="shared" si="0"/>
        <v>0.99080000000000001</v>
      </c>
      <c r="V7">
        <f t="shared" si="1"/>
        <v>0.84830000000000005</v>
      </c>
      <c r="W7">
        <f t="shared" si="2"/>
        <v>0.99339999999999995</v>
      </c>
      <c r="X7">
        <f t="shared" si="3"/>
        <v>0.99380000000000002</v>
      </c>
      <c r="Y7">
        <f t="shared" si="4"/>
        <v>0.99229999999999996</v>
      </c>
      <c r="Z7" s="1">
        <f t="shared" si="5"/>
        <v>96.37</v>
      </c>
      <c r="AA7" s="1">
        <f t="shared" si="6"/>
        <v>6.45</v>
      </c>
      <c r="AB7" s="4" t="str">
        <f t="shared" si="7"/>
        <v>96,37±6,45</v>
      </c>
      <c r="AD7" s="7" t="s">
        <v>26</v>
      </c>
      <c r="AE7">
        <f t="shared" si="8"/>
        <v>0.6613</v>
      </c>
      <c r="AF7">
        <f t="shared" si="9"/>
        <v>0.61570000000000003</v>
      </c>
      <c r="AG7">
        <f t="shared" si="10"/>
        <v>0.81740000000000002</v>
      </c>
      <c r="AH7">
        <f t="shared" si="11"/>
        <v>0.76639999999999997</v>
      </c>
      <c r="AI7">
        <f t="shared" si="12"/>
        <v>0.72740000000000005</v>
      </c>
      <c r="AJ7" s="1">
        <f t="shared" si="13"/>
        <v>71.760000000000005</v>
      </c>
      <c r="AK7" s="1">
        <f t="shared" si="14"/>
        <v>8.06</v>
      </c>
      <c r="AL7" s="4" t="str">
        <f t="shared" si="15"/>
        <v>71,76±8,06</v>
      </c>
    </row>
    <row r="8" spans="2:38" x14ac:dyDescent="0.3">
      <c r="B8" s="7" t="s">
        <v>27</v>
      </c>
      <c r="C8">
        <v>0.97629999999999995</v>
      </c>
      <c r="D8">
        <v>0.59719999999999995</v>
      </c>
      <c r="E8">
        <v>0.90310000000000001</v>
      </c>
      <c r="F8">
        <v>0.61550000000000005</v>
      </c>
      <c r="G8">
        <v>0.83330000000000004</v>
      </c>
      <c r="H8">
        <v>0.90310000000000001</v>
      </c>
      <c r="K8" s="7" t="s">
        <v>27</v>
      </c>
      <c r="L8">
        <v>0.98380000000000001</v>
      </c>
      <c r="M8">
        <v>0.70030000000000003</v>
      </c>
      <c r="N8">
        <v>0.93479999999999996</v>
      </c>
      <c r="O8">
        <v>0.76549999999999996</v>
      </c>
      <c r="P8">
        <v>0.94059999999999999</v>
      </c>
      <c r="Q8">
        <v>0.93479999999999996</v>
      </c>
      <c r="T8" s="7" t="s">
        <v>27</v>
      </c>
      <c r="U8">
        <f t="shared" si="0"/>
        <v>0.97629999999999995</v>
      </c>
      <c r="V8">
        <f t="shared" si="1"/>
        <v>0.82469999999999999</v>
      </c>
      <c r="W8">
        <f t="shared" si="2"/>
        <v>0.98360000000000003</v>
      </c>
      <c r="X8">
        <f t="shared" si="3"/>
        <v>0.98380000000000001</v>
      </c>
      <c r="Y8">
        <f t="shared" si="4"/>
        <v>0.97989999999999999</v>
      </c>
      <c r="Z8" s="1">
        <f t="shared" si="5"/>
        <v>94.97</v>
      </c>
      <c r="AA8" s="1">
        <f t="shared" si="6"/>
        <v>6.99</v>
      </c>
      <c r="AB8" s="4" t="str">
        <f t="shared" si="7"/>
        <v>94,97±6,99</v>
      </c>
      <c r="AD8" s="7" t="s">
        <v>27</v>
      </c>
      <c r="AE8">
        <f t="shared" si="8"/>
        <v>0.61550000000000005</v>
      </c>
      <c r="AF8">
        <f t="shared" si="9"/>
        <v>0.57589999999999997</v>
      </c>
      <c r="AG8">
        <f t="shared" si="10"/>
        <v>0.81100000000000005</v>
      </c>
      <c r="AH8">
        <f t="shared" si="11"/>
        <v>0.76549999999999996</v>
      </c>
      <c r="AI8">
        <f t="shared" si="12"/>
        <v>0.71540000000000004</v>
      </c>
      <c r="AJ8" s="1">
        <f t="shared" si="13"/>
        <v>69.67</v>
      </c>
      <c r="AK8" s="1">
        <f t="shared" si="14"/>
        <v>9.92</v>
      </c>
      <c r="AL8" s="4" t="str">
        <f t="shared" si="15"/>
        <v>69,67±9,92</v>
      </c>
    </row>
    <row r="9" spans="2:38" x14ac:dyDescent="0.3">
      <c r="B9" s="7" t="s">
        <v>28</v>
      </c>
      <c r="C9">
        <v>0.97829999999999995</v>
      </c>
      <c r="D9">
        <v>0.67100000000000004</v>
      </c>
      <c r="E9">
        <v>0.93640000000000001</v>
      </c>
      <c r="F9">
        <v>0.73380000000000001</v>
      </c>
      <c r="G9">
        <v>0.93169999999999997</v>
      </c>
      <c r="H9">
        <v>0.93640000000000001</v>
      </c>
      <c r="K9" s="7" t="s">
        <v>28</v>
      </c>
      <c r="L9">
        <v>0.9839</v>
      </c>
      <c r="M9">
        <v>0.78939999999999999</v>
      </c>
      <c r="N9">
        <v>0.85589999999999999</v>
      </c>
      <c r="O9">
        <v>0.81879999999999997</v>
      </c>
      <c r="P9">
        <v>0.97130000000000005</v>
      </c>
      <c r="Q9">
        <v>0.85589999999999999</v>
      </c>
      <c r="T9" s="7" t="s">
        <v>28</v>
      </c>
      <c r="U9">
        <f t="shared" si="0"/>
        <v>0.97829999999999995</v>
      </c>
      <c r="V9">
        <f t="shared" si="1"/>
        <v>0.93969999999999998</v>
      </c>
      <c r="W9">
        <f t="shared" si="2"/>
        <v>0.98109999999999997</v>
      </c>
      <c r="X9">
        <f t="shared" si="3"/>
        <v>0.9839</v>
      </c>
      <c r="Y9">
        <f t="shared" si="4"/>
        <v>0.9768</v>
      </c>
      <c r="Z9" s="1">
        <f t="shared" si="5"/>
        <v>97.2</v>
      </c>
      <c r="AA9" s="1">
        <f t="shared" si="6"/>
        <v>1.82</v>
      </c>
      <c r="AB9" s="4" t="str">
        <f t="shared" si="7"/>
        <v>97,2±1,82</v>
      </c>
      <c r="AD9" s="7" t="s">
        <v>28</v>
      </c>
      <c r="AE9">
        <f t="shared" si="8"/>
        <v>0.73380000000000001</v>
      </c>
      <c r="AF9">
        <f t="shared" si="9"/>
        <v>0.73440000000000005</v>
      </c>
      <c r="AG9">
        <f t="shared" si="10"/>
        <v>0.79159999999999997</v>
      </c>
      <c r="AH9">
        <f t="shared" si="11"/>
        <v>0.81879999999999997</v>
      </c>
      <c r="AI9">
        <f t="shared" si="12"/>
        <v>0.79800000000000004</v>
      </c>
      <c r="AJ9" s="1">
        <f t="shared" si="13"/>
        <v>77.53</v>
      </c>
      <c r="AK9" s="1">
        <f t="shared" si="14"/>
        <v>3.89</v>
      </c>
      <c r="AL9" s="4" t="str">
        <f t="shared" si="15"/>
        <v>77,53±3,89</v>
      </c>
    </row>
    <row r="10" spans="2:38" x14ac:dyDescent="0.3">
      <c r="B10" s="7" t="s">
        <v>29</v>
      </c>
      <c r="C10">
        <v>0.96479999999999999</v>
      </c>
      <c r="D10">
        <v>0.80189999999999995</v>
      </c>
      <c r="E10">
        <v>0.8871</v>
      </c>
      <c r="F10">
        <v>0.83709999999999996</v>
      </c>
      <c r="G10">
        <v>0.93489999999999995</v>
      </c>
      <c r="H10">
        <v>0.8871</v>
      </c>
      <c r="K10" s="7" t="s">
        <v>29</v>
      </c>
      <c r="L10">
        <v>0.98209999999999997</v>
      </c>
      <c r="M10">
        <v>0.93240000000000001</v>
      </c>
      <c r="N10">
        <v>0.52470000000000006</v>
      </c>
      <c r="O10">
        <v>0.52290000000000003</v>
      </c>
      <c r="P10">
        <v>0.90800000000000003</v>
      </c>
      <c r="Q10">
        <v>0.52470000000000006</v>
      </c>
      <c r="T10" s="7" t="s">
        <v>29</v>
      </c>
      <c r="U10">
        <f t="shared" si="0"/>
        <v>0.96479999999999999</v>
      </c>
      <c r="V10">
        <f t="shared" si="1"/>
        <v>0.96870000000000001</v>
      </c>
      <c r="W10">
        <f t="shared" si="2"/>
        <v>0.96960000000000002</v>
      </c>
      <c r="X10">
        <f t="shared" si="3"/>
        <v>0.98209999999999997</v>
      </c>
      <c r="Y10">
        <f t="shared" si="4"/>
        <v>0.92210000000000003</v>
      </c>
      <c r="Z10" s="1">
        <f t="shared" si="5"/>
        <v>96.15</v>
      </c>
      <c r="AA10" s="1">
        <f t="shared" si="6"/>
        <v>2.29</v>
      </c>
      <c r="AB10" s="4" t="str">
        <f t="shared" si="7"/>
        <v>96,15±2,29</v>
      </c>
      <c r="AD10" s="7" t="s">
        <v>29</v>
      </c>
      <c r="AE10">
        <f t="shared" si="8"/>
        <v>0.83709999999999996</v>
      </c>
      <c r="AF10">
        <f t="shared" si="9"/>
        <v>0.48420000000000002</v>
      </c>
      <c r="AG10">
        <f t="shared" si="10"/>
        <v>0.4919</v>
      </c>
      <c r="AH10">
        <f t="shared" si="11"/>
        <v>0.52290000000000003</v>
      </c>
      <c r="AI10">
        <f t="shared" si="12"/>
        <v>0.49969999999999998</v>
      </c>
      <c r="AJ10" s="1">
        <f t="shared" si="13"/>
        <v>56.72</v>
      </c>
      <c r="AK10" s="1">
        <f t="shared" si="14"/>
        <v>15.16</v>
      </c>
      <c r="AL10" s="4" t="str">
        <f t="shared" si="15"/>
        <v>56,72±15,16</v>
      </c>
    </row>
    <row r="11" spans="2:38" x14ac:dyDescent="0.3">
      <c r="B11" s="7" t="s">
        <v>30</v>
      </c>
      <c r="C11">
        <v>0.98</v>
      </c>
      <c r="D11">
        <v>0.84289999999999998</v>
      </c>
      <c r="E11">
        <v>0.80330000000000001</v>
      </c>
      <c r="F11">
        <v>0.82169999999999999</v>
      </c>
      <c r="G11">
        <v>0.96789999999999998</v>
      </c>
      <c r="H11">
        <v>0.80330000000000001</v>
      </c>
      <c r="K11" s="7" t="s">
        <v>30</v>
      </c>
      <c r="L11">
        <v>0.98319999999999996</v>
      </c>
      <c r="M11">
        <v>0.94079999999999997</v>
      </c>
      <c r="N11">
        <v>0.53259999999999996</v>
      </c>
      <c r="O11">
        <v>0.54900000000000004</v>
      </c>
      <c r="P11">
        <v>0.95279999999999998</v>
      </c>
      <c r="Q11">
        <v>0.53259999999999996</v>
      </c>
      <c r="T11" s="7" t="s">
        <v>30</v>
      </c>
      <c r="U11">
        <f t="shared" si="0"/>
        <v>0.98</v>
      </c>
      <c r="V11">
        <f t="shared" si="1"/>
        <v>0.87209999999999999</v>
      </c>
      <c r="W11">
        <f t="shared" si="2"/>
        <v>0.97950000000000004</v>
      </c>
      <c r="X11">
        <f t="shared" si="3"/>
        <v>0.98319999999999996</v>
      </c>
      <c r="Y11">
        <f t="shared" si="4"/>
        <v>0.96940000000000004</v>
      </c>
      <c r="Z11" s="1">
        <f t="shared" si="5"/>
        <v>95.68</v>
      </c>
      <c r="AA11" s="1">
        <f t="shared" si="6"/>
        <v>4.7699999999999996</v>
      </c>
      <c r="AB11" s="4" t="str">
        <f t="shared" si="7"/>
        <v>95,68±4,77</v>
      </c>
      <c r="AD11" s="7" t="s">
        <v>30</v>
      </c>
      <c r="AE11">
        <f t="shared" si="8"/>
        <v>0.82169999999999999</v>
      </c>
      <c r="AF11">
        <f t="shared" si="9"/>
        <v>0.48830000000000001</v>
      </c>
      <c r="AG11">
        <f t="shared" si="10"/>
        <v>0.50900000000000001</v>
      </c>
      <c r="AH11">
        <f t="shared" si="11"/>
        <v>0.54900000000000004</v>
      </c>
      <c r="AI11">
        <f t="shared" si="12"/>
        <v>0.52649999999999997</v>
      </c>
      <c r="AJ11" s="1">
        <f t="shared" si="13"/>
        <v>57.89</v>
      </c>
      <c r="AK11" s="1">
        <f t="shared" si="14"/>
        <v>13.76</v>
      </c>
      <c r="AL11" s="4" t="str">
        <f t="shared" si="15"/>
        <v>57,89±13,76</v>
      </c>
    </row>
    <row r="12" spans="2:38" x14ac:dyDescent="0.3">
      <c r="B12" s="7" t="s">
        <v>31</v>
      </c>
      <c r="C12">
        <v>0.97270000000000001</v>
      </c>
      <c r="D12">
        <v>0.86399999999999999</v>
      </c>
      <c r="E12">
        <v>0.69299999999999995</v>
      </c>
      <c r="F12">
        <v>0.74680000000000002</v>
      </c>
      <c r="G12">
        <v>0.93989999999999996</v>
      </c>
      <c r="H12">
        <v>0.69299999999999995</v>
      </c>
      <c r="K12" s="7" t="s">
        <v>31</v>
      </c>
      <c r="L12">
        <v>0.97729999999999995</v>
      </c>
      <c r="M12">
        <v>0.51910000000000001</v>
      </c>
      <c r="N12">
        <v>0.50080000000000002</v>
      </c>
      <c r="O12">
        <v>0.48180000000000001</v>
      </c>
      <c r="P12">
        <v>0.91349999999999998</v>
      </c>
      <c r="Q12">
        <v>0.50080000000000002</v>
      </c>
      <c r="T12" s="7" t="s">
        <v>31</v>
      </c>
      <c r="U12">
        <f t="shared" si="0"/>
        <v>0.97270000000000001</v>
      </c>
      <c r="V12">
        <f t="shared" si="1"/>
        <v>0.95789999999999997</v>
      </c>
      <c r="W12">
        <f t="shared" si="2"/>
        <v>0.9728</v>
      </c>
      <c r="X12">
        <f t="shared" si="3"/>
        <v>0.97729999999999995</v>
      </c>
      <c r="Y12">
        <f t="shared" si="4"/>
        <v>0.95930000000000004</v>
      </c>
      <c r="Z12" s="1">
        <f t="shared" si="5"/>
        <v>96.8</v>
      </c>
      <c r="AA12" s="1">
        <f t="shared" si="6"/>
        <v>0.88</v>
      </c>
      <c r="AB12" s="4" t="str">
        <f t="shared" si="7"/>
        <v>96,8±0,88</v>
      </c>
      <c r="AD12" s="7" t="s">
        <v>31</v>
      </c>
      <c r="AE12">
        <f t="shared" si="8"/>
        <v>0.74680000000000002</v>
      </c>
      <c r="AF12">
        <f t="shared" si="9"/>
        <v>0.4829</v>
      </c>
      <c r="AG12">
        <f t="shared" si="10"/>
        <v>0.4798</v>
      </c>
      <c r="AH12">
        <f t="shared" si="11"/>
        <v>0.48180000000000001</v>
      </c>
      <c r="AI12">
        <f t="shared" si="12"/>
        <v>0.48049999999999998</v>
      </c>
      <c r="AJ12" s="1">
        <f t="shared" si="13"/>
        <v>53.44</v>
      </c>
      <c r="AK12" s="1">
        <f t="shared" si="14"/>
        <v>11.88</v>
      </c>
      <c r="AL12" s="4" t="str">
        <f t="shared" si="15"/>
        <v>53,44±11,88</v>
      </c>
    </row>
    <row r="13" spans="2:38" x14ac:dyDescent="0.3">
      <c r="B13" s="7" t="s">
        <v>32</v>
      </c>
      <c r="C13">
        <v>0.96760000000000002</v>
      </c>
      <c r="D13">
        <v>0.79759999999999998</v>
      </c>
      <c r="E13">
        <v>0.75429999999999997</v>
      </c>
      <c r="F13">
        <v>0.77390000000000003</v>
      </c>
      <c r="G13">
        <v>0.95120000000000005</v>
      </c>
      <c r="H13">
        <v>0.75429999999999997</v>
      </c>
      <c r="K13" s="7" t="s">
        <v>32</v>
      </c>
      <c r="L13">
        <v>0.97460000000000002</v>
      </c>
      <c r="M13">
        <v>0.81330000000000002</v>
      </c>
      <c r="N13">
        <v>0.84230000000000005</v>
      </c>
      <c r="O13">
        <v>0.82699999999999996</v>
      </c>
      <c r="P13">
        <v>0.95789999999999997</v>
      </c>
      <c r="Q13">
        <v>0.84230000000000005</v>
      </c>
      <c r="T13" s="7" t="s">
        <v>32</v>
      </c>
      <c r="U13">
        <f t="shared" si="0"/>
        <v>0.96760000000000002</v>
      </c>
      <c r="V13">
        <f t="shared" si="1"/>
        <v>0.96599999999999997</v>
      </c>
      <c r="W13">
        <f t="shared" si="2"/>
        <v>0.97809999999999997</v>
      </c>
      <c r="X13">
        <f t="shared" si="3"/>
        <v>0.97460000000000002</v>
      </c>
      <c r="Y13">
        <f t="shared" si="4"/>
        <v>0.97609999999999997</v>
      </c>
      <c r="Z13" s="1">
        <f t="shared" si="5"/>
        <v>97.25</v>
      </c>
      <c r="AA13" s="1">
        <f t="shared" si="6"/>
        <v>0.54</v>
      </c>
      <c r="AB13" s="4" t="str">
        <f t="shared" si="7"/>
        <v>97,25±0,54</v>
      </c>
      <c r="AD13" s="7" t="s">
        <v>32</v>
      </c>
      <c r="AE13">
        <f t="shared" si="8"/>
        <v>0.77390000000000003</v>
      </c>
      <c r="AF13">
        <f t="shared" si="9"/>
        <v>0.79879999999999995</v>
      </c>
      <c r="AG13">
        <f t="shared" si="10"/>
        <v>0.81459999999999999</v>
      </c>
      <c r="AH13">
        <f t="shared" si="11"/>
        <v>0.82699999999999996</v>
      </c>
      <c r="AI13">
        <f t="shared" si="12"/>
        <v>0.82479999999999998</v>
      </c>
      <c r="AJ13" s="1">
        <f t="shared" si="13"/>
        <v>80.78</v>
      </c>
      <c r="AK13" s="1">
        <f t="shared" si="14"/>
        <v>2.2000000000000002</v>
      </c>
      <c r="AL13" s="4" t="str">
        <f t="shared" si="15"/>
        <v>80,78±2,2</v>
      </c>
    </row>
    <row r="14" spans="2:38" x14ac:dyDescent="0.3">
      <c r="B14" s="7" t="s">
        <v>34</v>
      </c>
      <c r="C14">
        <v>0.879</v>
      </c>
      <c r="D14">
        <v>0.5867</v>
      </c>
      <c r="E14">
        <v>0.80869999999999997</v>
      </c>
      <c r="F14">
        <v>0.60219999999999996</v>
      </c>
      <c r="G14">
        <v>0.83130000000000004</v>
      </c>
      <c r="H14">
        <v>0.80869999999999997</v>
      </c>
      <c r="K14" s="7" t="s">
        <v>34</v>
      </c>
      <c r="L14">
        <v>0.85580000000000001</v>
      </c>
      <c r="M14">
        <v>0.58109999999999995</v>
      </c>
      <c r="N14">
        <v>0.69730000000000003</v>
      </c>
      <c r="O14">
        <v>0.60350000000000004</v>
      </c>
      <c r="P14">
        <v>0.87790000000000001</v>
      </c>
      <c r="Q14">
        <v>0.69730000000000003</v>
      </c>
      <c r="T14" s="7" t="s">
        <v>34</v>
      </c>
      <c r="U14">
        <f t="shared" si="0"/>
        <v>0.879</v>
      </c>
      <c r="V14">
        <f t="shared" si="1"/>
        <v>0.76239999999999997</v>
      </c>
      <c r="W14">
        <f t="shared" si="2"/>
        <v>0.78129999999999999</v>
      </c>
      <c r="X14">
        <f t="shared" si="3"/>
        <v>0.85580000000000001</v>
      </c>
      <c r="Y14">
        <f t="shared" si="4"/>
        <v>0.69689999999999996</v>
      </c>
      <c r="Z14" s="1">
        <f t="shared" si="5"/>
        <v>79.510000000000005</v>
      </c>
      <c r="AA14" s="1">
        <f t="shared" si="6"/>
        <v>7.35</v>
      </c>
      <c r="AB14" s="4" t="str">
        <f t="shared" si="7"/>
        <v>79,51±7,35</v>
      </c>
      <c r="AD14" s="7" t="s">
        <v>34</v>
      </c>
      <c r="AE14">
        <f t="shared" si="8"/>
        <v>0.60219999999999996</v>
      </c>
      <c r="AF14">
        <f t="shared" si="9"/>
        <v>0.55730000000000002</v>
      </c>
      <c r="AG14">
        <f t="shared" si="10"/>
        <v>0.59940000000000004</v>
      </c>
      <c r="AH14">
        <f t="shared" si="11"/>
        <v>0.60350000000000004</v>
      </c>
      <c r="AI14">
        <f t="shared" si="12"/>
        <v>0.58169999999999999</v>
      </c>
      <c r="AJ14" s="1">
        <f t="shared" si="13"/>
        <v>58.88</v>
      </c>
      <c r="AK14" s="1">
        <f t="shared" si="14"/>
        <v>1.97</v>
      </c>
      <c r="AL14" s="4" t="str">
        <f t="shared" si="15"/>
        <v>58,88±1,97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0.94630000000000003</v>
      </c>
      <c r="D18">
        <v>0.68030000000000002</v>
      </c>
      <c r="E18">
        <v>0.87829999999999997</v>
      </c>
      <c r="F18">
        <v>0.73809999999999998</v>
      </c>
      <c r="G18">
        <v>0.94550000000000001</v>
      </c>
      <c r="H18">
        <v>0.87829999999999997</v>
      </c>
      <c r="K18" s="7" t="s">
        <v>23</v>
      </c>
      <c r="L18">
        <v>0.96799999999999997</v>
      </c>
      <c r="M18">
        <v>0.69179999999999997</v>
      </c>
      <c r="N18">
        <v>0.85540000000000005</v>
      </c>
      <c r="O18">
        <v>0.74519999999999997</v>
      </c>
      <c r="P18">
        <v>0.95130000000000003</v>
      </c>
      <c r="Q18">
        <v>0.85540000000000005</v>
      </c>
      <c r="T18" s="7" t="s">
        <v>23</v>
      </c>
      <c r="U18">
        <f>H4</f>
        <v>0.91520000000000001</v>
      </c>
      <c r="V18">
        <f>H18</f>
        <v>0.87829999999999997</v>
      </c>
      <c r="W18">
        <f>H32</f>
        <v>0.78800000000000003</v>
      </c>
      <c r="X18">
        <f>Q4</f>
        <v>0.8417</v>
      </c>
      <c r="Y18">
        <f>Q18</f>
        <v>0.85540000000000005</v>
      </c>
      <c r="Z18" s="1">
        <f>ROUND(AVERAGE(U18:Y18)*100,2)</f>
        <v>85.57</v>
      </c>
      <c r="AA18" s="1">
        <f>ROUND(_xlfn.STDEV.S(U18:Y18)*100,2)</f>
        <v>4.7</v>
      </c>
      <c r="AB18" s="4" t="str">
        <f>_xlfn.CONCAT(Z18,"±",AA18)</f>
        <v>85,57±4,7</v>
      </c>
    </row>
    <row r="19" spans="2:28" x14ac:dyDescent="0.3">
      <c r="B19" s="7" t="s">
        <v>24</v>
      </c>
      <c r="C19">
        <v>0.42220000000000002</v>
      </c>
      <c r="D19">
        <v>0.49690000000000001</v>
      </c>
      <c r="E19">
        <v>0.42</v>
      </c>
      <c r="F19">
        <v>0.32290000000000002</v>
      </c>
      <c r="G19">
        <v>0.46439999999999998</v>
      </c>
      <c r="H19">
        <v>0.42</v>
      </c>
      <c r="K19" s="7" t="s">
        <v>24</v>
      </c>
      <c r="L19">
        <v>0.96840000000000004</v>
      </c>
      <c r="M19">
        <v>0.50700000000000001</v>
      </c>
      <c r="N19">
        <v>0.65810000000000002</v>
      </c>
      <c r="O19">
        <v>0.25580000000000003</v>
      </c>
      <c r="P19">
        <v>0.32550000000000001</v>
      </c>
      <c r="Q19">
        <v>0.65810000000000002</v>
      </c>
      <c r="T19" s="7" t="s">
        <v>24</v>
      </c>
      <c r="U19">
        <f t="shared" ref="U19:U28" si="16">H5</f>
        <v>0.65059999999999996</v>
      </c>
      <c r="V19">
        <f t="shared" ref="V19:V28" si="17">H19</f>
        <v>0.42</v>
      </c>
      <c r="W19">
        <f t="shared" ref="W19:W28" si="18">H33</f>
        <v>0.70860000000000001</v>
      </c>
      <c r="X19">
        <f t="shared" ref="X19:X28" si="19">Q5</f>
        <v>0.70989999999999998</v>
      </c>
      <c r="Y19">
        <f t="shared" ref="Y19:Y28" si="20">Q19</f>
        <v>0.65810000000000002</v>
      </c>
      <c r="Z19" s="1">
        <f t="shared" ref="Z19:Z28" si="21">ROUND(AVERAGE(U19:Y19)*100,2)</f>
        <v>62.94</v>
      </c>
      <c r="AA19" s="1">
        <f t="shared" ref="AA19:AA28" si="22">ROUND(_xlfn.STDEV.S(U19:Y19)*100,2)</f>
        <v>12.03</v>
      </c>
      <c r="AB19" s="4" t="str">
        <f t="shared" ref="AB19:AB28" si="23">_xlfn.CONCAT(Z19,"±",ROUND(AA19,2))</f>
        <v>62,94±12,03</v>
      </c>
    </row>
    <row r="20" spans="2:28" x14ac:dyDescent="0.3">
      <c r="B20" s="7" t="s">
        <v>25</v>
      </c>
      <c r="C20">
        <v>0.92300000000000004</v>
      </c>
      <c r="D20">
        <v>0.57820000000000005</v>
      </c>
      <c r="E20">
        <v>0.8579</v>
      </c>
      <c r="F20">
        <v>0.57820000000000005</v>
      </c>
      <c r="G20">
        <v>0.79830000000000001</v>
      </c>
      <c r="H20">
        <v>0.8579</v>
      </c>
      <c r="K20" s="7" t="s">
        <v>25</v>
      </c>
      <c r="L20">
        <v>0.98009999999999997</v>
      </c>
      <c r="M20">
        <v>0.61180000000000001</v>
      </c>
      <c r="N20">
        <v>0.92179999999999995</v>
      </c>
      <c r="O20">
        <v>0.64290000000000003</v>
      </c>
      <c r="P20">
        <v>0.85840000000000005</v>
      </c>
      <c r="Q20">
        <v>0.92179999999999995</v>
      </c>
      <c r="T20" s="7" t="s">
        <v>25</v>
      </c>
      <c r="U20">
        <f t="shared" si="16"/>
        <v>0.88990000000000002</v>
      </c>
      <c r="V20">
        <f t="shared" si="17"/>
        <v>0.8579</v>
      </c>
      <c r="W20">
        <f t="shared" si="18"/>
        <v>0.94450000000000001</v>
      </c>
      <c r="X20">
        <f t="shared" si="19"/>
        <v>0.93559999999999999</v>
      </c>
      <c r="Y20">
        <f t="shared" si="20"/>
        <v>0.92179999999999995</v>
      </c>
      <c r="Z20" s="1">
        <f t="shared" si="21"/>
        <v>90.99</v>
      </c>
      <c r="AA20" s="1">
        <f t="shared" si="22"/>
        <v>3.57</v>
      </c>
      <c r="AB20" s="4" t="str">
        <f t="shared" si="23"/>
        <v>90,99±3,57</v>
      </c>
    </row>
    <row r="21" spans="2:28" x14ac:dyDescent="0.3">
      <c r="B21" s="7" t="s">
        <v>26</v>
      </c>
      <c r="C21">
        <v>0.84830000000000005</v>
      </c>
      <c r="D21">
        <v>0.58809999999999996</v>
      </c>
      <c r="E21">
        <v>0.85009999999999997</v>
      </c>
      <c r="F21">
        <v>0.61570000000000003</v>
      </c>
      <c r="G21">
        <v>0.87629999999999997</v>
      </c>
      <c r="H21">
        <v>0.85009999999999997</v>
      </c>
      <c r="K21" s="7" t="s">
        <v>26</v>
      </c>
      <c r="L21">
        <v>0.99229999999999996</v>
      </c>
      <c r="M21">
        <v>0.66259999999999997</v>
      </c>
      <c r="N21">
        <v>0.96379999999999999</v>
      </c>
      <c r="O21">
        <v>0.72740000000000005</v>
      </c>
      <c r="P21">
        <v>0.9335</v>
      </c>
      <c r="Q21">
        <v>0.96379999999999999</v>
      </c>
      <c r="T21" s="7" t="s">
        <v>26</v>
      </c>
      <c r="U21">
        <f t="shared" si="16"/>
        <v>0.94520000000000004</v>
      </c>
      <c r="V21">
        <f t="shared" si="17"/>
        <v>0.85009999999999997</v>
      </c>
      <c r="W21">
        <f t="shared" si="18"/>
        <v>0.96870000000000001</v>
      </c>
      <c r="X21">
        <f t="shared" si="19"/>
        <v>0.97030000000000005</v>
      </c>
      <c r="Y21">
        <f t="shared" si="20"/>
        <v>0.96379999999999999</v>
      </c>
      <c r="Z21" s="1">
        <f t="shared" si="21"/>
        <v>93.96</v>
      </c>
      <c r="AA21" s="1">
        <f t="shared" si="22"/>
        <v>5.0999999999999996</v>
      </c>
      <c r="AB21" s="4" t="str">
        <f t="shared" si="23"/>
        <v>93,96±5,1</v>
      </c>
    </row>
    <row r="22" spans="2:28" x14ac:dyDescent="0.3">
      <c r="B22" s="7" t="s">
        <v>27</v>
      </c>
      <c r="C22">
        <v>0.82469999999999999</v>
      </c>
      <c r="D22">
        <v>0.57030000000000003</v>
      </c>
      <c r="E22">
        <v>0.78710000000000002</v>
      </c>
      <c r="F22">
        <v>0.57589999999999997</v>
      </c>
      <c r="G22">
        <v>0.81879999999999997</v>
      </c>
      <c r="H22">
        <v>0.78710000000000002</v>
      </c>
      <c r="K22" s="7" t="s">
        <v>27</v>
      </c>
      <c r="L22">
        <v>0.97989999999999999</v>
      </c>
      <c r="M22">
        <v>0.6583</v>
      </c>
      <c r="N22">
        <v>0.93020000000000003</v>
      </c>
      <c r="O22">
        <v>0.71540000000000004</v>
      </c>
      <c r="P22">
        <v>0.91459999999999997</v>
      </c>
      <c r="Q22">
        <v>0.93020000000000003</v>
      </c>
      <c r="T22" s="7" t="s">
        <v>27</v>
      </c>
      <c r="U22">
        <f t="shared" si="16"/>
        <v>0.90310000000000001</v>
      </c>
      <c r="V22">
        <f t="shared" si="17"/>
        <v>0.78710000000000002</v>
      </c>
      <c r="W22">
        <f t="shared" si="18"/>
        <v>0.92410000000000003</v>
      </c>
      <c r="X22">
        <f t="shared" si="19"/>
        <v>0.93479999999999996</v>
      </c>
      <c r="Y22">
        <f t="shared" si="20"/>
        <v>0.93020000000000003</v>
      </c>
      <c r="Z22" s="1">
        <f t="shared" si="21"/>
        <v>89.59</v>
      </c>
      <c r="AA22" s="1">
        <f t="shared" si="22"/>
        <v>6.2</v>
      </c>
      <c r="AB22" s="4" t="str">
        <f t="shared" si="23"/>
        <v>89,59±6,2</v>
      </c>
    </row>
    <row r="23" spans="2:28" x14ac:dyDescent="0.3">
      <c r="B23" s="7" t="s">
        <v>28</v>
      </c>
      <c r="C23">
        <v>0.93969999999999998</v>
      </c>
      <c r="D23">
        <v>0.68179999999999996</v>
      </c>
      <c r="E23">
        <v>0.84930000000000005</v>
      </c>
      <c r="F23">
        <v>0.73440000000000005</v>
      </c>
      <c r="G23">
        <v>0.94450000000000001</v>
      </c>
      <c r="H23">
        <v>0.84930000000000005</v>
      </c>
      <c r="K23" s="7" t="s">
        <v>28</v>
      </c>
      <c r="L23">
        <v>0.9768</v>
      </c>
      <c r="M23">
        <v>0.75509999999999999</v>
      </c>
      <c r="N23">
        <v>0.8619</v>
      </c>
      <c r="O23">
        <v>0.79800000000000004</v>
      </c>
      <c r="P23">
        <v>0.96519999999999995</v>
      </c>
      <c r="Q23">
        <v>0.8619</v>
      </c>
      <c r="T23" s="7" t="s">
        <v>28</v>
      </c>
      <c r="U23">
        <f t="shared" si="16"/>
        <v>0.93640000000000001</v>
      </c>
      <c r="V23">
        <f t="shared" si="17"/>
        <v>0.84930000000000005</v>
      </c>
      <c r="W23">
        <f t="shared" si="18"/>
        <v>0.76839999999999997</v>
      </c>
      <c r="X23">
        <f t="shared" si="19"/>
        <v>0.85589999999999999</v>
      </c>
      <c r="Y23">
        <f t="shared" si="20"/>
        <v>0.8619</v>
      </c>
      <c r="Z23" s="1">
        <f t="shared" si="21"/>
        <v>85.44</v>
      </c>
      <c r="AA23" s="1">
        <f t="shared" si="22"/>
        <v>5.96</v>
      </c>
      <c r="AB23" s="4" t="str">
        <f t="shared" si="23"/>
        <v>85,44±5,96</v>
      </c>
    </row>
    <row r="24" spans="2:28" x14ac:dyDescent="0.3">
      <c r="B24" s="7" t="s">
        <v>29</v>
      </c>
      <c r="C24">
        <v>0.96870000000000001</v>
      </c>
      <c r="D24">
        <v>0.61199999999999999</v>
      </c>
      <c r="E24">
        <v>0.50390000000000001</v>
      </c>
      <c r="F24">
        <v>0.48420000000000002</v>
      </c>
      <c r="G24">
        <v>0.90229999999999999</v>
      </c>
      <c r="H24">
        <v>0.50390000000000001</v>
      </c>
      <c r="K24" s="7" t="s">
        <v>29</v>
      </c>
      <c r="L24">
        <v>0.92210000000000003</v>
      </c>
      <c r="M24">
        <v>0.91149999999999998</v>
      </c>
      <c r="N24">
        <v>0.51249999999999996</v>
      </c>
      <c r="O24">
        <v>0.49969999999999998</v>
      </c>
      <c r="P24">
        <v>0.90559999999999996</v>
      </c>
      <c r="Q24">
        <v>0.51249999999999996</v>
      </c>
      <c r="T24" s="7" t="s">
        <v>29</v>
      </c>
      <c r="U24">
        <f t="shared" si="16"/>
        <v>0.8871</v>
      </c>
      <c r="V24">
        <f t="shared" si="17"/>
        <v>0.50390000000000001</v>
      </c>
      <c r="W24">
        <f t="shared" si="18"/>
        <v>0.50860000000000005</v>
      </c>
      <c r="X24">
        <f t="shared" si="19"/>
        <v>0.52470000000000006</v>
      </c>
      <c r="Y24">
        <f t="shared" si="20"/>
        <v>0.51249999999999996</v>
      </c>
      <c r="Z24" s="1">
        <f t="shared" si="21"/>
        <v>58.74</v>
      </c>
      <c r="AA24" s="1">
        <f t="shared" si="22"/>
        <v>16.77</v>
      </c>
      <c r="AB24" s="4" t="str">
        <f t="shared" si="23"/>
        <v>58,74±16,77</v>
      </c>
    </row>
    <row r="25" spans="2:28" x14ac:dyDescent="0.3">
      <c r="B25" s="7" t="s">
        <v>30</v>
      </c>
      <c r="C25">
        <v>0.87209999999999999</v>
      </c>
      <c r="D25">
        <v>0.49790000000000001</v>
      </c>
      <c r="E25">
        <v>0.49990000000000001</v>
      </c>
      <c r="F25">
        <v>0.48830000000000001</v>
      </c>
      <c r="G25">
        <v>0.94810000000000005</v>
      </c>
      <c r="H25">
        <v>0.49990000000000001</v>
      </c>
      <c r="K25" s="7" t="s">
        <v>30</v>
      </c>
      <c r="L25">
        <v>0.96940000000000004</v>
      </c>
      <c r="M25">
        <v>0.93430000000000002</v>
      </c>
      <c r="N25">
        <v>0.5202</v>
      </c>
      <c r="O25">
        <v>0.52649999999999997</v>
      </c>
      <c r="P25">
        <v>0.9516</v>
      </c>
      <c r="Q25">
        <v>0.5202</v>
      </c>
      <c r="T25" s="7" t="s">
        <v>30</v>
      </c>
      <c r="U25">
        <f t="shared" si="16"/>
        <v>0.80330000000000001</v>
      </c>
      <c r="V25">
        <f t="shared" si="17"/>
        <v>0.49990000000000001</v>
      </c>
      <c r="W25">
        <f t="shared" si="18"/>
        <v>0.51100000000000001</v>
      </c>
      <c r="X25">
        <f t="shared" si="19"/>
        <v>0.53259999999999996</v>
      </c>
      <c r="Y25">
        <f t="shared" si="20"/>
        <v>0.5202</v>
      </c>
      <c r="Z25" s="1">
        <f t="shared" si="21"/>
        <v>57.34</v>
      </c>
      <c r="AA25" s="1">
        <f t="shared" si="22"/>
        <v>12.91</v>
      </c>
      <c r="AB25" s="4" t="str">
        <f t="shared" si="23"/>
        <v>57,34±12,91</v>
      </c>
    </row>
    <row r="26" spans="2:28" x14ac:dyDescent="0.3">
      <c r="B26" s="7" t="s">
        <v>31</v>
      </c>
      <c r="C26">
        <v>0.95789999999999997</v>
      </c>
      <c r="D26">
        <v>0.51849999999999996</v>
      </c>
      <c r="E26">
        <v>0.501</v>
      </c>
      <c r="F26">
        <v>0.4829</v>
      </c>
      <c r="G26">
        <v>0.91269999999999996</v>
      </c>
      <c r="H26">
        <v>0.501</v>
      </c>
      <c r="K26" s="7" t="s">
        <v>31</v>
      </c>
      <c r="L26">
        <v>0.95930000000000004</v>
      </c>
      <c r="M26">
        <v>0.50290000000000001</v>
      </c>
      <c r="N26">
        <v>0.50009999999999999</v>
      </c>
      <c r="O26">
        <v>0.48049999999999998</v>
      </c>
      <c r="P26">
        <v>0.91339999999999999</v>
      </c>
      <c r="Q26">
        <v>0.50009999999999999</v>
      </c>
      <c r="T26" s="7" t="s">
        <v>31</v>
      </c>
      <c r="U26">
        <f t="shared" si="16"/>
        <v>0.69299999999999995</v>
      </c>
      <c r="V26">
        <f t="shared" si="17"/>
        <v>0.501</v>
      </c>
      <c r="W26">
        <f t="shared" si="18"/>
        <v>0.49990000000000001</v>
      </c>
      <c r="X26">
        <f t="shared" si="19"/>
        <v>0.50080000000000002</v>
      </c>
      <c r="Y26">
        <f t="shared" si="20"/>
        <v>0.50009999999999999</v>
      </c>
      <c r="Z26" s="1">
        <f t="shared" si="21"/>
        <v>53.9</v>
      </c>
      <c r="AA26" s="1">
        <f t="shared" si="22"/>
        <v>8.61</v>
      </c>
      <c r="AB26" s="4" t="str">
        <f t="shared" si="23"/>
        <v>53,9±8,61</v>
      </c>
    </row>
    <row r="27" spans="2:28" x14ac:dyDescent="0.3">
      <c r="B27" s="7" t="s">
        <v>32</v>
      </c>
      <c r="C27">
        <v>0.96599999999999997</v>
      </c>
      <c r="D27">
        <v>0.81210000000000004</v>
      </c>
      <c r="E27">
        <v>0.78680000000000005</v>
      </c>
      <c r="F27">
        <v>0.79879999999999995</v>
      </c>
      <c r="G27">
        <v>0.95509999999999995</v>
      </c>
      <c r="H27">
        <v>0.78680000000000005</v>
      </c>
      <c r="K27" s="7" t="s">
        <v>32</v>
      </c>
      <c r="L27">
        <v>0.97609999999999997</v>
      </c>
      <c r="M27">
        <v>0.78690000000000004</v>
      </c>
      <c r="N27">
        <v>0.878</v>
      </c>
      <c r="O27">
        <v>0.82479999999999998</v>
      </c>
      <c r="P27">
        <v>0.95269999999999999</v>
      </c>
      <c r="Q27">
        <v>0.878</v>
      </c>
      <c r="T27" s="7" t="s">
        <v>32</v>
      </c>
      <c r="U27">
        <f t="shared" si="16"/>
        <v>0.75429999999999997</v>
      </c>
      <c r="V27">
        <f t="shared" si="17"/>
        <v>0.78680000000000005</v>
      </c>
      <c r="W27">
        <f t="shared" si="18"/>
        <v>0.79149999999999998</v>
      </c>
      <c r="X27">
        <f t="shared" si="19"/>
        <v>0.84230000000000005</v>
      </c>
      <c r="Y27">
        <f t="shared" si="20"/>
        <v>0.878</v>
      </c>
      <c r="Z27" s="1">
        <f t="shared" si="21"/>
        <v>81.06</v>
      </c>
      <c r="AA27" s="1">
        <f t="shared" si="22"/>
        <v>4.91</v>
      </c>
      <c r="AB27" s="4" t="str">
        <f t="shared" si="23"/>
        <v>81,06±4,91</v>
      </c>
    </row>
    <row r="28" spans="2:28" x14ac:dyDescent="0.3">
      <c r="B28" s="7" t="s">
        <v>34</v>
      </c>
      <c r="C28">
        <v>0.76239999999999997</v>
      </c>
      <c r="D28">
        <v>0.55030000000000001</v>
      </c>
      <c r="E28">
        <v>0.64539999999999997</v>
      </c>
      <c r="F28">
        <v>0.55730000000000002</v>
      </c>
      <c r="G28">
        <v>0.84340000000000004</v>
      </c>
      <c r="H28">
        <v>0.64539999999999997</v>
      </c>
      <c r="K28" s="7" t="s">
        <v>34</v>
      </c>
      <c r="L28">
        <v>0.69689999999999996</v>
      </c>
      <c r="M28">
        <v>0.56689999999999996</v>
      </c>
      <c r="N28">
        <v>0.68910000000000005</v>
      </c>
      <c r="O28">
        <v>0.58169999999999999</v>
      </c>
      <c r="P28">
        <v>0.8548</v>
      </c>
      <c r="Q28">
        <v>0.68910000000000005</v>
      </c>
      <c r="T28" s="7" t="s">
        <v>34</v>
      </c>
      <c r="U28">
        <f t="shared" si="16"/>
        <v>0.80869999999999997</v>
      </c>
      <c r="V28">
        <f t="shared" si="17"/>
        <v>0.64539999999999997</v>
      </c>
      <c r="W28">
        <f t="shared" si="18"/>
        <v>0.67390000000000005</v>
      </c>
      <c r="X28">
        <f t="shared" si="19"/>
        <v>0.69730000000000003</v>
      </c>
      <c r="Y28">
        <f t="shared" si="20"/>
        <v>0.68910000000000005</v>
      </c>
      <c r="Z28" s="1">
        <f t="shared" si="21"/>
        <v>70.290000000000006</v>
      </c>
      <c r="AA28" s="1">
        <f t="shared" si="22"/>
        <v>6.24</v>
      </c>
      <c r="AB28" s="4" t="str">
        <f t="shared" si="23"/>
        <v>70,29±6,24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0.97230000000000005</v>
      </c>
      <c r="D32">
        <v>0.76029999999999998</v>
      </c>
      <c r="E32">
        <v>0.78800000000000003</v>
      </c>
      <c r="F32">
        <v>0.77339999999999998</v>
      </c>
      <c r="G32">
        <v>0.96819999999999995</v>
      </c>
      <c r="H32">
        <v>0.78800000000000003</v>
      </c>
      <c r="T32" s="7" t="s">
        <v>23</v>
      </c>
      <c r="U32">
        <f>E4</f>
        <v>0.91520000000000001</v>
      </c>
      <c r="V32">
        <f>E18</f>
        <v>0.87829999999999997</v>
      </c>
      <c r="W32">
        <f>E32</f>
        <v>0.78800000000000003</v>
      </c>
      <c r="X32">
        <f>N4</f>
        <v>0.8417</v>
      </c>
      <c r="Y32">
        <f>N18</f>
        <v>0.85540000000000005</v>
      </c>
      <c r="Z32" s="1">
        <f>ROUND(AVERAGE(U32:Y32)*100,2)</f>
        <v>85.57</v>
      </c>
      <c r="AA32" s="1">
        <f>ROUND(_xlfn.STDEV.S(U32:Y32)*100,2)</f>
        <v>4.7</v>
      </c>
      <c r="AB32" s="4" t="str">
        <f>_xlfn.CONCAT(Z32,"±",AA32)</f>
        <v>85,57±4,7</v>
      </c>
    </row>
    <row r="33" spans="2:28" x14ac:dyDescent="0.3">
      <c r="B33" s="7" t="s">
        <v>24</v>
      </c>
      <c r="C33">
        <v>0.96150000000000002</v>
      </c>
      <c r="D33">
        <v>0.50829999999999997</v>
      </c>
      <c r="E33">
        <v>0.70860000000000001</v>
      </c>
      <c r="F33">
        <v>0.31340000000000001</v>
      </c>
      <c r="G33">
        <v>0.42809999999999998</v>
      </c>
      <c r="H33">
        <v>0.70860000000000001</v>
      </c>
      <c r="T33" s="7" t="s">
        <v>24</v>
      </c>
      <c r="U33">
        <f t="shared" ref="U33:U42" si="24">E5</f>
        <v>0.65059999999999996</v>
      </c>
      <c r="V33">
        <f t="shared" ref="V33:V42" si="25">E19</f>
        <v>0.42</v>
      </c>
      <c r="W33">
        <f t="shared" ref="W33:W42" si="26">E33</f>
        <v>0.70860000000000001</v>
      </c>
      <c r="X33">
        <f t="shared" ref="X33:X42" si="27">N5</f>
        <v>0.70989999999999998</v>
      </c>
      <c r="Y33">
        <f t="shared" ref="Y33:Y42" si="28">N19</f>
        <v>0.65810000000000002</v>
      </c>
      <c r="Z33" s="1">
        <f t="shared" ref="Z33:Z42" si="29">ROUND(AVERAGE(U33:Y33)*100,2)</f>
        <v>62.94</v>
      </c>
      <c r="AA33" s="1">
        <f t="shared" ref="AA33:AA42" si="30">ROUND(_xlfn.STDEV.S(U33:Y33)*100,2)</f>
        <v>12.03</v>
      </c>
      <c r="AB33" s="4" t="str">
        <f t="shared" ref="AB33:AB42" si="31">_xlfn.CONCAT(Z33,"±",AA33)</f>
        <v>62,94±12,03</v>
      </c>
    </row>
    <row r="34" spans="2:28" x14ac:dyDescent="0.3">
      <c r="B34" s="7" t="s">
        <v>25</v>
      </c>
      <c r="C34">
        <v>0.98440000000000005</v>
      </c>
      <c r="D34">
        <v>0.66</v>
      </c>
      <c r="E34">
        <v>0.94450000000000001</v>
      </c>
      <c r="F34">
        <v>0.71819999999999995</v>
      </c>
      <c r="G34">
        <v>0.91400000000000003</v>
      </c>
      <c r="H34">
        <v>0.94450000000000001</v>
      </c>
      <c r="T34" s="7" t="s">
        <v>25</v>
      </c>
      <c r="U34">
        <f t="shared" si="24"/>
        <v>0.88990000000000002</v>
      </c>
      <c r="V34">
        <f t="shared" si="25"/>
        <v>0.8579</v>
      </c>
      <c r="W34">
        <f t="shared" si="26"/>
        <v>0.94450000000000001</v>
      </c>
      <c r="X34">
        <f t="shared" si="27"/>
        <v>0.93559999999999999</v>
      </c>
      <c r="Y34">
        <f t="shared" si="28"/>
        <v>0.92179999999999995</v>
      </c>
      <c r="Z34" s="1">
        <f t="shared" si="29"/>
        <v>90.99</v>
      </c>
      <c r="AA34" s="1">
        <f t="shared" si="30"/>
        <v>3.57</v>
      </c>
      <c r="AB34" s="4" t="str">
        <f t="shared" si="31"/>
        <v>90,99±3,57</v>
      </c>
    </row>
    <row r="35" spans="2:28" x14ac:dyDescent="0.3">
      <c r="B35" s="7" t="s">
        <v>26</v>
      </c>
      <c r="C35">
        <v>0.99339999999999995</v>
      </c>
      <c r="D35">
        <v>0.745</v>
      </c>
      <c r="E35">
        <v>0.96870000000000001</v>
      </c>
      <c r="F35">
        <v>0.81740000000000002</v>
      </c>
      <c r="G35">
        <v>0.9667</v>
      </c>
      <c r="H35">
        <v>0.96870000000000001</v>
      </c>
      <c r="T35" s="7" t="s">
        <v>26</v>
      </c>
      <c r="U35">
        <f t="shared" si="24"/>
        <v>0.94520000000000004</v>
      </c>
      <c r="V35">
        <f t="shared" si="25"/>
        <v>0.85009999999999997</v>
      </c>
      <c r="W35">
        <f t="shared" si="26"/>
        <v>0.96870000000000001</v>
      </c>
      <c r="X35">
        <f t="shared" si="27"/>
        <v>0.97030000000000005</v>
      </c>
      <c r="Y35">
        <f t="shared" si="28"/>
        <v>0.96379999999999999</v>
      </c>
      <c r="Z35" s="1">
        <f t="shared" si="29"/>
        <v>93.96</v>
      </c>
      <c r="AA35" s="1">
        <f t="shared" si="30"/>
        <v>5.0999999999999996</v>
      </c>
      <c r="AB35" s="4" t="str">
        <f t="shared" si="31"/>
        <v>93,96±5,1</v>
      </c>
    </row>
    <row r="36" spans="2:28" x14ac:dyDescent="0.3">
      <c r="B36" s="7" t="s">
        <v>27</v>
      </c>
      <c r="C36">
        <v>0.98360000000000003</v>
      </c>
      <c r="D36">
        <v>0.75009999999999999</v>
      </c>
      <c r="E36">
        <v>0.92410000000000003</v>
      </c>
      <c r="F36">
        <v>0.81100000000000005</v>
      </c>
      <c r="G36">
        <v>0.95960000000000001</v>
      </c>
      <c r="H36">
        <v>0.92410000000000003</v>
      </c>
      <c r="T36" s="7" t="s">
        <v>27</v>
      </c>
      <c r="U36">
        <f t="shared" si="24"/>
        <v>0.90310000000000001</v>
      </c>
      <c r="V36">
        <f t="shared" si="25"/>
        <v>0.78710000000000002</v>
      </c>
      <c r="W36">
        <f t="shared" si="26"/>
        <v>0.92410000000000003</v>
      </c>
      <c r="X36">
        <f t="shared" si="27"/>
        <v>0.93479999999999996</v>
      </c>
      <c r="Y36">
        <f t="shared" si="28"/>
        <v>0.93020000000000003</v>
      </c>
      <c r="Z36" s="1">
        <f t="shared" si="29"/>
        <v>89.59</v>
      </c>
      <c r="AA36" s="1">
        <f t="shared" si="30"/>
        <v>6.2</v>
      </c>
      <c r="AB36" s="4" t="str">
        <f t="shared" si="31"/>
        <v>89,59±6,2</v>
      </c>
    </row>
    <row r="37" spans="2:28" x14ac:dyDescent="0.3">
      <c r="B37" s="7" t="s">
        <v>28</v>
      </c>
      <c r="C37">
        <v>0.98109999999999997</v>
      </c>
      <c r="D37">
        <v>0.81969999999999998</v>
      </c>
      <c r="E37">
        <v>0.76839999999999997</v>
      </c>
      <c r="F37">
        <v>0.79159999999999997</v>
      </c>
      <c r="G37">
        <v>0.97270000000000001</v>
      </c>
      <c r="H37">
        <v>0.76839999999999997</v>
      </c>
      <c r="T37" s="7" t="s">
        <v>28</v>
      </c>
      <c r="U37">
        <f t="shared" si="24"/>
        <v>0.93640000000000001</v>
      </c>
      <c r="V37">
        <f t="shared" si="25"/>
        <v>0.84930000000000005</v>
      </c>
      <c r="W37">
        <f t="shared" si="26"/>
        <v>0.76839999999999997</v>
      </c>
      <c r="X37">
        <f t="shared" si="27"/>
        <v>0.85589999999999999</v>
      </c>
      <c r="Y37">
        <f t="shared" si="28"/>
        <v>0.8619</v>
      </c>
      <c r="Z37" s="1">
        <f t="shared" si="29"/>
        <v>85.44</v>
      </c>
      <c r="AA37" s="1">
        <f t="shared" si="30"/>
        <v>5.96</v>
      </c>
      <c r="AB37" s="4" t="str">
        <f t="shared" si="31"/>
        <v>85,44±5,96</v>
      </c>
    </row>
    <row r="38" spans="2:28" x14ac:dyDescent="0.3">
      <c r="B38" s="7" t="s">
        <v>29</v>
      </c>
      <c r="C38">
        <v>0.96960000000000002</v>
      </c>
      <c r="D38">
        <v>0.92430000000000001</v>
      </c>
      <c r="E38">
        <v>0.50860000000000005</v>
      </c>
      <c r="F38">
        <v>0.4919</v>
      </c>
      <c r="G38">
        <v>0.90490000000000004</v>
      </c>
      <c r="H38">
        <v>0.50860000000000005</v>
      </c>
      <c r="T38" s="7" t="s">
        <v>29</v>
      </c>
      <c r="U38">
        <f t="shared" si="24"/>
        <v>0.8871</v>
      </c>
      <c r="V38">
        <f t="shared" si="25"/>
        <v>0.50390000000000001</v>
      </c>
      <c r="W38">
        <f t="shared" si="26"/>
        <v>0.50860000000000005</v>
      </c>
      <c r="X38">
        <f t="shared" si="27"/>
        <v>0.52470000000000006</v>
      </c>
      <c r="Y38">
        <f t="shared" si="28"/>
        <v>0.51249999999999996</v>
      </c>
      <c r="Z38" s="1">
        <f t="shared" si="29"/>
        <v>58.74</v>
      </c>
      <c r="AA38" s="1">
        <f t="shared" si="30"/>
        <v>16.77</v>
      </c>
      <c r="AB38" s="4" t="str">
        <f t="shared" si="31"/>
        <v>58,74±16,77</v>
      </c>
    </row>
    <row r="39" spans="2:28" x14ac:dyDescent="0.3">
      <c r="B39" s="7" t="s">
        <v>30</v>
      </c>
      <c r="C39">
        <v>0.97950000000000004</v>
      </c>
      <c r="D39">
        <v>0.96970000000000001</v>
      </c>
      <c r="E39">
        <v>0.51100000000000001</v>
      </c>
      <c r="F39">
        <v>0.50900000000000001</v>
      </c>
      <c r="G39">
        <v>0.95079999999999998</v>
      </c>
      <c r="H39">
        <v>0.51100000000000001</v>
      </c>
      <c r="T39" s="7" t="s">
        <v>30</v>
      </c>
      <c r="U39">
        <f t="shared" si="24"/>
        <v>0.80330000000000001</v>
      </c>
      <c r="V39">
        <f t="shared" si="25"/>
        <v>0.49990000000000001</v>
      </c>
      <c r="W39">
        <f t="shared" si="26"/>
        <v>0.51100000000000001</v>
      </c>
      <c r="X39">
        <f t="shared" si="27"/>
        <v>0.53259999999999996</v>
      </c>
      <c r="Y39">
        <f t="shared" si="28"/>
        <v>0.5202</v>
      </c>
      <c r="Z39" s="1">
        <f t="shared" si="29"/>
        <v>57.34</v>
      </c>
      <c r="AA39" s="1">
        <f t="shared" si="30"/>
        <v>12.91</v>
      </c>
      <c r="AB39" s="4" t="str">
        <f t="shared" si="31"/>
        <v>57,34±12,91</v>
      </c>
    </row>
    <row r="40" spans="2:28" x14ac:dyDescent="0.3">
      <c r="B40" s="7" t="s">
        <v>31</v>
      </c>
      <c r="C40">
        <v>0.9728</v>
      </c>
      <c r="D40">
        <v>0.498</v>
      </c>
      <c r="E40">
        <v>0.49990000000000001</v>
      </c>
      <c r="F40">
        <v>0.4798</v>
      </c>
      <c r="G40">
        <v>0.91379999999999995</v>
      </c>
      <c r="H40">
        <v>0.49990000000000001</v>
      </c>
      <c r="T40" s="7" t="s">
        <v>31</v>
      </c>
      <c r="U40">
        <f t="shared" si="24"/>
        <v>0.69299999999999995</v>
      </c>
      <c r="V40">
        <f t="shared" si="25"/>
        <v>0.501</v>
      </c>
      <c r="W40">
        <f t="shared" si="26"/>
        <v>0.49990000000000001</v>
      </c>
      <c r="X40">
        <f t="shared" si="27"/>
        <v>0.50080000000000002</v>
      </c>
      <c r="Y40">
        <f t="shared" si="28"/>
        <v>0.50009999999999999</v>
      </c>
      <c r="Z40" s="1">
        <f t="shared" si="29"/>
        <v>53.9</v>
      </c>
      <c r="AA40" s="1">
        <f t="shared" si="30"/>
        <v>8.61</v>
      </c>
      <c r="AB40" s="4" t="str">
        <f t="shared" si="31"/>
        <v>53,9±8,61</v>
      </c>
    </row>
    <row r="41" spans="2:28" x14ac:dyDescent="0.3">
      <c r="B41" s="7" t="s">
        <v>32</v>
      </c>
      <c r="C41">
        <v>0.97809999999999997</v>
      </c>
      <c r="D41">
        <v>0.84260000000000002</v>
      </c>
      <c r="E41">
        <v>0.79149999999999998</v>
      </c>
      <c r="F41">
        <v>0.81459999999999999</v>
      </c>
      <c r="G41">
        <v>0.96009999999999995</v>
      </c>
      <c r="H41">
        <v>0.79149999999999998</v>
      </c>
      <c r="T41" s="7" t="s">
        <v>32</v>
      </c>
      <c r="U41">
        <f t="shared" si="24"/>
        <v>0.75429999999999997</v>
      </c>
      <c r="V41">
        <f t="shared" si="25"/>
        <v>0.78680000000000005</v>
      </c>
      <c r="W41">
        <f t="shared" si="26"/>
        <v>0.79149999999999998</v>
      </c>
      <c r="X41">
        <f t="shared" si="27"/>
        <v>0.84230000000000005</v>
      </c>
      <c r="Y41">
        <f t="shared" si="28"/>
        <v>0.878</v>
      </c>
      <c r="Z41" s="1">
        <f t="shared" si="29"/>
        <v>81.06</v>
      </c>
      <c r="AA41" s="1">
        <f t="shared" si="30"/>
        <v>4.91</v>
      </c>
      <c r="AB41" s="4" t="str">
        <f t="shared" si="31"/>
        <v>81,06±4,91</v>
      </c>
    </row>
    <row r="42" spans="2:28" x14ac:dyDescent="0.3">
      <c r="B42" s="7" t="s">
        <v>34</v>
      </c>
      <c r="C42">
        <v>0.78129999999999999</v>
      </c>
      <c r="D42">
        <v>0.57830000000000004</v>
      </c>
      <c r="E42">
        <v>0.67390000000000005</v>
      </c>
      <c r="F42">
        <v>0.59940000000000004</v>
      </c>
      <c r="G42">
        <v>0.88470000000000004</v>
      </c>
      <c r="H42">
        <v>0.67390000000000005</v>
      </c>
      <c r="T42" s="7" t="s">
        <v>34</v>
      </c>
      <c r="U42">
        <f t="shared" si="24"/>
        <v>0.80869999999999997</v>
      </c>
      <c r="V42">
        <f t="shared" si="25"/>
        <v>0.64539999999999997</v>
      </c>
      <c r="W42">
        <f t="shared" si="26"/>
        <v>0.67390000000000005</v>
      </c>
      <c r="X42">
        <f t="shared" si="27"/>
        <v>0.69730000000000003</v>
      </c>
      <c r="Y42">
        <f t="shared" si="28"/>
        <v>0.68910000000000005</v>
      </c>
      <c r="Z42" s="1">
        <f t="shared" si="29"/>
        <v>70.290000000000006</v>
      </c>
      <c r="AA42" s="1">
        <f t="shared" si="30"/>
        <v>6.24</v>
      </c>
      <c r="AB42" s="4" t="str">
        <f t="shared" si="31"/>
        <v>70,29±6,24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932A-1E50-4937-9D14-52BA54F2B590}">
  <dimension ref="B3:AL42"/>
  <sheetViews>
    <sheetView topLeftCell="M1" zoomScale="87" workbookViewId="0">
      <selection activeCell="AL4" sqref="AL4:AL14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0.96340000000000003</v>
      </c>
      <c r="D4">
        <v>0.74180000000000001</v>
      </c>
      <c r="E4">
        <v>0.72009999999999996</v>
      </c>
      <c r="F4">
        <v>0.73040000000000005</v>
      </c>
      <c r="G4">
        <v>0.9657</v>
      </c>
      <c r="H4">
        <v>0.72009999999999996</v>
      </c>
      <c r="K4" s="7" t="s">
        <v>23</v>
      </c>
      <c r="L4">
        <v>0.92059999999999997</v>
      </c>
      <c r="M4">
        <v>0.60980000000000001</v>
      </c>
      <c r="N4">
        <v>0.87970000000000004</v>
      </c>
      <c r="O4">
        <v>0.6492</v>
      </c>
      <c r="P4">
        <v>0.89239999999999997</v>
      </c>
      <c r="Q4">
        <v>0.87970000000000004</v>
      </c>
      <c r="T4" s="7" t="s">
        <v>23</v>
      </c>
      <c r="U4">
        <f t="shared" ref="U4:U14" si="0">C4</f>
        <v>0.96340000000000003</v>
      </c>
      <c r="V4">
        <f t="shared" ref="V4:V14" si="1">C18</f>
        <v>0.93889999999999996</v>
      </c>
      <c r="W4">
        <f t="shared" ref="W4:W14" si="2">C32</f>
        <v>0.97230000000000005</v>
      </c>
      <c r="X4">
        <f t="shared" ref="X4:X14" si="3">L4</f>
        <v>0.92059999999999997</v>
      </c>
      <c r="Y4">
        <f t="shared" ref="Y4:Y14" si="4">L18</f>
        <v>0.97289999999999999</v>
      </c>
      <c r="Z4" s="1">
        <f>ROUND(AVERAGE(U4:Y4)*100,2)</f>
        <v>95.36</v>
      </c>
      <c r="AA4" s="1">
        <f>ROUND(_xlfn.STDEV.S(U4:Y4)*100,2)</f>
        <v>2.2999999999999998</v>
      </c>
      <c r="AB4" s="4" t="str">
        <f>_xlfn.CONCAT(Z4,"±",AA4)</f>
        <v>95,36±2,3</v>
      </c>
      <c r="AD4" s="7" t="s">
        <v>23</v>
      </c>
      <c r="AE4">
        <f>F4</f>
        <v>0.73040000000000005</v>
      </c>
      <c r="AF4">
        <f>F18</f>
        <v>0.71009999999999995</v>
      </c>
      <c r="AG4">
        <f>F32</f>
        <v>0.77890000000000004</v>
      </c>
      <c r="AH4">
        <f>O4</f>
        <v>0.6492</v>
      </c>
      <c r="AI4">
        <f>O18</f>
        <v>0.75529999999999997</v>
      </c>
      <c r="AJ4" s="1">
        <f>ROUND(AVERAGE(AE4:AI4)*100,2)</f>
        <v>72.48</v>
      </c>
      <c r="AK4" s="1">
        <f>ROUND(_xlfn.STDEV.S(AE4:AI4)*100,2)</f>
        <v>4.95</v>
      </c>
      <c r="AL4" s="4" t="str">
        <f>_xlfn.CONCAT(AJ4,"±",AK4)</f>
        <v>72,48±4,95</v>
      </c>
    </row>
    <row r="5" spans="2:38" x14ac:dyDescent="0.3">
      <c r="B5" s="7" t="s">
        <v>24</v>
      </c>
      <c r="C5">
        <v>0.9637</v>
      </c>
      <c r="D5">
        <v>0.5081</v>
      </c>
      <c r="E5">
        <v>0.70509999999999995</v>
      </c>
      <c r="F5">
        <v>0.31269999999999998</v>
      </c>
      <c r="G5">
        <v>0.42699999999999999</v>
      </c>
      <c r="H5">
        <v>0.70509999999999995</v>
      </c>
      <c r="K5" s="7" t="s">
        <v>24</v>
      </c>
      <c r="L5">
        <v>0.92879999999999996</v>
      </c>
      <c r="M5">
        <v>0.5071</v>
      </c>
      <c r="N5">
        <v>0.65959999999999996</v>
      </c>
      <c r="O5">
        <v>0.25900000000000001</v>
      </c>
      <c r="P5">
        <v>0.33090000000000003</v>
      </c>
      <c r="Q5">
        <v>0.65959999999999996</v>
      </c>
      <c r="T5" s="7" t="s">
        <v>24</v>
      </c>
      <c r="U5">
        <f t="shared" si="0"/>
        <v>0.9637</v>
      </c>
      <c r="V5">
        <f t="shared" si="1"/>
        <v>0.69450000000000001</v>
      </c>
      <c r="W5">
        <f t="shared" si="2"/>
        <v>0.95430000000000004</v>
      </c>
      <c r="X5">
        <f t="shared" si="3"/>
        <v>0.92879999999999996</v>
      </c>
      <c r="Y5">
        <f t="shared" si="4"/>
        <v>0.9536</v>
      </c>
      <c r="Z5" s="1">
        <f t="shared" ref="Z5:Z14" si="5">ROUND(AVERAGE(U5:Y5)*100,2)</f>
        <v>89.9</v>
      </c>
      <c r="AA5" s="1">
        <f t="shared" ref="AA5:AA14" si="6">ROUND(_xlfn.STDEV.S(U5:Y5)*100,2)</f>
        <v>11.5</v>
      </c>
      <c r="AB5" s="4" t="str">
        <f t="shared" ref="AB5:AB14" si="7">_xlfn.CONCAT(Z5,"±",ROUND(AA5,2))</f>
        <v>89,9±11,5</v>
      </c>
      <c r="AD5" s="7" t="s">
        <v>24</v>
      </c>
      <c r="AE5">
        <f t="shared" ref="AE5:AE14" si="8">F5</f>
        <v>0.31269999999999998</v>
      </c>
      <c r="AF5">
        <f t="shared" ref="AF5:AF14" si="9">F19</f>
        <v>0.38240000000000002</v>
      </c>
      <c r="AG5">
        <f t="shared" ref="AG5:AG14" si="10">F33</f>
        <v>0.30359999999999998</v>
      </c>
      <c r="AH5">
        <f t="shared" ref="AH5:AH14" si="11">O5</f>
        <v>0.25900000000000001</v>
      </c>
      <c r="AI5">
        <f t="shared" ref="AI5:AI14" si="12">O19</f>
        <v>0.26040000000000002</v>
      </c>
      <c r="AJ5" s="1">
        <f t="shared" ref="AJ5:AJ14" si="13">ROUND(AVERAGE(AE5:AI5)*100,2)</f>
        <v>30.36</v>
      </c>
      <c r="AK5" s="1">
        <f t="shared" ref="AK5:AK14" si="14">ROUND(_xlfn.STDEV.S(AE5:AI5)*100,2)</f>
        <v>5.04</v>
      </c>
      <c r="AL5" s="4" t="str">
        <f t="shared" ref="AL5:AL14" si="15">_xlfn.CONCAT(AJ5,"±",ROUND(AK5,2))</f>
        <v>30,36±5,04</v>
      </c>
    </row>
    <row r="6" spans="2:38" x14ac:dyDescent="0.3">
      <c r="B6" s="7" t="s">
        <v>25</v>
      </c>
      <c r="C6">
        <v>0.97430000000000005</v>
      </c>
      <c r="D6">
        <v>0.65739999999999998</v>
      </c>
      <c r="E6">
        <v>0.93059999999999998</v>
      </c>
      <c r="F6">
        <v>0.71419999999999995</v>
      </c>
      <c r="G6">
        <v>0.91379999999999995</v>
      </c>
      <c r="H6">
        <v>0.93059999999999998</v>
      </c>
      <c r="K6" s="7" t="s">
        <v>25</v>
      </c>
      <c r="L6">
        <v>0.97060000000000002</v>
      </c>
      <c r="M6">
        <v>0.56359999999999999</v>
      </c>
      <c r="N6">
        <v>0.85129999999999995</v>
      </c>
      <c r="O6">
        <v>0.52759999999999996</v>
      </c>
      <c r="P6">
        <v>0.71989999999999998</v>
      </c>
      <c r="Q6">
        <v>0.85129999999999995</v>
      </c>
      <c r="T6" s="7" t="s">
        <v>25</v>
      </c>
      <c r="U6">
        <f t="shared" si="0"/>
        <v>0.97430000000000005</v>
      </c>
      <c r="V6">
        <f t="shared" si="1"/>
        <v>0.88900000000000001</v>
      </c>
      <c r="W6">
        <f t="shared" si="2"/>
        <v>0.98580000000000001</v>
      </c>
      <c r="X6">
        <f t="shared" si="3"/>
        <v>0.97060000000000002</v>
      </c>
      <c r="Y6">
        <f t="shared" si="4"/>
        <v>0.98280000000000001</v>
      </c>
      <c r="Z6" s="1">
        <f t="shared" si="5"/>
        <v>96.05</v>
      </c>
      <c r="AA6" s="1">
        <f t="shared" si="6"/>
        <v>4.04</v>
      </c>
      <c r="AB6" s="4" t="str">
        <f t="shared" si="7"/>
        <v>96,05±4,04</v>
      </c>
      <c r="AD6" s="7" t="s">
        <v>25</v>
      </c>
      <c r="AE6">
        <f t="shared" si="8"/>
        <v>0.71419999999999995</v>
      </c>
      <c r="AF6">
        <f t="shared" si="9"/>
        <v>0.55300000000000005</v>
      </c>
      <c r="AG6">
        <f t="shared" si="10"/>
        <v>0.72509999999999997</v>
      </c>
      <c r="AH6">
        <f t="shared" si="11"/>
        <v>0.52759999999999996</v>
      </c>
      <c r="AI6">
        <f t="shared" si="12"/>
        <v>0.61339999999999995</v>
      </c>
      <c r="AJ6" s="1">
        <f t="shared" si="13"/>
        <v>62.67</v>
      </c>
      <c r="AK6" s="1">
        <f t="shared" si="14"/>
        <v>9.0500000000000007</v>
      </c>
      <c r="AL6" s="4" t="str">
        <f t="shared" si="15"/>
        <v>62,67±9,05</v>
      </c>
    </row>
    <row r="7" spans="2:38" x14ac:dyDescent="0.3">
      <c r="B7" s="7" t="s">
        <v>26</v>
      </c>
      <c r="C7">
        <v>0.98960000000000004</v>
      </c>
      <c r="D7">
        <v>0.75849999999999995</v>
      </c>
      <c r="E7">
        <v>0.93530000000000002</v>
      </c>
      <c r="F7">
        <v>0.82169999999999999</v>
      </c>
      <c r="G7">
        <v>0.97009999999999996</v>
      </c>
      <c r="H7">
        <v>0.93530000000000002</v>
      </c>
      <c r="K7" s="7" t="s">
        <v>26</v>
      </c>
      <c r="L7">
        <v>0.9627</v>
      </c>
      <c r="M7">
        <v>0.57330000000000003</v>
      </c>
      <c r="N7">
        <v>0.89149999999999996</v>
      </c>
      <c r="O7">
        <v>0.57699999999999996</v>
      </c>
      <c r="P7">
        <v>0.81969999999999998</v>
      </c>
      <c r="Q7">
        <v>0.89149999999999996</v>
      </c>
      <c r="T7" s="7" t="s">
        <v>26</v>
      </c>
      <c r="U7">
        <f t="shared" si="0"/>
        <v>0.98960000000000004</v>
      </c>
      <c r="V7">
        <f t="shared" si="1"/>
        <v>0.87350000000000005</v>
      </c>
      <c r="W7">
        <f t="shared" si="2"/>
        <v>0.99299999999999999</v>
      </c>
      <c r="X7">
        <f t="shared" si="3"/>
        <v>0.9627</v>
      </c>
      <c r="Y7">
        <f t="shared" si="4"/>
        <v>0.99280000000000002</v>
      </c>
      <c r="Z7" s="1">
        <f t="shared" si="5"/>
        <v>96.23</v>
      </c>
      <c r="AA7" s="1">
        <f t="shared" si="6"/>
        <v>5.12</v>
      </c>
      <c r="AB7" s="4" t="str">
        <f t="shared" si="7"/>
        <v>96,23±5,12</v>
      </c>
      <c r="AD7" s="7" t="s">
        <v>26</v>
      </c>
      <c r="AE7">
        <f t="shared" si="8"/>
        <v>0.82169999999999999</v>
      </c>
      <c r="AF7">
        <f t="shared" si="9"/>
        <v>0.61429999999999996</v>
      </c>
      <c r="AG7">
        <f t="shared" si="10"/>
        <v>0.82479999999999998</v>
      </c>
      <c r="AH7">
        <f t="shared" si="11"/>
        <v>0.57699999999999996</v>
      </c>
      <c r="AI7">
        <f t="shared" si="12"/>
        <v>0.69769999999999999</v>
      </c>
      <c r="AJ7" s="1">
        <f t="shared" si="13"/>
        <v>70.709999999999994</v>
      </c>
      <c r="AK7" s="1">
        <f t="shared" si="14"/>
        <v>11.47</v>
      </c>
      <c r="AL7" s="4" t="str">
        <f t="shared" si="15"/>
        <v>70,71±11,47</v>
      </c>
    </row>
    <row r="8" spans="2:38" x14ac:dyDescent="0.3">
      <c r="B8" s="7" t="s">
        <v>27</v>
      </c>
      <c r="C8">
        <v>0.97460000000000002</v>
      </c>
      <c r="D8">
        <v>0.72860000000000003</v>
      </c>
      <c r="E8">
        <v>0.89759999999999995</v>
      </c>
      <c r="F8">
        <v>0.7863</v>
      </c>
      <c r="G8">
        <v>0.95350000000000001</v>
      </c>
      <c r="H8">
        <v>0.89759999999999995</v>
      </c>
      <c r="K8" s="7" t="s">
        <v>27</v>
      </c>
      <c r="L8">
        <v>0.82740000000000002</v>
      </c>
      <c r="M8">
        <v>0.54790000000000005</v>
      </c>
      <c r="N8">
        <v>0.76690000000000003</v>
      </c>
      <c r="O8">
        <v>0.50229999999999997</v>
      </c>
      <c r="P8">
        <v>0.70109999999999995</v>
      </c>
      <c r="Q8">
        <v>0.76690000000000003</v>
      </c>
      <c r="T8" s="7" t="s">
        <v>27</v>
      </c>
      <c r="U8">
        <f t="shared" si="0"/>
        <v>0.97460000000000002</v>
      </c>
      <c r="V8">
        <f t="shared" si="1"/>
        <v>0.86009999999999998</v>
      </c>
      <c r="W8">
        <f t="shared" si="2"/>
        <v>0.98329999999999995</v>
      </c>
      <c r="X8">
        <f t="shared" si="3"/>
        <v>0.82740000000000002</v>
      </c>
      <c r="Y8">
        <f t="shared" si="4"/>
        <v>0.98119999999999996</v>
      </c>
      <c r="Z8" s="1">
        <f t="shared" si="5"/>
        <v>92.53</v>
      </c>
      <c r="AA8" s="1">
        <f t="shared" si="6"/>
        <v>7.54</v>
      </c>
      <c r="AB8" s="4" t="str">
        <f t="shared" si="7"/>
        <v>92,53±7,54</v>
      </c>
      <c r="AD8" s="7" t="s">
        <v>27</v>
      </c>
      <c r="AE8">
        <f t="shared" si="8"/>
        <v>0.7863</v>
      </c>
      <c r="AF8">
        <f t="shared" si="9"/>
        <v>0.58030000000000004</v>
      </c>
      <c r="AG8">
        <f t="shared" si="10"/>
        <v>0.80669999999999997</v>
      </c>
      <c r="AH8">
        <f t="shared" si="11"/>
        <v>0.50229999999999997</v>
      </c>
      <c r="AI8">
        <f t="shared" si="12"/>
        <v>0.68400000000000005</v>
      </c>
      <c r="AJ8" s="1">
        <f t="shared" si="13"/>
        <v>67.19</v>
      </c>
      <c r="AK8" s="1">
        <f t="shared" si="14"/>
        <v>13.09</v>
      </c>
      <c r="AL8" s="4" t="str">
        <f t="shared" si="15"/>
        <v>67,19±13,09</v>
      </c>
    </row>
    <row r="9" spans="2:38" x14ac:dyDescent="0.3">
      <c r="B9" s="7" t="s">
        <v>28</v>
      </c>
      <c r="C9">
        <v>0.9768</v>
      </c>
      <c r="D9">
        <v>0.77</v>
      </c>
      <c r="E9">
        <v>0.8004</v>
      </c>
      <c r="F9">
        <v>0.7843</v>
      </c>
      <c r="G9">
        <v>0.96760000000000002</v>
      </c>
      <c r="H9">
        <v>0.8004</v>
      </c>
      <c r="K9" s="7" t="s">
        <v>28</v>
      </c>
      <c r="L9">
        <v>0.96819999999999995</v>
      </c>
      <c r="M9">
        <v>0.57230000000000003</v>
      </c>
      <c r="N9">
        <v>0.88119999999999998</v>
      </c>
      <c r="O9">
        <v>0.56420000000000003</v>
      </c>
      <c r="P9">
        <v>0.78590000000000004</v>
      </c>
      <c r="Q9">
        <v>0.88119999999999998</v>
      </c>
      <c r="T9" s="7" t="s">
        <v>28</v>
      </c>
      <c r="U9">
        <f t="shared" si="0"/>
        <v>0.9768</v>
      </c>
      <c r="V9">
        <f t="shared" si="1"/>
        <v>0.92420000000000002</v>
      </c>
      <c r="W9">
        <f t="shared" si="2"/>
        <v>0.98529999999999995</v>
      </c>
      <c r="X9">
        <f t="shared" si="3"/>
        <v>0.96819999999999995</v>
      </c>
      <c r="Y9">
        <f t="shared" si="4"/>
        <v>0.98240000000000005</v>
      </c>
      <c r="Z9" s="1">
        <f t="shared" si="5"/>
        <v>96.74</v>
      </c>
      <c r="AA9" s="1">
        <f t="shared" si="6"/>
        <v>2.5</v>
      </c>
      <c r="AB9" s="4" t="str">
        <f t="shared" si="7"/>
        <v>96,74±2,5</v>
      </c>
      <c r="AD9" s="7" t="s">
        <v>28</v>
      </c>
      <c r="AE9">
        <f t="shared" si="8"/>
        <v>0.7843</v>
      </c>
      <c r="AF9">
        <f t="shared" si="9"/>
        <v>0.70479999999999998</v>
      </c>
      <c r="AG9">
        <f t="shared" si="10"/>
        <v>0.82069999999999999</v>
      </c>
      <c r="AH9">
        <f t="shared" si="11"/>
        <v>0.56420000000000003</v>
      </c>
      <c r="AI9">
        <f t="shared" si="12"/>
        <v>0.78820000000000001</v>
      </c>
      <c r="AJ9" s="1">
        <f t="shared" si="13"/>
        <v>73.239999999999995</v>
      </c>
      <c r="AK9" s="1">
        <f t="shared" si="14"/>
        <v>10.33</v>
      </c>
      <c r="AL9" s="4" t="str">
        <f t="shared" si="15"/>
        <v>73,24±10,33</v>
      </c>
    </row>
    <row r="10" spans="2:38" x14ac:dyDescent="0.3">
      <c r="B10" s="7" t="s">
        <v>29</v>
      </c>
      <c r="C10">
        <v>0.94120000000000004</v>
      </c>
      <c r="D10">
        <v>0.90080000000000005</v>
      </c>
      <c r="E10">
        <v>0.54920000000000002</v>
      </c>
      <c r="F10">
        <v>0.56630000000000003</v>
      </c>
      <c r="G10">
        <v>0.91180000000000005</v>
      </c>
      <c r="H10">
        <v>0.54920000000000002</v>
      </c>
      <c r="K10" s="7" t="s">
        <v>29</v>
      </c>
      <c r="L10">
        <v>0.90069999999999995</v>
      </c>
      <c r="M10">
        <v>0.52910000000000001</v>
      </c>
      <c r="N10">
        <v>0.50229999999999997</v>
      </c>
      <c r="O10">
        <v>9.5799999999999996E-2</v>
      </c>
      <c r="P10">
        <v>0.1031</v>
      </c>
      <c r="Q10">
        <v>0.50229999999999997</v>
      </c>
      <c r="T10" s="7" t="s">
        <v>29</v>
      </c>
      <c r="U10">
        <f t="shared" si="0"/>
        <v>0.94120000000000004</v>
      </c>
      <c r="V10">
        <f t="shared" si="1"/>
        <v>0.97960000000000003</v>
      </c>
      <c r="W10">
        <f t="shared" si="2"/>
        <v>0.9768</v>
      </c>
      <c r="X10">
        <f t="shared" si="3"/>
        <v>0.90069999999999995</v>
      </c>
      <c r="Y10">
        <f t="shared" si="4"/>
        <v>0.96409999999999996</v>
      </c>
      <c r="Z10" s="1">
        <f t="shared" si="5"/>
        <v>95.25</v>
      </c>
      <c r="AA10" s="1">
        <f t="shared" si="6"/>
        <v>3.27</v>
      </c>
      <c r="AB10" s="4" t="str">
        <f t="shared" si="7"/>
        <v>95,25±3,27</v>
      </c>
      <c r="AD10" s="7" t="s">
        <v>29</v>
      </c>
      <c r="AE10">
        <f t="shared" si="8"/>
        <v>0.56630000000000003</v>
      </c>
      <c r="AF10">
        <f t="shared" si="9"/>
        <v>0.52290000000000003</v>
      </c>
      <c r="AG10">
        <f t="shared" si="10"/>
        <v>0.49409999999999998</v>
      </c>
      <c r="AH10">
        <f t="shared" si="11"/>
        <v>9.5799999999999996E-2</v>
      </c>
      <c r="AI10">
        <f t="shared" si="12"/>
        <v>0.51939999999999997</v>
      </c>
      <c r="AJ10" s="1">
        <f t="shared" si="13"/>
        <v>43.97</v>
      </c>
      <c r="AK10" s="1">
        <f t="shared" si="14"/>
        <v>19.399999999999999</v>
      </c>
      <c r="AL10" s="4" t="str">
        <f t="shared" si="15"/>
        <v>43,97±19,4</v>
      </c>
    </row>
    <row r="11" spans="2:38" x14ac:dyDescent="0.3">
      <c r="B11" s="7" t="s">
        <v>30</v>
      </c>
      <c r="C11">
        <v>0.97360000000000002</v>
      </c>
      <c r="D11">
        <v>0.85529999999999995</v>
      </c>
      <c r="E11">
        <v>0.58260000000000001</v>
      </c>
      <c r="F11">
        <v>0.62590000000000001</v>
      </c>
      <c r="G11">
        <v>0.95540000000000003</v>
      </c>
      <c r="H11">
        <v>0.58260000000000001</v>
      </c>
      <c r="K11" s="7" t="s">
        <v>30</v>
      </c>
      <c r="L11">
        <v>0.93730000000000002</v>
      </c>
      <c r="M11">
        <v>0.50680000000000003</v>
      </c>
      <c r="N11">
        <v>0.501</v>
      </c>
      <c r="O11">
        <v>5.4800000000000001E-2</v>
      </c>
      <c r="P11">
        <v>5.6599999999999998E-2</v>
      </c>
      <c r="Q11">
        <v>0.501</v>
      </c>
      <c r="T11" s="7" t="s">
        <v>30</v>
      </c>
      <c r="U11">
        <f t="shared" si="0"/>
        <v>0.97360000000000002</v>
      </c>
      <c r="V11">
        <f t="shared" si="1"/>
        <v>0.96209999999999996</v>
      </c>
      <c r="W11">
        <f t="shared" si="2"/>
        <v>0.9829</v>
      </c>
      <c r="X11">
        <f t="shared" si="3"/>
        <v>0.93730000000000002</v>
      </c>
      <c r="Y11">
        <f t="shared" si="4"/>
        <v>0.98089999999999999</v>
      </c>
      <c r="Z11" s="1">
        <f t="shared" si="5"/>
        <v>96.74</v>
      </c>
      <c r="AA11" s="1">
        <f t="shared" si="6"/>
        <v>1.87</v>
      </c>
      <c r="AB11" s="4" t="str">
        <f t="shared" si="7"/>
        <v>96,74±1,87</v>
      </c>
      <c r="AD11" s="7" t="s">
        <v>30</v>
      </c>
      <c r="AE11">
        <f t="shared" si="8"/>
        <v>0.62590000000000001</v>
      </c>
      <c r="AF11">
        <f t="shared" si="9"/>
        <v>0.82320000000000004</v>
      </c>
      <c r="AG11">
        <f t="shared" si="10"/>
        <v>0.51929999999999998</v>
      </c>
      <c r="AH11">
        <f t="shared" si="11"/>
        <v>5.4800000000000001E-2</v>
      </c>
      <c r="AI11">
        <f t="shared" si="12"/>
        <v>0.55579999999999996</v>
      </c>
      <c r="AJ11" s="1">
        <f t="shared" si="13"/>
        <v>51.58</v>
      </c>
      <c r="AK11" s="1">
        <f t="shared" si="14"/>
        <v>28.32</v>
      </c>
      <c r="AL11" s="4" t="str">
        <f t="shared" si="15"/>
        <v>51,58±28,32</v>
      </c>
    </row>
    <row r="12" spans="2:38" x14ac:dyDescent="0.3">
      <c r="B12" s="7" t="s">
        <v>31</v>
      </c>
      <c r="C12">
        <v>0.94740000000000002</v>
      </c>
      <c r="D12">
        <v>0.54420000000000002</v>
      </c>
      <c r="E12">
        <v>0.50239999999999996</v>
      </c>
      <c r="F12">
        <v>0.48549999999999999</v>
      </c>
      <c r="G12">
        <v>0.91310000000000002</v>
      </c>
      <c r="H12">
        <v>0.50239999999999996</v>
      </c>
      <c r="K12" s="7" t="s">
        <v>31</v>
      </c>
      <c r="L12">
        <v>0.85019999999999996</v>
      </c>
      <c r="M12">
        <v>0.51780000000000004</v>
      </c>
      <c r="N12">
        <v>0.50160000000000005</v>
      </c>
      <c r="O12">
        <v>8.5199999999999998E-2</v>
      </c>
      <c r="P12">
        <v>9.06E-2</v>
      </c>
      <c r="Q12">
        <v>0.50160000000000005</v>
      </c>
      <c r="T12" s="7" t="s">
        <v>31</v>
      </c>
      <c r="U12">
        <f t="shared" si="0"/>
        <v>0.94740000000000002</v>
      </c>
      <c r="V12">
        <f t="shared" si="1"/>
        <v>0.96909999999999996</v>
      </c>
      <c r="W12">
        <f t="shared" si="2"/>
        <v>0.97330000000000005</v>
      </c>
      <c r="X12">
        <f t="shared" si="3"/>
        <v>0.85019999999999996</v>
      </c>
      <c r="Y12">
        <f t="shared" si="4"/>
        <v>0.96519999999999995</v>
      </c>
      <c r="Z12" s="1">
        <f t="shared" si="5"/>
        <v>94.1</v>
      </c>
      <c r="AA12" s="1">
        <f t="shared" si="6"/>
        <v>5.17</v>
      </c>
      <c r="AB12" s="4" t="str">
        <f t="shared" si="7"/>
        <v>94,1±5,17</v>
      </c>
      <c r="AD12" s="7" t="s">
        <v>31</v>
      </c>
      <c r="AE12">
        <f t="shared" si="8"/>
        <v>0.48549999999999999</v>
      </c>
      <c r="AF12">
        <f t="shared" si="9"/>
        <v>8.6499999999999994E-2</v>
      </c>
      <c r="AG12">
        <f t="shared" si="10"/>
        <v>0.47989999999999999</v>
      </c>
      <c r="AH12">
        <f t="shared" si="11"/>
        <v>8.5199999999999998E-2</v>
      </c>
      <c r="AI12">
        <f t="shared" si="12"/>
        <v>0.48170000000000002</v>
      </c>
      <c r="AJ12" s="1">
        <f t="shared" si="13"/>
        <v>32.380000000000003</v>
      </c>
      <c r="AK12" s="1">
        <f t="shared" si="14"/>
        <v>21.72</v>
      </c>
      <c r="AL12" s="4" t="str">
        <f t="shared" si="15"/>
        <v>32,38±21,72</v>
      </c>
    </row>
    <row r="13" spans="2:38" x14ac:dyDescent="0.3">
      <c r="B13" s="7" t="s">
        <v>32</v>
      </c>
      <c r="C13">
        <v>0.96240000000000003</v>
      </c>
      <c r="D13">
        <v>0.79700000000000004</v>
      </c>
      <c r="E13">
        <v>0.67320000000000002</v>
      </c>
      <c r="F13">
        <v>0.71599999999999997</v>
      </c>
      <c r="G13">
        <v>0.94750000000000001</v>
      </c>
      <c r="H13">
        <v>0.67320000000000002</v>
      </c>
      <c r="K13" s="7" t="s">
        <v>32</v>
      </c>
      <c r="L13">
        <v>0.89049999999999996</v>
      </c>
      <c r="M13">
        <v>0.65559999999999996</v>
      </c>
      <c r="N13">
        <v>0.83730000000000004</v>
      </c>
      <c r="O13">
        <v>0.69889999999999997</v>
      </c>
      <c r="P13">
        <v>0.88690000000000002</v>
      </c>
      <c r="Q13">
        <v>0.83730000000000004</v>
      </c>
      <c r="T13" s="7" t="s">
        <v>32</v>
      </c>
      <c r="U13">
        <f t="shared" si="0"/>
        <v>0.96240000000000003</v>
      </c>
      <c r="V13">
        <f t="shared" si="1"/>
        <v>0.95</v>
      </c>
      <c r="W13">
        <f t="shared" si="2"/>
        <v>0.97860000000000003</v>
      </c>
      <c r="X13">
        <f t="shared" si="3"/>
        <v>0.89049999999999996</v>
      </c>
      <c r="Y13">
        <f t="shared" si="4"/>
        <v>0.97719999999999996</v>
      </c>
      <c r="Z13" s="1">
        <f t="shared" si="5"/>
        <v>95.17</v>
      </c>
      <c r="AA13" s="1">
        <f t="shared" si="6"/>
        <v>3.62</v>
      </c>
      <c r="AB13" s="4" t="str">
        <f t="shared" si="7"/>
        <v>95,17±3,62</v>
      </c>
      <c r="AD13" s="7" t="s">
        <v>32</v>
      </c>
      <c r="AE13">
        <f t="shared" si="8"/>
        <v>0.71599999999999997</v>
      </c>
      <c r="AF13">
        <f t="shared" si="9"/>
        <v>0.7581</v>
      </c>
      <c r="AG13">
        <f t="shared" si="10"/>
        <v>0.75790000000000002</v>
      </c>
      <c r="AH13">
        <f t="shared" si="11"/>
        <v>0.69889999999999997</v>
      </c>
      <c r="AI13">
        <f t="shared" si="12"/>
        <v>0.82130000000000003</v>
      </c>
      <c r="AJ13" s="1">
        <f t="shared" si="13"/>
        <v>75.040000000000006</v>
      </c>
      <c r="AK13" s="1">
        <f t="shared" si="14"/>
        <v>4.74</v>
      </c>
      <c r="AL13" s="4" t="str">
        <f t="shared" si="15"/>
        <v>75,04±4,74</v>
      </c>
    </row>
    <row r="14" spans="2:38" x14ac:dyDescent="0.3">
      <c r="B14" s="7" t="s">
        <v>34</v>
      </c>
      <c r="C14">
        <v>0.879</v>
      </c>
      <c r="D14">
        <v>0.57609999999999995</v>
      </c>
      <c r="E14">
        <v>0.67010000000000003</v>
      </c>
      <c r="F14">
        <v>0.59640000000000004</v>
      </c>
      <c r="G14">
        <v>0.88319999999999999</v>
      </c>
      <c r="H14">
        <v>0.67010000000000003</v>
      </c>
      <c r="K14" s="7" t="s">
        <v>34</v>
      </c>
      <c r="L14">
        <v>0.86599999999999999</v>
      </c>
      <c r="M14">
        <v>0.54210000000000003</v>
      </c>
      <c r="N14">
        <v>0.73870000000000002</v>
      </c>
      <c r="O14">
        <v>0.4284</v>
      </c>
      <c r="P14">
        <v>0.55169999999999997</v>
      </c>
      <c r="Q14">
        <v>0.73870000000000002</v>
      </c>
      <c r="T14" s="7" t="s">
        <v>34</v>
      </c>
      <c r="U14">
        <f t="shared" si="0"/>
        <v>0.879</v>
      </c>
      <c r="V14">
        <f t="shared" si="1"/>
        <v>0.86580000000000001</v>
      </c>
      <c r="W14">
        <f t="shared" si="2"/>
        <v>0.82489999999999997</v>
      </c>
      <c r="X14">
        <f t="shared" si="3"/>
        <v>0.86599999999999999</v>
      </c>
      <c r="Y14">
        <f t="shared" si="4"/>
        <v>0.78490000000000004</v>
      </c>
      <c r="Z14" s="1">
        <f t="shared" si="5"/>
        <v>84.41</v>
      </c>
      <c r="AA14" s="1">
        <f t="shared" si="6"/>
        <v>3.89</v>
      </c>
      <c r="AB14" s="4" t="str">
        <f t="shared" si="7"/>
        <v>84,41±3,89</v>
      </c>
      <c r="AD14" s="7" t="s">
        <v>34</v>
      </c>
      <c r="AE14">
        <f t="shared" si="8"/>
        <v>0.59640000000000004</v>
      </c>
      <c r="AF14">
        <f t="shared" si="9"/>
        <v>0.54959999999999998</v>
      </c>
      <c r="AG14">
        <f t="shared" si="10"/>
        <v>0.59599999999999997</v>
      </c>
      <c r="AH14">
        <f t="shared" si="11"/>
        <v>0.4284</v>
      </c>
      <c r="AI14">
        <f t="shared" si="12"/>
        <v>0.58079999999999998</v>
      </c>
      <c r="AJ14" s="1">
        <f t="shared" si="13"/>
        <v>55.02</v>
      </c>
      <c r="AK14" s="1">
        <f t="shared" si="14"/>
        <v>7.07</v>
      </c>
      <c r="AL14" s="4" t="str">
        <f t="shared" si="15"/>
        <v>55,02±7,07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0.93889999999999996</v>
      </c>
      <c r="D18">
        <v>0.65459999999999996</v>
      </c>
      <c r="E18">
        <v>0.87790000000000001</v>
      </c>
      <c r="F18">
        <v>0.71009999999999995</v>
      </c>
      <c r="G18">
        <v>0.93259999999999998</v>
      </c>
      <c r="H18">
        <v>0.87790000000000001</v>
      </c>
      <c r="K18" s="7" t="s">
        <v>23</v>
      </c>
      <c r="L18">
        <v>0.97289999999999999</v>
      </c>
      <c r="M18">
        <v>0.69810000000000005</v>
      </c>
      <c r="N18">
        <v>0.87680000000000002</v>
      </c>
      <c r="O18">
        <v>0.75529999999999997</v>
      </c>
      <c r="P18">
        <v>0.95240000000000002</v>
      </c>
      <c r="Q18">
        <v>0.87680000000000002</v>
      </c>
      <c r="T18" s="7" t="s">
        <v>23</v>
      </c>
      <c r="U18">
        <f>H4</f>
        <v>0.72009999999999996</v>
      </c>
      <c r="V18">
        <f>H18</f>
        <v>0.87790000000000001</v>
      </c>
      <c r="W18">
        <f>H32</f>
        <v>0.7772</v>
      </c>
      <c r="X18">
        <f>Q4</f>
        <v>0.87970000000000004</v>
      </c>
      <c r="Y18">
        <f>Q18</f>
        <v>0.87680000000000002</v>
      </c>
      <c r="Z18" s="1">
        <f>ROUND(AVERAGE(U18:Y18)*100,2)</f>
        <v>82.63</v>
      </c>
      <c r="AA18" s="1">
        <f>ROUND(_xlfn.STDEV.S(U18:Y18)*100,2)</f>
        <v>7.37</v>
      </c>
      <c r="AB18" s="4" t="str">
        <f>_xlfn.CONCAT(Z18,"±",AA18)</f>
        <v>82,63±7,37</v>
      </c>
    </row>
    <row r="19" spans="2:28" x14ac:dyDescent="0.3">
      <c r="B19" s="7" t="s">
        <v>24</v>
      </c>
      <c r="C19">
        <v>0.69450000000000001</v>
      </c>
      <c r="D19">
        <v>0.50490000000000002</v>
      </c>
      <c r="E19">
        <v>0.62360000000000004</v>
      </c>
      <c r="F19">
        <v>0.38240000000000002</v>
      </c>
      <c r="G19">
        <v>0.58330000000000004</v>
      </c>
      <c r="H19">
        <v>0.62360000000000004</v>
      </c>
      <c r="K19" s="7" t="s">
        <v>24</v>
      </c>
      <c r="L19">
        <v>0.9536</v>
      </c>
      <c r="M19">
        <v>0.50719999999999998</v>
      </c>
      <c r="N19">
        <v>0.66249999999999998</v>
      </c>
      <c r="O19">
        <v>0.26040000000000002</v>
      </c>
      <c r="P19">
        <v>0.3332</v>
      </c>
      <c r="Q19">
        <v>0.66249999999999998</v>
      </c>
      <c r="T19" s="7" t="s">
        <v>24</v>
      </c>
      <c r="U19">
        <f t="shared" ref="U19:U28" si="16">H5</f>
        <v>0.70509999999999995</v>
      </c>
      <c r="V19">
        <f t="shared" ref="V19:V28" si="17">H19</f>
        <v>0.62360000000000004</v>
      </c>
      <c r="W19">
        <f t="shared" ref="W19:W28" si="18">H33</f>
        <v>0.70020000000000004</v>
      </c>
      <c r="X19">
        <f t="shared" ref="X19:X28" si="19">Q5</f>
        <v>0.65959999999999996</v>
      </c>
      <c r="Y19">
        <f t="shared" ref="Y19:Y28" si="20">Q19</f>
        <v>0.66249999999999998</v>
      </c>
      <c r="Z19" s="1">
        <f t="shared" ref="Z19:Z28" si="21">ROUND(AVERAGE(U19:Y19)*100,2)</f>
        <v>67.02</v>
      </c>
      <c r="AA19" s="1">
        <f t="shared" ref="AA19:AA28" si="22">ROUND(_xlfn.STDEV.S(U19:Y19)*100,2)</f>
        <v>3.34</v>
      </c>
      <c r="AB19" s="4" t="str">
        <f t="shared" ref="AB19:AB28" si="23">_xlfn.CONCAT(Z19,"±",ROUND(AA19,2))</f>
        <v>67,02±3,34</v>
      </c>
    </row>
    <row r="20" spans="2:28" x14ac:dyDescent="0.3">
      <c r="B20" s="7" t="s">
        <v>25</v>
      </c>
      <c r="C20">
        <v>0.88900000000000001</v>
      </c>
      <c r="D20">
        <v>0.56710000000000005</v>
      </c>
      <c r="E20">
        <v>0.8296</v>
      </c>
      <c r="F20">
        <v>0.55300000000000005</v>
      </c>
      <c r="G20">
        <v>0.76929999999999998</v>
      </c>
      <c r="H20">
        <v>0.8296</v>
      </c>
      <c r="K20" s="7" t="s">
        <v>25</v>
      </c>
      <c r="L20">
        <v>0.98280000000000001</v>
      </c>
      <c r="M20">
        <v>0.5968</v>
      </c>
      <c r="N20">
        <v>0.90859999999999996</v>
      </c>
      <c r="O20">
        <v>0.61339999999999995</v>
      </c>
      <c r="P20">
        <v>0.82940000000000003</v>
      </c>
      <c r="Q20">
        <v>0.90859999999999996</v>
      </c>
      <c r="T20" s="7" t="s">
        <v>25</v>
      </c>
      <c r="U20">
        <f t="shared" si="16"/>
        <v>0.93059999999999998</v>
      </c>
      <c r="V20">
        <f t="shared" si="17"/>
        <v>0.8296</v>
      </c>
      <c r="W20">
        <f t="shared" si="18"/>
        <v>0.94679999999999997</v>
      </c>
      <c r="X20">
        <f t="shared" si="19"/>
        <v>0.85129999999999995</v>
      </c>
      <c r="Y20">
        <f t="shared" si="20"/>
        <v>0.90859999999999996</v>
      </c>
      <c r="Z20" s="1">
        <f t="shared" si="21"/>
        <v>89.34</v>
      </c>
      <c r="AA20" s="1">
        <f t="shared" si="22"/>
        <v>5.08</v>
      </c>
      <c r="AB20" s="4" t="str">
        <f t="shared" si="23"/>
        <v>89,34±5,08</v>
      </c>
    </row>
    <row r="21" spans="2:28" x14ac:dyDescent="0.3">
      <c r="B21" s="7" t="s">
        <v>26</v>
      </c>
      <c r="C21">
        <v>0.87350000000000005</v>
      </c>
      <c r="D21">
        <v>0.58799999999999997</v>
      </c>
      <c r="E21">
        <v>0.86250000000000004</v>
      </c>
      <c r="F21">
        <v>0.61429999999999996</v>
      </c>
      <c r="G21">
        <v>0.87170000000000003</v>
      </c>
      <c r="H21">
        <v>0.86250000000000004</v>
      </c>
      <c r="K21" s="7" t="s">
        <v>26</v>
      </c>
      <c r="L21">
        <v>0.99280000000000002</v>
      </c>
      <c r="M21">
        <v>0.64080000000000004</v>
      </c>
      <c r="N21">
        <v>0.95740000000000003</v>
      </c>
      <c r="O21">
        <v>0.69769999999999999</v>
      </c>
      <c r="P21">
        <v>0.91810000000000003</v>
      </c>
      <c r="Q21">
        <v>0.95740000000000003</v>
      </c>
      <c r="T21" s="7" t="s">
        <v>26</v>
      </c>
      <c r="U21">
        <f t="shared" si="16"/>
        <v>0.93530000000000002</v>
      </c>
      <c r="V21">
        <f t="shared" si="17"/>
        <v>0.86250000000000004</v>
      </c>
      <c r="W21">
        <f t="shared" si="18"/>
        <v>0.96560000000000001</v>
      </c>
      <c r="X21">
        <f t="shared" si="19"/>
        <v>0.89149999999999996</v>
      </c>
      <c r="Y21">
        <f t="shared" si="20"/>
        <v>0.95740000000000003</v>
      </c>
      <c r="Z21" s="1">
        <f t="shared" si="21"/>
        <v>92.25</v>
      </c>
      <c r="AA21" s="1">
        <f t="shared" si="22"/>
        <v>4.42</v>
      </c>
      <c r="AB21" s="4" t="str">
        <f t="shared" si="23"/>
        <v>92,25±4,42</v>
      </c>
    </row>
    <row r="22" spans="2:28" x14ac:dyDescent="0.3">
      <c r="B22" s="7" t="s">
        <v>27</v>
      </c>
      <c r="C22">
        <v>0.86009999999999998</v>
      </c>
      <c r="D22">
        <v>0.57509999999999994</v>
      </c>
      <c r="E22">
        <v>0.81810000000000005</v>
      </c>
      <c r="F22">
        <v>0.58030000000000004</v>
      </c>
      <c r="G22">
        <v>0.81410000000000005</v>
      </c>
      <c r="H22">
        <v>0.81810000000000005</v>
      </c>
      <c r="K22" s="7" t="s">
        <v>27</v>
      </c>
      <c r="L22">
        <v>0.98119999999999996</v>
      </c>
      <c r="M22">
        <v>0.63619999999999999</v>
      </c>
      <c r="N22">
        <v>0.92979999999999996</v>
      </c>
      <c r="O22">
        <v>0.68400000000000005</v>
      </c>
      <c r="P22">
        <v>0.89290000000000003</v>
      </c>
      <c r="Q22">
        <v>0.92979999999999996</v>
      </c>
      <c r="T22" s="7" t="s">
        <v>27</v>
      </c>
      <c r="U22">
        <f t="shared" si="16"/>
        <v>0.89759999999999995</v>
      </c>
      <c r="V22">
        <f t="shared" si="17"/>
        <v>0.81810000000000005</v>
      </c>
      <c r="W22">
        <f t="shared" si="18"/>
        <v>0.9254</v>
      </c>
      <c r="X22">
        <f t="shared" si="19"/>
        <v>0.76690000000000003</v>
      </c>
      <c r="Y22">
        <f t="shared" si="20"/>
        <v>0.92979999999999996</v>
      </c>
      <c r="Z22" s="1">
        <f t="shared" si="21"/>
        <v>86.76</v>
      </c>
      <c r="AA22" s="1">
        <f t="shared" si="22"/>
        <v>7.19</v>
      </c>
      <c r="AB22" s="4" t="str">
        <f t="shared" si="23"/>
        <v>86,76±7,19</v>
      </c>
    </row>
    <row r="23" spans="2:28" x14ac:dyDescent="0.3">
      <c r="B23" s="7" t="s">
        <v>28</v>
      </c>
      <c r="C23">
        <v>0.92420000000000002</v>
      </c>
      <c r="D23">
        <v>0.65149999999999997</v>
      </c>
      <c r="E23">
        <v>0.86880000000000002</v>
      </c>
      <c r="F23">
        <v>0.70479999999999998</v>
      </c>
      <c r="G23">
        <v>0.92689999999999995</v>
      </c>
      <c r="H23">
        <v>0.86880000000000002</v>
      </c>
      <c r="K23" s="7" t="s">
        <v>28</v>
      </c>
      <c r="L23">
        <v>0.98240000000000005</v>
      </c>
      <c r="M23">
        <v>0.7248</v>
      </c>
      <c r="N23">
        <v>0.91990000000000005</v>
      </c>
      <c r="O23">
        <v>0.78820000000000001</v>
      </c>
      <c r="P23">
        <v>0.95660000000000001</v>
      </c>
      <c r="Q23">
        <v>0.91990000000000005</v>
      </c>
      <c r="T23" s="7" t="s">
        <v>28</v>
      </c>
      <c r="U23">
        <f t="shared" si="16"/>
        <v>0.8004</v>
      </c>
      <c r="V23">
        <f t="shared" si="17"/>
        <v>0.86880000000000002</v>
      </c>
      <c r="W23">
        <f t="shared" si="18"/>
        <v>0.81289999999999996</v>
      </c>
      <c r="X23">
        <f t="shared" si="19"/>
        <v>0.88119999999999998</v>
      </c>
      <c r="Y23">
        <f t="shared" si="20"/>
        <v>0.91990000000000005</v>
      </c>
      <c r="Z23" s="1">
        <f t="shared" si="21"/>
        <v>85.66</v>
      </c>
      <c r="AA23" s="1">
        <f t="shared" si="22"/>
        <v>4.96</v>
      </c>
      <c r="AB23" s="4" t="str">
        <f t="shared" si="23"/>
        <v>85,66±4,96</v>
      </c>
    </row>
    <row r="24" spans="2:28" x14ac:dyDescent="0.3">
      <c r="B24" s="7" t="s">
        <v>29</v>
      </c>
      <c r="C24">
        <v>0.97960000000000003</v>
      </c>
      <c r="D24">
        <v>0.5978</v>
      </c>
      <c r="E24">
        <v>0.77990000000000004</v>
      </c>
      <c r="F24">
        <v>0.52290000000000003</v>
      </c>
      <c r="G24">
        <v>0.60309999999999997</v>
      </c>
      <c r="H24">
        <v>0.77990000000000004</v>
      </c>
      <c r="K24" s="7" t="s">
        <v>29</v>
      </c>
      <c r="L24">
        <v>0.96409999999999996</v>
      </c>
      <c r="M24">
        <v>0.92359999999999998</v>
      </c>
      <c r="N24">
        <v>0.52280000000000004</v>
      </c>
      <c r="O24">
        <v>0.51939999999999997</v>
      </c>
      <c r="P24">
        <v>0.90749999999999997</v>
      </c>
      <c r="Q24">
        <v>0.52280000000000004</v>
      </c>
      <c r="T24" s="7" t="s">
        <v>29</v>
      </c>
      <c r="U24">
        <f t="shared" si="16"/>
        <v>0.54920000000000002</v>
      </c>
      <c r="V24">
        <f t="shared" si="17"/>
        <v>0.77990000000000004</v>
      </c>
      <c r="W24">
        <f t="shared" si="18"/>
        <v>0.50970000000000004</v>
      </c>
      <c r="X24">
        <f t="shared" si="19"/>
        <v>0.50229999999999997</v>
      </c>
      <c r="Y24">
        <f t="shared" si="20"/>
        <v>0.52280000000000004</v>
      </c>
      <c r="Z24" s="1">
        <f t="shared" si="21"/>
        <v>57.28</v>
      </c>
      <c r="AA24" s="1">
        <f t="shared" si="22"/>
        <v>11.72</v>
      </c>
      <c r="AB24" s="4" t="str">
        <f t="shared" si="23"/>
        <v>57,28±11,72</v>
      </c>
    </row>
    <row r="25" spans="2:28" x14ac:dyDescent="0.3">
      <c r="B25" s="7" t="s">
        <v>30</v>
      </c>
      <c r="C25">
        <v>0.96209999999999996</v>
      </c>
      <c r="D25">
        <v>0.83040000000000003</v>
      </c>
      <c r="E25">
        <v>0.81630000000000003</v>
      </c>
      <c r="F25">
        <v>0.82320000000000004</v>
      </c>
      <c r="G25">
        <v>0.96689999999999998</v>
      </c>
      <c r="H25">
        <v>0.81630000000000003</v>
      </c>
      <c r="K25" s="7" t="s">
        <v>30</v>
      </c>
      <c r="L25">
        <v>0.98089999999999999</v>
      </c>
      <c r="M25">
        <v>0.93359999999999999</v>
      </c>
      <c r="N25">
        <v>0.53639999999999999</v>
      </c>
      <c r="O25">
        <v>0.55579999999999996</v>
      </c>
      <c r="P25">
        <v>0.95309999999999995</v>
      </c>
      <c r="Q25">
        <v>0.53639999999999999</v>
      </c>
      <c r="T25" s="7" t="s">
        <v>30</v>
      </c>
      <c r="U25">
        <f t="shared" si="16"/>
        <v>0.58260000000000001</v>
      </c>
      <c r="V25">
        <f t="shared" si="17"/>
        <v>0.81630000000000003</v>
      </c>
      <c r="W25">
        <f t="shared" si="18"/>
        <v>0.51639999999999997</v>
      </c>
      <c r="X25">
        <f t="shared" si="19"/>
        <v>0.501</v>
      </c>
      <c r="Y25">
        <f t="shared" si="20"/>
        <v>0.53639999999999999</v>
      </c>
      <c r="Z25" s="1">
        <f t="shared" si="21"/>
        <v>59.05</v>
      </c>
      <c r="AA25" s="1">
        <f t="shared" si="22"/>
        <v>12.99</v>
      </c>
      <c r="AB25" s="4" t="str">
        <f t="shared" si="23"/>
        <v>59,05±12,99</v>
      </c>
    </row>
    <row r="26" spans="2:28" x14ac:dyDescent="0.3">
      <c r="B26" s="7" t="s">
        <v>31</v>
      </c>
      <c r="C26">
        <v>0.96909999999999996</v>
      </c>
      <c r="D26">
        <v>0.52900000000000003</v>
      </c>
      <c r="E26">
        <v>0.503</v>
      </c>
      <c r="F26">
        <v>8.6499999999999994E-2</v>
      </c>
      <c r="G26">
        <v>9.1800000000000007E-2</v>
      </c>
      <c r="H26">
        <v>0.503</v>
      </c>
      <c r="K26" s="7" t="s">
        <v>31</v>
      </c>
      <c r="L26">
        <v>0.96519999999999995</v>
      </c>
      <c r="M26">
        <v>0.51619999999999999</v>
      </c>
      <c r="N26">
        <v>0.50070000000000003</v>
      </c>
      <c r="O26">
        <v>0.48170000000000002</v>
      </c>
      <c r="P26">
        <v>0.91339999999999999</v>
      </c>
      <c r="Q26">
        <v>0.50070000000000003</v>
      </c>
      <c r="T26" s="7" t="s">
        <v>31</v>
      </c>
      <c r="U26">
        <f t="shared" si="16"/>
        <v>0.50239999999999996</v>
      </c>
      <c r="V26">
        <f t="shared" si="17"/>
        <v>0.503</v>
      </c>
      <c r="W26">
        <f t="shared" si="18"/>
        <v>0.49990000000000001</v>
      </c>
      <c r="X26">
        <f t="shared" si="19"/>
        <v>0.50160000000000005</v>
      </c>
      <c r="Y26">
        <f t="shared" si="20"/>
        <v>0.50070000000000003</v>
      </c>
      <c r="Z26" s="1">
        <f t="shared" si="21"/>
        <v>50.15</v>
      </c>
      <c r="AA26" s="1">
        <f t="shared" si="22"/>
        <v>0.13</v>
      </c>
      <c r="AB26" s="4" t="str">
        <f t="shared" si="23"/>
        <v>50,15±0,13</v>
      </c>
    </row>
    <row r="27" spans="2:28" x14ac:dyDescent="0.3">
      <c r="B27" s="7" t="s">
        <v>32</v>
      </c>
      <c r="C27">
        <v>0.95</v>
      </c>
      <c r="D27">
        <v>0.79530000000000001</v>
      </c>
      <c r="E27">
        <v>0.73029999999999995</v>
      </c>
      <c r="F27">
        <v>0.7581</v>
      </c>
      <c r="G27">
        <v>0.94989999999999997</v>
      </c>
      <c r="H27">
        <v>0.73029999999999995</v>
      </c>
      <c r="K27" s="7" t="s">
        <v>32</v>
      </c>
      <c r="L27">
        <v>0.97719999999999996</v>
      </c>
      <c r="M27">
        <v>0.77070000000000005</v>
      </c>
      <c r="N27">
        <v>0.90539999999999998</v>
      </c>
      <c r="O27">
        <v>0.82130000000000003</v>
      </c>
      <c r="P27">
        <v>0.94789999999999996</v>
      </c>
      <c r="Q27">
        <v>0.90539999999999998</v>
      </c>
      <c r="T27" s="7" t="s">
        <v>32</v>
      </c>
      <c r="U27">
        <f t="shared" si="16"/>
        <v>0.67320000000000002</v>
      </c>
      <c r="V27">
        <f t="shared" si="17"/>
        <v>0.73029999999999995</v>
      </c>
      <c r="W27">
        <f t="shared" si="18"/>
        <v>0.70150000000000001</v>
      </c>
      <c r="X27">
        <f t="shared" si="19"/>
        <v>0.83730000000000004</v>
      </c>
      <c r="Y27">
        <f t="shared" si="20"/>
        <v>0.90539999999999998</v>
      </c>
      <c r="Z27" s="1">
        <f t="shared" si="21"/>
        <v>76.95</v>
      </c>
      <c r="AA27" s="1">
        <f t="shared" si="22"/>
        <v>9.81</v>
      </c>
      <c r="AB27" s="4" t="str">
        <f t="shared" si="23"/>
        <v>76,95±9,81</v>
      </c>
    </row>
    <row r="28" spans="2:28" x14ac:dyDescent="0.3">
      <c r="B28" s="7" t="s">
        <v>34</v>
      </c>
      <c r="C28">
        <v>0.86580000000000001</v>
      </c>
      <c r="D28">
        <v>0.56569999999999998</v>
      </c>
      <c r="E28">
        <v>0.79530000000000001</v>
      </c>
      <c r="F28">
        <v>0.54959999999999998</v>
      </c>
      <c r="G28">
        <v>0.75900000000000001</v>
      </c>
      <c r="H28">
        <v>0.79530000000000001</v>
      </c>
      <c r="K28" s="7" t="s">
        <v>34</v>
      </c>
      <c r="L28">
        <v>0.78490000000000004</v>
      </c>
      <c r="M28">
        <v>0.56730000000000003</v>
      </c>
      <c r="N28">
        <v>0.70140000000000002</v>
      </c>
      <c r="O28">
        <v>0.58079999999999998</v>
      </c>
      <c r="P28">
        <v>0.84740000000000004</v>
      </c>
      <c r="Q28">
        <v>0.70140000000000002</v>
      </c>
      <c r="T28" s="7" t="s">
        <v>34</v>
      </c>
      <c r="U28">
        <f t="shared" si="16"/>
        <v>0.67010000000000003</v>
      </c>
      <c r="V28">
        <f t="shared" si="17"/>
        <v>0.79530000000000001</v>
      </c>
      <c r="W28">
        <f t="shared" si="18"/>
        <v>0.66930000000000001</v>
      </c>
      <c r="X28">
        <f t="shared" si="19"/>
        <v>0.73870000000000002</v>
      </c>
      <c r="Y28">
        <f t="shared" si="20"/>
        <v>0.70140000000000002</v>
      </c>
      <c r="Z28" s="1">
        <f t="shared" si="21"/>
        <v>71.5</v>
      </c>
      <c r="AA28" s="1">
        <f t="shared" si="22"/>
        <v>5.31</v>
      </c>
      <c r="AB28" s="4" t="str">
        <f t="shared" si="23"/>
        <v>71,5±5,31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0.97230000000000005</v>
      </c>
      <c r="D32">
        <v>0.78049999999999997</v>
      </c>
      <c r="E32">
        <v>0.7772</v>
      </c>
      <c r="F32">
        <v>0.77890000000000004</v>
      </c>
      <c r="G32">
        <v>0.97070000000000001</v>
      </c>
      <c r="H32">
        <v>0.7772</v>
      </c>
      <c r="T32" s="7" t="s">
        <v>23</v>
      </c>
      <c r="U32">
        <f>E4</f>
        <v>0.72009999999999996</v>
      </c>
      <c r="V32">
        <f>E18</f>
        <v>0.87790000000000001</v>
      </c>
      <c r="W32">
        <f>E32</f>
        <v>0.7772</v>
      </c>
      <c r="X32">
        <f>N4</f>
        <v>0.87970000000000004</v>
      </c>
      <c r="Y32">
        <f>N18</f>
        <v>0.87680000000000002</v>
      </c>
      <c r="Z32" s="1">
        <f>ROUND(AVERAGE(U32:Y32)*100,2)</f>
        <v>82.63</v>
      </c>
      <c r="AA32" s="1">
        <f>ROUND(_xlfn.STDEV.S(U32:Y32)*100,2)</f>
        <v>7.37</v>
      </c>
      <c r="AB32" s="4" t="str">
        <f>_xlfn.CONCAT(Z32,"±",AA32)</f>
        <v>82,63±7,37</v>
      </c>
    </row>
    <row r="33" spans="2:28" x14ac:dyDescent="0.3">
      <c r="B33" s="7" t="s">
        <v>24</v>
      </c>
      <c r="C33">
        <v>0.95430000000000004</v>
      </c>
      <c r="D33">
        <v>0.50800000000000001</v>
      </c>
      <c r="E33">
        <v>0.70020000000000004</v>
      </c>
      <c r="F33">
        <v>0.30359999999999998</v>
      </c>
      <c r="G33">
        <v>0.40970000000000001</v>
      </c>
      <c r="H33">
        <v>0.70020000000000004</v>
      </c>
      <c r="T33" s="7" t="s">
        <v>24</v>
      </c>
      <c r="U33">
        <f t="shared" ref="U33:U42" si="24">E5</f>
        <v>0.70509999999999995</v>
      </c>
      <c r="V33">
        <f t="shared" ref="V33:V42" si="25">E19</f>
        <v>0.62360000000000004</v>
      </c>
      <c r="W33">
        <f t="shared" ref="W33:W42" si="26">E33</f>
        <v>0.70020000000000004</v>
      </c>
      <c r="X33">
        <f t="shared" ref="X33:X42" si="27">N5</f>
        <v>0.65959999999999996</v>
      </c>
      <c r="Y33">
        <f t="shared" ref="Y33:Y42" si="28">N19</f>
        <v>0.66249999999999998</v>
      </c>
      <c r="Z33" s="1">
        <f t="shared" ref="Z33:Z42" si="29">ROUND(AVERAGE(U33:Y33)*100,2)</f>
        <v>67.02</v>
      </c>
      <c r="AA33" s="1">
        <f t="shared" ref="AA33:AA42" si="30">ROUND(_xlfn.STDEV.S(U33:Y33)*100,2)</f>
        <v>3.34</v>
      </c>
      <c r="AB33" s="4" t="str">
        <f t="shared" ref="AB33:AB42" si="31">_xlfn.CONCAT(Z33,"±",AA33)</f>
        <v>67,02±3,34</v>
      </c>
    </row>
    <row r="34" spans="2:28" x14ac:dyDescent="0.3">
      <c r="B34" s="7" t="s">
        <v>25</v>
      </c>
      <c r="C34">
        <v>0.98580000000000001</v>
      </c>
      <c r="D34">
        <v>0.66510000000000002</v>
      </c>
      <c r="E34">
        <v>0.94679999999999997</v>
      </c>
      <c r="F34">
        <v>0.72509999999999997</v>
      </c>
      <c r="G34">
        <v>0.91779999999999995</v>
      </c>
      <c r="H34">
        <v>0.94679999999999997</v>
      </c>
      <c r="T34" s="7" t="s">
        <v>25</v>
      </c>
      <c r="U34">
        <f t="shared" si="24"/>
        <v>0.93059999999999998</v>
      </c>
      <c r="V34">
        <f t="shared" si="25"/>
        <v>0.8296</v>
      </c>
      <c r="W34">
        <f t="shared" si="26"/>
        <v>0.94679999999999997</v>
      </c>
      <c r="X34">
        <f t="shared" si="27"/>
        <v>0.85129999999999995</v>
      </c>
      <c r="Y34">
        <f t="shared" si="28"/>
        <v>0.90859999999999996</v>
      </c>
      <c r="Z34" s="1">
        <f t="shared" si="29"/>
        <v>89.34</v>
      </c>
      <c r="AA34" s="1">
        <f t="shared" si="30"/>
        <v>5.08</v>
      </c>
      <c r="AB34" s="4" t="str">
        <f t="shared" si="31"/>
        <v>89,34±5,08</v>
      </c>
    </row>
    <row r="35" spans="2:28" x14ac:dyDescent="0.3">
      <c r="B35" s="7" t="s">
        <v>26</v>
      </c>
      <c r="C35">
        <v>0.99299999999999999</v>
      </c>
      <c r="D35">
        <v>0.75390000000000001</v>
      </c>
      <c r="E35">
        <v>0.96560000000000001</v>
      </c>
      <c r="F35">
        <v>0.82479999999999998</v>
      </c>
      <c r="G35">
        <v>0.96899999999999997</v>
      </c>
      <c r="H35">
        <v>0.96560000000000001</v>
      </c>
      <c r="T35" s="7" t="s">
        <v>26</v>
      </c>
      <c r="U35">
        <f t="shared" si="24"/>
        <v>0.93530000000000002</v>
      </c>
      <c r="V35">
        <f t="shared" si="25"/>
        <v>0.86250000000000004</v>
      </c>
      <c r="W35">
        <f t="shared" si="26"/>
        <v>0.96560000000000001</v>
      </c>
      <c r="X35">
        <f t="shared" si="27"/>
        <v>0.89149999999999996</v>
      </c>
      <c r="Y35">
        <f t="shared" si="28"/>
        <v>0.95740000000000003</v>
      </c>
      <c r="Z35" s="1">
        <f t="shared" si="29"/>
        <v>92.25</v>
      </c>
      <c r="AA35" s="1">
        <f t="shared" si="30"/>
        <v>4.42</v>
      </c>
      <c r="AB35" s="4" t="str">
        <f t="shared" si="31"/>
        <v>92,25±4,42</v>
      </c>
    </row>
    <row r="36" spans="2:28" x14ac:dyDescent="0.3">
      <c r="B36" s="7" t="s">
        <v>27</v>
      </c>
      <c r="C36">
        <v>0.98329999999999995</v>
      </c>
      <c r="D36">
        <v>0.74470000000000003</v>
      </c>
      <c r="E36">
        <v>0.9254</v>
      </c>
      <c r="F36">
        <v>0.80669999999999997</v>
      </c>
      <c r="G36">
        <v>0.95799999999999996</v>
      </c>
      <c r="H36">
        <v>0.9254</v>
      </c>
      <c r="T36" s="7" t="s">
        <v>27</v>
      </c>
      <c r="U36">
        <f t="shared" si="24"/>
        <v>0.89759999999999995</v>
      </c>
      <c r="V36">
        <f t="shared" si="25"/>
        <v>0.81810000000000005</v>
      </c>
      <c r="W36">
        <f t="shared" si="26"/>
        <v>0.9254</v>
      </c>
      <c r="X36">
        <f t="shared" si="27"/>
        <v>0.76690000000000003</v>
      </c>
      <c r="Y36">
        <f t="shared" si="28"/>
        <v>0.92979999999999996</v>
      </c>
      <c r="Z36" s="1">
        <f t="shared" si="29"/>
        <v>86.76</v>
      </c>
      <c r="AA36" s="1">
        <f t="shared" si="30"/>
        <v>7.19</v>
      </c>
      <c r="AB36" s="4" t="str">
        <f t="shared" si="31"/>
        <v>86,76±7,19</v>
      </c>
    </row>
    <row r="37" spans="2:28" x14ac:dyDescent="0.3">
      <c r="B37" s="7" t="s">
        <v>28</v>
      </c>
      <c r="C37">
        <v>0.98529999999999995</v>
      </c>
      <c r="D37">
        <v>0.82889999999999997</v>
      </c>
      <c r="E37">
        <v>0.81289999999999996</v>
      </c>
      <c r="F37">
        <v>0.82069999999999999</v>
      </c>
      <c r="G37">
        <v>0.97509999999999997</v>
      </c>
      <c r="H37">
        <v>0.81289999999999996</v>
      </c>
      <c r="T37" s="7" t="s">
        <v>28</v>
      </c>
      <c r="U37">
        <f t="shared" si="24"/>
        <v>0.8004</v>
      </c>
      <c r="V37">
        <f t="shared" si="25"/>
        <v>0.86880000000000002</v>
      </c>
      <c r="W37">
        <f t="shared" si="26"/>
        <v>0.81289999999999996</v>
      </c>
      <c r="X37">
        <f t="shared" si="27"/>
        <v>0.88119999999999998</v>
      </c>
      <c r="Y37">
        <f t="shared" si="28"/>
        <v>0.91990000000000005</v>
      </c>
      <c r="Z37" s="1">
        <f t="shared" si="29"/>
        <v>85.66</v>
      </c>
      <c r="AA37" s="1">
        <f t="shared" si="30"/>
        <v>4.96</v>
      </c>
      <c r="AB37" s="4" t="str">
        <f t="shared" si="31"/>
        <v>85,66±4,96</v>
      </c>
    </row>
    <row r="38" spans="2:28" x14ac:dyDescent="0.3">
      <c r="B38" s="7" t="s">
        <v>29</v>
      </c>
      <c r="C38">
        <v>0.9768</v>
      </c>
      <c r="D38">
        <v>0.92449999999999999</v>
      </c>
      <c r="E38">
        <v>0.50970000000000004</v>
      </c>
      <c r="F38">
        <v>0.49409999999999998</v>
      </c>
      <c r="G38">
        <v>0.90510000000000002</v>
      </c>
      <c r="H38">
        <v>0.50970000000000004</v>
      </c>
      <c r="T38" s="7" t="s">
        <v>29</v>
      </c>
      <c r="U38">
        <f t="shared" si="24"/>
        <v>0.54920000000000002</v>
      </c>
      <c r="V38">
        <f t="shared" si="25"/>
        <v>0.77990000000000004</v>
      </c>
      <c r="W38">
        <f t="shared" si="26"/>
        <v>0.50970000000000004</v>
      </c>
      <c r="X38">
        <f t="shared" si="27"/>
        <v>0.50229999999999997</v>
      </c>
      <c r="Y38">
        <f t="shared" si="28"/>
        <v>0.52280000000000004</v>
      </c>
      <c r="Z38" s="1">
        <f t="shared" si="29"/>
        <v>57.28</v>
      </c>
      <c r="AA38" s="1">
        <f t="shared" si="30"/>
        <v>11.72</v>
      </c>
      <c r="AB38" s="4" t="str">
        <f t="shared" si="31"/>
        <v>57,28±11,72</v>
      </c>
    </row>
    <row r="39" spans="2:28" x14ac:dyDescent="0.3">
      <c r="B39" s="7" t="s">
        <v>30</v>
      </c>
      <c r="C39">
        <v>0.9829</v>
      </c>
      <c r="D39">
        <v>0.96140000000000003</v>
      </c>
      <c r="E39">
        <v>0.51639999999999997</v>
      </c>
      <c r="F39">
        <v>0.51929999999999998</v>
      </c>
      <c r="G39">
        <v>0.95130000000000003</v>
      </c>
      <c r="H39">
        <v>0.51639999999999997</v>
      </c>
      <c r="T39" s="7" t="s">
        <v>30</v>
      </c>
      <c r="U39">
        <f t="shared" si="24"/>
        <v>0.58260000000000001</v>
      </c>
      <c r="V39">
        <f t="shared" si="25"/>
        <v>0.81630000000000003</v>
      </c>
      <c r="W39">
        <f t="shared" si="26"/>
        <v>0.51639999999999997</v>
      </c>
      <c r="X39">
        <f t="shared" si="27"/>
        <v>0.501</v>
      </c>
      <c r="Y39">
        <f t="shared" si="28"/>
        <v>0.53639999999999999</v>
      </c>
      <c r="Z39" s="1">
        <f t="shared" si="29"/>
        <v>59.05</v>
      </c>
      <c r="AA39" s="1">
        <f t="shared" si="30"/>
        <v>12.99</v>
      </c>
      <c r="AB39" s="4" t="str">
        <f t="shared" si="31"/>
        <v>59,05±12,99</v>
      </c>
    </row>
    <row r="40" spans="2:28" x14ac:dyDescent="0.3">
      <c r="B40" s="7" t="s">
        <v>31</v>
      </c>
      <c r="C40">
        <v>0.97330000000000005</v>
      </c>
      <c r="D40">
        <v>0.4985</v>
      </c>
      <c r="E40">
        <v>0.49990000000000001</v>
      </c>
      <c r="F40">
        <v>0.47989999999999999</v>
      </c>
      <c r="G40">
        <v>0.91369999999999996</v>
      </c>
      <c r="H40">
        <v>0.49990000000000001</v>
      </c>
      <c r="T40" s="7" t="s">
        <v>31</v>
      </c>
      <c r="U40">
        <f t="shared" si="24"/>
        <v>0.50239999999999996</v>
      </c>
      <c r="V40">
        <f t="shared" si="25"/>
        <v>0.503</v>
      </c>
      <c r="W40">
        <f t="shared" si="26"/>
        <v>0.49990000000000001</v>
      </c>
      <c r="X40">
        <f t="shared" si="27"/>
        <v>0.50160000000000005</v>
      </c>
      <c r="Y40">
        <f t="shared" si="28"/>
        <v>0.50070000000000003</v>
      </c>
      <c r="Z40" s="1">
        <f t="shared" si="29"/>
        <v>50.15</v>
      </c>
      <c r="AA40" s="1">
        <f t="shared" si="30"/>
        <v>0.13</v>
      </c>
      <c r="AB40" s="4" t="str">
        <f t="shared" si="31"/>
        <v>50,15±0,13</v>
      </c>
    </row>
    <row r="41" spans="2:28" x14ac:dyDescent="0.3">
      <c r="B41" s="7" t="s">
        <v>32</v>
      </c>
      <c r="C41">
        <v>0.97860000000000003</v>
      </c>
      <c r="D41">
        <v>0.87280000000000002</v>
      </c>
      <c r="E41">
        <v>0.70150000000000001</v>
      </c>
      <c r="F41">
        <v>0.75790000000000002</v>
      </c>
      <c r="G41">
        <v>0.95640000000000003</v>
      </c>
      <c r="H41">
        <v>0.70150000000000001</v>
      </c>
      <c r="T41" s="7" t="s">
        <v>32</v>
      </c>
      <c r="U41">
        <f t="shared" si="24"/>
        <v>0.67320000000000002</v>
      </c>
      <c r="V41">
        <f t="shared" si="25"/>
        <v>0.73029999999999995</v>
      </c>
      <c r="W41">
        <f t="shared" si="26"/>
        <v>0.70150000000000001</v>
      </c>
      <c r="X41">
        <f t="shared" si="27"/>
        <v>0.83730000000000004</v>
      </c>
      <c r="Y41">
        <f t="shared" si="28"/>
        <v>0.90539999999999998</v>
      </c>
      <c r="Z41" s="1">
        <f t="shared" si="29"/>
        <v>76.95</v>
      </c>
      <c r="AA41" s="1">
        <f t="shared" si="30"/>
        <v>9.81</v>
      </c>
      <c r="AB41" s="4" t="str">
        <f t="shared" si="31"/>
        <v>76,95±9,81</v>
      </c>
    </row>
    <row r="42" spans="2:28" x14ac:dyDescent="0.3">
      <c r="B42" s="7" t="s">
        <v>34</v>
      </c>
      <c r="C42">
        <v>0.82489999999999997</v>
      </c>
      <c r="D42">
        <v>0.57579999999999998</v>
      </c>
      <c r="E42">
        <v>0.66930000000000001</v>
      </c>
      <c r="F42">
        <v>0.59599999999999997</v>
      </c>
      <c r="G42">
        <v>0.88319999999999999</v>
      </c>
      <c r="H42">
        <v>0.66930000000000001</v>
      </c>
      <c r="T42" s="7" t="s">
        <v>34</v>
      </c>
      <c r="U42">
        <f t="shared" si="24"/>
        <v>0.67010000000000003</v>
      </c>
      <c r="V42">
        <f t="shared" si="25"/>
        <v>0.79530000000000001</v>
      </c>
      <c r="W42">
        <f t="shared" si="26"/>
        <v>0.66930000000000001</v>
      </c>
      <c r="X42">
        <f t="shared" si="27"/>
        <v>0.73870000000000002</v>
      </c>
      <c r="Y42">
        <f t="shared" si="28"/>
        <v>0.70140000000000002</v>
      </c>
      <c r="Z42" s="1">
        <f t="shared" si="29"/>
        <v>71.5</v>
      </c>
      <c r="AA42" s="1">
        <f t="shared" si="30"/>
        <v>5.31</v>
      </c>
      <c r="AB42" s="4" t="str">
        <f t="shared" si="31"/>
        <v>71,5±5,31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46AD-2BE9-484D-B90D-C91FDF3F8119}">
  <dimension ref="B3:AL42"/>
  <sheetViews>
    <sheetView topLeftCell="C1" zoomScale="63" workbookViewId="0">
      <selection activeCell="AL4" sqref="AL4:AL14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0.96730000000000005</v>
      </c>
      <c r="D4">
        <v>0.60760000000000003</v>
      </c>
      <c r="E4">
        <v>0.90769999999999995</v>
      </c>
      <c r="F4">
        <v>0.64419999999999999</v>
      </c>
      <c r="G4">
        <v>0.88190000000000002</v>
      </c>
      <c r="H4">
        <v>0.90769999999999995</v>
      </c>
      <c r="K4" s="7" t="s">
        <v>23</v>
      </c>
      <c r="L4">
        <v>0.96040000000000003</v>
      </c>
      <c r="M4">
        <v>0.63729999999999998</v>
      </c>
      <c r="N4">
        <v>0.89180000000000004</v>
      </c>
      <c r="O4">
        <v>0.6895</v>
      </c>
      <c r="P4">
        <v>0.91869999999999996</v>
      </c>
      <c r="Q4">
        <v>0.89180000000000004</v>
      </c>
      <c r="T4" s="7" t="s">
        <v>23</v>
      </c>
      <c r="U4">
        <f t="shared" ref="U4:U14" si="0">C4</f>
        <v>0.96730000000000005</v>
      </c>
      <c r="V4">
        <f t="shared" ref="V4:V14" si="1">C18</f>
        <v>0.97729999999999995</v>
      </c>
      <c r="W4">
        <f t="shared" ref="W4:W14" si="2">C32</f>
        <v>0.96079999999999999</v>
      </c>
      <c r="X4">
        <f t="shared" ref="X4:X14" si="3">L4</f>
        <v>0.96040000000000003</v>
      </c>
      <c r="Y4">
        <f t="shared" ref="Y4:Y14" si="4">L18</f>
        <v>0.9718</v>
      </c>
      <c r="Z4" s="1">
        <f>ROUND(AVERAGE(U4:Y4)*100,2)</f>
        <v>96.75</v>
      </c>
      <c r="AA4" s="1">
        <f>ROUND(_xlfn.STDEV.S(U4:Y4)*100,2)</f>
        <v>0.72</v>
      </c>
      <c r="AB4" s="4" t="str">
        <f>_xlfn.CONCAT(Z4,"±",AA4)</f>
        <v>96,75±0,72</v>
      </c>
      <c r="AD4" s="7" t="s">
        <v>23</v>
      </c>
      <c r="AE4">
        <f>F4</f>
        <v>0.64419999999999999</v>
      </c>
      <c r="AF4">
        <f>F18</f>
        <v>0.76729999999999998</v>
      </c>
      <c r="AG4">
        <f>F32</f>
        <v>0.62219999999999998</v>
      </c>
      <c r="AH4">
        <f>O4</f>
        <v>0.6895</v>
      </c>
      <c r="AI4">
        <f>O18</f>
        <v>0.69469999999999998</v>
      </c>
      <c r="AJ4" s="1">
        <f>ROUND(AVERAGE(AE4:AI4)*100,2)</f>
        <v>68.36</v>
      </c>
      <c r="AK4" s="1">
        <f>ROUND(_xlfn.STDEV.S(AE4:AI4)*100,2)</f>
        <v>5.59</v>
      </c>
      <c r="AL4" s="4" t="str">
        <f>_xlfn.CONCAT(AJ4,"±",AK4)</f>
        <v>68,36±5,59</v>
      </c>
    </row>
    <row r="5" spans="2:38" x14ac:dyDescent="0.3">
      <c r="B5" s="7" t="s">
        <v>24</v>
      </c>
      <c r="C5">
        <v>0.96050000000000002</v>
      </c>
      <c r="D5">
        <v>0.50649999999999995</v>
      </c>
      <c r="E5">
        <v>0.62980000000000003</v>
      </c>
      <c r="F5">
        <v>0.219</v>
      </c>
      <c r="G5">
        <v>0.26679999999999998</v>
      </c>
      <c r="H5">
        <v>0.62980000000000003</v>
      </c>
      <c r="K5" s="7" t="s">
        <v>24</v>
      </c>
      <c r="L5">
        <v>0.97009999999999996</v>
      </c>
      <c r="M5">
        <v>0.50790000000000002</v>
      </c>
      <c r="N5">
        <v>0.69479999999999997</v>
      </c>
      <c r="O5">
        <v>0.29930000000000001</v>
      </c>
      <c r="P5">
        <v>0.4017</v>
      </c>
      <c r="Q5">
        <v>0.69479999999999997</v>
      </c>
      <c r="T5" s="7" t="s">
        <v>24</v>
      </c>
      <c r="U5">
        <f t="shared" si="0"/>
        <v>0.96050000000000002</v>
      </c>
      <c r="V5">
        <f t="shared" si="1"/>
        <v>0.97430000000000005</v>
      </c>
      <c r="W5">
        <f t="shared" si="2"/>
        <v>0.93979999999999997</v>
      </c>
      <c r="X5">
        <f t="shared" si="3"/>
        <v>0.97009999999999996</v>
      </c>
      <c r="Y5">
        <f t="shared" si="4"/>
        <v>0.97119999999999995</v>
      </c>
      <c r="Z5" s="1">
        <f t="shared" ref="Z5:Z14" si="5">ROUND(AVERAGE(U5:Y5)*100,2)</f>
        <v>96.32</v>
      </c>
      <c r="AA5" s="1">
        <f t="shared" ref="AA5:AA14" si="6">ROUND(_xlfn.STDEV.S(U5:Y5)*100,2)</f>
        <v>1.41</v>
      </c>
      <c r="AB5" s="4" t="str">
        <f t="shared" ref="AB5:AB14" si="7">_xlfn.CONCAT(Z5,"±",ROUND(AA5,2))</f>
        <v>96,32±1,41</v>
      </c>
      <c r="AD5" s="7" t="s">
        <v>24</v>
      </c>
      <c r="AE5">
        <f t="shared" ref="AE5:AE14" si="8">F5</f>
        <v>0.219</v>
      </c>
      <c r="AF5">
        <f t="shared" ref="AF5:AF14" si="9">F19</f>
        <v>0.27539999999999998</v>
      </c>
      <c r="AG5">
        <f t="shared" ref="AG5:AG14" si="10">F33</f>
        <v>0.21890000000000001</v>
      </c>
      <c r="AH5">
        <f t="shared" ref="AH5:AH14" si="11">O5</f>
        <v>0.29930000000000001</v>
      </c>
      <c r="AI5">
        <f t="shared" ref="AI5:AI14" si="12">O19</f>
        <v>0.24440000000000001</v>
      </c>
      <c r="AJ5" s="1">
        <f t="shared" ref="AJ5:AJ14" si="13">ROUND(AVERAGE(AE5:AI5)*100,2)</f>
        <v>25.14</v>
      </c>
      <c r="AK5" s="1">
        <f t="shared" ref="AK5:AK14" si="14">ROUND(_xlfn.STDEV.S(AE5:AI5)*100,2)</f>
        <v>3.54</v>
      </c>
      <c r="AL5" s="4" t="str">
        <f t="shared" ref="AL5:AL14" si="15">_xlfn.CONCAT(AJ5,"±",ROUND(AK5,2))</f>
        <v>25,14±3,54</v>
      </c>
    </row>
    <row r="6" spans="2:38" x14ac:dyDescent="0.3">
      <c r="B6" s="7" t="s">
        <v>25</v>
      </c>
      <c r="C6">
        <v>0.9839</v>
      </c>
      <c r="D6">
        <v>0.55889999999999995</v>
      </c>
      <c r="E6">
        <v>0.83899999999999997</v>
      </c>
      <c r="F6">
        <v>0.50990000000000002</v>
      </c>
      <c r="G6">
        <v>0.69240000000000002</v>
      </c>
      <c r="H6">
        <v>0.83899999999999997</v>
      </c>
      <c r="K6" s="7" t="s">
        <v>25</v>
      </c>
      <c r="L6">
        <v>0.98160000000000003</v>
      </c>
      <c r="M6">
        <v>0.57820000000000005</v>
      </c>
      <c r="N6">
        <v>0.88219999999999998</v>
      </c>
      <c r="O6">
        <v>0.57040000000000002</v>
      </c>
      <c r="P6">
        <v>0.77949999999999997</v>
      </c>
      <c r="Q6">
        <v>0.88219999999999998</v>
      </c>
      <c r="T6" s="7" t="s">
        <v>25</v>
      </c>
      <c r="U6">
        <f t="shared" si="0"/>
        <v>0.9839</v>
      </c>
      <c r="V6">
        <f t="shared" si="1"/>
        <v>0.98760000000000003</v>
      </c>
      <c r="W6">
        <f t="shared" si="2"/>
        <v>0.97760000000000002</v>
      </c>
      <c r="X6">
        <f t="shared" si="3"/>
        <v>0.98160000000000003</v>
      </c>
      <c r="Y6">
        <f t="shared" si="4"/>
        <v>0.98440000000000005</v>
      </c>
      <c r="Z6" s="1">
        <f t="shared" si="5"/>
        <v>98.3</v>
      </c>
      <c r="AA6" s="1">
        <f t="shared" si="6"/>
        <v>0.37</v>
      </c>
      <c r="AB6" s="4" t="str">
        <f t="shared" si="7"/>
        <v>98,3±0,37</v>
      </c>
      <c r="AD6" s="7" t="s">
        <v>25</v>
      </c>
      <c r="AE6">
        <f t="shared" si="8"/>
        <v>0.50990000000000002</v>
      </c>
      <c r="AF6">
        <f t="shared" si="9"/>
        <v>0.59750000000000003</v>
      </c>
      <c r="AG6">
        <f t="shared" si="10"/>
        <v>0.40910000000000002</v>
      </c>
      <c r="AH6">
        <f t="shared" si="11"/>
        <v>0.57040000000000002</v>
      </c>
      <c r="AI6">
        <f t="shared" si="12"/>
        <v>0.61519999999999997</v>
      </c>
      <c r="AJ6" s="1">
        <f t="shared" si="13"/>
        <v>54.04</v>
      </c>
      <c r="AK6" s="1">
        <f t="shared" si="14"/>
        <v>8.36</v>
      </c>
      <c r="AL6" s="4" t="str">
        <f t="shared" si="15"/>
        <v>54,04±8,36</v>
      </c>
    </row>
    <row r="7" spans="2:38" x14ac:dyDescent="0.3">
      <c r="B7" s="7" t="s">
        <v>26</v>
      </c>
      <c r="C7">
        <v>0.99450000000000005</v>
      </c>
      <c r="D7">
        <v>0.59550000000000003</v>
      </c>
      <c r="E7">
        <v>0.92949999999999999</v>
      </c>
      <c r="F7">
        <v>0.62260000000000004</v>
      </c>
      <c r="G7">
        <v>0.86399999999999999</v>
      </c>
      <c r="H7">
        <v>0.92949999999999999</v>
      </c>
      <c r="K7" s="7" t="s">
        <v>26</v>
      </c>
      <c r="L7">
        <v>0.98899999999999999</v>
      </c>
      <c r="M7">
        <v>0.57589999999999997</v>
      </c>
      <c r="N7">
        <v>0.90459999999999996</v>
      </c>
      <c r="O7">
        <v>0.58130000000000004</v>
      </c>
      <c r="P7">
        <v>0.82199999999999995</v>
      </c>
      <c r="Q7">
        <v>0.90459999999999996</v>
      </c>
      <c r="T7" s="7" t="s">
        <v>26</v>
      </c>
      <c r="U7">
        <f t="shared" si="0"/>
        <v>0.99450000000000005</v>
      </c>
      <c r="V7">
        <f t="shared" si="1"/>
        <v>0.99460000000000004</v>
      </c>
      <c r="W7">
        <f t="shared" si="2"/>
        <v>0.98609999999999998</v>
      </c>
      <c r="X7">
        <f t="shared" si="3"/>
        <v>0.98899999999999999</v>
      </c>
      <c r="Y7">
        <f t="shared" si="4"/>
        <v>0.98660000000000003</v>
      </c>
      <c r="Z7" s="1">
        <f t="shared" si="5"/>
        <v>99.02</v>
      </c>
      <c r="AA7" s="1">
        <f t="shared" si="6"/>
        <v>0.42</v>
      </c>
      <c r="AB7" s="4" t="str">
        <f t="shared" si="7"/>
        <v>99,02±0,42</v>
      </c>
      <c r="AD7" s="7" t="s">
        <v>26</v>
      </c>
      <c r="AE7">
        <f t="shared" si="8"/>
        <v>0.62260000000000004</v>
      </c>
      <c r="AF7">
        <f t="shared" si="9"/>
        <v>0.69340000000000002</v>
      </c>
      <c r="AG7">
        <f t="shared" si="10"/>
        <v>0.48670000000000002</v>
      </c>
      <c r="AH7">
        <f t="shared" si="11"/>
        <v>0.58130000000000004</v>
      </c>
      <c r="AI7">
        <f t="shared" si="12"/>
        <v>0.57779999999999998</v>
      </c>
      <c r="AJ7" s="1">
        <f t="shared" si="13"/>
        <v>59.24</v>
      </c>
      <c r="AK7" s="1">
        <f t="shared" si="14"/>
        <v>7.52</v>
      </c>
      <c r="AL7" s="4" t="str">
        <f t="shared" si="15"/>
        <v>59,24±7,52</v>
      </c>
    </row>
    <row r="8" spans="2:38" x14ac:dyDescent="0.3">
      <c r="B8" s="7" t="s">
        <v>27</v>
      </c>
      <c r="C8">
        <v>0.96360000000000001</v>
      </c>
      <c r="D8">
        <v>0.55249999999999999</v>
      </c>
      <c r="E8">
        <v>0.81499999999999995</v>
      </c>
      <c r="F8">
        <v>0.48559999999999998</v>
      </c>
      <c r="G8">
        <v>0.65439999999999998</v>
      </c>
      <c r="H8">
        <v>0.81499999999999995</v>
      </c>
      <c r="K8" s="7" t="s">
        <v>27</v>
      </c>
      <c r="L8">
        <v>0.96020000000000005</v>
      </c>
      <c r="M8">
        <v>0.58130000000000004</v>
      </c>
      <c r="N8">
        <v>0.8679</v>
      </c>
      <c r="O8">
        <v>0.58379999999999999</v>
      </c>
      <c r="P8">
        <v>0.80300000000000005</v>
      </c>
      <c r="Q8">
        <v>0.8679</v>
      </c>
      <c r="T8" s="7" t="s">
        <v>27</v>
      </c>
      <c r="U8">
        <f t="shared" si="0"/>
        <v>0.96360000000000001</v>
      </c>
      <c r="V8">
        <f t="shared" si="1"/>
        <v>0.97360000000000002</v>
      </c>
      <c r="W8">
        <f t="shared" si="2"/>
        <v>0.94259999999999999</v>
      </c>
      <c r="X8">
        <f t="shared" si="3"/>
        <v>0.96020000000000005</v>
      </c>
      <c r="Y8">
        <f t="shared" si="4"/>
        <v>0.97430000000000005</v>
      </c>
      <c r="Z8" s="1">
        <f t="shared" si="5"/>
        <v>96.29</v>
      </c>
      <c r="AA8" s="1">
        <f t="shared" si="6"/>
        <v>1.29</v>
      </c>
      <c r="AB8" s="4" t="str">
        <f t="shared" si="7"/>
        <v>96,29±1,29</v>
      </c>
      <c r="AD8" s="7" t="s">
        <v>27</v>
      </c>
      <c r="AE8">
        <f t="shared" si="8"/>
        <v>0.48559999999999998</v>
      </c>
      <c r="AF8">
        <f t="shared" si="9"/>
        <v>0.60829999999999995</v>
      </c>
      <c r="AG8">
        <f t="shared" si="10"/>
        <v>0.2994</v>
      </c>
      <c r="AH8">
        <f t="shared" si="11"/>
        <v>0.58379999999999999</v>
      </c>
      <c r="AI8">
        <f t="shared" si="12"/>
        <v>0.61739999999999995</v>
      </c>
      <c r="AJ8" s="1">
        <f t="shared" si="13"/>
        <v>51.89</v>
      </c>
      <c r="AK8" s="1">
        <f t="shared" si="14"/>
        <v>13.34</v>
      </c>
      <c r="AL8" s="4" t="str">
        <f t="shared" si="15"/>
        <v>51,89±13,34</v>
      </c>
    </row>
    <row r="9" spans="2:38" x14ac:dyDescent="0.3">
      <c r="B9" s="7" t="s">
        <v>28</v>
      </c>
      <c r="C9">
        <v>0.98419999999999996</v>
      </c>
      <c r="D9">
        <v>0.56940000000000002</v>
      </c>
      <c r="E9">
        <v>0.88090000000000002</v>
      </c>
      <c r="F9">
        <v>0.55449999999999999</v>
      </c>
      <c r="G9">
        <v>0.77110000000000001</v>
      </c>
      <c r="H9">
        <v>0.88090000000000002</v>
      </c>
      <c r="K9" s="7" t="s">
        <v>28</v>
      </c>
      <c r="L9">
        <v>0.95750000000000002</v>
      </c>
      <c r="M9">
        <v>0.7198</v>
      </c>
      <c r="N9">
        <v>0.89670000000000005</v>
      </c>
      <c r="O9">
        <v>0.77890000000000004</v>
      </c>
      <c r="P9">
        <v>0.95569999999999999</v>
      </c>
      <c r="Q9">
        <v>0.89670000000000005</v>
      </c>
      <c r="T9" s="7" t="s">
        <v>28</v>
      </c>
      <c r="U9">
        <f t="shared" si="0"/>
        <v>0.98419999999999996</v>
      </c>
      <c r="V9">
        <f t="shared" si="1"/>
        <v>0.98750000000000004</v>
      </c>
      <c r="W9">
        <f t="shared" si="2"/>
        <v>0.98250000000000004</v>
      </c>
      <c r="X9">
        <f t="shared" si="3"/>
        <v>0.95750000000000002</v>
      </c>
      <c r="Y9">
        <f t="shared" si="4"/>
        <v>0.98219999999999996</v>
      </c>
      <c r="Z9" s="1">
        <f t="shared" si="5"/>
        <v>97.88</v>
      </c>
      <c r="AA9" s="1">
        <f t="shared" si="6"/>
        <v>1.21</v>
      </c>
      <c r="AB9" s="4" t="str">
        <f t="shared" si="7"/>
        <v>97,88±1,21</v>
      </c>
      <c r="AD9" s="7" t="s">
        <v>28</v>
      </c>
      <c r="AE9">
        <f t="shared" si="8"/>
        <v>0.55449999999999999</v>
      </c>
      <c r="AF9">
        <f t="shared" si="9"/>
        <v>0.74460000000000004</v>
      </c>
      <c r="AG9">
        <f t="shared" si="10"/>
        <v>0.41020000000000001</v>
      </c>
      <c r="AH9">
        <f t="shared" si="11"/>
        <v>0.77890000000000004</v>
      </c>
      <c r="AI9">
        <f t="shared" si="12"/>
        <v>0.7137</v>
      </c>
      <c r="AJ9" s="1">
        <f t="shared" si="13"/>
        <v>64.040000000000006</v>
      </c>
      <c r="AK9" s="1">
        <f t="shared" si="14"/>
        <v>15.47</v>
      </c>
      <c r="AL9" s="4" t="str">
        <f t="shared" si="15"/>
        <v>64,04±15,47</v>
      </c>
    </row>
    <row r="10" spans="2:38" x14ac:dyDescent="0.3">
      <c r="B10" s="7" t="s">
        <v>29</v>
      </c>
      <c r="C10">
        <v>0.82310000000000005</v>
      </c>
      <c r="D10">
        <v>0.54549999999999998</v>
      </c>
      <c r="E10">
        <v>0.50170000000000003</v>
      </c>
      <c r="F10">
        <v>9.1999999999999998E-2</v>
      </c>
      <c r="G10">
        <v>9.9900000000000003E-2</v>
      </c>
      <c r="H10">
        <v>0.50170000000000003</v>
      </c>
      <c r="K10" s="7" t="s">
        <v>29</v>
      </c>
      <c r="L10">
        <v>0.97309999999999997</v>
      </c>
      <c r="M10">
        <v>0.89319999999999999</v>
      </c>
      <c r="N10">
        <v>0.75019999999999998</v>
      </c>
      <c r="O10">
        <v>0.80179999999999996</v>
      </c>
      <c r="P10">
        <v>0.94310000000000005</v>
      </c>
      <c r="Q10">
        <v>0.75019999999999998</v>
      </c>
      <c r="T10" s="7" t="s">
        <v>29</v>
      </c>
      <c r="U10">
        <f t="shared" si="0"/>
        <v>0.82310000000000005</v>
      </c>
      <c r="V10">
        <f t="shared" si="1"/>
        <v>0.94769999999999999</v>
      </c>
      <c r="W10">
        <f t="shared" si="2"/>
        <v>0.8236</v>
      </c>
      <c r="X10">
        <f t="shared" si="3"/>
        <v>0.97309999999999997</v>
      </c>
      <c r="Y10">
        <f t="shared" si="4"/>
        <v>0.80469999999999997</v>
      </c>
      <c r="Z10" s="1">
        <f t="shared" si="5"/>
        <v>87.44</v>
      </c>
      <c r="AA10" s="1">
        <f t="shared" si="6"/>
        <v>7.93</v>
      </c>
      <c r="AB10" s="4" t="str">
        <f t="shared" si="7"/>
        <v>87,44±7,93</v>
      </c>
      <c r="AD10" s="7" t="s">
        <v>29</v>
      </c>
      <c r="AE10">
        <f t="shared" si="8"/>
        <v>9.1999999999999998E-2</v>
      </c>
      <c r="AF10">
        <f t="shared" si="9"/>
        <v>0.14649999999999999</v>
      </c>
      <c r="AG10">
        <f t="shared" si="10"/>
        <v>9.0300000000000005E-2</v>
      </c>
      <c r="AH10">
        <f t="shared" si="11"/>
        <v>0.80179999999999996</v>
      </c>
      <c r="AI10">
        <f t="shared" si="12"/>
        <v>0.67169999999999996</v>
      </c>
      <c r="AJ10" s="1">
        <f t="shared" si="13"/>
        <v>36.049999999999997</v>
      </c>
      <c r="AK10" s="1">
        <f t="shared" si="14"/>
        <v>34.729999999999997</v>
      </c>
      <c r="AL10" s="4" t="str">
        <f t="shared" si="15"/>
        <v>36,05±34,73</v>
      </c>
    </row>
    <row r="11" spans="2:38" x14ac:dyDescent="0.3">
      <c r="B11" s="7" t="s">
        <v>30</v>
      </c>
      <c r="C11">
        <v>0.90600000000000003</v>
      </c>
      <c r="D11">
        <v>0.52359999999999995</v>
      </c>
      <c r="E11">
        <v>0.50170000000000003</v>
      </c>
      <c r="F11">
        <v>5.1700000000000003E-2</v>
      </c>
      <c r="G11">
        <v>5.3800000000000001E-2</v>
      </c>
      <c r="H11">
        <v>0.50170000000000003</v>
      </c>
      <c r="K11" s="7" t="s">
        <v>30</v>
      </c>
      <c r="L11">
        <v>0.98380000000000001</v>
      </c>
      <c r="M11">
        <v>0.91080000000000005</v>
      </c>
      <c r="N11">
        <v>0.64100000000000001</v>
      </c>
      <c r="O11">
        <v>0.70379999999999998</v>
      </c>
      <c r="P11">
        <v>0.9617</v>
      </c>
      <c r="Q11">
        <v>0.64100000000000001</v>
      </c>
      <c r="T11" s="7" t="s">
        <v>30</v>
      </c>
      <c r="U11">
        <f t="shared" si="0"/>
        <v>0.90600000000000003</v>
      </c>
      <c r="V11">
        <f t="shared" si="1"/>
        <v>0.98119999999999996</v>
      </c>
      <c r="W11">
        <f t="shared" si="2"/>
        <v>0.93389999999999995</v>
      </c>
      <c r="X11">
        <f t="shared" si="3"/>
        <v>0.98380000000000001</v>
      </c>
      <c r="Y11">
        <f t="shared" si="4"/>
        <v>0.8609</v>
      </c>
      <c r="Z11" s="1">
        <f t="shared" si="5"/>
        <v>93.32</v>
      </c>
      <c r="AA11" s="1">
        <f t="shared" si="6"/>
        <v>5.2</v>
      </c>
      <c r="AB11" s="4" t="str">
        <f t="shared" si="7"/>
        <v>93,32±5,2</v>
      </c>
      <c r="AD11" s="7" t="s">
        <v>30</v>
      </c>
      <c r="AE11">
        <f t="shared" si="8"/>
        <v>5.1700000000000003E-2</v>
      </c>
      <c r="AF11">
        <f t="shared" si="9"/>
        <v>0.26629999999999998</v>
      </c>
      <c r="AG11">
        <f t="shared" si="10"/>
        <v>4.9399999999999999E-2</v>
      </c>
      <c r="AH11">
        <f t="shared" si="11"/>
        <v>0.70379999999999998</v>
      </c>
      <c r="AI11">
        <f t="shared" si="12"/>
        <v>0.68100000000000005</v>
      </c>
      <c r="AJ11" s="1">
        <f t="shared" si="13"/>
        <v>35.04</v>
      </c>
      <c r="AK11" s="1">
        <f t="shared" si="14"/>
        <v>32.450000000000003</v>
      </c>
      <c r="AL11" s="4" t="str">
        <f t="shared" si="15"/>
        <v>35,04±32,45</v>
      </c>
    </row>
    <row r="12" spans="2:38" x14ac:dyDescent="0.3">
      <c r="B12" s="7" t="s">
        <v>31</v>
      </c>
      <c r="C12">
        <v>0.70250000000000001</v>
      </c>
      <c r="D12">
        <v>0.53700000000000003</v>
      </c>
      <c r="E12">
        <v>0.50139999999999996</v>
      </c>
      <c r="F12">
        <v>8.0799999999999997E-2</v>
      </c>
      <c r="G12">
        <v>8.6900000000000005E-2</v>
      </c>
      <c r="H12">
        <v>0.50139999999999996</v>
      </c>
      <c r="K12" s="7" t="s">
        <v>31</v>
      </c>
      <c r="L12">
        <v>0.97370000000000001</v>
      </c>
      <c r="M12">
        <v>0.84309999999999996</v>
      </c>
      <c r="N12">
        <v>0.62209999999999999</v>
      </c>
      <c r="O12">
        <v>0.67010000000000003</v>
      </c>
      <c r="P12">
        <v>0.93</v>
      </c>
      <c r="Q12">
        <v>0.62209999999999999</v>
      </c>
      <c r="T12" s="7" t="s">
        <v>31</v>
      </c>
      <c r="U12">
        <f t="shared" si="0"/>
        <v>0.70250000000000001</v>
      </c>
      <c r="V12">
        <f t="shared" si="1"/>
        <v>0.93779999999999997</v>
      </c>
      <c r="W12">
        <f t="shared" si="2"/>
        <v>0.76139999999999997</v>
      </c>
      <c r="X12">
        <f t="shared" si="3"/>
        <v>0.97370000000000001</v>
      </c>
      <c r="Y12">
        <f t="shared" si="4"/>
        <v>0.69130000000000003</v>
      </c>
      <c r="Z12" s="1">
        <f t="shared" si="5"/>
        <v>81.33</v>
      </c>
      <c r="AA12" s="1">
        <f t="shared" si="6"/>
        <v>13.33</v>
      </c>
      <c r="AB12" s="4" t="str">
        <f t="shared" si="7"/>
        <v>81,33±13,33</v>
      </c>
      <c r="AD12" s="7" t="s">
        <v>31</v>
      </c>
      <c r="AE12">
        <f t="shared" si="8"/>
        <v>8.0799999999999997E-2</v>
      </c>
      <c r="AF12">
        <f t="shared" si="9"/>
        <v>8.0699999999999994E-2</v>
      </c>
      <c r="AG12">
        <f t="shared" si="10"/>
        <v>7.9399999999999998E-2</v>
      </c>
      <c r="AH12">
        <f t="shared" si="11"/>
        <v>0.67010000000000003</v>
      </c>
      <c r="AI12">
        <f t="shared" si="12"/>
        <v>0.54990000000000006</v>
      </c>
      <c r="AJ12" s="1">
        <f t="shared" si="13"/>
        <v>29.22</v>
      </c>
      <c r="AK12" s="1">
        <f t="shared" si="14"/>
        <v>29.32</v>
      </c>
      <c r="AL12" s="4" t="str">
        <f t="shared" si="15"/>
        <v>29,22±29,32</v>
      </c>
    </row>
    <row r="13" spans="2:38" x14ac:dyDescent="0.3">
      <c r="B13" s="7" t="s">
        <v>32</v>
      </c>
      <c r="C13">
        <v>0.96220000000000006</v>
      </c>
      <c r="D13">
        <v>0.8548</v>
      </c>
      <c r="E13">
        <v>0.66500000000000004</v>
      </c>
      <c r="F13">
        <v>0.72030000000000005</v>
      </c>
      <c r="G13">
        <v>0.95199999999999996</v>
      </c>
      <c r="H13">
        <v>0.66500000000000004</v>
      </c>
      <c r="K13" s="7" t="s">
        <v>32</v>
      </c>
      <c r="L13">
        <v>0.93979999999999997</v>
      </c>
      <c r="M13">
        <v>0.85540000000000005</v>
      </c>
      <c r="N13">
        <v>0.65200000000000002</v>
      </c>
      <c r="O13">
        <v>0.70730000000000004</v>
      </c>
      <c r="P13">
        <v>0.95099999999999996</v>
      </c>
      <c r="Q13">
        <v>0.65200000000000002</v>
      </c>
      <c r="T13" s="7" t="s">
        <v>32</v>
      </c>
      <c r="U13">
        <f t="shared" si="0"/>
        <v>0.96220000000000006</v>
      </c>
      <c r="V13">
        <f t="shared" si="1"/>
        <v>0.95830000000000004</v>
      </c>
      <c r="W13">
        <f t="shared" si="2"/>
        <v>0.9486</v>
      </c>
      <c r="X13">
        <f t="shared" si="3"/>
        <v>0.93979999999999997</v>
      </c>
      <c r="Y13">
        <f t="shared" si="4"/>
        <v>0.9768</v>
      </c>
      <c r="Z13" s="1">
        <f t="shared" si="5"/>
        <v>95.71</v>
      </c>
      <c r="AA13" s="1">
        <f t="shared" si="6"/>
        <v>1.4</v>
      </c>
      <c r="AB13" s="4" t="str">
        <f t="shared" si="7"/>
        <v>95,71±1,4</v>
      </c>
      <c r="AD13" s="7" t="s">
        <v>32</v>
      </c>
      <c r="AE13">
        <f t="shared" si="8"/>
        <v>0.72030000000000005</v>
      </c>
      <c r="AF13">
        <f t="shared" si="9"/>
        <v>0.66049999999999998</v>
      </c>
      <c r="AG13">
        <f t="shared" si="10"/>
        <v>0.68930000000000002</v>
      </c>
      <c r="AH13">
        <f t="shared" si="11"/>
        <v>0.70730000000000004</v>
      </c>
      <c r="AI13">
        <f t="shared" si="12"/>
        <v>0.81489999999999996</v>
      </c>
      <c r="AJ13" s="1">
        <f t="shared" si="13"/>
        <v>71.849999999999994</v>
      </c>
      <c r="AK13" s="1">
        <f t="shared" si="14"/>
        <v>5.84</v>
      </c>
      <c r="AL13" s="4" t="str">
        <f t="shared" si="15"/>
        <v>71,85±5,84</v>
      </c>
    </row>
    <row r="14" spans="2:38" x14ac:dyDescent="0.3">
      <c r="B14" s="7" t="s">
        <v>34</v>
      </c>
      <c r="C14">
        <v>0.83560000000000001</v>
      </c>
      <c r="D14">
        <v>0.53979999999999995</v>
      </c>
      <c r="E14">
        <v>0.72599999999999998</v>
      </c>
      <c r="F14">
        <v>0.42059999999999997</v>
      </c>
      <c r="G14">
        <v>0.54010000000000002</v>
      </c>
      <c r="H14">
        <v>0.72599999999999998</v>
      </c>
      <c r="K14" s="7" t="s">
        <v>34</v>
      </c>
      <c r="L14">
        <v>0.83979999999999999</v>
      </c>
      <c r="M14">
        <v>0.57030000000000003</v>
      </c>
      <c r="N14">
        <v>0.73540000000000005</v>
      </c>
      <c r="O14">
        <v>0.58120000000000005</v>
      </c>
      <c r="P14">
        <v>0.83209999999999995</v>
      </c>
      <c r="Q14">
        <v>0.73540000000000005</v>
      </c>
      <c r="T14" s="7" t="s">
        <v>34</v>
      </c>
      <c r="U14">
        <f t="shared" si="0"/>
        <v>0.83560000000000001</v>
      </c>
      <c r="V14">
        <f t="shared" si="1"/>
        <v>0.86599999999999999</v>
      </c>
      <c r="W14">
        <f t="shared" si="2"/>
        <v>0.80310000000000004</v>
      </c>
      <c r="X14">
        <f t="shared" si="3"/>
        <v>0.83979999999999999</v>
      </c>
      <c r="Y14">
        <f t="shared" si="4"/>
        <v>0.83730000000000004</v>
      </c>
      <c r="Z14" s="1">
        <f t="shared" si="5"/>
        <v>83.64</v>
      </c>
      <c r="AA14" s="1">
        <f t="shared" si="6"/>
        <v>2.23</v>
      </c>
      <c r="AB14" s="4" t="str">
        <f t="shared" si="7"/>
        <v>83,64±2,23</v>
      </c>
      <c r="AD14" s="7" t="s">
        <v>34</v>
      </c>
      <c r="AE14">
        <f t="shared" si="8"/>
        <v>0.42059999999999997</v>
      </c>
      <c r="AF14">
        <f t="shared" si="9"/>
        <v>0.48170000000000002</v>
      </c>
      <c r="AG14">
        <f t="shared" si="10"/>
        <v>0.35320000000000001</v>
      </c>
      <c r="AH14">
        <f t="shared" si="11"/>
        <v>0.58120000000000005</v>
      </c>
      <c r="AI14">
        <f t="shared" si="12"/>
        <v>0.56969999999999998</v>
      </c>
      <c r="AJ14" s="1">
        <f t="shared" si="13"/>
        <v>48.13</v>
      </c>
      <c r="AK14" s="1">
        <f t="shared" si="14"/>
        <v>9.73</v>
      </c>
      <c r="AL14" s="4" t="str">
        <f t="shared" si="15"/>
        <v>48,13±9,73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0.97729999999999995</v>
      </c>
      <c r="D18">
        <v>0.70389999999999997</v>
      </c>
      <c r="E18">
        <v>0.9123</v>
      </c>
      <c r="F18">
        <v>0.76729999999999998</v>
      </c>
      <c r="G18">
        <v>0.95279999999999998</v>
      </c>
      <c r="H18">
        <v>0.9123</v>
      </c>
      <c r="K18" s="7" t="s">
        <v>23</v>
      </c>
      <c r="L18">
        <v>0.9718</v>
      </c>
      <c r="M18">
        <v>0.64080000000000004</v>
      </c>
      <c r="N18">
        <v>0.90710000000000002</v>
      </c>
      <c r="O18">
        <v>0.69469999999999998</v>
      </c>
      <c r="P18">
        <v>0.91920000000000002</v>
      </c>
      <c r="Q18">
        <v>0.90710000000000002</v>
      </c>
      <c r="T18" s="7" t="s">
        <v>23</v>
      </c>
      <c r="U18">
        <f>H4</f>
        <v>0.90769999999999995</v>
      </c>
      <c r="V18">
        <f>H18</f>
        <v>0.9123</v>
      </c>
      <c r="W18">
        <f>H32</f>
        <v>0.89759999999999995</v>
      </c>
      <c r="X18">
        <f>Q4</f>
        <v>0.89180000000000004</v>
      </c>
      <c r="Y18">
        <f>Q18</f>
        <v>0.90710000000000002</v>
      </c>
      <c r="Z18" s="1">
        <f>ROUND(AVERAGE(U18:Y18)*100,2)</f>
        <v>90.33</v>
      </c>
      <c r="AA18" s="1">
        <f>ROUND(_xlfn.STDEV.S(U18:Y18)*100,2)</f>
        <v>0.84</v>
      </c>
      <c r="AB18" s="4" t="str">
        <f>_xlfn.CONCAT(Z18,"±",AA18)</f>
        <v>90,33±0,84</v>
      </c>
    </row>
    <row r="19" spans="2:28" x14ac:dyDescent="0.3">
      <c r="B19" s="7" t="s">
        <v>24</v>
      </c>
      <c r="C19">
        <v>0.97430000000000005</v>
      </c>
      <c r="D19">
        <v>0.50739999999999996</v>
      </c>
      <c r="E19">
        <v>0.67569999999999997</v>
      </c>
      <c r="F19">
        <v>0.27539999999999998</v>
      </c>
      <c r="G19">
        <v>0.3589</v>
      </c>
      <c r="H19">
        <v>0.67569999999999997</v>
      </c>
      <c r="K19" s="7" t="s">
        <v>24</v>
      </c>
      <c r="L19">
        <v>0.97119999999999995</v>
      </c>
      <c r="M19">
        <v>0.50690000000000002</v>
      </c>
      <c r="N19">
        <v>0.64900000000000002</v>
      </c>
      <c r="O19">
        <v>0.24440000000000001</v>
      </c>
      <c r="P19">
        <v>0.30690000000000001</v>
      </c>
      <c r="Q19">
        <v>0.64900000000000002</v>
      </c>
      <c r="T19" s="7" t="s">
        <v>24</v>
      </c>
      <c r="U19">
        <f t="shared" ref="U19:U28" si="16">H5</f>
        <v>0.62980000000000003</v>
      </c>
      <c r="V19">
        <f t="shared" ref="V19:V28" si="17">H19</f>
        <v>0.67569999999999997</v>
      </c>
      <c r="W19">
        <f t="shared" ref="W19:W28" si="18">H33</f>
        <v>0.62949999999999995</v>
      </c>
      <c r="X19">
        <f t="shared" ref="X19:X28" si="19">Q5</f>
        <v>0.69479999999999997</v>
      </c>
      <c r="Y19">
        <f t="shared" ref="Y19:Y28" si="20">Q19</f>
        <v>0.64900000000000002</v>
      </c>
      <c r="Z19" s="1">
        <f t="shared" ref="Z19:Z28" si="21">ROUND(AVERAGE(U19:Y19)*100,2)</f>
        <v>65.58</v>
      </c>
      <c r="AA19" s="1">
        <f t="shared" ref="AA19:AA28" si="22">ROUND(_xlfn.STDEV.S(U19:Y19)*100,2)</f>
        <v>2.89</v>
      </c>
      <c r="AB19" s="4" t="str">
        <f t="shared" ref="AB19:AB28" si="23">_xlfn.CONCAT(Z19,"±",ROUND(AA19,2))</f>
        <v>65,58±2,89</v>
      </c>
    </row>
    <row r="20" spans="2:28" x14ac:dyDescent="0.3">
      <c r="B20" s="7" t="s">
        <v>25</v>
      </c>
      <c r="C20">
        <v>0.98760000000000003</v>
      </c>
      <c r="D20">
        <v>0.58940000000000003</v>
      </c>
      <c r="E20">
        <v>0.89910000000000001</v>
      </c>
      <c r="F20">
        <v>0.59750000000000003</v>
      </c>
      <c r="G20">
        <v>0.81230000000000002</v>
      </c>
      <c r="H20">
        <v>0.89910000000000001</v>
      </c>
      <c r="K20" s="7" t="s">
        <v>25</v>
      </c>
      <c r="L20">
        <v>0.98440000000000005</v>
      </c>
      <c r="M20">
        <v>0.59750000000000003</v>
      </c>
      <c r="N20">
        <v>0.90839999999999999</v>
      </c>
      <c r="O20">
        <v>0.61519999999999997</v>
      </c>
      <c r="P20">
        <v>0.83160000000000001</v>
      </c>
      <c r="Q20">
        <v>0.90839999999999999</v>
      </c>
      <c r="T20" s="7" t="s">
        <v>25</v>
      </c>
      <c r="U20">
        <f t="shared" si="16"/>
        <v>0.83899999999999997</v>
      </c>
      <c r="V20">
        <f t="shared" si="17"/>
        <v>0.89910000000000001</v>
      </c>
      <c r="W20">
        <f t="shared" si="18"/>
        <v>0.75190000000000001</v>
      </c>
      <c r="X20">
        <f t="shared" si="19"/>
        <v>0.88219999999999998</v>
      </c>
      <c r="Y20">
        <f t="shared" si="20"/>
        <v>0.90839999999999999</v>
      </c>
      <c r="Z20" s="1">
        <f t="shared" si="21"/>
        <v>85.61</v>
      </c>
      <c r="AA20" s="1">
        <f t="shared" si="22"/>
        <v>6.41</v>
      </c>
      <c r="AB20" s="4" t="str">
        <f t="shared" si="23"/>
        <v>85,61±6,41</v>
      </c>
    </row>
    <row r="21" spans="2:28" x14ac:dyDescent="0.3">
      <c r="B21" s="7" t="s">
        <v>26</v>
      </c>
      <c r="C21">
        <v>0.99460000000000004</v>
      </c>
      <c r="D21">
        <v>0.63790000000000002</v>
      </c>
      <c r="E21">
        <v>0.95469999999999999</v>
      </c>
      <c r="F21">
        <v>0.69340000000000002</v>
      </c>
      <c r="G21">
        <v>0.91590000000000005</v>
      </c>
      <c r="H21">
        <v>0.95469999999999999</v>
      </c>
      <c r="K21" s="7" t="s">
        <v>26</v>
      </c>
      <c r="L21">
        <v>0.98660000000000003</v>
      </c>
      <c r="M21">
        <v>0.5746</v>
      </c>
      <c r="N21">
        <v>0.90380000000000005</v>
      </c>
      <c r="O21">
        <v>0.57779999999999998</v>
      </c>
      <c r="P21">
        <v>0.8175</v>
      </c>
      <c r="Q21">
        <v>0.90380000000000005</v>
      </c>
      <c r="T21" s="7" t="s">
        <v>26</v>
      </c>
      <c r="U21">
        <f t="shared" si="16"/>
        <v>0.92949999999999999</v>
      </c>
      <c r="V21">
        <f t="shared" si="17"/>
        <v>0.95469999999999999</v>
      </c>
      <c r="W21">
        <f t="shared" si="18"/>
        <v>0.83579999999999999</v>
      </c>
      <c r="X21">
        <f t="shared" si="19"/>
        <v>0.90459999999999996</v>
      </c>
      <c r="Y21">
        <f t="shared" si="20"/>
        <v>0.90380000000000005</v>
      </c>
      <c r="Z21" s="1">
        <f t="shared" si="21"/>
        <v>90.57</v>
      </c>
      <c r="AA21" s="1">
        <f t="shared" si="22"/>
        <v>4.43</v>
      </c>
      <c r="AB21" s="4" t="str">
        <f t="shared" si="23"/>
        <v>90,57±4,43</v>
      </c>
    </row>
    <row r="22" spans="2:28" x14ac:dyDescent="0.3">
      <c r="B22" s="7" t="s">
        <v>27</v>
      </c>
      <c r="C22">
        <v>0.97360000000000002</v>
      </c>
      <c r="D22">
        <v>0.59330000000000005</v>
      </c>
      <c r="E22">
        <v>0.89339999999999997</v>
      </c>
      <c r="F22">
        <v>0.60829999999999995</v>
      </c>
      <c r="G22">
        <v>0.82740000000000002</v>
      </c>
      <c r="H22">
        <v>0.89339999999999997</v>
      </c>
      <c r="K22" s="7" t="s">
        <v>27</v>
      </c>
      <c r="L22">
        <v>0.97430000000000005</v>
      </c>
      <c r="M22">
        <v>0.5978</v>
      </c>
      <c r="N22">
        <v>0.89849999999999997</v>
      </c>
      <c r="O22">
        <v>0.61739999999999995</v>
      </c>
      <c r="P22">
        <v>0.83679999999999999</v>
      </c>
      <c r="Q22">
        <v>0.89849999999999997</v>
      </c>
      <c r="T22" s="7" t="s">
        <v>27</v>
      </c>
      <c r="U22">
        <f t="shared" si="16"/>
        <v>0.81499999999999995</v>
      </c>
      <c r="V22">
        <f t="shared" si="17"/>
        <v>0.89339999999999997</v>
      </c>
      <c r="W22">
        <f t="shared" si="18"/>
        <v>0.65880000000000005</v>
      </c>
      <c r="X22">
        <f t="shared" si="19"/>
        <v>0.8679</v>
      </c>
      <c r="Y22">
        <f t="shared" si="20"/>
        <v>0.89849999999999997</v>
      </c>
      <c r="Z22" s="1">
        <f t="shared" si="21"/>
        <v>82.67</v>
      </c>
      <c r="AA22" s="1">
        <f t="shared" si="22"/>
        <v>9.9499999999999993</v>
      </c>
      <c r="AB22" s="4" t="str">
        <f t="shared" si="23"/>
        <v>82,67±9,95</v>
      </c>
    </row>
    <row r="23" spans="2:28" x14ac:dyDescent="0.3">
      <c r="B23" s="7" t="s">
        <v>28</v>
      </c>
      <c r="C23">
        <v>0.98750000000000004</v>
      </c>
      <c r="D23">
        <v>0.67910000000000004</v>
      </c>
      <c r="E23">
        <v>0.94940000000000002</v>
      </c>
      <c r="F23">
        <v>0.74460000000000004</v>
      </c>
      <c r="G23">
        <v>0.93530000000000002</v>
      </c>
      <c r="H23">
        <v>0.94940000000000002</v>
      </c>
      <c r="K23" s="7" t="s">
        <v>28</v>
      </c>
      <c r="L23">
        <v>0.98219999999999996</v>
      </c>
      <c r="M23">
        <v>0.6552</v>
      </c>
      <c r="N23">
        <v>0.93389999999999995</v>
      </c>
      <c r="O23">
        <v>0.7137</v>
      </c>
      <c r="P23">
        <v>0.92110000000000003</v>
      </c>
      <c r="Q23">
        <v>0.93389999999999995</v>
      </c>
      <c r="T23" s="7" t="s">
        <v>28</v>
      </c>
      <c r="U23">
        <f t="shared" si="16"/>
        <v>0.88090000000000002</v>
      </c>
      <c r="V23">
        <f t="shared" si="17"/>
        <v>0.94940000000000002</v>
      </c>
      <c r="W23">
        <f t="shared" si="18"/>
        <v>0.75919999999999999</v>
      </c>
      <c r="X23">
        <f t="shared" si="19"/>
        <v>0.89670000000000005</v>
      </c>
      <c r="Y23">
        <f t="shared" si="20"/>
        <v>0.93389999999999995</v>
      </c>
      <c r="Z23" s="1">
        <f t="shared" si="21"/>
        <v>88.4</v>
      </c>
      <c r="AA23" s="1">
        <f t="shared" si="22"/>
        <v>7.5</v>
      </c>
      <c r="AB23" s="4" t="str">
        <f t="shared" si="23"/>
        <v>88,4±7,5</v>
      </c>
    </row>
    <row r="24" spans="2:28" x14ac:dyDescent="0.3">
      <c r="B24" s="7" t="s">
        <v>29</v>
      </c>
      <c r="C24">
        <v>0.94769999999999999</v>
      </c>
      <c r="D24">
        <v>0.55089999999999995</v>
      </c>
      <c r="E24">
        <v>0.52849999999999997</v>
      </c>
      <c r="F24">
        <v>0.14649999999999999</v>
      </c>
      <c r="G24">
        <v>0.1482</v>
      </c>
      <c r="H24">
        <v>0.52849999999999997</v>
      </c>
      <c r="K24" s="7" t="s">
        <v>29</v>
      </c>
      <c r="L24">
        <v>0.80469999999999997</v>
      </c>
      <c r="M24">
        <v>0.64939999999999998</v>
      </c>
      <c r="N24">
        <v>0.71250000000000002</v>
      </c>
      <c r="O24">
        <v>0.67169999999999996</v>
      </c>
      <c r="P24">
        <v>0.86040000000000005</v>
      </c>
      <c r="Q24">
        <v>0.71250000000000002</v>
      </c>
      <c r="T24" s="7" t="s">
        <v>29</v>
      </c>
      <c r="U24">
        <f t="shared" si="16"/>
        <v>0.50170000000000003</v>
      </c>
      <c r="V24">
        <f t="shared" si="17"/>
        <v>0.52849999999999997</v>
      </c>
      <c r="W24">
        <f t="shared" si="18"/>
        <v>0.50090000000000001</v>
      </c>
      <c r="X24">
        <f t="shared" si="19"/>
        <v>0.75019999999999998</v>
      </c>
      <c r="Y24">
        <f t="shared" si="20"/>
        <v>0.71250000000000002</v>
      </c>
      <c r="Z24" s="1">
        <f t="shared" si="21"/>
        <v>59.88</v>
      </c>
      <c r="AA24" s="1">
        <f t="shared" si="22"/>
        <v>12.23</v>
      </c>
      <c r="AB24" s="4" t="str">
        <f t="shared" si="23"/>
        <v>59,88±12,23</v>
      </c>
    </row>
    <row r="25" spans="2:28" x14ac:dyDescent="0.3">
      <c r="B25" s="7" t="s">
        <v>30</v>
      </c>
      <c r="C25">
        <v>0.98119999999999996</v>
      </c>
      <c r="D25">
        <v>0.53320000000000001</v>
      </c>
      <c r="E25">
        <v>0.62809999999999999</v>
      </c>
      <c r="F25">
        <v>0.26629999999999998</v>
      </c>
      <c r="G25">
        <v>0.29360000000000003</v>
      </c>
      <c r="H25">
        <v>0.62809999999999999</v>
      </c>
      <c r="K25" s="7" t="s">
        <v>30</v>
      </c>
      <c r="L25">
        <v>0.8609</v>
      </c>
      <c r="M25">
        <v>0.65369999999999995</v>
      </c>
      <c r="N25">
        <v>0.72589999999999999</v>
      </c>
      <c r="O25">
        <v>0.68100000000000005</v>
      </c>
      <c r="P25">
        <v>0.92449999999999999</v>
      </c>
      <c r="Q25">
        <v>0.72589999999999999</v>
      </c>
      <c r="T25" s="7" t="s">
        <v>30</v>
      </c>
      <c r="U25">
        <f t="shared" si="16"/>
        <v>0.50170000000000003</v>
      </c>
      <c r="V25">
        <f t="shared" si="17"/>
        <v>0.62809999999999999</v>
      </c>
      <c r="W25">
        <f t="shared" si="18"/>
        <v>0.50070000000000003</v>
      </c>
      <c r="X25">
        <f t="shared" si="19"/>
        <v>0.64100000000000001</v>
      </c>
      <c r="Y25">
        <f t="shared" si="20"/>
        <v>0.72589999999999999</v>
      </c>
      <c r="Z25" s="1">
        <f t="shared" si="21"/>
        <v>59.95</v>
      </c>
      <c r="AA25" s="1">
        <f t="shared" si="22"/>
        <v>9.73</v>
      </c>
      <c r="AB25" s="4" t="str">
        <f t="shared" si="23"/>
        <v>59,95±9,73</v>
      </c>
    </row>
    <row r="26" spans="2:28" x14ac:dyDescent="0.3">
      <c r="B26" s="7" t="s">
        <v>31</v>
      </c>
      <c r="C26">
        <v>0.93779999999999997</v>
      </c>
      <c r="D26">
        <v>0.54220000000000002</v>
      </c>
      <c r="E26">
        <v>0.50139999999999996</v>
      </c>
      <c r="F26">
        <v>8.0699999999999994E-2</v>
      </c>
      <c r="G26">
        <v>8.6800000000000002E-2</v>
      </c>
      <c r="H26">
        <v>0.50139999999999996</v>
      </c>
      <c r="K26" s="7" t="s">
        <v>31</v>
      </c>
      <c r="L26">
        <v>0.69130000000000003</v>
      </c>
      <c r="M26">
        <v>0.54830000000000001</v>
      </c>
      <c r="N26">
        <v>0.55189999999999995</v>
      </c>
      <c r="O26">
        <v>0.54990000000000006</v>
      </c>
      <c r="P26">
        <v>0.85619999999999996</v>
      </c>
      <c r="Q26">
        <v>0.55189999999999995</v>
      </c>
      <c r="T26" s="7" t="s">
        <v>31</v>
      </c>
      <c r="U26">
        <f t="shared" si="16"/>
        <v>0.50139999999999996</v>
      </c>
      <c r="V26">
        <f t="shared" si="17"/>
        <v>0.50139999999999996</v>
      </c>
      <c r="W26">
        <f t="shared" si="18"/>
        <v>0.50080000000000002</v>
      </c>
      <c r="X26">
        <f t="shared" si="19"/>
        <v>0.62209999999999999</v>
      </c>
      <c r="Y26">
        <f t="shared" si="20"/>
        <v>0.55189999999999995</v>
      </c>
      <c r="Z26" s="1">
        <f t="shared" si="21"/>
        <v>53.55</v>
      </c>
      <c r="AA26" s="1">
        <f t="shared" si="22"/>
        <v>5.31</v>
      </c>
      <c r="AB26" s="4" t="str">
        <f t="shared" si="23"/>
        <v>53,55±5,31</v>
      </c>
    </row>
    <row r="27" spans="2:28" x14ac:dyDescent="0.3">
      <c r="B27" s="7" t="s">
        <v>32</v>
      </c>
      <c r="C27">
        <v>0.95830000000000004</v>
      </c>
      <c r="D27">
        <v>0.87490000000000001</v>
      </c>
      <c r="E27">
        <v>0.60929999999999995</v>
      </c>
      <c r="F27">
        <v>0.66049999999999998</v>
      </c>
      <c r="G27">
        <v>0.94830000000000003</v>
      </c>
      <c r="H27">
        <v>0.60929999999999995</v>
      </c>
      <c r="K27" s="7" t="s">
        <v>32</v>
      </c>
      <c r="L27">
        <v>0.9768</v>
      </c>
      <c r="M27">
        <v>0.87450000000000006</v>
      </c>
      <c r="N27">
        <v>0.77349999999999997</v>
      </c>
      <c r="O27">
        <v>0.81489999999999996</v>
      </c>
      <c r="P27">
        <v>0.9627</v>
      </c>
      <c r="Q27">
        <v>0.77349999999999997</v>
      </c>
      <c r="T27" s="7" t="s">
        <v>32</v>
      </c>
      <c r="U27">
        <f t="shared" si="16"/>
        <v>0.66500000000000004</v>
      </c>
      <c r="V27">
        <f t="shared" si="17"/>
        <v>0.60929999999999995</v>
      </c>
      <c r="W27">
        <f t="shared" si="18"/>
        <v>0.63660000000000005</v>
      </c>
      <c r="X27">
        <f t="shared" si="19"/>
        <v>0.65200000000000002</v>
      </c>
      <c r="Y27">
        <f t="shared" si="20"/>
        <v>0.77349999999999997</v>
      </c>
      <c r="Z27" s="1">
        <f t="shared" si="21"/>
        <v>66.73</v>
      </c>
      <c r="AA27" s="1">
        <f t="shared" si="22"/>
        <v>6.29</v>
      </c>
      <c r="AB27" s="4" t="str">
        <f t="shared" si="23"/>
        <v>66,73±6,29</v>
      </c>
    </row>
    <row r="28" spans="2:28" x14ac:dyDescent="0.3">
      <c r="B28" s="7" t="s">
        <v>34</v>
      </c>
      <c r="C28">
        <v>0.86599999999999999</v>
      </c>
      <c r="D28">
        <v>0.54990000000000006</v>
      </c>
      <c r="E28">
        <v>0.77</v>
      </c>
      <c r="F28">
        <v>0.48170000000000002</v>
      </c>
      <c r="G28">
        <v>0.64470000000000005</v>
      </c>
      <c r="H28">
        <v>0.77</v>
      </c>
      <c r="K28" s="7" t="s">
        <v>34</v>
      </c>
      <c r="L28">
        <v>0.83730000000000004</v>
      </c>
      <c r="M28">
        <v>0.56679999999999997</v>
      </c>
      <c r="N28">
        <v>0.75009999999999999</v>
      </c>
      <c r="O28">
        <v>0.56969999999999998</v>
      </c>
      <c r="P28">
        <v>0.80900000000000005</v>
      </c>
      <c r="Q28">
        <v>0.75009999999999999</v>
      </c>
      <c r="T28" s="7" t="s">
        <v>34</v>
      </c>
      <c r="U28">
        <f t="shared" si="16"/>
        <v>0.72599999999999998</v>
      </c>
      <c r="V28">
        <f t="shared" si="17"/>
        <v>0.77</v>
      </c>
      <c r="W28">
        <f t="shared" si="18"/>
        <v>0.66600000000000004</v>
      </c>
      <c r="X28">
        <f t="shared" si="19"/>
        <v>0.73540000000000005</v>
      </c>
      <c r="Y28">
        <f t="shared" si="20"/>
        <v>0.75009999999999999</v>
      </c>
      <c r="Z28" s="1">
        <f t="shared" si="21"/>
        <v>72.95</v>
      </c>
      <c r="AA28" s="1">
        <f t="shared" si="22"/>
        <v>3.92</v>
      </c>
      <c r="AB28" s="4" t="str">
        <f t="shared" si="23"/>
        <v>72,95±3,92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0.96079999999999999</v>
      </c>
      <c r="D32">
        <v>0.59530000000000005</v>
      </c>
      <c r="E32">
        <v>0.89759999999999995</v>
      </c>
      <c r="F32">
        <v>0.62219999999999998</v>
      </c>
      <c r="G32">
        <v>0.86329999999999996</v>
      </c>
      <c r="H32">
        <v>0.89759999999999995</v>
      </c>
      <c r="T32" s="7" t="s">
        <v>23</v>
      </c>
      <c r="U32">
        <f>E4</f>
        <v>0.90769999999999995</v>
      </c>
      <c r="V32">
        <f>E18</f>
        <v>0.9123</v>
      </c>
      <c r="W32">
        <f>E32</f>
        <v>0.89759999999999995</v>
      </c>
      <c r="X32">
        <f>N4</f>
        <v>0.89180000000000004</v>
      </c>
      <c r="Y32">
        <f>N18</f>
        <v>0.90710000000000002</v>
      </c>
      <c r="Z32" s="1">
        <f>ROUND(AVERAGE(U32:Y32)*100,2)</f>
        <v>90.33</v>
      </c>
      <c r="AA32" s="1">
        <f>ROUND(_xlfn.STDEV.S(U32:Y32)*100,2)</f>
        <v>0.84</v>
      </c>
      <c r="AB32" s="4" t="str">
        <f>_xlfn.CONCAT(Z32,"±",AA32)</f>
        <v>90,33±0,84</v>
      </c>
    </row>
    <row r="33" spans="2:28" x14ac:dyDescent="0.3">
      <c r="B33" s="7" t="s">
        <v>24</v>
      </c>
      <c r="C33">
        <v>0.93979999999999997</v>
      </c>
      <c r="D33">
        <v>0.50649999999999995</v>
      </c>
      <c r="E33">
        <v>0.62949999999999995</v>
      </c>
      <c r="F33">
        <v>0.21890000000000001</v>
      </c>
      <c r="G33">
        <v>0.2666</v>
      </c>
      <c r="H33">
        <v>0.62949999999999995</v>
      </c>
      <c r="T33" s="7" t="s">
        <v>24</v>
      </c>
      <c r="U33">
        <f t="shared" ref="U33:U42" si="24">E5</f>
        <v>0.62980000000000003</v>
      </c>
      <c r="V33">
        <f t="shared" ref="V33:V42" si="25">E19</f>
        <v>0.67569999999999997</v>
      </c>
      <c r="W33">
        <f t="shared" ref="W33:W42" si="26">E33</f>
        <v>0.62949999999999995</v>
      </c>
      <c r="X33">
        <f t="shared" ref="X33:X42" si="27">N5</f>
        <v>0.69479999999999997</v>
      </c>
      <c r="Y33">
        <f t="shared" ref="Y33:Y42" si="28">N19</f>
        <v>0.64900000000000002</v>
      </c>
      <c r="Z33" s="1">
        <f t="shared" ref="Z33:Z42" si="29">ROUND(AVERAGE(U33:Y33)*100,2)</f>
        <v>65.58</v>
      </c>
      <c r="AA33" s="1">
        <f t="shared" ref="AA33:AA42" si="30">ROUND(_xlfn.STDEV.S(U33:Y33)*100,2)</f>
        <v>2.89</v>
      </c>
      <c r="AB33" s="4" t="str">
        <f t="shared" ref="AB33:AB42" si="31">_xlfn.CONCAT(Z33,"±",AA33)</f>
        <v>65,58±2,89</v>
      </c>
    </row>
    <row r="34" spans="2:28" x14ac:dyDescent="0.3">
      <c r="B34" s="7" t="s">
        <v>25</v>
      </c>
      <c r="C34">
        <v>0.97760000000000002</v>
      </c>
      <c r="D34">
        <v>0.53979999999999995</v>
      </c>
      <c r="E34">
        <v>0.75190000000000001</v>
      </c>
      <c r="F34">
        <v>0.40910000000000002</v>
      </c>
      <c r="G34">
        <v>0.52480000000000004</v>
      </c>
      <c r="H34">
        <v>0.75190000000000001</v>
      </c>
      <c r="T34" s="7" t="s">
        <v>25</v>
      </c>
      <c r="U34">
        <f t="shared" si="24"/>
        <v>0.83899999999999997</v>
      </c>
      <c r="V34">
        <f t="shared" si="25"/>
        <v>0.89910000000000001</v>
      </c>
      <c r="W34">
        <f t="shared" si="26"/>
        <v>0.75190000000000001</v>
      </c>
      <c r="X34">
        <f t="shared" si="27"/>
        <v>0.88219999999999998</v>
      </c>
      <c r="Y34">
        <f t="shared" si="28"/>
        <v>0.90839999999999999</v>
      </c>
      <c r="Z34" s="1">
        <f t="shared" si="29"/>
        <v>85.61</v>
      </c>
      <c r="AA34" s="1">
        <f t="shared" si="30"/>
        <v>6.41</v>
      </c>
      <c r="AB34" s="4" t="str">
        <f t="shared" si="31"/>
        <v>85,61±6,41</v>
      </c>
    </row>
    <row r="35" spans="2:28" x14ac:dyDescent="0.3">
      <c r="B35" s="7" t="s">
        <v>26</v>
      </c>
      <c r="C35">
        <v>0.98609999999999998</v>
      </c>
      <c r="D35">
        <v>0.54600000000000004</v>
      </c>
      <c r="E35">
        <v>0.83579999999999999</v>
      </c>
      <c r="F35">
        <v>0.48670000000000002</v>
      </c>
      <c r="G35">
        <v>0.68369999999999997</v>
      </c>
      <c r="H35">
        <v>0.83579999999999999</v>
      </c>
      <c r="T35" s="7" t="s">
        <v>26</v>
      </c>
      <c r="U35">
        <f t="shared" si="24"/>
        <v>0.92949999999999999</v>
      </c>
      <c r="V35">
        <f t="shared" si="25"/>
        <v>0.95469999999999999</v>
      </c>
      <c r="W35">
        <f t="shared" si="26"/>
        <v>0.83579999999999999</v>
      </c>
      <c r="X35">
        <f t="shared" si="27"/>
        <v>0.90459999999999996</v>
      </c>
      <c r="Y35">
        <f t="shared" si="28"/>
        <v>0.90380000000000005</v>
      </c>
      <c r="Z35" s="1">
        <f t="shared" si="29"/>
        <v>90.57</v>
      </c>
      <c r="AA35" s="1">
        <f t="shared" si="30"/>
        <v>4.43</v>
      </c>
      <c r="AB35" s="4" t="str">
        <f t="shared" si="31"/>
        <v>90,57±4,43</v>
      </c>
    </row>
    <row r="36" spans="2:28" x14ac:dyDescent="0.3">
      <c r="B36" s="7" t="s">
        <v>27</v>
      </c>
      <c r="C36">
        <v>0.94259999999999999</v>
      </c>
      <c r="D36">
        <v>0.52939999999999998</v>
      </c>
      <c r="E36">
        <v>0.65880000000000005</v>
      </c>
      <c r="F36">
        <v>0.2994</v>
      </c>
      <c r="G36">
        <v>0.34960000000000002</v>
      </c>
      <c r="H36">
        <v>0.65880000000000005</v>
      </c>
      <c r="T36" s="7" t="s">
        <v>27</v>
      </c>
      <c r="U36">
        <f t="shared" si="24"/>
        <v>0.81499999999999995</v>
      </c>
      <c r="V36">
        <f t="shared" si="25"/>
        <v>0.89339999999999997</v>
      </c>
      <c r="W36">
        <f t="shared" si="26"/>
        <v>0.65880000000000005</v>
      </c>
      <c r="X36">
        <f t="shared" si="27"/>
        <v>0.8679</v>
      </c>
      <c r="Y36">
        <f t="shared" si="28"/>
        <v>0.89849999999999997</v>
      </c>
      <c r="Z36" s="1">
        <f t="shared" si="29"/>
        <v>82.67</v>
      </c>
      <c r="AA36" s="1">
        <f t="shared" si="30"/>
        <v>9.9499999999999993</v>
      </c>
      <c r="AB36" s="4" t="str">
        <f t="shared" si="31"/>
        <v>82,67±9,95</v>
      </c>
    </row>
    <row r="37" spans="2:28" x14ac:dyDescent="0.3">
      <c r="B37" s="7" t="s">
        <v>28</v>
      </c>
      <c r="C37">
        <v>0.98250000000000004</v>
      </c>
      <c r="D37">
        <v>0.53690000000000004</v>
      </c>
      <c r="E37">
        <v>0.75919999999999999</v>
      </c>
      <c r="F37">
        <v>0.41020000000000001</v>
      </c>
      <c r="G37">
        <v>0.53639999999999999</v>
      </c>
      <c r="H37">
        <v>0.75919999999999999</v>
      </c>
      <c r="T37" s="7" t="s">
        <v>28</v>
      </c>
      <c r="U37">
        <f t="shared" si="24"/>
        <v>0.88090000000000002</v>
      </c>
      <c r="V37">
        <f t="shared" si="25"/>
        <v>0.94940000000000002</v>
      </c>
      <c r="W37">
        <f t="shared" si="26"/>
        <v>0.75919999999999999</v>
      </c>
      <c r="X37">
        <f t="shared" si="27"/>
        <v>0.89670000000000005</v>
      </c>
      <c r="Y37">
        <f t="shared" si="28"/>
        <v>0.93389999999999995</v>
      </c>
      <c r="Z37" s="1">
        <f t="shared" si="29"/>
        <v>88.4</v>
      </c>
      <c r="AA37" s="1">
        <f t="shared" si="30"/>
        <v>7.5</v>
      </c>
      <c r="AB37" s="4" t="str">
        <f t="shared" si="31"/>
        <v>88,4±7,5</v>
      </c>
    </row>
    <row r="38" spans="2:28" x14ac:dyDescent="0.3">
      <c r="B38" s="7" t="s">
        <v>29</v>
      </c>
      <c r="C38">
        <v>0.8236</v>
      </c>
      <c r="D38">
        <v>0.54220000000000002</v>
      </c>
      <c r="E38">
        <v>0.50090000000000001</v>
      </c>
      <c r="F38">
        <v>9.0300000000000005E-2</v>
      </c>
      <c r="G38">
        <v>9.8400000000000001E-2</v>
      </c>
      <c r="H38">
        <v>0.50090000000000001</v>
      </c>
      <c r="T38" s="7" t="s">
        <v>29</v>
      </c>
      <c r="U38">
        <f t="shared" si="24"/>
        <v>0.50170000000000003</v>
      </c>
      <c r="V38">
        <f t="shared" si="25"/>
        <v>0.52849999999999997</v>
      </c>
      <c r="W38">
        <f t="shared" si="26"/>
        <v>0.50090000000000001</v>
      </c>
      <c r="X38">
        <f t="shared" si="27"/>
        <v>0.75019999999999998</v>
      </c>
      <c r="Y38">
        <f t="shared" si="28"/>
        <v>0.71250000000000002</v>
      </c>
      <c r="Z38" s="1">
        <f t="shared" si="29"/>
        <v>59.88</v>
      </c>
      <c r="AA38" s="1">
        <f t="shared" si="30"/>
        <v>12.23</v>
      </c>
      <c r="AB38" s="4" t="str">
        <f t="shared" si="31"/>
        <v>59,88±12,23</v>
      </c>
    </row>
    <row r="39" spans="2:28" x14ac:dyDescent="0.3">
      <c r="B39" s="7" t="s">
        <v>30</v>
      </c>
      <c r="C39">
        <v>0.93389999999999995</v>
      </c>
      <c r="D39">
        <v>0.52310000000000001</v>
      </c>
      <c r="E39">
        <v>0.50070000000000003</v>
      </c>
      <c r="F39">
        <v>4.9399999999999999E-2</v>
      </c>
      <c r="G39">
        <v>5.16E-2</v>
      </c>
      <c r="H39">
        <v>0.50070000000000003</v>
      </c>
      <c r="T39" s="7" t="s">
        <v>30</v>
      </c>
      <c r="U39">
        <f t="shared" si="24"/>
        <v>0.50170000000000003</v>
      </c>
      <c r="V39">
        <f t="shared" si="25"/>
        <v>0.62809999999999999</v>
      </c>
      <c r="W39">
        <f t="shared" si="26"/>
        <v>0.50070000000000003</v>
      </c>
      <c r="X39">
        <f t="shared" si="27"/>
        <v>0.64100000000000001</v>
      </c>
      <c r="Y39">
        <f t="shared" si="28"/>
        <v>0.72589999999999999</v>
      </c>
      <c r="Z39" s="1">
        <f t="shared" si="29"/>
        <v>59.95</v>
      </c>
      <c r="AA39" s="1">
        <f t="shared" si="30"/>
        <v>9.73</v>
      </c>
      <c r="AB39" s="4" t="str">
        <f t="shared" si="31"/>
        <v>59,95±9,73</v>
      </c>
    </row>
    <row r="40" spans="2:28" x14ac:dyDescent="0.3">
      <c r="B40" s="7" t="s">
        <v>31</v>
      </c>
      <c r="C40">
        <v>0.76139999999999997</v>
      </c>
      <c r="D40">
        <v>0.53739999999999999</v>
      </c>
      <c r="E40">
        <v>0.50080000000000002</v>
      </c>
      <c r="F40">
        <v>7.9399999999999998E-2</v>
      </c>
      <c r="G40">
        <v>8.5699999999999998E-2</v>
      </c>
      <c r="H40">
        <v>0.50080000000000002</v>
      </c>
      <c r="T40" s="7" t="s">
        <v>31</v>
      </c>
      <c r="U40">
        <f t="shared" si="24"/>
        <v>0.50139999999999996</v>
      </c>
      <c r="V40">
        <f t="shared" si="25"/>
        <v>0.50139999999999996</v>
      </c>
      <c r="W40">
        <f t="shared" si="26"/>
        <v>0.50080000000000002</v>
      </c>
      <c r="X40">
        <f t="shared" si="27"/>
        <v>0.62209999999999999</v>
      </c>
      <c r="Y40">
        <f t="shared" si="28"/>
        <v>0.55189999999999995</v>
      </c>
      <c r="Z40" s="1">
        <f t="shared" si="29"/>
        <v>53.55</v>
      </c>
      <c r="AA40" s="1">
        <f t="shared" si="30"/>
        <v>5.31</v>
      </c>
      <c r="AB40" s="4" t="str">
        <f t="shared" si="31"/>
        <v>53,55±5,31</v>
      </c>
    </row>
    <row r="41" spans="2:28" x14ac:dyDescent="0.3">
      <c r="B41" s="7" t="s">
        <v>32</v>
      </c>
      <c r="C41">
        <v>0.9486</v>
      </c>
      <c r="D41">
        <v>0.84419999999999995</v>
      </c>
      <c r="E41">
        <v>0.63660000000000005</v>
      </c>
      <c r="F41">
        <v>0.68930000000000002</v>
      </c>
      <c r="G41">
        <v>0.94910000000000005</v>
      </c>
      <c r="H41">
        <v>0.63660000000000005</v>
      </c>
      <c r="T41" s="7" t="s">
        <v>32</v>
      </c>
      <c r="U41">
        <f t="shared" si="24"/>
        <v>0.66500000000000004</v>
      </c>
      <c r="V41">
        <f t="shared" si="25"/>
        <v>0.60929999999999995</v>
      </c>
      <c r="W41">
        <f t="shared" si="26"/>
        <v>0.63660000000000005</v>
      </c>
      <c r="X41">
        <f t="shared" si="27"/>
        <v>0.65200000000000002</v>
      </c>
      <c r="Y41">
        <f t="shared" si="28"/>
        <v>0.77349999999999997</v>
      </c>
      <c r="Z41" s="1">
        <f t="shared" si="29"/>
        <v>66.73</v>
      </c>
      <c r="AA41" s="1">
        <f t="shared" si="30"/>
        <v>6.29</v>
      </c>
      <c r="AB41" s="4" t="str">
        <f t="shared" si="31"/>
        <v>66,73±6,29</v>
      </c>
    </row>
    <row r="42" spans="2:28" x14ac:dyDescent="0.3">
      <c r="B42" s="7" t="s">
        <v>34</v>
      </c>
      <c r="C42">
        <v>0.80310000000000004</v>
      </c>
      <c r="D42">
        <v>0.53069999999999995</v>
      </c>
      <c r="E42">
        <v>0.66600000000000004</v>
      </c>
      <c r="F42">
        <v>0.35320000000000001</v>
      </c>
      <c r="G42">
        <v>0.43</v>
      </c>
      <c r="H42">
        <v>0.66600000000000004</v>
      </c>
      <c r="T42" s="7" t="s">
        <v>34</v>
      </c>
      <c r="U42">
        <f t="shared" si="24"/>
        <v>0.72599999999999998</v>
      </c>
      <c r="V42">
        <f t="shared" si="25"/>
        <v>0.77</v>
      </c>
      <c r="W42">
        <f t="shared" si="26"/>
        <v>0.66600000000000004</v>
      </c>
      <c r="X42">
        <f t="shared" si="27"/>
        <v>0.73540000000000005</v>
      </c>
      <c r="Y42">
        <f t="shared" si="28"/>
        <v>0.75009999999999999</v>
      </c>
      <c r="Z42" s="1">
        <f t="shared" si="29"/>
        <v>72.95</v>
      </c>
      <c r="AA42" s="1">
        <f t="shared" si="30"/>
        <v>3.92</v>
      </c>
      <c r="AB42" s="4" t="str">
        <f t="shared" si="31"/>
        <v>72,95±3,92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A6B0-20A8-4D23-8CE9-4D003BA9CAB1}">
  <dimension ref="B3:AL42"/>
  <sheetViews>
    <sheetView topLeftCell="L1" zoomScale="86" workbookViewId="0">
      <selection activeCell="AL14" sqref="AL4:AL14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0.94520000000000004</v>
      </c>
      <c r="D4">
        <v>0.59009999999999996</v>
      </c>
      <c r="E4">
        <v>0.88590000000000002</v>
      </c>
      <c r="F4">
        <v>0.61299999999999999</v>
      </c>
      <c r="G4">
        <v>0.85640000000000005</v>
      </c>
      <c r="H4">
        <v>0.88590000000000002</v>
      </c>
      <c r="K4" s="7" t="s">
        <v>23</v>
      </c>
      <c r="L4">
        <v>0.95450000000000002</v>
      </c>
      <c r="M4">
        <v>0.62560000000000004</v>
      </c>
      <c r="N4">
        <v>0.86870000000000003</v>
      </c>
      <c r="O4">
        <v>0.67279999999999995</v>
      </c>
      <c r="P4">
        <v>0.91239999999999999</v>
      </c>
      <c r="Q4">
        <v>0.86870000000000003</v>
      </c>
      <c r="T4" s="7" t="s">
        <v>23</v>
      </c>
      <c r="U4">
        <f t="shared" ref="U4:U14" si="0">C4</f>
        <v>0.94520000000000004</v>
      </c>
      <c r="V4">
        <f t="shared" ref="V4:V14" si="1">C18</f>
        <v>0.95840000000000003</v>
      </c>
      <c r="W4">
        <f t="shared" ref="W4:W14" si="2">C32</f>
        <v>0.93520000000000003</v>
      </c>
      <c r="X4">
        <f t="shared" ref="X4:X14" si="3">L4</f>
        <v>0.95450000000000002</v>
      </c>
      <c r="Y4">
        <f t="shared" ref="Y4:Y14" si="4">L18</f>
        <v>0.93820000000000003</v>
      </c>
      <c r="Z4" s="1">
        <f>ROUND(AVERAGE(U4:Y4)*100,2)</f>
        <v>94.63</v>
      </c>
      <c r="AA4" s="1">
        <f>ROUND(_xlfn.STDEV.S(U4:Y4)*100,2)</f>
        <v>1</v>
      </c>
      <c r="AB4" s="4" t="str">
        <f>_xlfn.CONCAT(Z4,"±",AA4)</f>
        <v>94,63±1</v>
      </c>
      <c r="AD4" s="7" t="s">
        <v>23</v>
      </c>
      <c r="AE4">
        <f>F4</f>
        <v>0.61299999999999999</v>
      </c>
      <c r="AF4">
        <f>F18</f>
        <v>0.65390000000000004</v>
      </c>
      <c r="AG4">
        <f>F32</f>
        <v>0.63800000000000001</v>
      </c>
      <c r="AH4">
        <f>O4</f>
        <v>0.67279999999999995</v>
      </c>
      <c r="AI4">
        <f>O18</f>
        <v>0.62180000000000002</v>
      </c>
      <c r="AJ4" s="1">
        <f>ROUND(AVERAGE(AE4:AI4)*100,2)</f>
        <v>63.99</v>
      </c>
      <c r="AK4" s="1">
        <f>ROUND(_xlfn.STDEV.S(AE4:AI4)*100,2)</f>
        <v>2.42</v>
      </c>
      <c r="AL4" s="4" t="str">
        <f>_xlfn.CONCAT(AJ4,"±",AK4)</f>
        <v>63,99±2,42</v>
      </c>
    </row>
    <row r="5" spans="2:38" x14ac:dyDescent="0.3">
      <c r="B5" s="7" t="s">
        <v>24</v>
      </c>
      <c r="C5">
        <v>0.7833</v>
      </c>
      <c r="D5">
        <v>0.50609999999999999</v>
      </c>
      <c r="E5">
        <v>0.60699999999999998</v>
      </c>
      <c r="F5">
        <v>0.18940000000000001</v>
      </c>
      <c r="G5">
        <v>0.22289999999999999</v>
      </c>
      <c r="H5">
        <v>0.60699999999999998</v>
      </c>
      <c r="K5" s="7" t="s">
        <v>24</v>
      </c>
      <c r="L5">
        <v>0.87649999999999995</v>
      </c>
      <c r="M5">
        <v>0.50639999999999996</v>
      </c>
      <c r="N5">
        <v>0.62560000000000004</v>
      </c>
      <c r="O5">
        <v>0.2165</v>
      </c>
      <c r="P5">
        <v>0.26300000000000001</v>
      </c>
      <c r="Q5">
        <v>0.62560000000000004</v>
      </c>
      <c r="T5" s="7" t="s">
        <v>24</v>
      </c>
      <c r="U5">
        <f t="shared" si="0"/>
        <v>0.7833</v>
      </c>
      <c r="V5">
        <f t="shared" si="1"/>
        <v>0.85550000000000004</v>
      </c>
      <c r="W5">
        <f t="shared" si="2"/>
        <v>0.81030000000000002</v>
      </c>
      <c r="X5">
        <f t="shared" si="3"/>
        <v>0.87649999999999995</v>
      </c>
      <c r="Y5">
        <f t="shared" si="4"/>
        <v>0.81840000000000002</v>
      </c>
      <c r="Z5" s="1">
        <f t="shared" ref="Z5:Z14" si="5">ROUND(AVERAGE(U5:Y5)*100,2)</f>
        <v>82.88</v>
      </c>
      <c r="AA5" s="1">
        <f t="shared" ref="AA5:AA14" si="6">ROUND(_xlfn.STDEV.S(U5:Y5)*100,2)</f>
        <v>3.71</v>
      </c>
      <c r="AB5" s="4" t="str">
        <f t="shared" ref="AB5:AB14" si="7">_xlfn.CONCAT(Z5,"±",ROUND(AA5,2))</f>
        <v>82,88±3,71</v>
      </c>
      <c r="AD5" s="7" t="s">
        <v>24</v>
      </c>
      <c r="AE5">
        <f t="shared" ref="AE5:AE14" si="8">F5</f>
        <v>0.18940000000000001</v>
      </c>
      <c r="AF5">
        <f t="shared" ref="AF5:AF14" si="9">F19</f>
        <v>0.23960000000000001</v>
      </c>
      <c r="AG5">
        <f t="shared" ref="AG5:AG14" si="10">F33</f>
        <v>0.2009</v>
      </c>
      <c r="AH5">
        <f t="shared" ref="AH5:AH14" si="11">O5</f>
        <v>0.2165</v>
      </c>
      <c r="AI5">
        <f t="shared" ref="AI5:AI14" si="12">O19</f>
        <v>0.187</v>
      </c>
      <c r="AJ5" s="1">
        <f t="shared" ref="AJ5:AJ14" si="13">ROUND(AVERAGE(AE5:AI5)*100,2)</f>
        <v>20.67</v>
      </c>
      <c r="AK5" s="1">
        <f t="shared" ref="AK5:AK14" si="14">ROUND(_xlfn.STDEV.S(AE5:AI5)*100,2)</f>
        <v>2.1800000000000002</v>
      </c>
      <c r="AL5" s="4" t="str">
        <f t="shared" ref="AL5:AL14" si="15">_xlfn.CONCAT(AJ5,"±",ROUND(AK5,2))</f>
        <v>20,67±2,18</v>
      </c>
    </row>
    <row r="6" spans="2:38" x14ac:dyDescent="0.3">
      <c r="B6" s="7" t="s">
        <v>25</v>
      </c>
      <c r="C6">
        <v>0.96579999999999999</v>
      </c>
      <c r="D6">
        <v>0.54749999999999999</v>
      </c>
      <c r="E6">
        <v>0.79549999999999998</v>
      </c>
      <c r="F6">
        <v>0.45839999999999997</v>
      </c>
      <c r="G6">
        <v>0.60819999999999996</v>
      </c>
      <c r="H6">
        <v>0.79549999999999998</v>
      </c>
      <c r="K6" s="7" t="s">
        <v>25</v>
      </c>
      <c r="L6">
        <v>0.96760000000000002</v>
      </c>
      <c r="M6">
        <v>0.56110000000000004</v>
      </c>
      <c r="N6">
        <v>0.84430000000000005</v>
      </c>
      <c r="O6">
        <v>0.51890000000000003</v>
      </c>
      <c r="P6">
        <v>0.70679999999999998</v>
      </c>
      <c r="Q6">
        <v>0.84430000000000005</v>
      </c>
      <c r="T6" s="7" t="s">
        <v>25</v>
      </c>
      <c r="U6">
        <f t="shared" si="0"/>
        <v>0.96579999999999999</v>
      </c>
      <c r="V6">
        <f t="shared" si="1"/>
        <v>0.94079999999999997</v>
      </c>
      <c r="W6">
        <f t="shared" si="2"/>
        <v>0.96330000000000005</v>
      </c>
      <c r="X6">
        <f t="shared" si="3"/>
        <v>0.96760000000000002</v>
      </c>
      <c r="Y6">
        <f t="shared" si="4"/>
        <v>0.97</v>
      </c>
      <c r="Z6" s="1">
        <f t="shared" si="5"/>
        <v>96.15</v>
      </c>
      <c r="AA6" s="1">
        <f t="shared" si="6"/>
        <v>1.18</v>
      </c>
      <c r="AB6" s="4" t="str">
        <f t="shared" si="7"/>
        <v>96,15±1,18</v>
      </c>
      <c r="AD6" s="7" t="s">
        <v>25</v>
      </c>
      <c r="AE6">
        <f t="shared" si="8"/>
        <v>0.45839999999999997</v>
      </c>
      <c r="AF6">
        <f t="shared" si="9"/>
        <v>0.40620000000000001</v>
      </c>
      <c r="AG6">
        <f t="shared" si="10"/>
        <v>0.5504</v>
      </c>
      <c r="AH6">
        <f t="shared" si="11"/>
        <v>0.51890000000000003</v>
      </c>
      <c r="AI6">
        <f t="shared" si="12"/>
        <v>0.51539999999999997</v>
      </c>
      <c r="AJ6" s="1">
        <f t="shared" si="13"/>
        <v>48.99</v>
      </c>
      <c r="AK6" s="1">
        <f t="shared" si="14"/>
        <v>5.73</v>
      </c>
      <c r="AL6" s="4" t="str">
        <f t="shared" si="15"/>
        <v>48,99±5,73</v>
      </c>
    </row>
    <row r="7" spans="2:38" x14ac:dyDescent="0.3">
      <c r="B7" s="7" t="s">
        <v>26</v>
      </c>
      <c r="C7">
        <v>0.98219999999999996</v>
      </c>
      <c r="D7">
        <v>0.56620000000000004</v>
      </c>
      <c r="E7">
        <v>0.89100000000000001</v>
      </c>
      <c r="F7">
        <v>0.55610000000000004</v>
      </c>
      <c r="G7">
        <v>0.78979999999999995</v>
      </c>
      <c r="H7">
        <v>0.89100000000000001</v>
      </c>
      <c r="K7" s="7" t="s">
        <v>26</v>
      </c>
      <c r="L7">
        <v>0.98609999999999998</v>
      </c>
      <c r="M7">
        <v>0.5958</v>
      </c>
      <c r="N7">
        <v>0.92749999999999999</v>
      </c>
      <c r="O7">
        <v>0.62350000000000005</v>
      </c>
      <c r="P7">
        <v>0.86529999999999996</v>
      </c>
      <c r="Q7">
        <v>0.92749999999999999</v>
      </c>
      <c r="T7" s="7" t="s">
        <v>26</v>
      </c>
      <c r="U7">
        <f t="shared" si="0"/>
        <v>0.98219999999999996</v>
      </c>
      <c r="V7">
        <f t="shared" si="1"/>
        <v>0.97540000000000004</v>
      </c>
      <c r="W7">
        <f t="shared" si="2"/>
        <v>0.98240000000000005</v>
      </c>
      <c r="X7">
        <f t="shared" si="3"/>
        <v>0.98609999999999998</v>
      </c>
      <c r="Y7">
        <f t="shared" si="4"/>
        <v>0.98399999999999999</v>
      </c>
      <c r="Z7" s="1">
        <f t="shared" si="5"/>
        <v>98.2</v>
      </c>
      <c r="AA7" s="1">
        <f t="shared" si="6"/>
        <v>0.4</v>
      </c>
      <c r="AB7" s="4" t="str">
        <f t="shared" si="7"/>
        <v>98,2±0,4</v>
      </c>
      <c r="AD7" s="7" t="s">
        <v>26</v>
      </c>
      <c r="AE7">
        <f t="shared" si="8"/>
        <v>0.55610000000000004</v>
      </c>
      <c r="AF7">
        <f t="shared" si="9"/>
        <v>0.5333</v>
      </c>
      <c r="AG7">
        <f t="shared" si="10"/>
        <v>0.64810000000000001</v>
      </c>
      <c r="AH7">
        <f t="shared" si="11"/>
        <v>0.62350000000000005</v>
      </c>
      <c r="AI7">
        <f t="shared" si="12"/>
        <v>0.60029999999999994</v>
      </c>
      <c r="AJ7" s="1">
        <f t="shared" si="13"/>
        <v>59.23</v>
      </c>
      <c r="AK7" s="1">
        <f t="shared" si="14"/>
        <v>4.7300000000000004</v>
      </c>
      <c r="AL7" s="4" t="str">
        <f t="shared" si="15"/>
        <v>59,23±4,73</v>
      </c>
    </row>
    <row r="8" spans="2:38" x14ac:dyDescent="0.3">
      <c r="B8" s="7" t="s">
        <v>27</v>
      </c>
      <c r="C8">
        <v>0.94159999999999999</v>
      </c>
      <c r="D8">
        <v>0.54210000000000003</v>
      </c>
      <c r="E8">
        <v>0.76639999999999997</v>
      </c>
      <c r="F8">
        <v>0.42659999999999998</v>
      </c>
      <c r="G8">
        <v>0.55459999999999998</v>
      </c>
      <c r="H8">
        <v>0.76639999999999997</v>
      </c>
      <c r="K8" s="7" t="s">
        <v>27</v>
      </c>
      <c r="L8">
        <v>0.95669999999999999</v>
      </c>
      <c r="M8">
        <v>0.55600000000000005</v>
      </c>
      <c r="N8">
        <v>0.82699999999999996</v>
      </c>
      <c r="O8">
        <v>0.50090000000000001</v>
      </c>
      <c r="P8">
        <v>0.6794</v>
      </c>
      <c r="Q8">
        <v>0.82699999999999996</v>
      </c>
      <c r="T8" s="7" t="s">
        <v>27</v>
      </c>
      <c r="U8">
        <f t="shared" si="0"/>
        <v>0.94159999999999999</v>
      </c>
      <c r="V8">
        <f t="shared" si="1"/>
        <v>0.89590000000000003</v>
      </c>
      <c r="W8">
        <f t="shared" si="2"/>
        <v>0.95399999999999996</v>
      </c>
      <c r="X8">
        <f t="shared" si="3"/>
        <v>0.95669999999999999</v>
      </c>
      <c r="Y8">
        <f t="shared" si="4"/>
        <v>0.95579999999999998</v>
      </c>
      <c r="Z8" s="1">
        <f t="shared" si="5"/>
        <v>94.08</v>
      </c>
      <c r="AA8" s="1">
        <f t="shared" si="6"/>
        <v>2.58</v>
      </c>
      <c r="AB8" s="4" t="str">
        <f t="shared" si="7"/>
        <v>94,08±2,58</v>
      </c>
      <c r="AD8" s="7" t="s">
        <v>27</v>
      </c>
      <c r="AE8">
        <f t="shared" si="8"/>
        <v>0.42659999999999998</v>
      </c>
      <c r="AF8">
        <f t="shared" si="9"/>
        <v>0.25490000000000002</v>
      </c>
      <c r="AG8">
        <f t="shared" si="10"/>
        <v>0.55310000000000004</v>
      </c>
      <c r="AH8">
        <f t="shared" si="11"/>
        <v>0.50090000000000001</v>
      </c>
      <c r="AI8">
        <f t="shared" si="12"/>
        <v>0.50649999999999995</v>
      </c>
      <c r="AJ8" s="1">
        <f t="shared" si="13"/>
        <v>44.84</v>
      </c>
      <c r="AK8" s="1">
        <f t="shared" si="14"/>
        <v>11.73</v>
      </c>
      <c r="AL8" s="4" t="str">
        <f t="shared" si="15"/>
        <v>44,84±11,73</v>
      </c>
    </row>
    <row r="9" spans="2:38" x14ac:dyDescent="0.3">
      <c r="B9" s="7" t="s">
        <v>28</v>
      </c>
      <c r="C9">
        <v>0.97209999999999996</v>
      </c>
      <c r="D9">
        <v>0.55700000000000005</v>
      </c>
      <c r="E9">
        <v>0.85089999999999999</v>
      </c>
      <c r="F9">
        <v>0.51519999999999999</v>
      </c>
      <c r="G9">
        <v>0.71379999999999999</v>
      </c>
      <c r="H9">
        <v>0.85089999999999999</v>
      </c>
      <c r="K9" s="7" t="s">
        <v>28</v>
      </c>
      <c r="L9">
        <v>0.97060000000000002</v>
      </c>
      <c r="M9">
        <v>0.58750000000000002</v>
      </c>
      <c r="N9">
        <v>0.90469999999999995</v>
      </c>
      <c r="O9">
        <v>0.60009999999999997</v>
      </c>
      <c r="P9">
        <v>0.82840000000000003</v>
      </c>
      <c r="Q9">
        <v>0.90469999999999995</v>
      </c>
      <c r="T9" s="7" t="s">
        <v>28</v>
      </c>
      <c r="U9">
        <f t="shared" si="0"/>
        <v>0.97209999999999996</v>
      </c>
      <c r="V9">
        <f t="shared" si="1"/>
        <v>0.94979999999999998</v>
      </c>
      <c r="W9">
        <f t="shared" si="2"/>
        <v>0.97389999999999999</v>
      </c>
      <c r="X9">
        <f t="shared" si="3"/>
        <v>0.97060000000000002</v>
      </c>
      <c r="Y9">
        <f t="shared" si="4"/>
        <v>0.9768</v>
      </c>
      <c r="Z9" s="1">
        <f t="shared" si="5"/>
        <v>96.86</v>
      </c>
      <c r="AA9" s="1">
        <f t="shared" si="6"/>
        <v>1.08</v>
      </c>
      <c r="AB9" s="4" t="str">
        <f t="shared" si="7"/>
        <v>96,86±1,08</v>
      </c>
      <c r="AD9" s="7" t="s">
        <v>28</v>
      </c>
      <c r="AE9">
        <f t="shared" si="8"/>
        <v>0.51519999999999999</v>
      </c>
      <c r="AF9">
        <f t="shared" si="9"/>
        <v>0.39600000000000002</v>
      </c>
      <c r="AG9">
        <f t="shared" si="10"/>
        <v>0.70730000000000004</v>
      </c>
      <c r="AH9">
        <f t="shared" si="11"/>
        <v>0.60009999999999997</v>
      </c>
      <c r="AI9">
        <f t="shared" si="12"/>
        <v>0.62629999999999997</v>
      </c>
      <c r="AJ9" s="1">
        <f t="shared" si="13"/>
        <v>56.9</v>
      </c>
      <c r="AK9" s="1">
        <f t="shared" si="14"/>
        <v>11.85</v>
      </c>
      <c r="AL9" s="4" t="str">
        <f t="shared" si="15"/>
        <v>56,9±11,85</v>
      </c>
    </row>
    <row r="10" spans="2:38" x14ac:dyDescent="0.3">
      <c r="B10" s="7" t="s">
        <v>29</v>
      </c>
      <c r="C10">
        <v>0.91259999999999997</v>
      </c>
      <c r="D10">
        <v>0.55869999999999997</v>
      </c>
      <c r="E10">
        <v>0.61560000000000004</v>
      </c>
      <c r="F10">
        <v>0.30430000000000001</v>
      </c>
      <c r="G10">
        <v>0.315</v>
      </c>
      <c r="H10">
        <v>0.61560000000000004</v>
      </c>
      <c r="K10" s="7" t="s">
        <v>29</v>
      </c>
      <c r="L10">
        <v>0.91610000000000003</v>
      </c>
      <c r="M10">
        <v>0.58740000000000003</v>
      </c>
      <c r="N10">
        <v>0.75029999999999997</v>
      </c>
      <c r="O10">
        <v>0.50460000000000005</v>
      </c>
      <c r="P10">
        <v>0.58309999999999995</v>
      </c>
      <c r="Q10">
        <v>0.75029999999999997</v>
      </c>
      <c r="T10" s="7" t="s">
        <v>29</v>
      </c>
      <c r="U10">
        <f t="shared" si="0"/>
        <v>0.91259999999999997</v>
      </c>
      <c r="V10">
        <f t="shared" si="1"/>
        <v>0.88460000000000005</v>
      </c>
      <c r="W10">
        <f t="shared" si="2"/>
        <v>0.91779999999999995</v>
      </c>
      <c r="X10">
        <f t="shared" si="3"/>
        <v>0.91610000000000003</v>
      </c>
      <c r="Y10">
        <f t="shared" si="4"/>
        <v>0.92120000000000002</v>
      </c>
      <c r="Z10" s="1">
        <f t="shared" si="5"/>
        <v>91.05</v>
      </c>
      <c r="AA10" s="1">
        <f t="shared" si="6"/>
        <v>1.48</v>
      </c>
      <c r="AB10" s="4" t="str">
        <f t="shared" si="7"/>
        <v>91,05±1,48</v>
      </c>
      <c r="AD10" s="7" t="s">
        <v>29</v>
      </c>
      <c r="AE10">
        <f t="shared" si="8"/>
        <v>0.30430000000000001</v>
      </c>
      <c r="AF10">
        <f t="shared" si="9"/>
        <v>8.8200000000000001E-2</v>
      </c>
      <c r="AG10">
        <f t="shared" si="10"/>
        <v>0.67249999999999999</v>
      </c>
      <c r="AH10">
        <f t="shared" si="11"/>
        <v>0.50460000000000005</v>
      </c>
      <c r="AI10">
        <f t="shared" si="12"/>
        <v>0.77510000000000001</v>
      </c>
      <c r="AJ10" s="1">
        <f t="shared" si="13"/>
        <v>46.89</v>
      </c>
      <c r="AK10" s="1">
        <f t="shared" si="14"/>
        <v>27.77</v>
      </c>
      <c r="AL10" s="4" t="str">
        <f t="shared" si="15"/>
        <v>46,89±27,77</v>
      </c>
    </row>
    <row r="11" spans="2:38" x14ac:dyDescent="0.3">
      <c r="B11" s="7" t="s">
        <v>30</v>
      </c>
      <c r="C11">
        <v>0.97819999999999996</v>
      </c>
      <c r="D11">
        <v>0.53620000000000001</v>
      </c>
      <c r="E11">
        <v>0.66390000000000005</v>
      </c>
      <c r="F11">
        <v>0.31809999999999999</v>
      </c>
      <c r="G11">
        <v>0.36649999999999999</v>
      </c>
      <c r="H11">
        <v>0.66390000000000005</v>
      </c>
      <c r="K11" s="7" t="s">
        <v>30</v>
      </c>
      <c r="L11">
        <v>0.97389999999999999</v>
      </c>
      <c r="M11">
        <v>0.57579999999999998</v>
      </c>
      <c r="N11">
        <v>0.84909999999999997</v>
      </c>
      <c r="O11">
        <v>0.54649999999999999</v>
      </c>
      <c r="P11">
        <v>0.72240000000000004</v>
      </c>
      <c r="Q11">
        <v>0.84909999999999997</v>
      </c>
      <c r="T11" s="7" t="s">
        <v>30</v>
      </c>
      <c r="U11">
        <f t="shared" si="0"/>
        <v>0.97819999999999996</v>
      </c>
      <c r="V11">
        <f t="shared" si="1"/>
        <v>0.95130000000000003</v>
      </c>
      <c r="W11">
        <f t="shared" si="2"/>
        <v>0.97360000000000002</v>
      </c>
      <c r="X11">
        <f t="shared" si="3"/>
        <v>0.97389999999999999</v>
      </c>
      <c r="Y11">
        <f t="shared" si="4"/>
        <v>0.98229999999999995</v>
      </c>
      <c r="Z11" s="1">
        <f t="shared" si="5"/>
        <v>97.19</v>
      </c>
      <c r="AA11" s="1">
        <f t="shared" si="6"/>
        <v>1.2</v>
      </c>
      <c r="AB11" s="4" t="str">
        <f t="shared" si="7"/>
        <v>97,19±1,2</v>
      </c>
      <c r="AD11" s="7" t="s">
        <v>30</v>
      </c>
      <c r="AE11">
        <f t="shared" si="8"/>
        <v>0.31809999999999999</v>
      </c>
      <c r="AF11">
        <f t="shared" si="9"/>
        <v>4.7899999999999998E-2</v>
      </c>
      <c r="AG11">
        <f t="shared" si="10"/>
        <v>0.70899999999999996</v>
      </c>
      <c r="AH11">
        <f t="shared" si="11"/>
        <v>0.54649999999999999</v>
      </c>
      <c r="AI11">
        <f t="shared" si="12"/>
        <v>0.81599999999999995</v>
      </c>
      <c r="AJ11" s="1">
        <f t="shared" si="13"/>
        <v>48.75</v>
      </c>
      <c r="AK11" s="1">
        <f t="shared" si="14"/>
        <v>30.92</v>
      </c>
      <c r="AL11" s="4" t="str">
        <f t="shared" si="15"/>
        <v>48,75±30,92</v>
      </c>
    </row>
    <row r="12" spans="2:38" x14ac:dyDescent="0.3">
      <c r="B12" s="7" t="s">
        <v>31</v>
      </c>
      <c r="C12">
        <v>0.85719999999999996</v>
      </c>
      <c r="D12">
        <v>0.55740000000000001</v>
      </c>
      <c r="E12">
        <v>0.67369999999999997</v>
      </c>
      <c r="F12">
        <v>0.39650000000000002</v>
      </c>
      <c r="G12">
        <v>0.44600000000000001</v>
      </c>
      <c r="H12">
        <v>0.67369999999999997</v>
      </c>
      <c r="K12" s="7" t="s">
        <v>31</v>
      </c>
      <c r="L12">
        <v>0.84989999999999999</v>
      </c>
      <c r="M12">
        <v>0.62319999999999998</v>
      </c>
      <c r="N12">
        <v>0.76900000000000002</v>
      </c>
      <c r="O12">
        <v>0.64670000000000005</v>
      </c>
      <c r="P12">
        <v>0.82069999999999999</v>
      </c>
      <c r="Q12">
        <v>0.76900000000000002</v>
      </c>
      <c r="T12" s="7" t="s">
        <v>31</v>
      </c>
      <c r="U12">
        <f t="shared" si="0"/>
        <v>0.85719999999999996</v>
      </c>
      <c r="V12">
        <f t="shared" si="1"/>
        <v>0.83189999999999997</v>
      </c>
      <c r="W12">
        <f t="shared" si="2"/>
        <v>0.84930000000000005</v>
      </c>
      <c r="X12">
        <f t="shared" si="3"/>
        <v>0.84989999999999999</v>
      </c>
      <c r="Y12">
        <f t="shared" si="4"/>
        <v>0.85719999999999996</v>
      </c>
      <c r="Z12" s="1">
        <f t="shared" si="5"/>
        <v>84.91</v>
      </c>
      <c r="AA12" s="1">
        <f t="shared" si="6"/>
        <v>1.03</v>
      </c>
      <c r="AB12" s="4" t="str">
        <f t="shared" si="7"/>
        <v>84,91±1,03</v>
      </c>
      <c r="AD12" s="7" t="s">
        <v>31</v>
      </c>
      <c r="AE12">
        <f t="shared" si="8"/>
        <v>0.39650000000000002</v>
      </c>
      <c r="AF12">
        <f t="shared" si="9"/>
        <v>7.7899999999999997E-2</v>
      </c>
      <c r="AG12">
        <f t="shared" si="10"/>
        <v>0.50800000000000001</v>
      </c>
      <c r="AH12">
        <f t="shared" si="11"/>
        <v>0.64670000000000005</v>
      </c>
      <c r="AI12">
        <f t="shared" si="12"/>
        <v>0.55189999999999995</v>
      </c>
      <c r="AJ12" s="1">
        <f t="shared" si="13"/>
        <v>43.62</v>
      </c>
      <c r="AK12" s="1">
        <f t="shared" si="14"/>
        <v>21.95</v>
      </c>
      <c r="AL12" s="4" t="str">
        <f t="shared" si="15"/>
        <v>43,62±21,95</v>
      </c>
    </row>
    <row r="13" spans="2:38" x14ac:dyDescent="0.3">
      <c r="B13" s="7" t="s">
        <v>32</v>
      </c>
      <c r="C13">
        <v>0.98019999999999996</v>
      </c>
      <c r="D13">
        <v>0.85719999999999996</v>
      </c>
      <c r="E13">
        <v>0.79859999999999998</v>
      </c>
      <c r="F13">
        <v>0.82489999999999997</v>
      </c>
      <c r="G13">
        <v>0.96260000000000001</v>
      </c>
      <c r="H13">
        <v>0.79859999999999998</v>
      </c>
      <c r="K13" s="7" t="s">
        <v>32</v>
      </c>
      <c r="L13">
        <v>0.97599999999999998</v>
      </c>
      <c r="M13">
        <v>0.87050000000000005</v>
      </c>
      <c r="N13">
        <v>0.7248</v>
      </c>
      <c r="O13">
        <v>0.77710000000000001</v>
      </c>
      <c r="P13">
        <v>0.95820000000000005</v>
      </c>
      <c r="Q13">
        <v>0.7248</v>
      </c>
      <c r="T13" s="7" t="s">
        <v>32</v>
      </c>
      <c r="U13">
        <f t="shared" si="0"/>
        <v>0.98019999999999996</v>
      </c>
      <c r="V13">
        <f t="shared" si="1"/>
        <v>0.97260000000000002</v>
      </c>
      <c r="W13">
        <f t="shared" si="2"/>
        <v>0.97560000000000002</v>
      </c>
      <c r="X13">
        <f t="shared" si="3"/>
        <v>0.97599999999999998</v>
      </c>
      <c r="Y13">
        <f t="shared" si="4"/>
        <v>0.98170000000000002</v>
      </c>
      <c r="Z13" s="1">
        <f t="shared" si="5"/>
        <v>97.72</v>
      </c>
      <c r="AA13" s="1">
        <f t="shared" si="6"/>
        <v>0.37</v>
      </c>
      <c r="AB13" s="4" t="str">
        <f t="shared" si="7"/>
        <v>97,72±0,37</v>
      </c>
      <c r="AD13" s="7" t="s">
        <v>32</v>
      </c>
      <c r="AE13">
        <f t="shared" si="8"/>
        <v>0.82489999999999997</v>
      </c>
      <c r="AF13">
        <f t="shared" si="9"/>
        <v>0.74960000000000004</v>
      </c>
      <c r="AG13">
        <f t="shared" si="10"/>
        <v>0.77669999999999995</v>
      </c>
      <c r="AH13">
        <f t="shared" si="11"/>
        <v>0.77710000000000001</v>
      </c>
      <c r="AI13">
        <f t="shared" si="12"/>
        <v>0.8377</v>
      </c>
      <c r="AJ13" s="1">
        <f t="shared" si="13"/>
        <v>79.319999999999993</v>
      </c>
      <c r="AK13" s="1">
        <f t="shared" si="14"/>
        <v>3.68</v>
      </c>
      <c r="AL13" s="4" t="str">
        <f t="shared" si="15"/>
        <v>79,32±3,68</v>
      </c>
    </row>
    <row r="14" spans="2:38" x14ac:dyDescent="0.3">
      <c r="B14" s="7" t="s">
        <v>34</v>
      </c>
      <c r="C14">
        <v>0.81759999999999999</v>
      </c>
      <c r="D14">
        <v>0.54420000000000002</v>
      </c>
      <c r="E14">
        <v>0.75</v>
      </c>
      <c r="F14">
        <v>0.44040000000000001</v>
      </c>
      <c r="G14">
        <v>0.57150000000000001</v>
      </c>
      <c r="H14">
        <v>0.75</v>
      </c>
      <c r="K14" s="7" t="s">
        <v>34</v>
      </c>
      <c r="L14">
        <v>0.83260000000000001</v>
      </c>
      <c r="M14">
        <v>0.55959999999999999</v>
      </c>
      <c r="N14">
        <v>0.7944</v>
      </c>
      <c r="O14">
        <v>0.52400000000000002</v>
      </c>
      <c r="P14">
        <v>0.71519999999999995</v>
      </c>
      <c r="Q14">
        <v>0.7944</v>
      </c>
      <c r="T14" s="7" t="s">
        <v>34</v>
      </c>
      <c r="U14">
        <f t="shared" si="0"/>
        <v>0.81759999999999999</v>
      </c>
      <c r="V14">
        <f t="shared" si="1"/>
        <v>0.81799999999999995</v>
      </c>
      <c r="W14">
        <f t="shared" si="2"/>
        <v>0.81479999999999997</v>
      </c>
      <c r="X14">
        <f t="shared" si="3"/>
        <v>0.83260000000000001</v>
      </c>
      <c r="Y14">
        <f t="shared" si="4"/>
        <v>0.81859999999999999</v>
      </c>
      <c r="Z14" s="1">
        <f t="shared" si="5"/>
        <v>82.03</v>
      </c>
      <c r="AA14" s="1">
        <f t="shared" si="6"/>
        <v>0.7</v>
      </c>
      <c r="AB14" s="4" t="str">
        <f t="shared" si="7"/>
        <v>82,03±0,7</v>
      </c>
      <c r="AD14" s="7" t="s">
        <v>34</v>
      </c>
      <c r="AE14">
        <f t="shared" si="8"/>
        <v>0.44040000000000001</v>
      </c>
      <c r="AF14">
        <f t="shared" si="9"/>
        <v>0.35420000000000001</v>
      </c>
      <c r="AG14">
        <f t="shared" si="10"/>
        <v>0.54720000000000002</v>
      </c>
      <c r="AH14">
        <f t="shared" si="11"/>
        <v>0.52400000000000002</v>
      </c>
      <c r="AI14">
        <f t="shared" si="12"/>
        <v>0.53949999999999998</v>
      </c>
      <c r="AJ14" s="1">
        <f t="shared" si="13"/>
        <v>48.11</v>
      </c>
      <c r="AK14" s="1">
        <f t="shared" si="14"/>
        <v>8.27</v>
      </c>
      <c r="AL14" s="4" t="str">
        <f t="shared" si="15"/>
        <v>48,11±8,27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0.95840000000000003</v>
      </c>
      <c r="D18">
        <v>0.61309999999999998</v>
      </c>
      <c r="E18">
        <v>0.89780000000000004</v>
      </c>
      <c r="F18">
        <v>0.65390000000000004</v>
      </c>
      <c r="G18">
        <v>0.89229999999999998</v>
      </c>
      <c r="H18">
        <v>0.89780000000000004</v>
      </c>
      <c r="K18" s="7" t="s">
        <v>23</v>
      </c>
      <c r="L18">
        <v>0.93820000000000003</v>
      </c>
      <c r="M18">
        <v>0.59279999999999999</v>
      </c>
      <c r="N18">
        <v>0.84850000000000003</v>
      </c>
      <c r="O18">
        <v>0.62180000000000002</v>
      </c>
      <c r="P18">
        <v>0.87539999999999996</v>
      </c>
      <c r="Q18">
        <v>0.84850000000000003</v>
      </c>
      <c r="T18" s="7" t="s">
        <v>23</v>
      </c>
      <c r="U18">
        <f>H4</f>
        <v>0.88590000000000002</v>
      </c>
      <c r="V18">
        <f>H18</f>
        <v>0.89780000000000004</v>
      </c>
      <c r="W18">
        <f>H32</f>
        <v>0.82140000000000002</v>
      </c>
      <c r="X18">
        <f>Q4</f>
        <v>0.86870000000000003</v>
      </c>
      <c r="Y18">
        <f>Q18</f>
        <v>0.84850000000000003</v>
      </c>
      <c r="Z18" s="1">
        <f>ROUND(AVERAGE(U18:Y18)*100,2)</f>
        <v>86.45</v>
      </c>
      <c r="AA18" s="1">
        <f>ROUND(_xlfn.STDEV.S(U18:Y18)*100,2)</f>
        <v>3.04</v>
      </c>
      <c r="AB18" s="4" t="str">
        <f>_xlfn.CONCAT(Z18,"±",AA18)</f>
        <v>86,45±3,04</v>
      </c>
    </row>
    <row r="19" spans="2:28" x14ac:dyDescent="0.3">
      <c r="B19" s="7" t="s">
        <v>24</v>
      </c>
      <c r="C19">
        <v>0.85550000000000004</v>
      </c>
      <c r="D19">
        <v>0.50680000000000003</v>
      </c>
      <c r="E19">
        <v>0.64539999999999997</v>
      </c>
      <c r="F19">
        <v>0.23960000000000001</v>
      </c>
      <c r="G19">
        <v>0.29899999999999999</v>
      </c>
      <c r="H19">
        <v>0.64539999999999997</v>
      </c>
      <c r="K19" s="7" t="s">
        <v>24</v>
      </c>
      <c r="L19">
        <v>0.81840000000000002</v>
      </c>
      <c r="M19">
        <v>0.50609999999999999</v>
      </c>
      <c r="N19">
        <v>0.60470000000000002</v>
      </c>
      <c r="O19">
        <v>0.187</v>
      </c>
      <c r="P19">
        <v>0.21959999999999999</v>
      </c>
      <c r="Q19">
        <v>0.60470000000000002</v>
      </c>
      <c r="T19" s="7" t="s">
        <v>24</v>
      </c>
      <c r="U19">
        <f t="shared" ref="U19:U28" si="16">H5</f>
        <v>0.60699999999999998</v>
      </c>
      <c r="V19">
        <f t="shared" ref="V19:V28" si="17">H19</f>
        <v>0.64539999999999997</v>
      </c>
      <c r="W19">
        <f t="shared" ref="W19:W28" si="18">H33</f>
        <v>0.61199999999999999</v>
      </c>
      <c r="X19">
        <f t="shared" ref="X19:X28" si="19">Q5</f>
        <v>0.62560000000000004</v>
      </c>
      <c r="Y19">
        <f t="shared" ref="Y19:Y28" si="20">Q19</f>
        <v>0.60470000000000002</v>
      </c>
      <c r="Z19" s="1">
        <f t="shared" ref="Z19:Z28" si="21">ROUND(AVERAGE(U19:Y19)*100,2)</f>
        <v>61.89</v>
      </c>
      <c r="AA19" s="1">
        <f t="shared" ref="AA19:AA28" si="22">ROUND(_xlfn.STDEV.S(U19:Y19)*100,2)</f>
        <v>1.69</v>
      </c>
      <c r="AB19" s="4" t="str">
        <f t="shared" ref="AB19:AB28" si="23">_xlfn.CONCAT(Z19,"±",ROUND(AA19,2))</f>
        <v>61,89±1,69</v>
      </c>
    </row>
    <row r="20" spans="2:28" x14ac:dyDescent="0.3">
      <c r="B20" s="7" t="s">
        <v>25</v>
      </c>
      <c r="C20">
        <v>0.94079999999999997</v>
      </c>
      <c r="D20">
        <v>0.5393</v>
      </c>
      <c r="E20">
        <v>0.74850000000000005</v>
      </c>
      <c r="F20">
        <v>0.40620000000000001</v>
      </c>
      <c r="G20">
        <v>0.52010000000000001</v>
      </c>
      <c r="H20">
        <v>0.74850000000000005</v>
      </c>
      <c r="K20" s="7" t="s">
        <v>25</v>
      </c>
      <c r="L20">
        <v>0.97</v>
      </c>
      <c r="M20">
        <v>0.56040000000000001</v>
      </c>
      <c r="N20">
        <v>0.84370000000000001</v>
      </c>
      <c r="O20">
        <v>0.51539999999999997</v>
      </c>
      <c r="P20">
        <v>0.70079999999999998</v>
      </c>
      <c r="Q20">
        <v>0.84370000000000001</v>
      </c>
      <c r="T20" s="7" t="s">
        <v>25</v>
      </c>
      <c r="U20">
        <f t="shared" si="16"/>
        <v>0.79549999999999998</v>
      </c>
      <c r="V20">
        <f t="shared" si="17"/>
        <v>0.74850000000000005</v>
      </c>
      <c r="W20">
        <f t="shared" si="18"/>
        <v>0.86619999999999997</v>
      </c>
      <c r="X20">
        <f t="shared" si="19"/>
        <v>0.84430000000000005</v>
      </c>
      <c r="Y20">
        <f t="shared" si="20"/>
        <v>0.84370000000000001</v>
      </c>
      <c r="Z20" s="1">
        <f t="shared" si="21"/>
        <v>81.96</v>
      </c>
      <c r="AA20" s="1">
        <f t="shared" si="22"/>
        <v>4.74</v>
      </c>
      <c r="AB20" s="4" t="str">
        <f t="shared" si="23"/>
        <v>81,96±4,74</v>
      </c>
    </row>
    <row r="21" spans="2:28" x14ac:dyDescent="0.3">
      <c r="B21" s="7" t="s">
        <v>26</v>
      </c>
      <c r="C21">
        <v>0.97540000000000004</v>
      </c>
      <c r="D21">
        <v>0.5585</v>
      </c>
      <c r="E21">
        <v>0.87390000000000001</v>
      </c>
      <c r="F21">
        <v>0.5333</v>
      </c>
      <c r="G21">
        <v>0.75790000000000002</v>
      </c>
      <c r="H21">
        <v>0.87390000000000001</v>
      </c>
      <c r="K21" s="7" t="s">
        <v>26</v>
      </c>
      <c r="L21">
        <v>0.98399999999999999</v>
      </c>
      <c r="M21">
        <v>0.58450000000000002</v>
      </c>
      <c r="N21">
        <v>0.91800000000000004</v>
      </c>
      <c r="O21">
        <v>0.60029999999999994</v>
      </c>
      <c r="P21">
        <v>0.84219999999999995</v>
      </c>
      <c r="Q21">
        <v>0.91800000000000004</v>
      </c>
      <c r="T21" s="7" t="s">
        <v>26</v>
      </c>
      <c r="U21">
        <f t="shared" si="16"/>
        <v>0.89100000000000001</v>
      </c>
      <c r="V21">
        <f t="shared" si="17"/>
        <v>0.87390000000000001</v>
      </c>
      <c r="W21">
        <f t="shared" si="18"/>
        <v>0.9365</v>
      </c>
      <c r="X21">
        <f t="shared" si="19"/>
        <v>0.92749999999999999</v>
      </c>
      <c r="Y21">
        <f t="shared" si="20"/>
        <v>0.91800000000000004</v>
      </c>
      <c r="Z21" s="1">
        <f t="shared" si="21"/>
        <v>90.94</v>
      </c>
      <c r="AA21" s="1">
        <f t="shared" si="22"/>
        <v>2.61</v>
      </c>
      <c r="AB21" s="4" t="str">
        <f t="shared" si="23"/>
        <v>90,94±2,61</v>
      </c>
    </row>
    <row r="22" spans="2:28" x14ac:dyDescent="0.3">
      <c r="B22" s="7" t="s">
        <v>27</v>
      </c>
      <c r="C22">
        <v>0.89590000000000003</v>
      </c>
      <c r="D22">
        <v>0.52690000000000003</v>
      </c>
      <c r="E22">
        <v>0.626</v>
      </c>
      <c r="F22">
        <v>0.25490000000000002</v>
      </c>
      <c r="G22">
        <v>0.2858</v>
      </c>
      <c r="H22">
        <v>0.626</v>
      </c>
      <c r="K22" s="7" t="s">
        <v>27</v>
      </c>
      <c r="L22">
        <v>0.95579999999999998</v>
      </c>
      <c r="M22">
        <v>0.55769999999999997</v>
      </c>
      <c r="N22">
        <v>0.83399999999999996</v>
      </c>
      <c r="O22">
        <v>0.50649999999999995</v>
      </c>
      <c r="P22">
        <v>0.68769999999999998</v>
      </c>
      <c r="Q22">
        <v>0.83399999999999996</v>
      </c>
      <c r="T22" s="7" t="s">
        <v>27</v>
      </c>
      <c r="U22">
        <f t="shared" si="16"/>
        <v>0.76639999999999997</v>
      </c>
      <c r="V22">
        <f t="shared" si="17"/>
        <v>0.626</v>
      </c>
      <c r="W22">
        <f t="shared" si="18"/>
        <v>0.86260000000000003</v>
      </c>
      <c r="X22">
        <f t="shared" si="19"/>
        <v>0.82699999999999996</v>
      </c>
      <c r="Y22">
        <f t="shared" si="20"/>
        <v>0.83399999999999996</v>
      </c>
      <c r="Z22" s="1">
        <f t="shared" si="21"/>
        <v>78.319999999999993</v>
      </c>
      <c r="AA22" s="1">
        <f t="shared" si="22"/>
        <v>9.4600000000000009</v>
      </c>
      <c r="AB22" s="4" t="str">
        <f t="shared" si="23"/>
        <v>78,32±9,46</v>
      </c>
    </row>
    <row r="23" spans="2:28" x14ac:dyDescent="0.3">
      <c r="B23" s="7" t="s">
        <v>28</v>
      </c>
      <c r="C23">
        <v>0.94979999999999998</v>
      </c>
      <c r="D23">
        <v>0.53510000000000002</v>
      </c>
      <c r="E23">
        <v>0.74639999999999995</v>
      </c>
      <c r="F23">
        <v>0.39600000000000002</v>
      </c>
      <c r="G23">
        <v>0.51190000000000002</v>
      </c>
      <c r="H23">
        <v>0.74639999999999995</v>
      </c>
      <c r="K23" s="7" t="s">
        <v>28</v>
      </c>
      <c r="L23">
        <v>0.9768</v>
      </c>
      <c r="M23">
        <v>0.60040000000000004</v>
      </c>
      <c r="N23">
        <v>0.92030000000000001</v>
      </c>
      <c r="O23">
        <v>0.62629999999999997</v>
      </c>
      <c r="P23">
        <v>0.85429999999999995</v>
      </c>
      <c r="Q23">
        <v>0.92030000000000001</v>
      </c>
      <c r="T23" s="7" t="s">
        <v>28</v>
      </c>
      <c r="U23">
        <f t="shared" si="16"/>
        <v>0.85089999999999999</v>
      </c>
      <c r="V23">
        <f t="shared" si="17"/>
        <v>0.74639999999999995</v>
      </c>
      <c r="W23">
        <f t="shared" si="18"/>
        <v>0.9284</v>
      </c>
      <c r="X23">
        <f t="shared" si="19"/>
        <v>0.90469999999999995</v>
      </c>
      <c r="Y23">
        <f t="shared" si="20"/>
        <v>0.92030000000000001</v>
      </c>
      <c r="Z23" s="1">
        <f t="shared" si="21"/>
        <v>87.01</v>
      </c>
      <c r="AA23" s="1">
        <f t="shared" si="22"/>
        <v>7.55</v>
      </c>
      <c r="AB23" s="4" t="str">
        <f t="shared" si="23"/>
        <v>87,01±7,55</v>
      </c>
    </row>
    <row r="24" spans="2:28" x14ac:dyDescent="0.3">
      <c r="B24" s="7" t="s">
        <v>29</v>
      </c>
      <c r="C24">
        <v>0.88460000000000005</v>
      </c>
      <c r="D24">
        <v>0.54830000000000001</v>
      </c>
      <c r="E24">
        <v>0.5</v>
      </c>
      <c r="F24">
        <v>8.8200000000000001E-2</v>
      </c>
      <c r="G24">
        <v>9.6699999999999994E-2</v>
      </c>
      <c r="H24">
        <v>0.5</v>
      </c>
      <c r="K24" s="7" t="s">
        <v>29</v>
      </c>
      <c r="L24">
        <v>0.92120000000000002</v>
      </c>
      <c r="M24">
        <v>0.90149999999999997</v>
      </c>
      <c r="N24">
        <v>0.71679999999999999</v>
      </c>
      <c r="O24">
        <v>0.77510000000000001</v>
      </c>
      <c r="P24">
        <v>0.93910000000000005</v>
      </c>
      <c r="Q24">
        <v>0.71679999999999999</v>
      </c>
      <c r="T24" s="7" t="s">
        <v>29</v>
      </c>
      <c r="U24">
        <f t="shared" si="16"/>
        <v>0.61560000000000004</v>
      </c>
      <c r="V24">
        <f t="shared" si="17"/>
        <v>0.5</v>
      </c>
      <c r="W24">
        <f t="shared" si="18"/>
        <v>0.62029999999999996</v>
      </c>
      <c r="X24">
        <f t="shared" si="19"/>
        <v>0.75029999999999997</v>
      </c>
      <c r="Y24">
        <f t="shared" si="20"/>
        <v>0.71679999999999999</v>
      </c>
      <c r="Z24" s="1">
        <f t="shared" si="21"/>
        <v>64.06</v>
      </c>
      <c r="AA24" s="1">
        <f t="shared" si="22"/>
        <v>9.83</v>
      </c>
      <c r="AB24" s="4" t="str">
        <f t="shared" si="23"/>
        <v>64,06±9,83</v>
      </c>
    </row>
    <row r="25" spans="2:28" x14ac:dyDescent="0.3">
      <c r="B25" s="7" t="s">
        <v>30</v>
      </c>
      <c r="C25">
        <v>0.95130000000000003</v>
      </c>
      <c r="D25">
        <v>0.52510000000000001</v>
      </c>
      <c r="E25">
        <v>0.5</v>
      </c>
      <c r="F25">
        <v>4.7899999999999998E-2</v>
      </c>
      <c r="G25">
        <v>5.0299999999999997E-2</v>
      </c>
      <c r="H25">
        <v>0.5</v>
      </c>
      <c r="K25" s="7" t="s">
        <v>30</v>
      </c>
      <c r="L25">
        <v>0.98229999999999995</v>
      </c>
      <c r="M25">
        <v>0.90480000000000005</v>
      </c>
      <c r="N25">
        <v>0.76149999999999995</v>
      </c>
      <c r="O25">
        <v>0.81599999999999995</v>
      </c>
      <c r="P25">
        <v>0.97099999999999997</v>
      </c>
      <c r="Q25">
        <v>0.76149999999999995</v>
      </c>
      <c r="T25" s="7" t="s">
        <v>30</v>
      </c>
      <c r="U25">
        <f t="shared" si="16"/>
        <v>0.66390000000000005</v>
      </c>
      <c r="V25">
        <f t="shared" si="17"/>
        <v>0.5</v>
      </c>
      <c r="W25">
        <f t="shared" si="18"/>
        <v>0.64429999999999998</v>
      </c>
      <c r="X25">
        <f t="shared" si="19"/>
        <v>0.84909999999999997</v>
      </c>
      <c r="Y25">
        <f t="shared" si="20"/>
        <v>0.76149999999999995</v>
      </c>
      <c r="Z25" s="1">
        <f t="shared" si="21"/>
        <v>68.38</v>
      </c>
      <c r="AA25" s="1">
        <f t="shared" si="22"/>
        <v>13.14</v>
      </c>
      <c r="AB25" s="4" t="str">
        <f t="shared" si="23"/>
        <v>68,38±13,14</v>
      </c>
    </row>
    <row r="26" spans="2:28" x14ac:dyDescent="0.3">
      <c r="B26" s="7" t="s">
        <v>31</v>
      </c>
      <c r="C26">
        <v>0.83189999999999997</v>
      </c>
      <c r="D26">
        <v>0.52429999999999999</v>
      </c>
      <c r="E26">
        <v>0.50009999999999999</v>
      </c>
      <c r="F26">
        <v>7.7899999999999997E-2</v>
      </c>
      <c r="G26">
        <v>8.43E-2</v>
      </c>
      <c r="H26">
        <v>0.50009999999999999</v>
      </c>
      <c r="K26" s="7" t="s">
        <v>31</v>
      </c>
      <c r="L26">
        <v>0.85719999999999996</v>
      </c>
      <c r="M26">
        <v>0.78039999999999998</v>
      </c>
      <c r="N26">
        <v>0.53920000000000001</v>
      </c>
      <c r="O26">
        <v>0.55189999999999995</v>
      </c>
      <c r="P26">
        <v>0.91890000000000005</v>
      </c>
      <c r="Q26">
        <v>0.53920000000000001</v>
      </c>
      <c r="T26" s="7" t="s">
        <v>31</v>
      </c>
      <c r="U26">
        <f t="shared" si="16"/>
        <v>0.67369999999999997</v>
      </c>
      <c r="V26">
        <f t="shared" si="17"/>
        <v>0.50009999999999999</v>
      </c>
      <c r="W26">
        <f t="shared" si="18"/>
        <v>0.51439999999999997</v>
      </c>
      <c r="X26">
        <f t="shared" si="19"/>
        <v>0.76900000000000002</v>
      </c>
      <c r="Y26">
        <f t="shared" si="20"/>
        <v>0.53920000000000001</v>
      </c>
      <c r="Z26" s="1">
        <f t="shared" si="21"/>
        <v>59.93</v>
      </c>
      <c r="AA26" s="1">
        <f t="shared" si="22"/>
        <v>11.73</v>
      </c>
      <c r="AB26" s="4" t="str">
        <f t="shared" si="23"/>
        <v>59,93±11,73</v>
      </c>
    </row>
    <row r="27" spans="2:28" x14ac:dyDescent="0.3">
      <c r="B27" s="7" t="s">
        <v>32</v>
      </c>
      <c r="C27">
        <v>0.97260000000000002</v>
      </c>
      <c r="D27">
        <v>0.87749999999999995</v>
      </c>
      <c r="E27">
        <v>0.69130000000000003</v>
      </c>
      <c r="F27">
        <v>0.74960000000000004</v>
      </c>
      <c r="G27">
        <v>0.95589999999999997</v>
      </c>
      <c r="H27">
        <v>0.69130000000000003</v>
      </c>
      <c r="K27" s="7" t="s">
        <v>32</v>
      </c>
      <c r="L27">
        <v>0.98170000000000002</v>
      </c>
      <c r="M27">
        <v>0.86009999999999998</v>
      </c>
      <c r="N27">
        <v>0.81820000000000004</v>
      </c>
      <c r="O27">
        <v>0.8377</v>
      </c>
      <c r="P27">
        <v>0.96440000000000003</v>
      </c>
      <c r="Q27">
        <v>0.81820000000000004</v>
      </c>
      <c r="T27" s="7" t="s">
        <v>32</v>
      </c>
      <c r="U27">
        <f t="shared" si="16"/>
        <v>0.79859999999999998</v>
      </c>
      <c r="V27">
        <f t="shared" si="17"/>
        <v>0.69130000000000003</v>
      </c>
      <c r="W27">
        <f t="shared" si="18"/>
        <v>0.72640000000000005</v>
      </c>
      <c r="X27">
        <f t="shared" si="19"/>
        <v>0.7248</v>
      </c>
      <c r="Y27">
        <f t="shared" si="20"/>
        <v>0.81820000000000004</v>
      </c>
      <c r="Z27" s="1">
        <f t="shared" si="21"/>
        <v>75.19</v>
      </c>
      <c r="AA27" s="1">
        <f t="shared" si="22"/>
        <v>5.39</v>
      </c>
      <c r="AB27" s="4" t="str">
        <f t="shared" si="23"/>
        <v>75,19±5,39</v>
      </c>
    </row>
    <row r="28" spans="2:28" x14ac:dyDescent="0.3">
      <c r="B28" s="7" t="s">
        <v>34</v>
      </c>
      <c r="C28">
        <v>0.81799999999999995</v>
      </c>
      <c r="D28">
        <v>0.53159999999999996</v>
      </c>
      <c r="E28">
        <v>0.67049999999999998</v>
      </c>
      <c r="F28">
        <v>0.35420000000000001</v>
      </c>
      <c r="G28">
        <v>0.43090000000000001</v>
      </c>
      <c r="H28">
        <v>0.67049999999999998</v>
      </c>
      <c r="K28" s="7" t="s">
        <v>34</v>
      </c>
      <c r="L28">
        <v>0.81859999999999999</v>
      </c>
      <c r="M28">
        <v>0.55310000000000004</v>
      </c>
      <c r="N28">
        <v>0.72260000000000002</v>
      </c>
      <c r="O28">
        <v>0.53949999999999998</v>
      </c>
      <c r="P28">
        <v>0.77139999999999997</v>
      </c>
      <c r="Q28">
        <v>0.72260000000000002</v>
      </c>
      <c r="T28" s="7" t="s">
        <v>34</v>
      </c>
      <c r="U28">
        <f t="shared" si="16"/>
        <v>0.75</v>
      </c>
      <c r="V28">
        <f t="shared" si="17"/>
        <v>0.67049999999999998</v>
      </c>
      <c r="W28">
        <f t="shared" si="18"/>
        <v>0.69</v>
      </c>
      <c r="X28">
        <f t="shared" si="19"/>
        <v>0.7944</v>
      </c>
      <c r="Y28">
        <f t="shared" si="20"/>
        <v>0.72260000000000002</v>
      </c>
      <c r="Z28" s="1">
        <f t="shared" si="21"/>
        <v>72.55</v>
      </c>
      <c r="AA28" s="1">
        <f t="shared" si="22"/>
        <v>4.91</v>
      </c>
      <c r="AB28" s="4" t="str">
        <f t="shared" si="23"/>
        <v>72,55±4,91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0.93520000000000003</v>
      </c>
      <c r="D32">
        <v>0.6018</v>
      </c>
      <c r="E32">
        <v>0.82140000000000002</v>
      </c>
      <c r="F32">
        <v>0.63800000000000001</v>
      </c>
      <c r="G32">
        <v>0.89710000000000001</v>
      </c>
      <c r="H32">
        <v>0.82140000000000002</v>
      </c>
      <c r="T32" s="7" t="s">
        <v>23</v>
      </c>
      <c r="U32">
        <f>E4</f>
        <v>0.88590000000000002</v>
      </c>
      <c r="V32">
        <f>E18</f>
        <v>0.89780000000000004</v>
      </c>
      <c r="W32">
        <f>E32</f>
        <v>0.82140000000000002</v>
      </c>
      <c r="X32">
        <f>N4</f>
        <v>0.86870000000000003</v>
      </c>
      <c r="Y32">
        <f>N18</f>
        <v>0.84850000000000003</v>
      </c>
      <c r="Z32" s="1">
        <f>ROUND(AVERAGE(U32:Y32)*100,2)</f>
        <v>86.45</v>
      </c>
      <c r="AA32" s="1">
        <f>ROUND(_xlfn.STDEV.S(U32:Y32)*100,2)</f>
        <v>3.04</v>
      </c>
      <c r="AB32" s="4" t="str">
        <f>_xlfn.CONCAT(Z32,"±",AA32)</f>
        <v>86,45±3,04</v>
      </c>
    </row>
    <row r="33" spans="2:28" x14ac:dyDescent="0.3">
      <c r="B33" s="7" t="s">
        <v>24</v>
      </c>
      <c r="C33">
        <v>0.81030000000000002</v>
      </c>
      <c r="D33">
        <v>0.50609999999999999</v>
      </c>
      <c r="E33">
        <v>0.61199999999999999</v>
      </c>
      <c r="F33">
        <v>0.2009</v>
      </c>
      <c r="G33">
        <v>0.23980000000000001</v>
      </c>
      <c r="H33">
        <v>0.61199999999999999</v>
      </c>
      <c r="T33" s="7" t="s">
        <v>24</v>
      </c>
      <c r="U33">
        <f t="shared" ref="U33:U42" si="24">E5</f>
        <v>0.60699999999999998</v>
      </c>
      <c r="V33">
        <f t="shared" ref="V33:V42" si="25">E19</f>
        <v>0.64539999999999997</v>
      </c>
      <c r="W33">
        <f t="shared" ref="W33:W42" si="26">E33</f>
        <v>0.61199999999999999</v>
      </c>
      <c r="X33">
        <f t="shared" ref="X33:X42" si="27">N5</f>
        <v>0.62560000000000004</v>
      </c>
      <c r="Y33">
        <f t="shared" ref="Y33:Y42" si="28">N19</f>
        <v>0.60470000000000002</v>
      </c>
      <c r="Z33" s="1">
        <f t="shared" ref="Z33:Z42" si="29">ROUND(AVERAGE(U33:Y33)*100,2)</f>
        <v>61.89</v>
      </c>
      <c r="AA33" s="1">
        <f t="shared" ref="AA33:AA42" si="30">ROUND(_xlfn.STDEV.S(U33:Y33)*100,2)</f>
        <v>1.69</v>
      </c>
      <c r="AB33" s="4" t="str">
        <f t="shared" ref="AB33:AB42" si="31">_xlfn.CONCAT(Z33,"±",AA33)</f>
        <v>61,89±1,69</v>
      </c>
    </row>
    <row r="34" spans="2:28" x14ac:dyDescent="0.3">
      <c r="B34" s="7" t="s">
        <v>25</v>
      </c>
      <c r="C34">
        <v>0.96330000000000005</v>
      </c>
      <c r="D34">
        <v>0.57069999999999999</v>
      </c>
      <c r="E34">
        <v>0.86619999999999997</v>
      </c>
      <c r="F34">
        <v>0.5504</v>
      </c>
      <c r="G34">
        <v>0.75339999999999996</v>
      </c>
      <c r="H34">
        <v>0.86619999999999997</v>
      </c>
      <c r="T34" s="7" t="s">
        <v>25</v>
      </c>
      <c r="U34">
        <f t="shared" si="24"/>
        <v>0.79549999999999998</v>
      </c>
      <c r="V34">
        <f t="shared" si="25"/>
        <v>0.74850000000000005</v>
      </c>
      <c r="W34">
        <f t="shared" si="26"/>
        <v>0.86619999999999997</v>
      </c>
      <c r="X34">
        <f t="shared" si="27"/>
        <v>0.84430000000000005</v>
      </c>
      <c r="Y34">
        <f t="shared" si="28"/>
        <v>0.84370000000000001</v>
      </c>
      <c r="Z34" s="1">
        <f t="shared" si="29"/>
        <v>81.96</v>
      </c>
      <c r="AA34" s="1">
        <f t="shared" si="30"/>
        <v>4.74</v>
      </c>
      <c r="AB34" s="4" t="str">
        <f t="shared" si="31"/>
        <v>81,96±4,74</v>
      </c>
    </row>
    <row r="35" spans="2:28" x14ac:dyDescent="0.3">
      <c r="B35" s="7" t="s">
        <v>26</v>
      </c>
      <c r="C35">
        <v>0.98240000000000005</v>
      </c>
      <c r="D35">
        <v>0.60929999999999995</v>
      </c>
      <c r="E35">
        <v>0.9365</v>
      </c>
      <c r="F35">
        <v>0.64810000000000001</v>
      </c>
      <c r="G35">
        <v>0.8861</v>
      </c>
      <c r="H35">
        <v>0.9365</v>
      </c>
      <c r="T35" s="7" t="s">
        <v>26</v>
      </c>
      <c r="U35">
        <f t="shared" si="24"/>
        <v>0.89100000000000001</v>
      </c>
      <c r="V35">
        <f t="shared" si="25"/>
        <v>0.87390000000000001</v>
      </c>
      <c r="W35">
        <f t="shared" si="26"/>
        <v>0.9365</v>
      </c>
      <c r="X35">
        <f t="shared" si="27"/>
        <v>0.92749999999999999</v>
      </c>
      <c r="Y35">
        <f t="shared" si="28"/>
        <v>0.91800000000000004</v>
      </c>
      <c r="Z35" s="1">
        <f t="shared" si="29"/>
        <v>90.94</v>
      </c>
      <c r="AA35" s="1">
        <f t="shared" si="30"/>
        <v>2.61</v>
      </c>
      <c r="AB35" s="4" t="str">
        <f t="shared" si="31"/>
        <v>90,94±2,61</v>
      </c>
    </row>
    <row r="36" spans="2:28" x14ac:dyDescent="0.3">
      <c r="B36" s="7" t="s">
        <v>27</v>
      </c>
      <c r="C36">
        <v>0.95399999999999996</v>
      </c>
      <c r="D36">
        <v>0.57099999999999995</v>
      </c>
      <c r="E36">
        <v>0.86260000000000003</v>
      </c>
      <c r="F36">
        <v>0.55310000000000004</v>
      </c>
      <c r="G36">
        <v>0.75880000000000003</v>
      </c>
      <c r="H36">
        <v>0.86260000000000003</v>
      </c>
      <c r="T36" s="7" t="s">
        <v>27</v>
      </c>
      <c r="U36">
        <f t="shared" si="24"/>
        <v>0.76639999999999997</v>
      </c>
      <c r="V36">
        <f t="shared" si="25"/>
        <v>0.626</v>
      </c>
      <c r="W36">
        <f t="shared" si="26"/>
        <v>0.86260000000000003</v>
      </c>
      <c r="X36">
        <f t="shared" si="27"/>
        <v>0.82699999999999996</v>
      </c>
      <c r="Y36">
        <f t="shared" si="28"/>
        <v>0.83399999999999996</v>
      </c>
      <c r="Z36" s="1">
        <f t="shared" si="29"/>
        <v>78.319999999999993</v>
      </c>
      <c r="AA36" s="1">
        <f t="shared" si="30"/>
        <v>9.4600000000000009</v>
      </c>
      <c r="AB36" s="4" t="str">
        <f t="shared" si="31"/>
        <v>78,32±9,46</v>
      </c>
    </row>
    <row r="37" spans="2:28" x14ac:dyDescent="0.3">
      <c r="B37" s="7" t="s">
        <v>28</v>
      </c>
      <c r="C37">
        <v>0.97389999999999999</v>
      </c>
      <c r="D37">
        <v>0.65049999999999997</v>
      </c>
      <c r="E37">
        <v>0.9284</v>
      </c>
      <c r="F37">
        <v>0.70730000000000004</v>
      </c>
      <c r="G37">
        <v>0.91820000000000002</v>
      </c>
      <c r="H37">
        <v>0.9284</v>
      </c>
      <c r="T37" s="7" t="s">
        <v>28</v>
      </c>
      <c r="U37">
        <f t="shared" si="24"/>
        <v>0.85089999999999999</v>
      </c>
      <c r="V37">
        <f t="shared" si="25"/>
        <v>0.74639999999999995</v>
      </c>
      <c r="W37">
        <f t="shared" si="26"/>
        <v>0.9284</v>
      </c>
      <c r="X37">
        <f t="shared" si="27"/>
        <v>0.90469999999999995</v>
      </c>
      <c r="Y37">
        <f t="shared" si="28"/>
        <v>0.92030000000000001</v>
      </c>
      <c r="Z37" s="1">
        <f t="shared" si="29"/>
        <v>87.01</v>
      </c>
      <c r="AA37" s="1">
        <f t="shared" si="30"/>
        <v>7.55</v>
      </c>
      <c r="AB37" s="4" t="str">
        <f t="shared" si="31"/>
        <v>87,01±7,55</v>
      </c>
    </row>
    <row r="38" spans="2:28" x14ac:dyDescent="0.3">
      <c r="B38" s="7" t="s">
        <v>29</v>
      </c>
      <c r="C38">
        <v>0.91779999999999995</v>
      </c>
      <c r="D38">
        <v>0.92859999999999998</v>
      </c>
      <c r="E38">
        <v>0.62029999999999996</v>
      </c>
      <c r="F38">
        <v>0.67249999999999999</v>
      </c>
      <c r="G38">
        <v>0.92510000000000003</v>
      </c>
      <c r="H38">
        <v>0.62029999999999996</v>
      </c>
      <c r="T38" s="7" t="s">
        <v>29</v>
      </c>
      <c r="U38">
        <f t="shared" si="24"/>
        <v>0.61560000000000004</v>
      </c>
      <c r="V38">
        <f t="shared" si="25"/>
        <v>0.5</v>
      </c>
      <c r="W38">
        <f t="shared" si="26"/>
        <v>0.62029999999999996</v>
      </c>
      <c r="X38">
        <f t="shared" si="27"/>
        <v>0.75029999999999997</v>
      </c>
      <c r="Y38">
        <f t="shared" si="28"/>
        <v>0.71679999999999999</v>
      </c>
      <c r="Z38" s="1">
        <f t="shared" si="29"/>
        <v>64.06</v>
      </c>
      <c r="AA38" s="1">
        <f t="shared" si="30"/>
        <v>9.83</v>
      </c>
      <c r="AB38" s="4" t="str">
        <f t="shared" si="31"/>
        <v>64,06±9,83</v>
      </c>
    </row>
    <row r="39" spans="2:28" x14ac:dyDescent="0.3">
      <c r="B39" s="7" t="s">
        <v>30</v>
      </c>
      <c r="C39">
        <v>0.97360000000000002</v>
      </c>
      <c r="D39">
        <v>0.92379999999999995</v>
      </c>
      <c r="E39">
        <v>0.64429999999999998</v>
      </c>
      <c r="F39">
        <v>0.70899999999999996</v>
      </c>
      <c r="G39">
        <v>0.96240000000000003</v>
      </c>
      <c r="H39">
        <v>0.64429999999999998</v>
      </c>
      <c r="T39" s="7" t="s">
        <v>30</v>
      </c>
      <c r="U39">
        <f t="shared" si="24"/>
        <v>0.66390000000000005</v>
      </c>
      <c r="V39">
        <f t="shared" si="25"/>
        <v>0.5</v>
      </c>
      <c r="W39">
        <f t="shared" si="26"/>
        <v>0.64429999999999998</v>
      </c>
      <c r="X39">
        <f t="shared" si="27"/>
        <v>0.84909999999999997</v>
      </c>
      <c r="Y39">
        <f t="shared" si="28"/>
        <v>0.76149999999999995</v>
      </c>
      <c r="Z39" s="1">
        <f t="shared" si="29"/>
        <v>68.38</v>
      </c>
      <c r="AA39" s="1">
        <f t="shared" si="30"/>
        <v>13.14</v>
      </c>
      <c r="AB39" s="4" t="str">
        <f t="shared" si="31"/>
        <v>68,38±13,14</v>
      </c>
    </row>
    <row r="40" spans="2:28" x14ac:dyDescent="0.3">
      <c r="B40" s="7" t="s">
        <v>31</v>
      </c>
      <c r="C40">
        <v>0.84930000000000005</v>
      </c>
      <c r="D40">
        <v>0.69</v>
      </c>
      <c r="E40">
        <v>0.51439999999999997</v>
      </c>
      <c r="F40">
        <v>0.50800000000000001</v>
      </c>
      <c r="G40">
        <v>0.91539999999999999</v>
      </c>
      <c r="H40">
        <v>0.51439999999999997</v>
      </c>
      <c r="T40" s="7" t="s">
        <v>31</v>
      </c>
      <c r="U40">
        <f t="shared" si="24"/>
        <v>0.67369999999999997</v>
      </c>
      <c r="V40">
        <f t="shared" si="25"/>
        <v>0.50009999999999999</v>
      </c>
      <c r="W40">
        <f t="shared" si="26"/>
        <v>0.51439999999999997</v>
      </c>
      <c r="X40">
        <f t="shared" si="27"/>
        <v>0.76900000000000002</v>
      </c>
      <c r="Y40">
        <f t="shared" si="28"/>
        <v>0.53920000000000001</v>
      </c>
      <c r="Z40" s="1">
        <f t="shared" si="29"/>
        <v>59.93</v>
      </c>
      <c r="AA40" s="1">
        <f t="shared" si="30"/>
        <v>11.73</v>
      </c>
      <c r="AB40" s="4" t="str">
        <f t="shared" si="31"/>
        <v>59,93±11,73</v>
      </c>
    </row>
    <row r="41" spans="2:28" x14ac:dyDescent="0.3">
      <c r="B41" s="7" t="s">
        <v>32</v>
      </c>
      <c r="C41">
        <v>0.97560000000000002</v>
      </c>
      <c r="D41">
        <v>0.86399999999999999</v>
      </c>
      <c r="E41">
        <v>0.72640000000000005</v>
      </c>
      <c r="F41">
        <v>0.77669999999999995</v>
      </c>
      <c r="G41">
        <v>0.95779999999999998</v>
      </c>
      <c r="H41">
        <v>0.72640000000000005</v>
      </c>
      <c r="T41" s="7" t="s">
        <v>32</v>
      </c>
      <c r="U41">
        <f t="shared" si="24"/>
        <v>0.79859999999999998</v>
      </c>
      <c r="V41">
        <f t="shared" si="25"/>
        <v>0.69130000000000003</v>
      </c>
      <c r="W41">
        <f t="shared" si="26"/>
        <v>0.72640000000000005</v>
      </c>
      <c r="X41">
        <f t="shared" si="27"/>
        <v>0.7248</v>
      </c>
      <c r="Y41">
        <f t="shared" si="28"/>
        <v>0.81820000000000004</v>
      </c>
      <c r="Z41" s="1">
        <f t="shared" si="29"/>
        <v>75.19</v>
      </c>
      <c r="AA41" s="1">
        <f t="shared" si="30"/>
        <v>5.39</v>
      </c>
      <c r="AB41" s="4" t="str">
        <f t="shared" si="31"/>
        <v>75,19±5,39</v>
      </c>
    </row>
    <row r="42" spans="2:28" x14ac:dyDescent="0.3">
      <c r="B42" s="7" t="s">
        <v>34</v>
      </c>
      <c r="C42">
        <v>0.81479999999999997</v>
      </c>
      <c r="D42">
        <v>0.55130000000000001</v>
      </c>
      <c r="E42">
        <v>0.69</v>
      </c>
      <c r="F42">
        <v>0.54720000000000002</v>
      </c>
      <c r="G42">
        <v>0.80079999999999996</v>
      </c>
      <c r="H42">
        <v>0.69</v>
      </c>
      <c r="T42" s="7" t="s">
        <v>34</v>
      </c>
      <c r="U42">
        <f t="shared" si="24"/>
        <v>0.75</v>
      </c>
      <c r="V42">
        <f t="shared" si="25"/>
        <v>0.67049999999999998</v>
      </c>
      <c r="W42">
        <f t="shared" si="26"/>
        <v>0.69</v>
      </c>
      <c r="X42">
        <f t="shared" si="27"/>
        <v>0.7944</v>
      </c>
      <c r="Y42">
        <f t="shared" si="28"/>
        <v>0.72260000000000002</v>
      </c>
      <c r="Z42" s="1">
        <f t="shared" si="29"/>
        <v>72.55</v>
      </c>
      <c r="AA42" s="1">
        <f t="shared" si="30"/>
        <v>4.91</v>
      </c>
      <c r="AB42" s="4" t="str">
        <f t="shared" si="31"/>
        <v>72,55±4,91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F7C4-C7AD-4417-88E4-BCE75A04BFBB}">
  <dimension ref="B3:AL42"/>
  <sheetViews>
    <sheetView topLeftCell="L1" zoomScale="85" zoomScaleNormal="85" workbookViewId="0">
      <selection activeCell="AL4" sqref="AL4:AL14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0.95109999999999995</v>
      </c>
      <c r="D4">
        <v>0.60029999999999994</v>
      </c>
      <c r="E4">
        <v>0.89319999999999999</v>
      </c>
      <c r="F4">
        <v>0.63219999999999998</v>
      </c>
      <c r="G4">
        <v>0.87419999999999998</v>
      </c>
      <c r="H4">
        <v>0.89319999999999999</v>
      </c>
      <c r="K4" s="7" t="s">
        <v>23</v>
      </c>
      <c r="L4">
        <v>0.85770000000000002</v>
      </c>
      <c r="M4">
        <v>0.53369999999999995</v>
      </c>
      <c r="N4">
        <v>0.74560000000000004</v>
      </c>
      <c r="O4">
        <v>0.44230000000000003</v>
      </c>
      <c r="P4">
        <v>0.61029999999999995</v>
      </c>
      <c r="Q4">
        <v>0.74560000000000004</v>
      </c>
      <c r="T4" s="7" t="s">
        <v>23</v>
      </c>
      <c r="U4">
        <f t="shared" ref="U4:U14" si="0">C4</f>
        <v>0.95109999999999995</v>
      </c>
      <c r="V4">
        <f t="shared" ref="V4:V14" si="1">C18</f>
        <v>0.92010000000000003</v>
      </c>
      <c r="W4">
        <f t="shared" ref="W4:W14" si="2">C32</f>
        <v>0.95140000000000002</v>
      </c>
      <c r="X4">
        <f t="shared" ref="X4:X14" si="3">L4</f>
        <v>0.85770000000000002</v>
      </c>
      <c r="Y4">
        <f t="shared" ref="Y4:Y14" si="4">L18</f>
        <v>0.93159999999999998</v>
      </c>
      <c r="Z4" s="1">
        <f>ROUND(AVERAGE(U4:Y4)*100,2)</f>
        <v>92.24</v>
      </c>
      <c r="AA4" s="1">
        <f>ROUND(_xlfn.STDEV.S(U4:Y4)*100,2)</f>
        <v>3.85</v>
      </c>
      <c r="AB4" s="4" t="str">
        <f>_xlfn.CONCAT(Z4,"±",AA4)</f>
        <v>92,24±3,85</v>
      </c>
      <c r="AD4" s="7" t="s">
        <v>23</v>
      </c>
      <c r="AE4">
        <f>F4</f>
        <v>0.63219999999999998</v>
      </c>
      <c r="AF4">
        <f>F18</f>
        <v>0.53620000000000001</v>
      </c>
      <c r="AG4">
        <f>F32</f>
        <v>0.61460000000000004</v>
      </c>
      <c r="AH4">
        <f>O4</f>
        <v>0.44230000000000003</v>
      </c>
      <c r="AI4">
        <f>O18</f>
        <v>0.57840000000000003</v>
      </c>
      <c r="AJ4" s="1">
        <f>ROUND(AVERAGE(AE4:AI4)*100,2)</f>
        <v>56.07</v>
      </c>
      <c r="AK4" s="1">
        <f>ROUND(_xlfn.STDEV.S(AE4:AI4)*100,2)</f>
        <v>7.57</v>
      </c>
      <c r="AL4" s="4" t="str">
        <f>_xlfn.CONCAT(AJ4,"±",AK4)</f>
        <v>56,07±7,57</v>
      </c>
    </row>
    <row r="5" spans="2:38" x14ac:dyDescent="0.3">
      <c r="B5" s="7" t="s">
        <v>24</v>
      </c>
      <c r="C5">
        <v>0.39269999999999999</v>
      </c>
      <c r="D5">
        <v>0.50529999999999997</v>
      </c>
      <c r="E5">
        <v>0.5444</v>
      </c>
      <c r="F5">
        <v>9.2100000000000001E-2</v>
      </c>
      <c r="G5">
        <v>9.7600000000000006E-2</v>
      </c>
      <c r="H5">
        <v>0.5444</v>
      </c>
      <c r="K5" s="7" t="s">
        <v>24</v>
      </c>
      <c r="L5">
        <v>0.69630000000000003</v>
      </c>
      <c r="M5">
        <v>0.50509999999999999</v>
      </c>
      <c r="N5">
        <v>0.52800000000000002</v>
      </c>
      <c r="O5">
        <v>6.3200000000000006E-2</v>
      </c>
      <c r="P5">
        <v>6.5100000000000005E-2</v>
      </c>
      <c r="Q5">
        <v>0.52800000000000002</v>
      </c>
      <c r="T5" s="7" t="s">
        <v>24</v>
      </c>
      <c r="U5">
        <f t="shared" si="0"/>
        <v>0.39269999999999999</v>
      </c>
      <c r="V5">
        <f t="shared" si="1"/>
        <v>0.58760000000000001</v>
      </c>
      <c r="W5">
        <f t="shared" si="2"/>
        <v>0.41220000000000001</v>
      </c>
      <c r="X5">
        <f t="shared" si="3"/>
        <v>0.69630000000000003</v>
      </c>
      <c r="Y5">
        <f t="shared" si="4"/>
        <v>0.31780000000000003</v>
      </c>
      <c r="Z5" s="1">
        <f t="shared" ref="Z5:Z14" si="5">ROUND(AVERAGE(U5:Y5)*100,2)</f>
        <v>48.13</v>
      </c>
      <c r="AA5" s="1">
        <f t="shared" ref="AA5:AA14" si="6">ROUND(_xlfn.STDEV.S(U5:Y5)*100,2)</f>
        <v>15.56</v>
      </c>
      <c r="AB5" s="4" t="str">
        <f t="shared" ref="AB5:AB14" si="7">_xlfn.CONCAT(Z5,"±",ROUND(AA5,2))</f>
        <v>48,13±15,56</v>
      </c>
      <c r="AD5" s="7" t="s">
        <v>24</v>
      </c>
      <c r="AE5">
        <f t="shared" ref="AE5:AE14" si="8">F5</f>
        <v>9.2100000000000001E-2</v>
      </c>
      <c r="AF5">
        <f t="shared" ref="AF5:AF14" si="9">F19</f>
        <v>0.14130000000000001</v>
      </c>
      <c r="AG5">
        <f t="shared" ref="AG5:AG14" si="10">F33</f>
        <v>5.33E-2</v>
      </c>
      <c r="AH5">
        <f t="shared" ref="AH5:AH14" si="11">O5</f>
        <v>6.3200000000000006E-2</v>
      </c>
      <c r="AI5">
        <f t="shared" ref="AI5:AI14" si="12">O19</f>
        <v>3.6799999999999999E-2</v>
      </c>
      <c r="AJ5" s="1">
        <f t="shared" ref="AJ5:AJ14" si="13">ROUND(AVERAGE(AE5:AI5)*100,2)</f>
        <v>7.73</v>
      </c>
      <c r="AK5" s="1">
        <f t="shared" ref="AK5:AK14" si="14">ROUND(_xlfn.STDEV.S(AE5:AI5)*100,2)</f>
        <v>4.0999999999999996</v>
      </c>
      <c r="AL5" s="4" t="str">
        <f t="shared" ref="AL5:AL14" si="15">_xlfn.CONCAT(AJ5,"±",ROUND(AK5,2))</f>
        <v>7,73±4,1</v>
      </c>
    </row>
    <row r="6" spans="2:38" x14ac:dyDescent="0.3">
      <c r="B6" s="7" t="s">
        <v>25</v>
      </c>
      <c r="C6">
        <v>0.91159999999999997</v>
      </c>
      <c r="D6">
        <v>0.56320000000000003</v>
      </c>
      <c r="E6">
        <v>0.84919999999999995</v>
      </c>
      <c r="F6">
        <v>0.52680000000000005</v>
      </c>
      <c r="G6">
        <v>0.71919999999999995</v>
      </c>
      <c r="H6">
        <v>0.84919999999999995</v>
      </c>
      <c r="K6" s="7" t="s">
        <v>25</v>
      </c>
      <c r="L6">
        <v>0.879</v>
      </c>
      <c r="M6">
        <v>0.52470000000000006</v>
      </c>
      <c r="N6">
        <v>0.5907</v>
      </c>
      <c r="O6">
        <v>0.2024</v>
      </c>
      <c r="P6">
        <v>0.21679999999999999</v>
      </c>
      <c r="Q6">
        <v>0.5907</v>
      </c>
      <c r="T6" s="7" t="s">
        <v>25</v>
      </c>
      <c r="U6">
        <f t="shared" si="0"/>
        <v>0.91159999999999997</v>
      </c>
      <c r="V6">
        <f t="shared" si="1"/>
        <v>0.85050000000000003</v>
      </c>
      <c r="W6">
        <f t="shared" si="2"/>
        <v>0.91349999999999998</v>
      </c>
      <c r="X6">
        <f t="shared" si="3"/>
        <v>0.879</v>
      </c>
      <c r="Y6">
        <f t="shared" si="4"/>
        <v>0.83799999999999997</v>
      </c>
      <c r="Z6" s="1">
        <f t="shared" si="5"/>
        <v>87.85</v>
      </c>
      <c r="AA6" s="1">
        <f t="shared" si="6"/>
        <v>3.44</v>
      </c>
      <c r="AB6" s="4" t="str">
        <f t="shared" si="7"/>
        <v>87,85±3,44</v>
      </c>
      <c r="AD6" s="7" t="s">
        <v>25</v>
      </c>
      <c r="AE6">
        <f t="shared" si="8"/>
        <v>0.52680000000000005</v>
      </c>
      <c r="AF6">
        <f t="shared" si="9"/>
        <v>0.4466</v>
      </c>
      <c r="AG6">
        <f t="shared" si="10"/>
        <v>0.44280000000000003</v>
      </c>
      <c r="AH6">
        <f t="shared" si="11"/>
        <v>0.2024</v>
      </c>
      <c r="AI6">
        <f t="shared" si="12"/>
        <v>0.44059999999999999</v>
      </c>
      <c r="AJ6" s="1">
        <f t="shared" si="13"/>
        <v>41.18</v>
      </c>
      <c r="AK6" s="1">
        <f t="shared" si="14"/>
        <v>12.26</v>
      </c>
      <c r="AL6" s="4" t="str">
        <f t="shared" si="15"/>
        <v>41,18±12,26</v>
      </c>
    </row>
    <row r="7" spans="2:38" x14ac:dyDescent="0.3">
      <c r="B7" s="7" t="s">
        <v>26</v>
      </c>
      <c r="C7">
        <v>0.96230000000000004</v>
      </c>
      <c r="D7">
        <v>0.55549999999999999</v>
      </c>
      <c r="E7">
        <v>0.86650000000000005</v>
      </c>
      <c r="F7">
        <v>0.52370000000000005</v>
      </c>
      <c r="G7">
        <v>0.74360000000000004</v>
      </c>
      <c r="H7">
        <v>0.86650000000000005</v>
      </c>
      <c r="K7" s="7" t="s">
        <v>26</v>
      </c>
      <c r="L7">
        <v>0.94889999999999997</v>
      </c>
      <c r="M7">
        <v>0.53380000000000005</v>
      </c>
      <c r="N7">
        <v>0.77059999999999995</v>
      </c>
      <c r="O7">
        <v>0.4163</v>
      </c>
      <c r="P7">
        <v>0.55969999999999998</v>
      </c>
      <c r="Q7">
        <v>0.77059999999999995</v>
      </c>
      <c r="T7" s="7" t="s">
        <v>26</v>
      </c>
      <c r="U7">
        <f t="shared" si="0"/>
        <v>0.96230000000000004</v>
      </c>
      <c r="V7">
        <f t="shared" si="1"/>
        <v>0.9536</v>
      </c>
      <c r="W7">
        <f t="shared" si="2"/>
        <v>0.96530000000000005</v>
      </c>
      <c r="X7">
        <f t="shared" si="3"/>
        <v>0.94889999999999997</v>
      </c>
      <c r="Y7">
        <f t="shared" si="4"/>
        <v>0.92259999999999998</v>
      </c>
      <c r="Z7" s="1">
        <f t="shared" si="5"/>
        <v>95.05</v>
      </c>
      <c r="AA7" s="1">
        <f t="shared" si="6"/>
        <v>1.69</v>
      </c>
      <c r="AB7" s="4" t="str">
        <f t="shared" si="7"/>
        <v>95,05±1,69</v>
      </c>
      <c r="AD7" s="7" t="s">
        <v>26</v>
      </c>
      <c r="AE7">
        <f t="shared" si="8"/>
        <v>0.52370000000000005</v>
      </c>
      <c r="AF7">
        <f t="shared" si="9"/>
        <v>0.35110000000000002</v>
      </c>
      <c r="AG7">
        <f t="shared" si="10"/>
        <v>0.49459999999999998</v>
      </c>
      <c r="AH7">
        <f t="shared" si="11"/>
        <v>0.4163</v>
      </c>
      <c r="AI7">
        <f t="shared" si="12"/>
        <v>0.4677</v>
      </c>
      <c r="AJ7" s="1">
        <f t="shared" si="13"/>
        <v>45.07</v>
      </c>
      <c r="AK7" s="1">
        <f t="shared" si="14"/>
        <v>6.83</v>
      </c>
      <c r="AL7" s="4" t="str">
        <f t="shared" si="15"/>
        <v>45,07±6,83</v>
      </c>
    </row>
    <row r="8" spans="2:38" x14ac:dyDescent="0.3">
      <c r="B8" s="7" t="s">
        <v>27</v>
      </c>
      <c r="C8">
        <v>0.94069999999999998</v>
      </c>
      <c r="D8">
        <v>0.54820000000000002</v>
      </c>
      <c r="E8">
        <v>0.79630000000000001</v>
      </c>
      <c r="F8">
        <v>0.46660000000000001</v>
      </c>
      <c r="G8">
        <v>0.62350000000000005</v>
      </c>
      <c r="H8">
        <v>0.79630000000000001</v>
      </c>
      <c r="K8" s="7" t="s">
        <v>27</v>
      </c>
      <c r="L8">
        <v>0.90690000000000004</v>
      </c>
      <c r="M8">
        <v>0.53480000000000005</v>
      </c>
      <c r="N8">
        <v>0.71750000000000003</v>
      </c>
      <c r="O8">
        <v>0.38279999999999997</v>
      </c>
      <c r="P8">
        <v>0.4829</v>
      </c>
      <c r="Q8">
        <v>0.71750000000000003</v>
      </c>
      <c r="T8" s="7" t="s">
        <v>27</v>
      </c>
      <c r="U8">
        <f t="shared" si="0"/>
        <v>0.94069999999999998</v>
      </c>
      <c r="V8">
        <f t="shared" si="1"/>
        <v>0.90149999999999997</v>
      </c>
      <c r="W8">
        <f t="shared" si="2"/>
        <v>0.93810000000000004</v>
      </c>
      <c r="X8">
        <f t="shared" si="3"/>
        <v>0.90690000000000004</v>
      </c>
      <c r="Y8">
        <f t="shared" si="4"/>
        <v>0.85970000000000002</v>
      </c>
      <c r="Z8" s="1">
        <f t="shared" si="5"/>
        <v>90.94</v>
      </c>
      <c r="AA8" s="1">
        <f t="shared" si="6"/>
        <v>3.29</v>
      </c>
      <c r="AB8" s="4" t="str">
        <f t="shared" si="7"/>
        <v>90,94±3,29</v>
      </c>
      <c r="AD8" s="7" t="s">
        <v>27</v>
      </c>
      <c r="AE8">
        <f t="shared" si="8"/>
        <v>0.46660000000000001</v>
      </c>
      <c r="AF8">
        <f t="shared" si="9"/>
        <v>0.35149999999999998</v>
      </c>
      <c r="AG8">
        <f t="shared" si="10"/>
        <v>0.2495</v>
      </c>
      <c r="AH8">
        <f t="shared" si="11"/>
        <v>0.38279999999999997</v>
      </c>
      <c r="AI8">
        <f t="shared" si="12"/>
        <v>0.29720000000000002</v>
      </c>
      <c r="AJ8" s="1">
        <f t="shared" si="13"/>
        <v>34.950000000000003</v>
      </c>
      <c r="AK8" s="1">
        <f t="shared" si="14"/>
        <v>8.3000000000000007</v>
      </c>
      <c r="AL8" s="4" t="str">
        <f t="shared" si="15"/>
        <v>34,95±8,3</v>
      </c>
    </row>
    <row r="9" spans="2:38" x14ac:dyDescent="0.3">
      <c r="B9" s="7" t="s">
        <v>28</v>
      </c>
      <c r="C9">
        <v>0.95069999999999999</v>
      </c>
      <c r="D9">
        <v>0.5403</v>
      </c>
      <c r="E9">
        <v>0.78139999999999998</v>
      </c>
      <c r="F9">
        <v>0.43509999999999999</v>
      </c>
      <c r="G9">
        <v>0.5796</v>
      </c>
      <c r="H9">
        <v>0.78139999999999998</v>
      </c>
      <c r="K9" s="7" t="s">
        <v>28</v>
      </c>
      <c r="L9">
        <v>0.84260000000000002</v>
      </c>
      <c r="M9">
        <v>0.52300000000000002</v>
      </c>
      <c r="N9">
        <v>0.60309999999999997</v>
      </c>
      <c r="O9">
        <v>0.2152</v>
      </c>
      <c r="P9">
        <v>0.23580000000000001</v>
      </c>
      <c r="Q9">
        <v>0.60309999999999997</v>
      </c>
      <c r="T9" s="7" t="s">
        <v>28</v>
      </c>
      <c r="U9">
        <f t="shared" si="0"/>
        <v>0.95069999999999999</v>
      </c>
      <c r="V9">
        <f t="shared" si="1"/>
        <v>0.93840000000000001</v>
      </c>
      <c r="W9">
        <f t="shared" si="2"/>
        <v>0.95240000000000002</v>
      </c>
      <c r="X9">
        <f t="shared" si="3"/>
        <v>0.84260000000000002</v>
      </c>
      <c r="Y9">
        <f t="shared" si="4"/>
        <v>0.94820000000000004</v>
      </c>
      <c r="Z9" s="1">
        <f t="shared" si="5"/>
        <v>92.65</v>
      </c>
      <c r="AA9" s="1">
        <f t="shared" si="6"/>
        <v>4.72</v>
      </c>
      <c r="AB9" s="4" t="str">
        <f t="shared" si="7"/>
        <v>92,65±4,72</v>
      </c>
      <c r="AD9" s="7" t="s">
        <v>28</v>
      </c>
      <c r="AE9">
        <f t="shared" si="8"/>
        <v>0.43509999999999999</v>
      </c>
      <c r="AF9">
        <f t="shared" si="9"/>
        <v>0.30669999999999997</v>
      </c>
      <c r="AG9">
        <f t="shared" si="10"/>
        <v>0.32369999999999999</v>
      </c>
      <c r="AH9">
        <f t="shared" si="11"/>
        <v>0.2152</v>
      </c>
      <c r="AI9">
        <f t="shared" si="12"/>
        <v>0.35649999999999998</v>
      </c>
      <c r="AJ9" s="1">
        <f t="shared" si="13"/>
        <v>32.74</v>
      </c>
      <c r="AK9" s="1">
        <f t="shared" si="14"/>
        <v>7.98</v>
      </c>
      <c r="AL9" s="4" t="str">
        <f t="shared" si="15"/>
        <v>32,74±7,98</v>
      </c>
    </row>
    <row r="10" spans="2:38" x14ac:dyDescent="0.3">
      <c r="B10" s="7" t="s">
        <v>29</v>
      </c>
      <c r="C10">
        <v>0.5</v>
      </c>
      <c r="D10">
        <v>4.8300000000000003E-2</v>
      </c>
      <c r="E10">
        <v>0.5</v>
      </c>
      <c r="F10">
        <v>8.8099999999999998E-2</v>
      </c>
      <c r="G10">
        <v>9.6600000000000005E-2</v>
      </c>
      <c r="H10">
        <v>0.5</v>
      </c>
      <c r="K10" s="7" t="s">
        <v>29</v>
      </c>
      <c r="L10">
        <v>0.5</v>
      </c>
      <c r="M10">
        <v>4.8300000000000003E-2</v>
      </c>
      <c r="N10">
        <v>0.5</v>
      </c>
      <c r="O10">
        <v>8.8099999999999998E-2</v>
      </c>
      <c r="P10">
        <v>9.6600000000000005E-2</v>
      </c>
      <c r="Q10">
        <v>0.5</v>
      </c>
      <c r="T10" s="7" t="s">
        <v>29</v>
      </c>
      <c r="U10">
        <f t="shared" si="0"/>
        <v>0.5</v>
      </c>
      <c r="V10">
        <f t="shared" si="1"/>
        <v>0.5</v>
      </c>
      <c r="W10">
        <f t="shared" si="2"/>
        <v>0.5</v>
      </c>
      <c r="X10">
        <f t="shared" si="3"/>
        <v>0.5</v>
      </c>
      <c r="Y10">
        <f t="shared" si="4"/>
        <v>0.5</v>
      </c>
      <c r="Z10" s="1">
        <f t="shared" si="5"/>
        <v>50</v>
      </c>
      <c r="AA10" s="1">
        <f t="shared" si="6"/>
        <v>0</v>
      </c>
      <c r="AB10" s="4" t="str">
        <f t="shared" si="7"/>
        <v>50±0</v>
      </c>
      <c r="AD10" s="7" t="s">
        <v>29</v>
      </c>
      <c r="AE10">
        <f t="shared" si="8"/>
        <v>8.8099999999999998E-2</v>
      </c>
      <c r="AF10">
        <f t="shared" si="9"/>
        <v>8.8099999999999998E-2</v>
      </c>
      <c r="AG10">
        <f t="shared" si="10"/>
        <v>8.8099999999999998E-2</v>
      </c>
      <c r="AH10">
        <f t="shared" si="11"/>
        <v>8.8099999999999998E-2</v>
      </c>
      <c r="AI10">
        <f t="shared" si="12"/>
        <v>8.8099999999999998E-2</v>
      </c>
      <c r="AJ10" s="1">
        <f t="shared" si="13"/>
        <v>8.81</v>
      </c>
      <c r="AK10" s="1">
        <f t="shared" si="14"/>
        <v>0</v>
      </c>
      <c r="AL10" s="4" t="str">
        <f t="shared" si="15"/>
        <v>8,81±0</v>
      </c>
    </row>
    <row r="11" spans="2:38" x14ac:dyDescent="0.3">
      <c r="B11" s="7" t="s">
        <v>30</v>
      </c>
      <c r="C11">
        <v>0.5</v>
      </c>
      <c r="D11">
        <v>2.5100000000000001E-2</v>
      </c>
      <c r="E11">
        <v>0.5</v>
      </c>
      <c r="F11">
        <v>4.7899999999999998E-2</v>
      </c>
      <c r="G11">
        <v>5.0299999999999997E-2</v>
      </c>
      <c r="H11">
        <v>0.5</v>
      </c>
      <c r="K11" s="7" t="s">
        <v>30</v>
      </c>
      <c r="L11">
        <v>0.5</v>
      </c>
      <c r="M11">
        <v>2.5100000000000001E-2</v>
      </c>
      <c r="N11">
        <v>0.5</v>
      </c>
      <c r="O11">
        <v>4.7899999999999998E-2</v>
      </c>
      <c r="P11">
        <v>5.0299999999999997E-2</v>
      </c>
      <c r="Q11">
        <v>0.5</v>
      </c>
      <c r="T11" s="7" t="s">
        <v>30</v>
      </c>
      <c r="U11">
        <f t="shared" si="0"/>
        <v>0.5</v>
      </c>
      <c r="V11">
        <f t="shared" si="1"/>
        <v>0.5</v>
      </c>
      <c r="W11">
        <f t="shared" si="2"/>
        <v>0.5</v>
      </c>
      <c r="X11">
        <f t="shared" si="3"/>
        <v>0.5</v>
      </c>
      <c r="Y11">
        <f t="shared" si="4"/>
        <v>0.5</v>
      </c>
      <c r="Z11" s="1">
        <f t="shared" si="5"/>
        <v>50</v>
      </c>
      <c r="AA11" s="1">
        <f t="shared" si="6"/>
        <v>0</v>
      </c>
      <c r="AB11" s="4" t="str">
        <f t="shared" si="7"/>
        <v>50±0</v>
      </c>
      <c r="AD11" s="7" t="s">
        <v>30</v>
      </c>
      <c r="AE11">
        <f t="shared" si="8"/>
        <v>4.7899999999999998E-2</v>
      </c>
      <c r="AF11">
        <f t="shared" si="9"/>
        <v>4.7899999999999998E-2</v>
      </c>
      <c r="AG11">
        <f t="shared" si="10"/>
        <v>4.7899999999999998E-2</v>
      </c>
      <c r="AH11">
        <f t="shared" si="11"/>
        <v>4.7899999999999998E-2</v>
      </c>
      <c r="AI11">
        <f t="shared" si="12"/>
        <v>4.7899999999999998E-2</v>
      </c>
      <c r="AJ11" s="1">
        <f t="shared" si="13"/>
        <v>4.79</v>
      </c>
      <c r="AK11" s="1">
        <f t="shared" si="14"/>
        <v>0</v>
      </c>
      <c r="AL11" s="4" t="str">
        <f t="shared" si="15"/>
        <v>4,79±0</v>
      </c>
    </row>
    <row r="12" spans="2:38" x14ac:dyDescent="0.3">
      <c r="B12" s="7" t="s">
        <v>31</v>
      </c>
      <c r="C12">
        <v>0.5</v>
      </c>
      <c r="D12">
        <v>4.2099999999999999E-2</v>
      </c>
      <c r="E12">
        <v>0.5</v>
      </c>
      <c r="F12">
        <v>7.7600000000000002E-2</v>
      </c>
      <c r="G12">
        <v>8.4099999999999994E-2</v>
      </c>
      <c r="H12">
        <v>0.5</v>
      </c>
      <c r="K12" s="7" t="s">
        <v>31</v>
      </c>
      <c r="L12">
        <v>0.5</v>
      </c>
      <c r="M12">
        <v>4.2099999999999999E-2</v>
      </c>
      <c r="N12">
        <v>0.5</v>
      </c>
      <c r="O12">
        <v>7.7600000000000002E-2</v>
      </c>
      <c r="P12">
        <v>8.4099999999999994E-2</v>
      </c>
      <c r="Q12">
        <v>0.5</v>
      </c>
      <c r="T12" s="7" t="s">
        <v>31</v>
      </c>
      <c r="U12">
        <f t="shared" si="0"/>
        <v>0.5</v>
      </c>
      <c r="V12">
        <f t="shared" si="1"/>
        <v>0.5</v>
      </c>
      <c r="W12">
        <f t="shared" si="2"/>
        <v>0.5</v>
      </c>
      <c r="X12">
        <f t="shared" si="3"/>
        <v>0.5</v>
      </c>
      <c r="Y12">
        <f t="shared" si="4"/>
        <v>0.5</v>
      </c>
      <c r="Z12" s="1">
        <f t="shared" si="5"/>
        <v>50</v>
      </c>
      <c r="AA12" s="1">
        <f t="shared" si="6"/>
        <v>0</v>
      </c>
      <c r="AB12" s="4" t="str">
        <f t="shared" si="7"/>
        <v>50±0</v>
      </c>
      <c r="AD12" s="7" t="s">
        <v>31</v>
      </c>
      <c r="AE12">
        <f t="shared" si="8"/>
        <v>7.7600000000000002E-2</v>
      </c>
      <c r="AF12">
        <f t="shared" si="9"/>
        <v>7.7600000000000002E-2</v>
      </c>
      <c r="AG12">
        <f t="shared" si="10"/>
        <v>7.7600000000000002E-2</v>
      </c>
      <c r="AH12">
        <f t="shared" si="11"/>
        <v>7.7600000000000002E-2</v>
      </c>
      <c r="AI12">
        <f t="shared" si="12"/>
        <v>7.7600000000000002E-2</v>
      </c>
      <c r="AJ12" s="1">
        <f t="shared" si="13"/>
        <v>7.76</v>
      </c>
      <c r="AK12" s="1">
        <f t="shared" si="14"/>
        <v>0</v>
      </c>
      <c r="AL12" s="4" t="str">
        <f t="shared" si="15"/>
        <v>7,76±0</v>
      </c>
    </row>
    <row r="13" spans="2:38" x14ac:dyDescent="0.3">
      <c r="B13" s="7" t="s">
        <v>32</v>
      </c>
      <c r="C13">
        <v>0.89690000000000003</v>
      </c>
      <c r="D13">
        <v>3.1E-2</v>
      </c>
      <c r="E13">
        <v>0.5</v>
      </c>
      <c r="F13">
        <v>5.8400000000000001E-2</v>
      </c>
      <c r="G13">
        <v>6.2E-2</v>
      </c>
      <c r="H13">
        <v>0.5</v>
      </c>
      <c r="K13" s="7" t="s">
        <v>32</v>
      </c>
      <c r="L13">
        <v>0.84419999999999995</v>
      </c>
      <c r="M13">
        <v>3.1E-2</v>
      </c>
      <c r="N13">
        <v>0.5</v>
      </c>
      <c r="O13">
        <v>5.8400000000000001E-2</v>
      </c>
      <c r="P13">
        <v>6.2E-2</v>
      </c>
      <c r="Q13">
        <v>0.5</v>
      </c>
      <c r="T13" s="7" t="s">
        <v>32</v>
      </c>
      <c r="U13">
        <f t="shared" si="0"/>
        <v>0.89690000000000003</v>
      </c>
      <c r="V13">
        <f t="shared" si="1"/>
        <v>0.82310000000000005</v>
      </c>
      <c r="W13">
        <f t="shared" si="2"/>
        <v>0.83579999999999999</v>
      </c>
      <c r="X13">
        <f t="shared" si="3"/>
        <v>0.84419999999999995</v>
      </c>
      <c r="Y13">
        <f t="shared" si="4"/>
        <v>0.88529999999999998</v>
      </c>
      <c r="Z13" s="1">
        <f t="shared" si="5"/>
        <v>85.71</v>
      </c>
      <c r="AA13" s="1">
        <f t="shared" si="6"/>
        <v>3.22</v>
      </c>
      <c r="AB13" s="4" t="str">
        <f t="shared" si="7"/>
        <v>85,71±3,22</v>
      </c>
      <c r="AD13" s="7" t="s">
        <v>32</v>
      </c>
      <c r="AE13">
        <f t="shared" si="8"/>
        <v>5.8400000000000001E-2</v>
      </c>
      <c r="AF13">
        <f t="shared" si="9"/>
        <v>5.8400000000000001E-2</v>
      </c>
      <c r="AG13">
        <f t="shared" si="10"/>
        <v>5.8400000000000001E-2</v>
      </c>
      <c r="AH13">
        <f t="shared" si="11"/>
        <v>5.8400000000000001E-2</v>
      </c>
      <c r="AI13">
        <f t="shared" si="12"/>
        <v>5.8400000000000001E-2</v>
      </c>
      <c r="AJ13" s="1">
        <f t="shared" si="13"/>
        <v>5.84</v>
      </c>
      <c r="AK13" s="1">
        <f t="shared" si="14"/>
        <v>0</v>
      </c>
      <c r="AL13" s="4" t="str">
        <f t="shared" si="15"/>
        <v>5,84±0</v>
      </c>
    </row>
    <row r="14" spans="2:38" x14ac:dyDescent="0.3">
      <c r="B14" s="7" t="s">
        <v>34</v>
      </c>
      <c r="C14">
        <v>0.79810000000000003</v>
      </c>
      <c r="D14">
        <v>0.53580000000000005</v>
      </c>
      <c r="E14">
        <v>0.68899999999999995</v>
      </c>
      <c r="F14">
        <v>0.34620000000000001</v>
      </c>
      <c r="G14">
        <v>0.41420000000000001</v>
      </c>
      <c r="H14">
        <v>0.68899999999999995</v>
      </c>
      <c r="K14" s="7" t="s">
        <v>34</v>
      </c>
      <c r="L14">
        <v>0.77439999999999998</v>
      </c>
      <c r="M14">
        <v>0.52780000000000005</v>
      </c>
      <c r="N14">
        <v>0.60519999999999996</v>
      </c>
      <c r="O14">
        <v>0.2356</v>
      </c>
      <c r="P14">
        <v>0.25650000000000001</v>
      </c>
      <c r="Q14">
        <v>0.60519999999999996</v>
      </c>
      <c r="T14" s="7" t="s">
        <v>34</v>
      </c>
      <c r="U14">
        <f t="shared" si="0"/>
        <v>0.79810000000000003</v>
      </c>
      <c r="V14">
        <f t="shared" si="1"/>
        <v>0.78890000000000005</v>
      </c>
      <c r="W14">
        <f t="shared" si="2"/>
        <v>0.79530000000000001</v>
      </c>
      <c r="X14">
        <f t="shared" si="3"/>
        <v>0.77439999999999998</v>
      </c>
      <c r="Y14">
        <f t="shared" si="4"/>
        <v>0.78159999999999996</v>
      </c>
      <c r="Z14" s="1">
        <f t="shared" si="5"/>
        <v>78.77</v>
      </c>
      <c r="AA14" s="1">
        <f t="shared" si="6"/>
        <v>0.98</v>
      </c>
      <c r="AB14" s="4" t="str">
        <f t="shared" si="7"/>
        <v>78,77±0,98</v>
      </c>
      <c r="AD14" s="7" t="s">
        <v>34</v>
      </c>
      <c r="AE14">
        <f t="shared" si="8"/>
        <v>0.34620000000000001</v>
      </c>
      <c r="AF14">
        <f t="shared" si="9"/>
        <v>0.27879999999999999</v>
      </c>
      <c r="AG14">
        <f t="shared" si="10"/>
        <v>0.28000000000000003</v>
      </c>
      <c r="AH14">
        <f t="shared" si="11"/>
        <v>0.2356</v>
      </c>
      <c r="AI14">
        <f t="shared" si="12"/>
        <v>0.28470000000000001</v>
      </c>
      <c r="AJ14" s="1">
        <f t="shared" si="13"/>
        <v>28.51</v>
      </c>
      <c r="AK14" s="1">
        <f t="shared" si="14"/>
        <v>3.95</v>
      </c>
      <c r="AL14" s="4" t="str">
        <f t="shared" si="15"/>
        <v>28,51±3,95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0.92010000000000003</v>
      </c>
      <c r="D18">
        <v>0.55920000000000003</v>
      </c>
      <c r="E18">
        <v>0.85109999999999997</v>
      </c>
      <c r="F18">
        <v>0.53620000000000001</v>
      </c>
      <c r="G18">
        <v>0.75970000000000004</v>
      </c>
      <c r="H18">
        <v>0.85109999999999997</v>
      </c>
      <c r="K18" s="7" t="s">
        <v>23</v>
      </c>
      <c r="L18">
        <v>0.93159999999999998</v>
      </c>
      <c r="M18">
        <v>0.5756</v>
      </c>
      <c r="N18">
        <v>0.88780000000000003</v>
      </c>
      <c r="O18">
        <v>0.57840000000000003</v>
      </c>
      <c r="P18">
        <v>0.81340000000000001</v>
      </c>
      <c r="Q18">
        <v>0.88780000000000003</v>
      </c>
      <c r="T18" s="7" t="s">
        <v>23</v>
      </c>
      <c r="U18">
        <f>H4</f>
        <v>0.89319999999999999</v>
      </c>
      <c r="V18">
        <f>H18</f>
        <v>0.85109999999999997</v>
      </c>
      <c r="W18">
        <f>H32</f>
        <v>0.89859999999999995</v>
      </c>
      <c r="X18">
        <f>Q4</f>
        <v>0.74560000000000004</v>
      </c>
      <c r="Y18">
        <f>Q18</f>
        <v>0.88780000000000003</v>
      </c>
      <c r="Z18" s="1">
        <f>ROUND(AVERAGE(U18:Y18)*100,2)</f>
        <v>85.53</v>
      </c>
      <c r="AA18" s="1">
        <f>ROUND(_xlfn.STDEV.S(U18:Y18)*100,2)</f>
        <v>6.41</v>
      </c>
      <c r="AB18" s="4" t="str">
        <f>_xlfn.CONCAT(Z18,"±",AA18)</f>
        <v>85,53±6,41</v>
      </c>
    </row>
    <row r="19" spans="2:28" x14ac:dyDescent="0.3">
      <c r="B19" s="7" t="s">
        <v>24</v>
      </c>
      <c r="C19">
        <v>0.58760000000000001</v>
      </c>
      <c r="D19">
        <v>0.50570000000000004</v>
      </c>
      <c r="E19">
        <v>0.57469999999999999</v>
      </c>
      <c r="F19">
        <v>0.14130000000000001</v>
      </c>
      <c r="G19">
        <v>0.15770000000000001</v>
      </c>
      <c r="H19">
        <v>0.57469999999999999</v>
      </c>
      <c r="K19" s="7" t="s">
        <v>24</v>
      </c>
      <c r="L19">
        <v>0.31780000000000003</v>
      </c>
      <c r="M19">
        <v>0.505</v>
      </c>
      <c r="N19">
        <v>0.51380000000000003</v>
      </c>
      <c r="O19">
        <v>3.6799999999999999E-2</v>
      </c>
      <c r="P19">
        <v>3.7100000000000001E-2</v>
      </c>
      <c r="Q19">
        <v>0.51380000000000003</v>
      </c>
      <c r="T19" s="7" t="s">
        <v>24</v>
      </c>
      <c r="U19">
        <f t="shared" ref="U19:U28" si="16">H5</f>
        <v>0.5444</v>
      </c>
      <c r="V19">
        <f t="shared" ref="V19:V28" si="17">H19</f>
        <v>0.57469999999999999</v>
      </c>
      <c r="W19">
        <f t="shared" ref="W19:W28" si="18">H33</f>
        <v>0.52259999999999995</v>
      </c>
      <c r="X19">
        <f t="shared" ref="X19:X28" si="19">Q5</f>
        <v>0.52800000000000002</v>
      </c>
      <c r="Y19">
        <f t="shared" ref="Y19:Y28" si="20">Q19</f>
        <v>0.51380000000000003</v>
      </c>
      <c r="Z19" s="1">
        <f t="shared" ref="Z19:Z28" si="21">ROUND(AVERAGE(U19:Y19)*100,2)</f>
        <v>53.67</v>
      </c>
      <c r="AA19" s="1">
        <f t="shared" ref="AA19:AA28" si="22">ROUND(_xlfn.STDEV.S(U19:Y19)*100,2)</f>
        <v>2.4</v>
      </c>
      <c r="AB19" s="4" t="str">
        <f t="shared" ref="AB19:AB28" si="23">_xlfn.CONCAT(Z19,"±",ROUND(AA19,2))</f>
        <v>53,67±2,4</v>
      </c>
    </row>
    <row r="20" spans="2:28" x14ac:dyDescent="0.3">
      <c r="B20" s="7" t="s">
        <v>25</v>
      </c>
      <c r="C20">
        <v>0.85050000000000003</v>
      </c>
      <c r="D20">
        <v>0.54520000000000002</v>
      </c>
      <c r="E20">
        <v>0.78349999999999997</v>
      </c>
      <c r="F20">
        <v>0.4466</v>
      </c>
      <c r="G20">
        <v>0.58860000000000001</v>
      </c>
      <c r="H20">
        <v>0.78349999999999997</v>
      </c>
      <c r="K20" s="7" t="s">
        <v>25</v>
      </c>
      <c r="L20">
        <v>0.83799999999999997</v>
      </c>
      <c r="M20">
        <v>0.54430000000000001</v>
      </c>
      <c r="N20">
        <v>0.77900000000000003</v>
      </c>
      <c r="O20">
        <v>0.44059999999999999</v>
      </c>
      <c r="P20">
        <v>0.57830000000000004</v>
      </c>
      <c r="Q20">
        <v>0.77900000000000003</v>
      </c>
      <c r="T20" s="7" t="s">
        <v>25</v>
      </c>
      <c r="U20">
        <f t="shared" si="16"/>
        <v>0.84919999999999995</v>
      </c>
      <c r="V20">
        <f t="shared" si="17"/>
        <v>0.78349999999999997</v>
      </c>
      <c r="W20">
        <f t="shared" si="18"/>
        <v>0.78100000000000003</v>
      </c>
      <c r="X20">
        <f t="shared" si="19"/>
        <v>0.5907</v>
      </c>
      <c r="Y20">
        <f t="shared" si="20"/>
        <v>0.77900000000000003</v>
      </c>
      <c r="Z20" s="1">
        <f t="shared" si="21"/>
        <v>75.67</v>
      </c>
      <c r="AA20" s="1">
        <f t="shared" si="22"/>
        <v>9.74</v>
      </c>
      <c r="AB20" s="4" t="str">
        <f t="shared" si="23"/>
        <v>75,67±9,74</v>
      </c>
    </row>
    <row r="21" spans="2:28" x14ac:dyDescent="0.3">
      <c r="B21" s="7" t="s">
        <v>26</v>
      </c>
      <c r="C21">
        <v>0.9536</v>
      </c>
      <c r="D21">
        <v>0.52729999999999999</v>
      </c>
      <c r="E21">
        <v>0.71309999999999996</v>
      </c>
      <c r="F21">
        <v>0.35110000000000002</v>
      </c>
      <c r="G21">
        <v>0.44540000000000002</v>
      </c>
      <c r="H21">
        <v>0.71309999999999996</v>
      </c>
      <c r="K21" s="7" t="s">
        <v>26</v>
      </c>
      <c r="L21">
        <v>0.92259999999999998</v>
      </c>
      <c r="M21">
        <v>0.54210000000000003</v>
      </c>
      <c r="N21">
        <v>0.8196</v>
      </c>
      <c r="O21">
        <v>0.4677</v>
      </c>
      <c r="P21">
        <v>0.65090000000000003</v>
      </c>
      <c r="Q21">
        <v>0.8196</v>
      </c>
      <c r="T21" s="7" t="s">
        <v>26</v>
      </c>
      <c r="U21">
        <f t="shared" si="16"/>
        <v>0.86650000000000005</v>
      </c>
      <c r="V21">
        <f t="shared" si="17"/>
        <v>0.71309999999999996</v>
      </c>
      <c r="W21">
        <f t="shared" si="18"/>
        <v>0.84319999999999995</v>
      </c>
      <c r="X21">
        <f t="shared" si="19"/>
        <v>0.77059999999999995</v>
      </c>
      <c r="Y21">
        <f t="shared" si="20"/>
        <v>0.8196</v>
      </c>
      <c r="Z21" s="1">
        <f t="shared" si="21"/>
        <v>80.260000000000005</v>
      </c>
      <c r="AA21" s="1">
        <f t="shared" si="22"/>
        <v>6.13</v>
      </c>
      <c r="AB21" s="4" t="str">
        <f t="shared" si="23"/>
        <v>80,26±6,13</v>
      </c>
    </row>
    <row r="22" spans="2:28" x14ac:dyDescent="0.3">
      <c r="B22" s="7" t="s">
        <v>27</v>
      </c>
      <c r="C22">
        <v>0.90149999999999997</v>
      </c>
      <c r="D22">
        <v>0.53310000000000002</v>
      </c>
      <c r="E22">
        <v>0.69950000000000001</v>
      </c>
      <c r="F22">
        <v>0.35149999999999998</v>
      </c>
      <c r="G22">
        <v>0.43020000000000003</v>
      </c>
      <c r="H22">
        <v>0.69950000000000001</v>
      </c>
      <c r="K22" s="7" t="s">
        <v>27</v>
      </c>
      <c r="L22">
        <v>0.85970000000000002</v>
      </c>
      <c r="M22">
        <v>0.52959999999999996</v>
      </c>
      <c r="N22">
        <v>0.65880000000000005</v>
      </c>
      <c r="O22">
        <v>0.29720000000000002</v>
      </c>
      <c r="P22">
        <v>0.34610000000000002</v>
      </c>
      <c r="Q22">
        <v>0.65880000000000005</v>
      </c>
      <c r="T22" s="7" t="s">
        <v>27</v>
      </c>
      <c r="U22">
        <f t="shared" si="16"/>
        <v>0.79630000000000001</v>
      </c>
      <c r="V22">
        <f t="shared" si="17"/>
        <v>0.69950000000000001</v>
      </c>
      <c r="W22">
        <f t="shared" si="18"/>
        <v>0.621</v>
      </c>
      <c r="X22">
        <f t="shared" si="19"/>
        <v>0.71750000000000003</v>
      </c>
      <c r="Y22">
        <f t="shared" si="20"/>
        <v>0.65880000000000005</v>
      </c>
      <c r="Z22" s="1">
        <f t="shared" si="21"/>
        <v>69.86</v>
      </c>
      <c r="AA22" s="1">
        <f t="shared" si="22"/>
        <v>6.62</v>
      </c>
      <c r="AB22" s="4" t="str">
        <f t="shared" si="23"/>
        <v>69,86±6,62</v>
      </c>
    </row>
    <row r="23" spans="2:28" x14ac:dyDescent="0.3">
      <c r="B23" s="7" t="s">
        <v>28</v>
      </c>
      <c r="C23">
        <v>0.93840000000000001</v>
      </c>
      <c r="D23">
        <v>0.52749999999999997</v>
      </c>
      <c r="E23">
        <v>0.67069999999999996</v>
      </c>
      <c r="F23">
        <v>0.30669999999999997</v>
      </c>
      <c r="G23">
        <v>0.36580000000000001</v>
      </c>
      <c r="H23">
        <v>0.67069999999999996</v>
      </c>
      <c r="K23" s="7" t="s">
        <v>28</v>
      </c>
      <c r="L23">
        <v>0.94820000000000004</v>
      </c>
      <c r="M23">
        <v>0.53120000000000001</v>
      </c>
      <c r="N23">
        <v>0.71189999999999998</v>
      </c>
      <c r="O23">
        <v>0.35649999999999998</v>
      </c>
      <c r="P23">
        <v>0.44529999999999997</v>
      </c>
      <c r="Q23">
        <v>0.71189999999999998</v>
      </c>
      <c r="T23" s="7" t="s">
        <v>28</v>
      </c>
      <c r="U23">
        <f t="shared" si="16"/>
        <v>0.78139999999999998</v>
      </c>
      <c r="V23">
        <f t="shared" si="17"/>
        <v>0.67069999999999996</v>
      </c>
      <c r="W23">
        <f t="shared" si="18"/>
        <v>0.6845</v>
      </c>
      <c r="X23">
        <f t="shared" si="19"/>
        <v>0.60309999999999997</v>
      </c>
      <c r="Y23">
        <f t="shared" si="20"/>
        <v>0.71189999999999998</v>
      </c>
      <c r="Z23" s="1">
        <f t="shared" si="21"/>
        <v>69.03</v>
      </c>
      <c r="AA23" s="1">
        <f t="shared" si="22"/>
        <v>6.48</v>
      </c>
      <c r="AB23" s="4" t="str">
        <f t="shared" si="23"/>
        <v>69,03±6,48</v>
      </c>
    </row>
    <row r="24" spans="2:28" x14ac:dyDescent="0.3">
      <c r="B24" s="7" t="s">
        <v>29</v>
      </c>
      <c r="C24">
        <v>0.5</v>
      </c>
      <c r="D24">
        <v>4.8300000000000003E-2</v>
      </c>
      <c r="E24">
        <v>0.5</v>
      </c>
      <c r="F24">
        <v>8.8099999999999998E-2</v>
      </c>
      <c r="G24">
        <v>9.6600000000000005E-2</v>
      </c>
      <c r="H24">
        <v>0.5</v>
      </c>
      <c r="K24" s="7" t="s">
        <v>29</v>
      </c>
      <c r="L24">
        <v>0.5</v>
      </c>
      <c r="M24">
        <v>4.8300000000000003E-2</v>
      </c>
      <c r="N24">
        <v>0.5</v>
      </c>
      <c r="O24">
        <v>8.8099999999999998E-2</v>
      </c>
      <c r="P24">
        <v>9.6600000000000005E-2</v>
      </c>
      <c r="Q24">
        <v>0.5</v>
      </c>
      <c r="T24" s="7" t="s">
        <v>29</v>
      </c>
      <c r="U24">
        <f t="shared" si="16"/>
        <v>0.5</v>
      </c>
      <c r="V24">
        <f t="shared" si="17"/>
        <v>0.5</v>
      </c>
      <c r="W24">
        <f t="shared" si="18"/>
        <v>0.5</v>
      </c>
      <c r="X24">
        <f t="shared" si="19"/>
        <v>0.5</v>
      </c>
      <c r="Y24">
        <f t="shared" si="20"/>
        <v>0.5</v>
      </c>
      <c r="Z24" s="1">
        <f t="shared" si="21"/>
        <v>50</v>
      </c>
      <c r="AA24" s="1">
        <f t="shared" si="22"/>
        <v>0</v>
      </c>
      <c r="AB24" s="4" t="str">
        <f t="shared" si="23"/>
        <v>50±0</v>
      </c>
    </row>
    <row r="25" spans="2:28" x14ac:dyDescent="0.3">
      <c r="B25" s="7" t="s">
        <v>30</v>
      </c>
      <c r="C25">
        <v>0.5</v>
      </c>
      <c r="D25">
        <v>2.5100000000000001E-2</v>
      </c>
      <c r="E25">
        <v>0.5</v>
      </c>
      <c r="F25">
        <v>4.7899999999999998E-2</v>
      </c>
      <c r="G25">
        <v>5.0299999999999997E-2</v>
      </c>
      <c r="H25">
        <v>0.5</v>
      </c>
      <c r="K25" s="7" t="s">
        <v>30</v>
      </c>
      <c r="L25">
        <v>0.5</v>
      </c>
      <c r="M25">
        <v>2.5100000000000001E-2</v>
      </c>
      <c r="N25">
        <v>0.5</v>
      </c>
      <c r="O25">
        <v>4.7899999999999998E-2</v>
      </c>
      <c r="P25">
        <v>5.0299999999999997E-2</v>
      </c>
      <c r="Q25">
        <v>0.5</v>
      </c>
      <c r="T25" s="7" t="s">
        <v>30</v>
      </c>
      <c r="U25">
        <f t="shared" si="16"/>
        <v>0.5</v>
      </c>
      <c r="V25">
        <f t="shared" si="17"/>
        <v>0.5</v>
      </c>
      <c r="W25">
        <f t="shared" si="18"/>
        <v>0.5</v>
      </c>
      <c r="X25">
        <f t="shared" si="19"/>
        <v>0.5</v>
      </c>
      <c r="Y25">
        <f t="shared" si="20"/>
        <v>0.5</v>
      </c>
      <c r="Z25" s="1">
        <f t="shared" si="21"/>
        <v>50</v>
      </c>
      <c r="AA25" s="1">
        <f t="shared" si="22"/>
        <v>0</v>
      </c>
      <c r="AB25" s="4" t="str">
        <f t="shared" si="23"/>
        <v>50±0</v>
      </c>
    </row>
    <row r="26" spans="2:28" x14ac:dyDescent="0.3">
      <c r="B26" s="7" t="s">
        <v>31</v>
      </c>
      <c r="C26">
        <v>0.5</v>
      </c>
      <c r="D26">
        <v>4.2099999999999999E-2</v>
      </c>
      <c r="E26">
        <v>0.5</v>
      </c>
      <c r="F26">
        <v>7.7600000000000002E-2</v>
      </c>
      <c r="G26">
        <v>8.4099999999999994E-2</v>
      </c>
      <c r="H26">
        <v>0.5</v>
      </c>
      <c r="K26" s="7" t="s">
        <v>31</v>
      </c>
      <c r="L26">
        <v>0.5</v>
      </c>
      <c r="M26">
        <v>4.2099999999999999E-2</v>
      </c>
      <c r="N26">
        <v>0.5</v>
      </c>
      <c r="O26">
        <v>7.7600000000000002E-2</v>
      </c>
      <c r="P26">
        <v>8.4099999999999994E-2</v>
      </c>
      <c r="Q26">
        <v>0.5</v>
      </c>
      <c r="T26" s="7" t="s">
        <v>31</v>
      </c>
      <c r="U26">
        <f t="shared" si="16"/>
        <v>0.5</v>
      </c>
      <c r="V26">
        <f t="shared" si="17"/>
        <v>0.5</v>
      </c>
      <c r="W26">
        <f t="shared" si="18"/>
        <v>0.5</v>
      </c>
      <c r="X26">
        <f t="shared" si="19"/>
        <v>0.5</v>
      </c>
      <c r="Y26">
        <f t="shared" si="20"/>
        <v>0.5</v>
      </c>
      <c r="Z26" s="1">
        <f t="shared" si="21"/>
        <v>50</v>
      </c>
      <c r="AA26" s="1">
        <f t="shared" si="22"/>
        <v>0</v>
      </c>
      <c r="AB26" s="4" t="str">
        <f t="shared" si="23"/>
        <v>50±0</v>
      </c>
    </row>
    <row r="27" spans="2:28" x14ac:dyDescent="0.3">
      <c r="B27" s="7" t="s">
        <v>32</v>
      </c>
      <c r="C27">
        <v>0.82310000000000005</v>
      </c>
      <c r="D27">
        <v>3.1E-2</v>
      </c>
      <c r="E27">
        <v>0.5</v>
      </c>
      <c r="F27">
        <v>5.8400000000000001E-2</v>
      </c>
      <c r="G27">
        <v>6.2E-2</v>
      </c>
      <c r="H27">
        <v>0.5</v>
      </c>
      <c r="K27" s="7" t="s">
        <v>32</v>
      </c>
      <c r="L27">
        <v>0.88529999999999998</v>
      </c>
      <c r="M27">
        <v>3.1E-2</v>
      </c>
      <c r="N27">
        <v>0.5</v>
      </c>
      <c r="O27">
        <v>5.8400000000000001E-2</v>
      </c>
      <c r="P27">
        <v>6.2E-2</v>
      </c>
      <c r="Q27">
        <v>0.5</v>
      </c>
      <c r="T27" s="7" t="s">
        <v>32</v>
      </c>
      <c r="U27">
        <f t="shared" si="16"/>
        <v>0.5</v>
      </c>
      <c r="V27">
        <f t="shared" si="17"/>
        <v>0.5</v>
      </c>
      <c r="W27">
        <f t="shared" si="18"/>
        <v>0.5</v>
      </c>
      <c r="X27">
        <f t="shared" si="19"/>
        <v>0.5</v>
      </c>
      <c r="Y27">
        <f t="shared" si="20"/>
        <v>0.5</v>
      </c>
      <c r="Z27" s="1">
        <f t="shared" si="21"/>
        <v>50</v>
      </c>
      <c r="AA27" s="1">
        <f t="shared" si="22"/>
        <v>0</v>
      </c>
      <c r="AB27" s="4" t="str">
        <f t="shared" si="23"/>
        <v>50±0</v>
      </c>
    </row>
    <row r="28" spans="2:28" x14ac:dyDescent="0.3">
      <c r="B28" s="7" t="s">
        <v>34</v>
      </c>
      <c r="C28">
        <v>0.78890000000000005</v>
      </c>
      <c r="D28">
        <v>0.53110000000000002</v>
      </c>
      <c r="E28">
        <v>0.63859999999999995</v>
      </c>
      <c r="F28">
        <v>0.27879999999999999</v>
      </c>
      <c r="G28">
        <v>0.3145</v>
      </c>
      <c r="H28">
        <v>0.63859999999999995</v>
      </c>
      <c r="K28" s="7" t="s">
        <v>34</v>
      </c>
      <c r="L28">
        <v>0.78159999999999996</v>
      </c>
      <c r="M28">
        <v>0.53169999999999995</v>
      </c>
      <c r="N28">
        <v>0.64390000000000003</v>
      </c>
      <c r="O28">
        <v>0.28470000000000001</v>
      </c>
      <c r="P28">
        <v>0.32269999999999999</v>
      </c>
      <c r="Q28">
        <v>0.64390000000000003</v>
      </c>
      <c r="T28" s="7" t="s">
        <v>34</v>
      </c>
      <c r="U28">
        <f t="shared" si="16"/>
        <v>0.68899999999999995</v>
      </c>
      <c r="V28">
        <f t="shared" si="17"/>
        <v>0.63859999999999995</v>
      </c>
      <c r="W28">
        <f t="shared" si="18"/>
        <v>0.63949999999999996</v>
      </c>
      <c r="X28">
        <f t="shared" si="19"/>
        <v>0.60519999999999996</v>
      </c>
      <c r="Y28">
        <f t="shared" si="20"/>
        <v>0.64390000000000003</v>
      </c>
      <c r="Z28" s="1">
        <f t="shared" si="21"/>
        <v>64.319999999999993</v>
      </c>
      <c r="AA28" s="1">
        <f t="shared" si="22"/>
        <v>2.99</v>
      </c>
      <c r="AB28" s="4" t="str">
        <f t="shared" si="23"/>
        <v>64,32±2,99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0.95140000000000002</v>
      </c>
      <c r="D32">
        <v>0.59160000000000001</v>
      </c>
      <c r="E32">
        <v>0.89859999999999995</v>
      </c>
      <c r="F32">
        <v>0.61460000000000004</v>
      </c>
      <c r="G32">
        <v>0.85489999999999999</v>
      </c>
      <c r="H32">
        <v>0.89859999999999995</v>
      </c>
      <c r="T32" s="7" t="s">
        <v>23</v>
      </c>
      <c r="U32">
        <f>E4</f>
        <v>0.89319999999999999</v>
      </c>
      <c r="V32">
        <f>E18</f>
        <v>0.85109999999999997</v>
      </c>
      <c r="W32">
        <f>E32</f>
        <v>0.89859999999999995</v>
      </c>
      <c r="X32">
        <f>N4</f>
        <v>0.74560000000000004</v>
      </c>
      <c r="Y32">
        <f>N18</f>
        <v>0.88780000000000003</v>
      </c>
      <c r="Z32" s="1">
        <f>ROUND(AVERAGE(U32:Y32)*100,2)</f>
        <v>85.53</v>
      </c>
      <c r="AA32" s="1">
        <f>ROUND(_xlfn.STDEV.S(U32:Y32)*100,2)</f>
        <v>6.41</v>
      </c>
      <c r="AB32" s="4" t="str">
        <f>_xlfn.CONCAT(Z32,"±",AA32)</f>
        <v>85,53±6,41</v>
      </c>
    </row>
    <row r="33" spans="2:28" x14ac:dyDescent="0.3">
      <c r="B33" s="7" t="s">
        <v>24</v>
      </c>
      <c r="C33">
        <v>0.41220000000000001</v>
      </c>
      <c r="D33">
        <v>0.50509999999999999</v>
      </c>
      <c r="E33">
        <v>0.52259999999999995</v>
      </c>
      <c r="F33">
        <v>5.33E-2</v>
      </c>
      <c r="G33">
        <v>5.4399999999999997E-2</v>
      </c>
      <c r="H33">
        <v>0.52259999999999995</v>
      </c>
      <c r="T33" s="7" t="s">
        <v>24</v>
      </c>
      <c r="U33">
        <f t="shared" ref="U33:U42" si="24">E5</f>
        <v>0.5444</v>
      </c>
      <c r="V33">
        <f t="shared" ref="V33:V42" si="25">E19</f>
        <v>0.57469999999999999</v>
      </c>
      <c r="W33">
        <f t="shared" ref="W33:W42" si="26">E33</f>
        <v>0.52259999999999995</v>
      </c>
      <c r="X33">
        <f t="shared" ref="X33:X42" si="27">N5</f>
        <v>0.52800000000000002</v>
      </c>
      <c r="Y33">
        <f t="shared" ref="Y33:Y42" si="28">N19</f>
        <v>0.51380000000000003</v>
      </c>
      <c r="Z33" s="1">
        <f t="shared" ref="Z33:Z42" si="29">ROUND(AVERAGE(U33:Y33)*100,2)</f>
        <v>53.67</v>
      </c>
      <c r="AA33" s="1">
        <f t="shared" ref="AA33:AA42" si="30">ROUND(_xlfn.STDEV.S(U33:Y33)*100,2)</f>
        <v>2.4</v>
      </c>
      <c r="AB33" s="4" t="str">
        <f t="shared" ref="AB33:AB42" si="31">_xlfn.CONCAT(Z33,"±",AA33)</f>
        <v>53,67±2,4</v>
      </c>
    </row>
    <row r="34" spans="2:28" x14ac:dyDescent="0.3">
      <c r="B34" s="7" t="s">
        <v>25</v>
      </c>
      <c r="C34">
        <v>0.91349999999999998</v>
      </c>
      <c r="D34">
        <v>0.54469999999999996</v>
      </c>
      <c r="E34">
        <v>0.78100000000000003</v>
      </c>
      <c r="F34">
        <v>0.44280000000000003</v>
      </c>
      <c r="G34">
        <v>0.58209999999999995</v>
      </c>
      <c r="H34">
        <v>0.78100000000000003</v>
      </c>
      <c r="T34" s="7" t="s">
        <v>25</v>
      </c>
      <c r="U34">
        <f t="shared" si="24"/>
        <v>0.84919999999999995</v>
      </c>
      <c r="V34">
        <f t="shared" si="25"/>
        <v>0.78349999999999997</v>
      </c>
      <c r="W34">
        <f t="shared" si="26"/>
        <v>0.78100000000000003</v>
      </c>
      <c r="X34">
        <f t="shared" si="27"/>
        <v>0.5907</v>
      </c>
      <c r="Y34">
        <f t="shared" si="28"/>
        <v>0.77900000000000003</v>
      </c>
      <c r="Z34" s="1">
        <f t="shared" si="29"/>
        <v>75.67</v>
      </c>
      <c r="AA34" s="1">
        <f t="shared" si="30"/>
        <v>9.74</v>
      </c>
      <c r="AB34" s="4" t="str">
        <f t="shared" si="31"/>
        <v>75,67±9,74</v>
      </c>
    </row>
    <row r="35" spans="2:28" x14ac:dyDescent="0.3">
      <c r="B35" s="7" t="s">
        <v>26</v>
      </c>
      <c r="C35">
        <v>0.96530000000000005</v>
      </c>
      <c r="D35">
        <v>0.54790000000000005</v>
      </c>
      <c r="E35">
        <v>0.84319999999999995</v>
      </c>
      <c r="F35">
        <v>0.49459999999999998</v>
      </c>
      <c r="G35">
        <v>0.69679999999999997</v>
      </c>
      <c r="H35">
        <v>0.84319999999999995</v>
      </c>
      <c r="T35" s="7" t="s">
        <v>26</v>
      </c>
      <c r="U35">
        <f t="shared" si="24"/>
        <v>0.86650000000000005</v>
      </c>
      <c r="V35">
        <f t="shared" si="25"/>
        <v>0.71309999999999996</v>
      </c>
      <c r="W35">
        <f t="shared" si="26"/>
        <v>0.84319999999999995</v>
      </c>
      <c r="X35">
        <f t="shared" si="27"/>
        <v>0.77059999999999995</v>
      </c>
      <c r="Y35">
        <f t="shared" si="28"/>
        <v>0.8196</v>
      </c>
      <c r="Z35" s="1">
        <f t="shared" si="29"/>
        <v>80.260000000000005</v>
      </c>
      <c r="AA35" s="1">
        <f t="shared" si="30"/>
        <v>6.13</v>
      </c>
      <c r="AB35" s="4" t="str">
        <f t="shared" si="31"/>
        <v>80,26±6,13</v>
      </c>
    </row>
    <row r="36" spans="2:28" x14ac:dyDescent="0.3">
      <c r="B36" s="7" t="s">
        <v>27</v>
      </c>
      <c r="C36">
        <v>0.93810000000000004</v>
      </c>
      <c r="D36">
        <v>0.52639999999999998</v>
      </c>
      <c r="E36">
        <v>0.621</v>
      </c>
      <c r="F36">
        <v>0.2495</v>
      </c>
      <c r="G36">
        <v>0.27850000000000003</v>
      </c>
      <c r="H36">
        <v>0.621</v>
      </c>
      <c r="T36" s="7" t="s">
        <v>27</v>
      </c>
      <c r="U36">
        <f t="shared" si="24"/>
        <v>0.79630000000000001</v>
      </c>
      <c r="V36">
        <f t="shared" si="25"/>
        <v>0.69950000000000001</v>
      </c>
      <c r="W36">
        <f t="shared" si="26"/>
        <v>0.621</v>
      </c>
      <c r="X36">
        <f t="shared" si="27"/>
        <v>0.71750000000000003</v>
      </c>
      <c r="Y36">
        <f t="shared" si="28"/>
        <v>0.65880000000000005</v>
      </c>
      <c r="Z36" s="1">
        <f t="shared" si="29"/>
        <v>69.86</v>
      </c>
      <c r="AA36" s="1">
        <f t="shared" si="30"/>
        <v>6.62</v>
      </c>
      <c r="AB36" s="4" t="str">
        <f t="shared" si="31"/>
        <v>69,86±6,62</v>
      </c>
    </row>
    <row r="37" spans="2:28" x14ac:dyDescent="0.3">
      <c r="B37" s="7" t="s">
        <v>28</v>
      </c>
      <c r="C37">
        <v>0.95240000000000002</v>
      </c>
      <c r="D37">
        <v>0.52859999999999996</v>
      </c>
      <c r="E37">
        <v>0.6845</v>
      </c>
      <c r="F37">
        <v>0.32369999999999999</v>
      </c>
      <c r="G37">
        <v>0.39219999999999999</v>
      </c>
      <c r="H37">
        <v>0.6845</v>
      </c>
      <c r="T37" s="7" t="s">
        <v>28</v>
      </c>
      <c r="U37">
        <f t="shared" si="24"/>
        <v>0.78139999999999998</v>
      </c>
      <c r="V37">
        <f t="shared" si="25"/>
        <v>0.67069999999999996</v>
      </c>
      <c r="W37">
        <f t="shared" si="26"/>
        <v>0.6845</v>
      </c>
      <c r="X37">
        <f t="shared" si="27"/>
        <v>0.60309999999999997</v>
      </c>
      <c r="Y37">
        <f t="shared" si="28"/>
        <v>0.71189999999999998</v>
      </c>
      <c r="Z37" s="1">
        <f t="shared" si="29"/>
        <v>69.03</v>
      </c>
      <c r="AA37" s="1">
        <f t="shared" si="30"/>
        <v>6.48</v>
      </c>
      <c r="AB37" s="4" t="str">
        <f t="shared" si="31"/>
        <v>69,03±6,48</v>
      </c>
    </row>
    <row r="38" spans="2:28" x14ac:dyDescent="0.3">
      <c r="B38" s="7" t="s">
        <v>29</v>
      </c>
      <c r="C38">
        <v>0.5</v>
      </c>
      <c r="D38">
        <v>4.8300000000000003E-2</v>
      </c>
      <c r="E38">
        <v>0.5</v>
      </c>
      <c r="F38">
        <v>8.8099999999999998E-2</v>
      </c>
      <c r="G38">
        <v>9.6600000000000005E-2</v>
      </c>
      <c r="H38">
        <v>0.5</v>
      </c>
      <c r="T38" s="7" t="s">
        <v>29</v>
      </c>
      <c r="U38">
        <f t="shared" si="24"/>
        <v>0.5</v>
      </c>
      <c r="V38">
        <f t="shared" si="25"/>
        <v>0.5</v>
      </c>
      <c r="W38">
        <f t="shared" si="26"/>
        <v>0.5</v>
      </c>
      <c r="X38">
        <f t="shared" si="27"/>
        <v>0.5</v>
      </c>
      <c r="Y38">
        <f t="shared" si="28"/>
        <v>0.5</v>
      </c>
      <c r="Z38" s="1">
        <f t="shared" si="29"/>
        <v>50</v>
      </c>
      <c r="AA38" s="1">
        <f t="shared" si="30"/>
        <v>0</v>
      </c>
      <c r="AB38" s="4" t="str">
        <f t="shared" si="31"/>
        <v>50±0</v>
      </c>
    </row>
    <row r="39" spans="2:28" x14ac:dyDescent="0.3">
      <c r="B39" s="7" t="s">
        <v>30</v>
      </c>
      <c r="C39">
        <v>0.5</v>
      </c>
      <c r="D39">
        <v>2.5100000000000001E-2</v>
      </c>
      <c r="E39">
        <v>0.5</v>
      </c>
      <c r="F39">
        <v>4.7899999999999998E-2</v>
      </c>
      <c r="G39">
        <v>5.0299999999999997E-2</v>
      </c>
      <c r="H39">
        <v>0.5</v>
      </c>
      <c r="T39" s="7" t="s">
        <v>30</v>
      </c>
      <c r="U39">
        <f t="shared" si="24"/>
        <v>0.5</v>
      </c>
      <c r="V39">
        <f t="shared" si="25"/>
        <v>0.5</v>
      </c>
      <c r="W39">
        <f t="shared" si="26"/>
        <v>0.5</v>
      </c>
      <c r="X39">
        <f t="shared" si="27"/>
        <v>0.5</v>
      </c>
      <c r="Y39">
        <f t="shared" si="28"/>
        <v>0.5</v>
      </c>
      <c r="Z39" s="1">
        <f t="shared" si="29"/>
        <v>50</v>
      </c>
      <c r="AA39" s="1">
        <f t="shared" si="30"/>
        <v>0</v>
      </c>
      <c r="AB39" s="4" t="str">
        <f t="shared" si="31"/>
        <v>50±0</v>
      </c>
    </row>
    <row r="40" spans="2:28" x14ac:dyDescent="0.3">
      <c r="B40" s="7" t="s">
        <v>31</v>
      </c>
      <c r="C40">
        <v>0.5</v>
      </c>
      <c r="D40">
        <v>4.2099999999999999E-2</v>
      </c>
      <c r="E40">
        <v>0.5</v>
      </c>
      <c r="F40">
        <v>7.7600000000000002E-2</v>
      </c>
      <c r="G40">
        <v>8.4099999999999994E-2</v>
      </c>
      <c r="H40">
        <v>0.5</v>
      </c>
      <c r="T40" s="7" t="s">
        <v>31</v>
      </c>
      <c r="U40">
        <f t="shared" si="24"/>
        <v>0.5</v>
      </c>
      <c r="V40">
        <f t="shared" si="25"/>
        <v>0.5</v>
      </c>
      <c r="W40">
        <f t="shared" si="26"/>
        <v>0.5</v>
      </c>
      <c r="X40">
        <f t="shared" si="27"/>
        <v>0.5</v>
      </c>
      <c r="Y40">
        <f t="shared" si="28"/>
        <v>0.5</v>
      </c>
      <c r="Z40" s="1">
        <f t="shared" si="29"/>
        <v>50</v>
      </c>
      <c r="AA40" s="1">
        <f t="shared" si="30"/>
        <v>0</v>
      </c>
      <c r="AB40" s="4" t="str">
        <f t="shared" si="31"/>
        <v>50±0</v>
      </c>
    </row>
    <row r="41" spans="2:28" x14ac:dyDescent="0.3">
      <c r="B41" s="7" t="s">
        <v>32</v>
      </c>
      <c r="C41">
        <v>0.83579999999999999</v>
      </c>
      <c r="D41">
        <v>3.1E-2</v>
      </c>
      <c r="E41">
        <v>0.5</v>
      </c>
      <c r="F41">
        <v>5.8400000000000001E-2</v>
      </c>
      <c r="G41">
        <v>6.2E-2</v>
      </c>
      <c r="H41">
        <v>0.5</v>
      </c>
      <c r="T41" s="7" t="s">
        <v>32</v>
      </c>
      <c r="U41">
        <f t="shared" si="24"/>
        <v>0.5</v>
      </c>
      <c r="V41">
        <f t="shared" si="25"/>
        <v>0.5</v>
      </c>
      <c r="W41">
        <f t="shared" si="26"/>
        <v>0.5</v>
      </c>
      <c r="X41">
        <f t="shared" si="27"/>
        <v>0.5</v>
      </c>
      <c r="Y41">
        <f t="shared" si="28"/>
        <v>0.5</v>
      </c>
      <c r="Z41" s="1">
        <f t="shared" si="29"/>
        <v>50</v>
      </c>
      <c r="AA41" s="1">
        <f t="shared" si="30"/>
        <v>0</v>
      </c>
      <c r="AB41" s="4" t="str">
        <f t="shared" si="31"/>
        <v>50±0</v>
      </c>
    </row>
    <row r="42" spans="2:28" x14ac:dyDescent="0.3">
      <c r="B42" s="7" t="s">
        <v>34</v>
      </c>
      <c r="C42">
        <v>0.79530000000000001</v>
      </c>
      <c r="D42">
        <v>0.53120000000000001</v>
      </c>
      <c r="E42">
        <v>0.63949999999999996</v>
      </c>
      <c r="F42">
        <v>0.28000000000000003</v>
      </c>
      <c r="G42">
        <v>0.31619999999999998</v>
      </c>
      <c r="H42">
        <v>0.63949999999999996</v>
      </c>
      <c r="T42" s="7" t="s">
        <v>34</v>
      </c>
      <c r="U42">
        <f t="shared" si="24"/>
        <v>0.68899999999999995</v>
      </c>
      <c r="V42">
        <f t="shared" si="25"/>
        <v>0.63859999999999995</v>
      </c>
      <c r="W42">
        <f t="shared" si="26"/>
        <v>0.63949999999999996</v>
      </c>
      <c r="X42">
        <f t="shared" si="27"/>
        <v>0.60519999999999996</v>
      </c>
      <c r="Y42">
        <f t="shared" si="28"/>
        <v>0.64390000000000003</v>
      </c>
      <c r="Z42" s="1">
        <f t="shared" si="29"/>
        <v>64.319999999999993</v>
      </c>
      <c r="AA42" s="1">
        <f t="shared" si="30"/>
        <v>2.99</v>
      </c>
      <c r="AB42" s="4" t="str">
        <f t="shared" si="31"/>
        <v>64,32±2,99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 Performance</vt:lpstr>
      <vt:lpstr>OneDCNN</vt:lpstr>
      <vt:lpstr>2DCNN</vt:lpstr>
      <vt:lpstr>HybridSN</vt:lpstr>
      <vt:lpstr>new_Myethod</vt:lpstr>
      <vt:lpstr>myMethod_256</vt:lpstr>
      <vt:lpstr>LR</vt:lpstr>
      <vt:lpstr>RF</vt:lpstr>
      <vt:lpstr>SVM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 TUF</cp:lastModifiedBy>
  <dcterms:created xsi:type="dcterms:W3CDTF">2025-06-10T09:05:35Z</dcterms:created>
  <dcterms:modified xsi:type="dcterms:W3CDTF">2025-06-18T08:54:19Z</dcterms:modified>
</cp:coreProperties>
</file>