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0" windowHeight="7635" tabRatio="480" firstSheet="2" activeTab="2"/>
  </bookViews>
  <sheets>
    <sheet name="DataSys" sheetId="1" state="hidden" r:id="rId1"/>
    <sheet name="MACRO" sheetId="3" state="hidden" r:id="rId2"/>
    <sheet name="DSR" sheetId="4" r:id="rId3"/>
    <sheet name="MGR" sheetId="7" r:id="rId4"/>
    <sheet name="STAT" sheetId="6" r:id="rId5"/>
    <sheet name="FB COVER" sheetId="8" state="hidden" r:id="rId6"/>
    <sheet name="Add Report" sheetId="9" r:id="rId7"/>
  </sheets>
  <definedNames>
    <definedName name="_xlnm.Print_Area" localSheetId="6">'Add Report'!$A$1:$G$29</definedName>
    <definedName name="_xlnm.Print_Area" localSheetId="2">DSR!$A$1:$L$47</definedName>
    <definedName name="_xlnm.Print_Area" localSheetId="5">'FB COVER'!$A$1:$G$29</definedName>
    <definedName name="_xlnm.Print_Area" localSheetId="1">MACRO!$A$1:$N$240</definedName>
    <definedName name="_xlnm.Print_Area" localSheetId="4">STAT!$A$1:$H$51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/>
  <c r="E18"/>
  <c r="F18"/>
  <c r="D19"/>
  <c r="E19"/>
  <c r="F19"/>
  <c r="C19"/>
  <c r="C18"/>
  <c r="B19"/>
  <c r="B18"/>
  <c r="G5" i="6"/>
  <c r="G4"/>
  <c r="D31" l="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D50" s="1"/>
  <c r="E49"/>
  <c r="F49"/>
  <c r="G49"/>
  <c r="E50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G27" s="1"/>
  <c r="G216" i="3"/>
  <c r="F216"/>
  <c r="E216"/>
  <c r="G214"/>
  <c r="F214"/>
  <c r="E214"/>
  <c r="G212"/>
  <c r="F212"/>
  <c r="E212"/>
  <c r="G208"/>
  <c r="F208"/>
  <c r="E208"/>
  <c r="L216"/>
  <c r="K216"/>
  <c r="J216"/>
  <c r="I216"/>
  <c r="H216"/>
  <c r="L214"/>
  <c r="K214"/>
  <c r="J214"/>
  <c r="I214"/>
  <c r="H214"/>
  <c r="L212"/>
  <c r="K212"/>
  <c r="J212"/>
  <c r="I212"/>
  <c r="H212"/>
  <c r="L208"/>
  <c r="K208"/>
  <c r="J208"/>
  <c r="I208"/>
  <c r="H208"/>
  <c r="G50" i="6" l="1"/>
  <c r="F50"/>
  <c r="E27"/>
  <c r="F27"/>
  <c r="D27"/>
  <c r="E12" i="9"/>
  <c r="E9"/>
  <c r="K34" i="4" l="1"/>
  <c r="K17"/>
  <c r="K15"/>
  <c r="K14"/>
  <c r="K11"/>
  <c r="K9"/>
  <c r="F26"/>
  <c r="F25"/>
  <c r="F23"/>
  <c r="F22"/>
  <c r="F13"/>
  <c r="F12"/>
  <c r="F11"/>
  <c r="F10"/>
  <c r="D20"/>
  <c r="E20"/>
  <c r="F20"/>
  <c r="C20"/>
  <c r="K33" l="1"/>
  <c r="K35"/>
  <c r="K36"/>
  <c r="K16"/>
  <c r="F14"/>
  <c r="F24"/>
  <c r="B32" i="6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D38" i="3"/>
  <c r="E38"/>
  <c r="K40" i="4" s="1"/>
  <c r="F38" i="3"/>
  <c r="C38"/>
  <c r="C6" l="1"/>
  <c r="K8" i="4" s="1"/>
  <c r="K10" l="1"/>
  <c r="F27" i="8"/>
  <c r="C25" i="6" l="1"/>
  <c r="C26"/>
  <c r="C24"/>
  <c r="I45" i="4"/>
  <c r="J29" l="1"/>
  <c r="C41" i="7" s="1"/>
  <c r="I29" i="4" l="1"/>
  <c r="C39" i="7" s="1"/>
  <c r="J40" i="4"/>
  <c r="I40"/>
  <c r="D34" i="3"/>
  <c r="J39" i="4" s="1"/>
  <c r="E34" i="3"/>
  <c r="K39" i="4" s="1"/>
  <c r="F34" i="3"/>
  <c r="C34"/>
  <c r="I39" i="4" s="1"/>
  <c r="D27" i="3"/>
  <c r="J41" i="4" s="1"/>
  <c r="E27" i="3"/>
  <c r="K41" i="4" s="1"/>
  <c r="F27" i="3"/>
  <c r="C27"/>
  <c r="I41" i="4" s="1"/>
  <c r="B25" i="9"/>
  <c r="B26"/>
  <c r="B24"/>
  <c r="B23"/>
  <c r="C24" i="8"/>
  <c r="D24"/>
  <c r="E24"/>
  <c r="F24"/>
  <c r="C25"/>
  <c r="D25"/>
  <c r="E25"/>
  <c r="F25"/>
  <c r="C26"/>
  <c r="D26"/>
  <c r="E26"/>
  <c r="F26"/>
  <c r="C27"/>
  <c r="D27"/>
  <c r="E27"/>
  <c r="D23"/>
  <c r="E23"/>
  <c r="F23"/>
  <c r="C17"/>
  <c r="D17"/>
  <c r="E17"/>
  <c r="F17"/>
  <c r="C18"/>
  <c r="D18"/>
  <c r="E18"/>
  <c r="F18"/>
  <c r="C19"/>
  <c r="D19"/>
  <c r="E19"/>
  <c r="F19"/>
  <c r="C20"/>
  <c r="D20"/>
  <c r="E20"/>
  <c r="F20"/>
  <c r="D16"/>
  <c r="E16"/>
  <c r="F16"/>
  <c r="C23"/>
  <c r="C16"/>
  <c r="C10"/>
  <c r="D10"/>
  <c r="E10"/>
  <c r="F10"/>
  <c r="C11"/>
  <c r="D11"/>
  <c r="E11"/>
  <c r="F11"/>
  <c r="C12"/>
  <c r="D12"/>
  <c r="E12"/>
  <c r="F12"/>
  <c r="C13"/>
  <c r="D13"/>
  <c r="E13"/>
  <c r="F13"/>
  <c r="D9"/>
  <c r="E9"/>
  <c r="F9"/>
  <c r="C9"/>
  <c r="D240" i="3"/>
  <c r="E240"/>
  <c r="F240"/>
  <c r="C240"/>
  <c r="D233"/>
  <c r="E233"/>
  <c r="F233"/>
  <c r="C233"/>
  <c r="D226"/>
  <c r="E226"/>
  <c r="F226"/>
  <c r="C226"/>
  <c r="J6" i="4"/>
  <c r="D5" i="7" s="1"/>
  <c r="C31" i="6"/>
  <c r="C47"/>
  <c r="C48"/>
  <c r="C49"/>
  <c r="C8"/>
  <c r="C27" s="1"/>
  <c r="B31"/>
  <c r="B47"/>
  <c r="B48"/>
  <c r="B49"/>
  <c r="B25"/>
  <c r="B26"/>
  <c r="B24"/>
  <c r="B8"/>
  <c r="D26" i="4"/>
  <c r="E26"/>
  <c r="C26"/>
  <c r="C10"/>
  <c r="C13" i="9" s="1"/>
  <c r="D32" i="3"/>
  <c r="E32"/>
  <c r="F32"/>
  <c r="C32"/>
  <c r="I36" i="4"/>
  <c r="J36"/>
  <c r="E22"/>
  <c r="E25" i="9" s="1"/>
  <c r="D22" i="4"/>
  <c r="D25" i="9" s="1"/>
  <c r="C22" i="4"/>
  <c r="C25" i="9" s="1"/>
  <c r="C21" i="4"/>
  <c r="C24" i="9" s="1"/>
  <c r="C23"/>
  <c r="C14" i="4"/>
  <c r="C162" i="3"/>
  <c r="C171" s="1"/>
  <c r="E17" i="7"/>
  <c r="E11"/>
  <c r="H148" i="3"/>
  <c r="D31" i="4" s="1"/>
  <c r="I148" i="3"/>
  <c r="J148"/>
  <c r="F31" i="4" s="1"/>
  <c r="K148" i="3"/>
  <c r="C32" i="4" s="1"/>
  <c r="L148" i="3"/>
  <c r="D32" i="4" s="1"/>
  <c r="M148" i="3"/>
  <c r="N148"/>
  <c r="F32" i="4" s="1"/>
  <c r="G148" i="3"/>
  <c r="C31" i="4" s="1"/>
  <c r="E16" i="7"/>
  <c r="J16" i="4"/>
  <c r="D16" i="7" s="1"/>
  <c r="I16" i="4"/>
  <c r="C16" i="7" s="1"/>
  <c r="C161" i="3"/>
  <c r="I13" i="4" s="1"/>
  <c r="C13" i="7" s="1"/>
  <c r="D161" i="3"/>
  <c r="J13" i="4" s="1"/>
  <c r="D13" i="7" s="1"/>
  <c r="E161" i="3"/>
  <c r="F161"/>
  <c r="K13" i="4" s="1"/>
  <c r="J34"/>
  <c r="I34"/>
  <c r="J33"/>
  <c r="I33"/>
  <c r="J35"/>
  <c r="I35"/>
  <c r="D162" i="3"/>
  <c r="D171" s="1"/>
  <c r="F162"/>
  <c r="K12" i="4" s="1"/>
  <c r="F167" i="3"/>
  <c r="E167"/>
  <c r="D167"/>
  <c r="C167"/>
  <c r="C60"/>
  <c r="D208"/>
  <c r="C208"/>
  <c r="F146"/>
  <c r="E146"/>
  <c r="D146"/>
  <c r="C146"/>
  <c r="F140"/>
  <c r="F21" i="4" s="1"/>
  <c r="E140" i="3"/>
  <c r="E21" i="4" s="1"/>
  <c r="E24" i="9" s="1"/>
  <c r="D140" i="3"/>
  <c r="D21" i="4" s="1"/>
  <c r="D24" i="9" s="1"/>
  <c r="C140" i="3"/>
  <c r="F133"/>
  <c r="E133"/>
  <c r="E23" i="9" s="1"/>
  <c r="D133" i="3"/>
  <c r="D23" i="9" s="1"/>
  <c r="C133" i="3"/>
  <c r="F128"/>
  <c r="E128"/>
  <c r="D128"/>
  <c r="C128"/>
  <c r="F110"/>
  <c r="E110"/>
  <c r="D110"/>
  <c r="C110"/>
  <c r="F100"/>
  <c r="E100"/>
  <c r="D100"/>
  <c r="C100"/>
  <c r="F89"/>
  <c r="E89"/>
  <c r="D89"/>
  <c r="C89"/>
  <c r="D25" i="4"/>
  <c r="E25"/>
  <c r="C25"/>
  <c r="D58" i="3"/>
  <c r="E58"/>
  <c r="F58"/>
  <c r="C58"/>
  <c r="D62"/>
  <c r="E62"/>
  <c r="F62"/>
  <c r="C62"/>
  <c r="D60"/>
  <c r="E60"/>
  <c r="F60"/>
  <c r="C24" i="4"/>
  <c r="D24"/>
  <c r="E24"/>
  <c r="C23"/>
  <c r="C26" i="9" s="1"/>
  <c r="D23" i="4"/>
  <c r="D26" i="9" s="1"/>
  <c r="E23" i="4"/>
  <c r="E26" i="9" s="1"/>
  <c r="D14" i="4"/>
  <c r="E14"/>
  <c r="D13"/>
  <c r="E13"/>
  <c r="C13"/>
  <c r="C12"/>
  <c r="D12"/>
  <c r="E12"/>
  <c r="D11"/>
  <c r="E11"/>
  <c r="C11"/>
  <c r="D10"/>
  <c r="D13" i="9" s="1"/>
  <c r="E10" i="4"/>
  <c r="E13" i="9" s="1"/>
  <c r="J8" i="4"/>
  <c r="D8" i="7" s="1"/>
  <c r="J17" i="4"/>
  <c r="D17" i="7" s="1"/>
  <c r="E15"/>
  <c r="J15" i="4"/>
  <c r="D15" i="7" s="1"/>
  <c r="E14"/>
  <c r="J14" i="4"/>
  <c r="D14" i="7" s="1"/>
  <c r="J11" i="4"/>
  <c r="D11" i="7" s="1"/>
  <c r="E9"/>
  <c r="J9" i="4"/>
  <c r="D9" i="7" s="1"/>
  <c r="I8" i="4"/>
  <c r="I22" s="1"/>
  <c r="C22" i="7" s="1"/>
  <c r="I25" i="4"/>
  <c r="C35" i="7" s="1"/>
  <c r="I26" i="4"/>
  <c r="C36" i="7" s="1"/>
  <c r="I27" i="4"/>
  <c r="C37" i="7" s="1"/>
  <c r="J28" i="4"/>
  <c r="C40" i="7" s="1"/>
  <c r="I28" i="4"/>
  <c r="C38" i="7" s="1"/>
  <c r="I30" i="4"/>
  <c r="I17"/>
  <c r="C17" i="7" s="1"/>
  <c r="I11" i="4"/>
  <c r="C11" i="7" s="1"/>
  <c r="J5" i="4"/>
  <c r="D4" i="7" s="1"/>
  <c r="I15" i="4"/>
  <c r="C15" i="7" s="1"/>
  <c r="I14" i="4"/>
  <c r="C14" i="7" s="1"/>
  <c r="I9" i="4"/>
  <c r="D216" i="3"/>
  <c r="C216"/>
  <c r="D214"/>
  <c r="C214"/>
  <c r="D212"/>
  <c r="C212"/>
  <c r="F166"/>
  <c r="F170" s="1"/>
  <c r="D166"/>
  <c r="E166"/>
  <c r="C166"/>
  <c r="D165"/>
  <c r="E165"/>
  <c r="F165"/>
  <c r="C165"/>
  <c r="C53"/>
  <c r="D79"/>
  <c r="E79"/>
  <c r="F79"/>
  <c r="C79"/>
  <c r="D53"/>
  <c r="E53"/>
  <c r="F53"/>
  <c r="D41"/>
  <c r="J38" i="4" s="1"/>
  <c r="E41" i="3"/>
  <c r="K38" i="4" s="1"/>
  <c r="F41" i="3"/>
  <c r="C41"/>
  <c r="I38" i="4" s="1"/>
  <c r="D155" i="3"/>
  <c r="D9" i="9" s="1"/>
  <c r="F155" i="3"/>
  <c r="C155"/>
  <c r="C9" i="9" s="1"/>
  <c r="C50" i="6" l="1"/>
  <c r="E13" i="7"/>
  <c r="F171" i="3"/>
  <c r="D170"/>
  <c r="D11" i="9"/>
  <c r="E170" i="3"/>
  <c r="E171" s="1"/>
  <c r="E11" i="9"/>
  <c r="C170" i="3"/>
  <c r="C11" i="9"/>
  <c r="C27"/>
  <c r="C21" i="8"/>
  <c r="E21"/>
  <c r="C28"/>
  <c r="C16" i="9" s="1"/>
  <c r="E27"/>
  <c r="D21" i="8"/>
  <c r="F14"/>
  <c r="F28"/>
  <c r="F16" i="9" s="1"/>
  <c r="E28" i="8"/>
  <c r="E16" i="9" s="1"/>
  <c r="F25"/>
  <c r="D14" i="8"/>
  <c r="C10" i="9"/>
  <c r="D28" i="8"/>
  <c r="D16" i="9" s="1"/>
  <c r="D27"/>
  <c r="E14" i="8"/>
  <c r="F21"/>
  <c r="F5" i="9"/>
  <c r="C27" i="4"/>
  <c r="C28" i="9" s="1"/>
  <c r="E10"/>
  <c r="F4"/>
  <c r="E5" i="8"/>
  <c r="E4"/>
  <c r="D10" i="9"/>
  <c r="F24"/>
  <c r="F26"/>
  <c r="F23"/>
  <c r="F13"/>
  <c r="F9"/>
  <c r="C14" i="8"/>
  <c r="F15" i="4"/>
  <c r="E15"/>
  <c r="E18" i="9"/>
  <c r="J12" i="4"/>
  <c r="D12" i="7" s="1"/>
  <c r="C8"/>
  <c r="C15" i="4"/>
  <c r="I12"/>
  <c r="E28" i="7"/>
  <c r="E29"/>
  <c r="D29"/>
  <c r="J10" i="4"/>
  <c r="D10" i="7" s="1"/>
  <c r="I10" i="4"/>
  <c r="C10" i="7" s="1"/>
  <c r="J22" i="4"/>
  <c r="J21" s="1"/>
  <c r="D21" i="7" s="1"/>
  <c r="D15" i="4"/>
  <c r="F27"/>
  <c r="E27"/>
  <c r="E28" i="9" s="1"/>
  <c r="D27" i="4"/>
  <c r="E27" i="7"/>
  <c r="C42"/>
  <c r="K18" i="4"/>
  <c r="I21"/>
  <c r="C21" i="7" s="1"/>
  <c r="E8"/>
  <c r="C9"/>
  <c r="D28" i="4" l="1"/>
  <c r="C28"/>
  <c r="C33" s="1"/>
  <c r="E14" i="9"/>
  <c r="E28" i="4"/>
  <c r="E30" i="7"/>
  <c r="F28" i="4"/>
  <c r="F33" s="1"/>
  <c r="K20"/>
  <c r="K19" s="1"/>
  <c r="E19" i="7" s="1"/>
  <c r="E26"/>
  <c r="E31" s="1"/>
  <c r="K22" i="4"/>
  <c r="E22" i="7" s="1"/>
  <c r="C26"/>
  <c r="C14" i="9"/>
  <c r="D26" i="7"/>
  <c r="D14" i="9"/>
  <c r="D28"/>
  <c r="F28" s="1"/>
  <c r="D30" i="7"/>
  <c r="E20" i="9"/>
  <c r="D20"/>
  <c r="E19"/>
  <c r="D19"/>
  <c r="D28" i="7"/>
  <c r="D18" i="9"/>
  <c r="F18" s="1"/>
  <c r="D27" i="7"/>
  <c r="F27" i="9"/>
  <c r="C30" i="7"/>
  <c r="F10" i="9"/>
  <c r="C28" i="7"/>
  <c r="C19" i="9"/>
  <c r="C29" i="7"/>
  <c r="C20" i="9"/>
  <c r="C27" i="7"/>
  <c r="C18" i="9"/>
  <c r="E18" i="7"/>
  <c r="J20" i="4"/>
  <c r="J19" s="1"/>
  <c r="D19" i="7" s="1"/>
  <c r="E12"/>
  <c r="C12"/>
  <c r="I20" i="4"/>
  <c r="C12" i="9" s="1"/>
  <c r="I18" i="4"/>
  <c r="J18"/>
  <c r="D22" i="7"/>
  <c r="E10"/>
  <c r="E31" i="4" l="1"/>
  <c r="E32" s="1"/>
  <c r="E20" i="7"/>
  <c r="K21" i="4"/>
  <c r="E21" i="7" s="1"/>
  <c r="F20" i="9"/>
  <c r="F19"/>
  <c r="D31" i="7"/>
  <c r="C31"/>
  <c r="D20"/>
  <c r="D12" i="9"/>
  <c r="E21"/>
  <c r="E17" s="1"/>
  <c r="C21"/>
  <c r="C17" s="1"/>
  <c r="D18" i="7"/>
  <c r="F11" i="9"/>
  <c r="C18" i="7"/>
  <c r="D21" i="9"/>
  <c r="D17" s="1"/>
  <c r="I19" i="4"/>
  <c r="C19" i="7" s="1"/>
  <c r="C20"/>
  <c r="E21" i="3"/>
  <c r="D21"/>
  <c r="J37" i="4" s="1"/>
  <c r="J42" s="1"/>
  <c r="C21" i="3"/>
  <c r="C42" s="1"/>
  <c r="F21"/>
  <c r="E33" i="4" l="1"/>
  <c r="E42" i="3"/>
  <c r="K37" i="4"/>
  <c r="K42" s="1"/>
  <c r="F42" i="3"/>
  <c r="D33" i="4"/>
  <c r="F21" i="9"/>
  <c r="F17" s="1"/>
  <c r="I37" i="4"/>
  <c r="D42" i="3"/>
  <c r="F12" i="9" l="1"/>
  <c r="I42" i="4"/>
  <c r="I44" s="1"/>
  <c r="F14" i="9"/>
  <c r="I46" i="4" l="1"/>
</calcChain>
</file>

<file path=xl/sharedStrings.xml><?xml version="1.0" encoding="utf-8"?>
<sst xmlns="http://schemas.openxmlformats.org/spreadsheetml/2006/main" count="1446" uniqueCount="487">
  <si>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</si>
  <si>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</si>
  <si>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</si>
  <si>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</si>
  <si>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</si>
  <si>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</si>
  <si>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</si>
  <si>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</si>
  <si>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</si>
  <si>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</si>
  <si>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</si>
  <si>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</si>
  <si>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</si>
  <si>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</si>
  <si>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</si>
  <si>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</si>
  <si>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</si>
  <si>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</si>
  <si>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</si>
  <si>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</si>
  <si>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</si>
  <si>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</si>
  <si>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</si>
  <si>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</si>
  <si>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</si>
  <si>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</si>
  <si>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</si>
  <si>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</si>
  <si>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</si>
  <si>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</si>
  <si>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</si>
  <si>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</si>
  <si>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</si>
  <si>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</si>
  <si>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</si>
  <si>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</si>
  <si>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</si>
  <si>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</si>
  <si>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</si>
  <si>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</si>
  <si>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</si>
  <si>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</si>
  <si>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</si>
  <si>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</si>
  <si>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</si>
  <si>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</si>
  <si>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</si>
  <si>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</si>
  <si>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</si>
  <si>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</si>
  <si>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</si>
  <si>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</si>
  <si>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</si>
  <si>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</si>
  <si>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</si>
  <si>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</si>
  <si>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</si>
  <si>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</si>
  <si>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</si>
  <si>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</si>
  <si>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</si>
  <si>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</si>
  <si>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</si>
  <si>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Restaurant</t>
  </si>
  <si>
    <t>Room Service</t>
  </si>
  <si>
    <t>Banquet</t>
  </si>
  <si>
    <t>Lounge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</si>
  <si>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</si>
  <si>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</si>
  <si>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</si>
  <si>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</si>
  <si>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</si>
  <si>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</si>
  <si>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</si>
  <si>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</si>
  <si>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</si>
  <si>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</si>
  <si>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</si>
  <si>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</si>
  <si>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</si>
  <si>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</si>
  <si>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</si>
  <si>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</si>
  <si>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</si>
  <si>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</si>
  <si>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</si>
  <si>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</si>
  <si>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</si>
  <si>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</si>
  <si>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</si>
  <si>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</si>
  <si>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</si>
  <si>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</si>
  <si>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</si>
  <si>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</si>
  <si>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</si>
  <si>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</si>
  <si>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</si>
  <si>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</si>
  <si>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</si>
  <si>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</si>
  <si>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</si>
  <si>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</si>
  <si>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</si>
  <si>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</si>
  <si>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</si>
  <si>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</si>
  <si>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</si>
  <si>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</si>
  <si>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</si>
  <si>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</si>
  <si>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</si>
  <si>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</si>
  <si>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</si>
  <si>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</si>
  <si>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</si>
  <si>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</si>
  <si>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</si>
  <si>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</si>
  <si>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</si>
  <si>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</si>
  <si>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</si>
  <si>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</si>
  <si>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</si>
  <si>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</si>
  <si>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</si>
  <si>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</si>
  <si>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</si>
  <si>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</si>
  <si>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</si>
  <si>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</si>
  <si>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</si>
  <si>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</si>
  <si>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</si>
  <si>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</si>
  <si>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</si>
  <si>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</si>
  <si>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</si>
  <si>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</si>
  <si>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</si>
  <si>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</si>
  <si>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</si>
  <si>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</si>
  <si>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</si>
  <si>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</si>
  <si>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</si>
  <si>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</si>
  <si>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</si>
  <si>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</si>
  <si>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</si>
  <si>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</si>
  <si>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</si>
  <si>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</si>
  <si>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</si>
  <si>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</si>
  <si>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</si>
  <si>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</si>
  <si>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</si>
  <si>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</si>
  <si>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</si>
  <si>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</si>
  <si>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</si>
  <si>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</si>
  <si>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</si>
  <si>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>FO-Misc-T</t>
  </si>
  <si>
    <t>FO-Misc</t>
  </si>
  <si>
    <t>TOTAL OTHER (Non Tax&amp;Service)</t>
  </si>
  <si>
    <t>TOTAL OTHER (Tax Only)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</si>
  <si>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</si>
  <si>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</si>
  <si>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</si>
  <si>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</si>
  <si>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</si>
  <si>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</si>
  <si>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</si>
  <si>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</si>
  <si>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</si>
  <si>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</si>
  <si>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</si>
  <si>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</si>
  <si>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</si>
  <si>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</si>
  <si>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FO-Rm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</si>
  <si>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</si>
  <si>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</si>
  <si>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</si>
  <si>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</si>
  <si>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</si>
  <si>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</si>
  <si>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</si>
  <si>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</si>
  <si>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</si>
  <si>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</si>
  <si>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</si>
  <si>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</si>
  <si>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</si>
  <si>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</si>
  <si>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</si>
  <si>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</si>
  <si>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</si>
  <si>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</si>
  <si>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</si>
  <si>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</si>
  <si>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</si>
  <si>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</si>
  <si>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</si>
  <si>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</si>
  <si>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</si>
  <si>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</si>
  <si>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</si>
  <si>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</si>
  <si>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</si>
  <si>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</si>
  <si>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</si>
  <si>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</si>
  <si>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</si>
  <si>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</si>
  <si>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</si>
  <si>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</si>
  <si>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</si>
  <si>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</si>
  <si>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</si>
  <si>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</si>
  <si>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</si>
  <si>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</si>
  <si>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</si>
  <si>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</si>
  <si>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</si>
  <si>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</si>
  <si>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</si>
  <si>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</si>
  <si>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</si>
  <si>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</si>
  <si>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</si>
  <si>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</si>
  <si>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</si>
  <si>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</si>
  <si>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</si>
  <si>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</si>
  <si>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</si>
  <si>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</si>
  <si>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</si>
  <si>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</si>
  <si>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</si>
  <si>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</si>
  <si>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</si>
  <si>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</si>
  <si>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</si>
  <si>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</si>
  <si>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</si>
  <si>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</si>
  <si>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</si>
  <si>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</si>
  <si>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</si>
  <si>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</si>
  <si>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</si>
  <si>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</si>
  <si>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</si>
  <si>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</si>
  <si>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</si>
  <si>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</si>
  <si>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</si>
  <si>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</si>
  <si>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</si>
  <si>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</si>
  <si>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</si>
  <si>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</si>
  <si>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</si>
  <si>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</si>
  <si>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 xml:space="preserve">Revenue Drugstore 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</si>
  <si>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</si>
  <si>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</si>
  <si>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</si>
  <si>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</si>
  <si>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</si>
  <si>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</si>
  <si>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</si>
  <si>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</si>
  <si>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</si>
  <si>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</si>
  <si>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</si>
  <si>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</si>
  <si>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</si>
  <si>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</si>
  <si>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</si>
  <si>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</si>
  <si>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</si>
  <si>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</si>
  <si>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</si>
  <si>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</si>
  <si>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</si>
  <si>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</si>
  <si>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</si>
  <si>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</si>
  <si>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</si>
  <si>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</si>
  <si>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</si>
  <si>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</si>
  <si>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</si>
  <si>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</si>
  <si>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</si>
  <si>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</si>
  <si>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</si>
  <si>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</si>
  <si>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</si>
  <si>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</si>
  <si>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</si>
  <si>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</si>
  <si>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</si>
  <si>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</si>
  <si>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</si>
  <si>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</si>
  <si>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</si>
  <si>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</si>
  <si>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</si>
  <si>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</si>
  <si>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</si>
  <si>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</si>
  <si>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</si>
  <si>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</si>
  <si>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</si>
  <si>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</si>
  <si>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</si>
  <si>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</si>
  <si>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</si>
  <si>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</si>
  <si>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</si>
  <si>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</si>
  <si>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</si>
  <si>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</si>
  <si>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</si>
  <si>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</si>
  <si>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</si>
  <si>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</si>
  <si>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</si>
  <si>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</si>
  <si>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</si>
  <si>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</si>
  <si>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</si>
  <si>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</si>
  <si>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</si>
  <si>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</si>
  <si>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</si>
  <si>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</si>
  <si>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</si>
  <si>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</si>
  <si>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</si>
  <si>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</si>
  <si>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PY-DKI-DB</t>
  </si>
  <si>
    <t>PY-BCA-CC</t>
  </si>
  <si>
    <t>BCA  Card</t>
  </si>
  <si>
    <t>PY-CIMB-CC</t>
  </si>
  <si>
    <t>PY-JCB</t>
  </si>
  <si>
    <t>JCB Card</t>
  </si>
  <si>
    <t>American Express</t>
  </si>
  <si>
    <t>PY-Ultra Voucher</t>
  </si>
  <si>
    <t>Ultra Voucher</t>
  </si>
  <si>
    <t>Bank DKI Debit</t>
  </si>
  <si>
    <t>PY-BCA-C</t>
  </si>
  <si>
    <t>PY-DKI-CC</t>
  </si>
  <si>
    <t>Bank DKI Credit Card</t>
  </si>
  <si>
    <t>PY-Ponta</t>
  </si>
  <si>
    <t>PY-Shopee</t>
  </si>
  <si>
    <t>Misc (Non Tax &amp; Serv)</t>
  </si>
  <si>
    <t>FO-04003</t>
  </si>
  <si>
    <t>Welcome Drink</t>
  </si>
  <si>
    <t>PY-AMEX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</si>
  <si>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</si>
  <si>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</si>
  <si>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</si>
  <si>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</si>
  <si>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</si>
  <si>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</si>
  <si>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</si>
  <si>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</si>
  <si>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</si>
  <si>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</si>
  <si>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</si>
  <si>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</si>
  <si>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</si>
  <si>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</si>
  <si>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</si>
  <si>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</si>
  <si>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</si>
  <si>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</si>
  <si>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</si>
  <si>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</si>
  <si>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</si>
  <si>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</si>
  <si>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</si>
  <si>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</si>
  <si>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</si>
  <si>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</si>
  <si>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</si>
  <si>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</si>
  <si>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</si>
  <si>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</si>
  <si>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</si>
  <si>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</si>
  <si>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</si>
  <si>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</si>
  <si>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</si>
  <si>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</si>
  <si>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</si>
  <si>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</si>
  <si>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</si>
  <si>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</si>
  <si>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</si>
  <si>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</si>
  <si>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</si>
  <si>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</si>
  <si>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</si>
  <si>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</si>
  <si>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</si>
  <si>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</si>
  <si>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</si>
  <si>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</si>
  <si>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</si>
  <si>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</si>
  <si>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</si>
  <si>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</si>
  <si>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</si>
  <si>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</si>
  <si>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</si>
  <si>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</si>
  <si>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</si>
  <si>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</si>
  <si>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</si>
  <si>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</si>
  <si>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</si>
  <si>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</si>
  <si>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</si>
  <si>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</si>
  <si>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</si>
  <si>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</si>
  <si>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</si>
  <si>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</si>
  <si>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</si>
  <si>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</si>
  <si>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</si>
  <si>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</si>
  <si>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</si>
  <si>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</si>
  <si>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</si>
  <si>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PY-BNI-DB</t>
  </si>
  <si>
    <t xml:space="preserve">BNI Debit </t>
  </si>
  <si>
    <t>BNI Credit Card</t>
  </si>
  <si>
    <t>PY-BNI-CC</t>
  </si>
  <si>
    <t>Add Breakfast</t>
  </si>
  <si>
    <t>FO-01007</t>
  </si>
  <si>
    <t>FO-01008</t>
  </si>
  <si>
    <t>FO-01009</t>
  </si>
  <si>
    <t>Bev Lunch Restaurant</t>
  </si>
  <si>
    <t>Bev Dinner Restaurant</t>
  </si>
  <si>
    <t>FB-cf1</t>
  </si>
  <si>
    <t>FB-cf2</t>
  </si>
  <si>
    <t>FB-cf3</t>
  </si>
  <si>
    <t>FB-cb1</t>
  </si>
  <si>
    <t>FB-cb2</t>
  </si>
  <si>
    <t>FB-cb3</t>
  </si>
  <si>
    <t>FB-cv1</t>
  </si>
  <si>
    <t>FB-cv2</t>
  </si>
  <si>
    <t>FB-cv3</t>
  </si>
  <si>
    <t>Opening 31-08-2023</t>
  </si>
  <si>
    <t>FO-Misc-NTS</t>
  </si>
  <si>
    <t>SG-WHD</t>
  </si>
  <si>
    <t>Wholesale Dynamic</t>
  </si>
  <si>
    <t>SG-GCO</t>
  </si>
  <si>
    <t>SG-GGO</t>
  </si>
  <si>
    <t>SG-GOT</t>
  </si>
  <si>
    <t>SG-GWL</t>
  </si>
  <si>
    <t>SG-GC</t>
  </si>
  <si>
    <t>Group Corporate</t>
  </si>
  <si>
    <t>Group Government</t>
  </si>
  <si>
    <t>Group Others</t>
  </si>
  <si>
    <t xml:space="preserve">Group Wholesale </t>
  </si>
  <si>
    <t>Gift Certificate</t>
  </si>
  <si>
    <t>bdpayrm</t>
  </si>
  <si>
    <t>bdavbrm</t>
  </si>
  <si>
    <t>bdarrnet</t>
  </si>
  <si>
    <t>YTD-BUDGET</t>
  </si>
  <si>
    <t>mtd.bd2</t>
  </si>
  <si>
    <t>ytd.bd2</t>
  </si>
  <si>
    <t>mtd.bd</t>
  </si>
  <si>
    <t>ytd.bd</t>
  </si>
  <si>
    <t>YTD BUDGET</t>
  </si>
  <si>
    <t>Last Update 25 June 24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</si>
</sst>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&quot;Rp&quot;#,##0"/>
    <numFmt numFmtId="166" formatCode="_(* #,##0.00_);_(* \(#,##0.00\);_(* \-_);_(@_)"/>
    <numFmt numFmtId="167" formatCode="_(* #,##0_);_(* \(#,##0\);_(* \-_);_(@_)"/>
  </numFmts>
  <fonts count="42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59999389629810485"/>
        <bgColor indexed="64"/>
      </patternFill>
    </fill>
  </fills>
  <borders count="16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460">
    <xf numFmtId="0" fontId="0" fillId="0" borderId="0" xfId="0"/>
    <xf numFmtId="165" fontId="14" fillId="5" borderId="90" xfId="0" applyNumberFormat="1" applyFont="1" applyFill="1" applyBorder="1" applyAlignment="1">
      <alignment horizontal="center" vertical="center"/>
    </xf>
    <xf numFmtId="165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7" fontId="8" fillId="6" borderId="4" xfId="0" applyNumberFormat="1" applyFont="1" applyFill="1" applyBorder="1"/>
    <xf numFmtId="167" fontId="6" fillId="7" borderId="5" xfId="0" applyNumberFormat="1" applyFont="1" applyFill="1" applyBorder="1" applyAlignment="1">
      <alignment horizontal="right"/>
    </xf>
    <xf numFmtId="167" fontId="6" fillId="7" borderId="6" xfId="0" applyNumberFormat="1" applyFont="1" applyFill="1" applyBorder="1"/>
    <xf numFmtId="167" fontId="6" fillId="7" borderId="7" xfId="0" applyNumberFormat="1" applyFont="1" applyFill="1" applyBorder="1"/>
    <xf numFmtId="0" fontId="15" fillId="8" borderId="0" xfId="0" applyFont="1" applyFill="1"/>
    <xf numFmtId="3" fontId="16" fillId="6" borderId="0" xfId="3" applyNumberFormat="1" applyFont="1" applyFill="1" applyAlignment="1">
      <alignment vertical="center"/>
    </xf>
    <xf numFmtId="3" fontId="17" fillId="3" borderId="8" xfId="0" applyNumberFormat="1" applyFont="1" applyFill="1" applyBorder="1" applyAlignment="1">
      <alignment horizontal="center"/>
    </xf>
    <xf numFmtId="3" fontId="16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167" fontId="18" fillId="0" borderId="11" xfId="0" applyNumberFormat="1" applyFont="1" applyBorder="1"/>
    <xf numFmtId="167" fontId="18" fillId="2" borderId="2" xfId="0" applyNumberFormat="1" applyFont="1" applyFill="1" applyBorder="1"/>
    <xf numFmtId="167" fontId="18" fillId="2" borderId="12" xfId="0" applyNumberFormat="1" applyFont="1" applyFill="1" applyBorder="1"/>
    <xf numFmtId="167" fontId="18" fillId="0" borderId="13" xfId="0" applyNumberFormat="1" applyFont="1" applyBorder="1"/>
    <xf numFmtId="167" fontId="18" fillId="2" borderId="3" xfId="0" applyNumberFormat="1" applyFont="1" applyFill="1" applyBorder="1"/>
    <xf numFmtId="167" fontId="18" fillId="2" borderId="14" xfId="0" applyNumberFormat="1" applyFont="1" applyFill="1" applyBorder="1"/>
    <xf numFmtId="167" fontId="18" fillId="0" borderId="15" xfId="0" applyNumberFormat="1" applyFont="1" applyBorder="1"/>
    <xf numFmtId="167" fontId="19" fillId="0" borderId="15" xfId="0" applyNumberFormat="1" applyFont="1" applyBorder="1"/>
    <xf numFmtId="167" fontId="18" fillId="2" borderId="16" xfId="0" applyNumberFormat="1" applyFont="1" applyFill="1" applyBorder="1"/>
    <xf numFmtId="167" fontId="18" fillId="0" borderId="17" xfId="0" applyNumberFormat="1" applyFont="1" applyBorder="1"/>
    <xf numFmtId="167" fontId="8" fillId="2" borderId="19" xfId="0" applyNumberFormat="1" applyFont="1" applyFill="1" applyBorder="1"/>
    <xf numFmtId="167" fontId="12" fillId="2" borderId="20" xfId="3" applyNumberFormat="1" applyFont="1" applyFill="1" applyBorder="1" applyAlignment="1">
      <alignment horizontal="right"/>
    </xf>
    <xf numFmtId="167" fontId="8" fillId="2" borderId="21" xfId="0" applyNumberFormat="1" applyFont="1" applyFill="1" applyBorder="1"/>
    <xf numFmtId="167" fontId="12" fillId="2" borderId="3" xfId="3" applyNumberFormat="1" applyFont="1" applyFill="1" applyBorder="1" applyAlignment="1">
      <alignment horizontal="right"/>
    </xf>
    <xf numFmtId="167" fontId="12" fillId="2" borderId="14" xfId="3" applyNumberFormat="1" applyFont="1" applyFill="1" applyBorder="1" applyAlignment="1">
      <alignment horizontal="right"/>
    </xf>
    <xf numFmtId="167" fontId="8" fillId="2" borderId="22" xfId="0" applyNumberFormat="1" applyFont="1" applyFill="1" applyBorder="1"/>
    <xf numFmtId="167" fontId="12" fillId="2" borderId="18" xfId="3" applyNumberFormat="1" applyFont="1" applyFill="1" applyBorder="1" applyAlignment="1">
      <alignment horizontal="right"/>
    </xf>
    <xf numFmtId="167" fontId="12" fillId="2" borderId="23" xfId="3" applyNumberFormat="1" applyFont="1" applyFill="1" applyBorder="1" applyAlignment="1">
      <alignment horizontal="right"/>
    </xf>
    <xf numFmtId="167" fontId="8" fillId="2" borderId="18" xfId="0" applyNumberFormat="1" applyFont="1" applyFill="1" applyBorder="1" applyAlignment="1">
      <alignment horizontal="right"/>
    </xf>
    <xf numFmtId="167" fontId="8" fillId="2" borderId="23" xfId="0" applyNumberFormat="1" applyFont="1" applyFill="1" applyBorder="1" applyAlignment="1">
      <alignment horizontal="right"/>
    </xf>
    <xf numFmtId="167" fontId="8" fillId="2" borderId="24" xfId="0" applyNumberFormat="1" applyFont="1" applyFill="1" applyBorder="1"/>
    <xf numFmtId="167" fontId="8" fillId="2" borderId="25" xfId="0" applyNumberFormat="1" applyFont="1" applyFill="1" applyBorder="1" applyAlignment="1">
      <alignment horizontal="right"/>
    </xf>
    <xf numFmtId="167" fontId="8" fillId="2" borderId="26" xfId="0" applyNumberFormat="1" applyFont="1" applyFill="1" applyBorder="1" applyAlignment="1">
      <alignment horizontal="right"/>
    </xf>
    <xf numFmtId="167" fontId="8" fillId="2" borderId="27" xfId="0" applyNumberFormat="1" applyFont="1" applyFill="1" applyBorder="1"/>
    <xf numFmtId="167" fontId="8" fillId="2" borderId="28" xfId="0" applyNumberFormat="1" applyFont="1" applyFill="1" applyBorder="1" applyAlignment="1">
      <alignment horizontal="right"/>
    </xf>
    <xf numFmtId="167" fontId="8" fillId="2" borderId="29" xfId="0" applyNumberFormat="1" applyFont="1" applyFill="1" applyBorder="1" applyAlignment="1">
      <alignment horizontal="right"/>
    </xf>
    <xf numFmtId="167" fontId="8" fillId="2" borderId="30" xfId="0" applyNumberFormat="1" applyFont="1" applyFill="1" applyBorder="1"/>
    <xf numFmtId="167" fontId="8" fillId="2" borderId="31" xfId="0" applyNumberFormat="1" applyFont="1" applyFill="1" applyBorder="1" applyAlignment="1">
      <alignment horizontal="right"/>
    </xf>
    <xf numFmtId="167" fontId="8" fillId="2" borderId="32" xfId="0" applyNumberFormat="1" applyFont="1" applyFill="1" applyBorder="1" applyAlignment="1">
      <alignment horizontal="right"/>
    </xf>
    <xf numFmtId="167" fontId="8" fillId="2" borderId="33" xfId="0" applyNumberFormat="1" applyFont="1" applyFill="1" applyBorder="1"/>
    <xf numFmtId="167" fontId="8" fillId="2" borderId="34" xfId="0" applyNumberFormat="1" applyFont="1" applyFill="1" applyBorder="1" applyAlignment="1">
      <alignment horizontal="right"/>
    </xf>
    <xf numFmtId="167" fontId="8" fillId="2" borderId="35" xfId="0" applyNumberFormat="1" applyFont="1" applyFill="1" applyBorder="1" applyAlignment="1">
      <alignment horizontal="right"/>
    </xf>
    <xf numFmtId="167" fontId="6" fillId="3" borderId="36" xfId="0" applyNumberFormat="1" applyFont="1" applyFill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167" fontId="6" fillId="3" borderId="37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right"/>
    </xf>
    <xf numFmtId="167" fontId="8" fillId="2" borderId="38" xfId="0" applyNumberFormat="1" applyFont="1" applyFill="1" applyBorder="1"/>
    <xf numFmtId="167" fontId="0" fillId="2" borderId="0" xfId="0" applyNumberFormat="1" applyFill="1"/>
    <xf numFmtId="167" fontId="8" fillId="2" borderId="39" xfId="0" applyNumberFormat="1" applyFont="1" applyFill="1" applyBorder="1"/>
    <xf numFmtId="167" fontId="5" fillId="2" borderId="3" xfId="1" applyNumberFormat="1" applyFont="1" applyFill="1" applyBorder="1" applyAlignment="1">
      <alignment horizontal="right"/>
    </xf>
    <xf numFmtId="167" fontId="5" fillId="2" borderId="40" xfId="1" applyNumberFormat="1" applyFont="1" applyFill="1" applyBorder="1" applyAlignment="1">
      <alignment horizontal="right"/>
    </xf>
    <xf numFmtId="167" fontId="0" fillId="0" borderId="41" xfId="0" applyNumberFormat="1" applyBorder="1"/>
    <xf numFmtId="167" fontId="5" fillId="0" borderId="16" xfId="1" applyNumberFormat="1" applyFont="1" applyBorder="1" applyAlignment="1">
      <alignment horizontal="right"/>
    </xf>
    <xf numFmtId="167" fontId="5" fillId="3" borderId="42" xfId="1" applyNumberFormat="1" applyFont="1" applyFill="1" applyBorder="1" applyAlignment="1">
      <alignment horizontal="right"/>
    </xf>
    <xf numFmtId="167" fontId="8" fillId="6" borderId="43" xfId="0" applyNumberFormat="1" applyFont="1" applyFill="1" applyBorder="1"/>
    <xf numFmtId="167" fontId="8" fillId="6" borderId="3" xfId="0" applyNumberFormat="1" applyFont="1" applyFill="1" applyBorder="1"/>
    <xf numFmtId="167" fontId="8" fillId="6" borderId="14" xfId="0" applyNumberFormat="1" applyFont="1" applyFill="1" applyBorder="1"/>
    <xf numFmtId="167" fontId="6" fillId="7" borderId="44" xfId="0" applyNumberFormat="1" applyFont="1" applyFill="1" applyBorder="1" applyAlignment="1">
      <alignment horizontal="right"/>
    </xf>
    <xf numFmtId="167" fontId="6" fillId="7" borderId="45" xfId="0" applyNumberFormat="1" applyFont="1" applyFill="1" applyBorder="1"/>
    <xf numFmtId="167" fontId="8" fillId="2" borderId="46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7" fontId="12" fillId="2" borderId="47" xfId="3" applyNumberFormat="1" applyFont="1" applyFill="1" applyBorder="1" applyAlignment="1">
      <alignment horizontal="right"/>
    </xf>
    <xf numFmtId="167" fontId="8" fillId="2" borderId="48" xfId="0" applyNumberFormat="1" applyFont="1" applyFill="1" applyBorder="1"/>
    <xf numFmtId="167" fontId="8" fillId="2" borderId="49" xfId="0" applyNumberFormat="1" applyFont="1" applyFill="1" applyBorder="1"/>
    <xf numFmtId="167" fontId="6" fillId="7" borderId="50" xfId="0" applyNumberFormat="1" applyFont="1" applyFill="1" applyBorder="1"/>
    <xf numFmtId="167" fontId="17" fillId="7" borderId="51" xfId="0" applyNumberFormat="1" applyFont="1" applyFill="1" applyBorder="1" applyAlignment="1">
      <alignment horizontal="right"/>
    </xf>
    <xf numFmtId="167" fontId="17" fillId="7" borderId="52" xfId="0" applyNumberFormat="1" applyFont="1" applyFill="1" applyBorder="1"/>
    <xf numFmtId="167" fontId="17" fillId="7" borderId="53" xfId="0" applyNumberFormat="1" applyFont="1" applyFill="1" applyBorder="1"/>
    <xf numFmtId="3" fontId="21" fillId="9" borderId="54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6" xfId="0" applyNumberFormat="1" applyFont="1" applyFill="1" applyBorder="1" applyAlignment="1">
      <alignment vertical="center"/>
    </xf>
    <xf numFmtId="0" fontId="23" fillId="8" borderId="46" xfId="0" applyFont="1" applyFill="1" applyBorder="1" applyAlignment="1">
      <alignment vertical="center"/>
    </xf>
    <xf numFmtId="0" fontId="22" fillId="10" borderId="55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6" xfId="0" applyNumberFormat="1" applyFont="1" applyFill="1" applyBorder="1" applyAlignment="1">
      <alignment horizontal="center" vertical="center"/>
    </xf>
    <xf numFmtId="0" fontId="22" fillId="8" borderId="57" xfId="0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8" borderId="58" xfId="0" applyNumberFormat="1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3" fontId="22" fillId="8" borderId="55" xfId="0" applyNumberFormat="1" applyFont="1" applyFill="1" applyBorder="1" applyAlignment="1">
      <alignment vertical="center"/>
    </xf>
    <xf numFmtId="3" fontId="22" fillId="12" borderId="91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59" xfId="0" applyNumberFormat="1" applyFont="1" applyFill="1" applyBorder="1" applyAlignment="1">
      <alignment vertical="center"/>
    </xf>
    <xf numFmtId="3" fontId="22" fillId="10" borderId="61" xfId="0" applyNumberFormat="1" applyFont="1" applyFill="1" applyBorder="1" applyAlignment="1">
      <alignment vertical="center"/>
    </xf>
    <xf numFmtId="3" fontId="22" fillId="10" borderId="46" xfId="0" applyNumberFormat="1" applyFont="1" applyFill="1" applyBorder="1" applyAlignment="1">
      <alignment vertical="center"/>
    </xf>
    <xf numFmtId="3" fontId="22" fillId="10" borderId="55" xfId="0" applyNumberFormat="1" applyFont="1" applyFill="1" applyBorder="1" applyAlignment="1">
      <alignment vertical="center"/>
    </xf>
    <xf numFmtId="3" fontId="22" fillId="10" borderId="56" xfId="0" applyNumberFormat="1" applyFont="1" applyFill="1" applyBorder="1" applyAlignment="1">
      <alignment vertical="center"/>
    </xf>
    <xf numFmtId="3" fontId="22" fillId="10" borderId="62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6" fontId="21" fillId="9" borderId="63" xfId="0" applyNumberFormat="1" applyFont="1" applyFill="1" applyBorder="1" applyAlignment="1">
      <alignment horizontal="right" vertical="center"/>
    </xf>
    <xf numFmtId="0" fontId="22" fillId="8" borderId="64" xfId="0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9" fontId="22" fillId="8" borderId="46" xfId="4" applyFont="1" applyFill="1" applyBorder="1" applyAlignment="1">
      <alignment vertical="center"/>
    </xf>
    <xf numFmtId="49" fontId="20" fillId="6" borderId="46" xfId="0" applyNumberFormat="1" applyFont="1" applyFill="1" applyBorder="1" applyAlignment="1">
      <alignment vertical="center"/>
    </xf>
    <xf numFmtId="0" fontId="22" fillId="0" borderId="46" xfId="0" applyFont="1" applyBorder="1" applyAlignment="1">
      <alignment vertical="center"/>
    </xf>
    <xf numFmtId="2" fontId="22" fillId="0" borderId="46" xfId="0" applyNumberFormat="1" applyFont="1" applyBorder="1" applyAlignment="1">
      <alignment horizontal="right" vertical="center"/>
    </xf>
    <xf numFmtId="0" fontId="21" fillId="3" borderId="46" xfId="0" applyFont="1" applyFill="1" applyBorder="1" applyAlignment="1">
      <alignment horizontal="right" vertical="center"/>
    </xf>
    <xf numFmtId="2" fontId="22" fillId="3" borderId="46" xfId="0" applyNumberFormat="1" applyFont="1" applyFill="1" applyBorder="1" applyAlignment="1">
      <alignment horizontal="right" vertical="center"/>
    </xf>
    <xf numFmtId="0" fontId="22" fillId="2" borderId="46" xfId="0" applyFont="1" applyFill="1" applyBorder="1" applyAlignment="1">
      <alignment vertical="center"/>
    </xf>
    <xf numFmtId="167" fontId="6" fillId="7" borderId="51" xfId="0" applyNumberFormat="1" applyFont="1" applyFill="1" applyBorder="1" applyAlignment="1">
      <alignment horizontal="right"/>
    </xf>
    <xf numFmtId="167" fontId="6" fillId="7" borderId="52" xfId="0" applyNumberFormat="1" applyFont="1" applyFill="1" applyBorder="1"/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Border="1"/>
    <xf numFmtId="167" fontId="15" fillId="0" borderId="15" xfId="0" applyNumberFormat="1" applyFont="1" applyBorder="1" applyAlignment="1">
      <alignment horizontal="left"/>
    </xf>
    <xf numFmtId="167" fontId="19" fillId="0" borderId="65" xfId="0" applyNumberFormat="1" applyFont="1" applyBorder="1"/>
    <xf numFmtId="167" fontId="13" fillId="0" borderId="66" xfId="0" applyNumberFormat="1" applyFont="1" applyBorder="1" applyAlignment="1">
      <alignment horizontal="left"/>
    </xf>
    <xf numFmtId="167" fontId="8" fillId="6" borderId="2" xfId="0" applyNumberFormat="1" applyFont="1" applyFill="1" applyBorder="1"/>
    <xf numFmtId="167" fontId="8" fillId="6" borderId="12" xfId="0" applyNumberFormat="1" applyFont="1" applyFill="1" applyBorder="1"/>
    <xf numFmtId="3" fontId="22" fillId="15" borderId="57" xfId="0" applyNumberFormat="1" applyFont="1" applyFill="1" applyBorder="1" applyAlignment="1">
      <alignment vertical="center"/>
    </xf>
    <xf numFmtId="1" fontId="25" fillId="16" borderId="90" xfId="0" applyNumberFormat="1" applyFont="1" applyFill="1" applyBorder="1" applyAlignment="1">
      <alignment vertical="center"/>
    </xf>
    <xf numFmtId="0" fontId="25" fillId="16" borderId="90" xfId="0" applyFont="1" applyFill="1" applyBorder="1" applyAlignment="1">
      <alignment vertical="center"/>
    </xf>
    <xf numFmtId="166" fontId="21" fillId="9" borderId="67" xfId="0" applyNumberFormat="1" applyFont="1" applyFill="1" applyBorder="1" applyAlignment="1">
      <alignment horizontal="right" vertical="center"/>
    </xf>
    <xf numFmtId="166" fontId="21" fillId="9" borderId="63" xfId="0" applyNumberFormat="1" applyFont="1" applyFill="1" applyBorder="1" applyAlignment="1">
      <alignment horizontal="right" vertical="center"/>
    </xf>
    <xf numFmtId="166" fontId="20" fillId="11" borderId="92" xfId="0" applyNumberFormat="1" applyFont="1" applyFill="1" applyBorder="1" applyAlignment="1">
      <alignment horizontal="right" vertical="center"/>
    </xf>
    <xf numFmtId="0" fontId="20" fillId="12" borderId="67" xfId="0" applyFont="1" applyFill="1" applyBorder="1" applyAlignment="1">
      <alignment horizontal="right" vertical="center"/>
    </xf>
    <xf numFmtId="0" fontId="20" fillId="12" borderId="63" xfId="0" applyFont="1" applyFill="1" applyBorder="1" applyAlignment="1">
      <alignment horizontal="right" vertical="center"/>
    </xf>
    <xf numFmtId="166" fontId="21" fillId="9" borderId="67" xfId="0" applyNumberFormat="1" applyFont="1" applyFill="1" applyBorder="1" applyAlignment="1">
      <alignment vertical="center"/>
    </xf>
    <xf numFmtId="0" fontId="20" fillId="12" borderId="67" xfId="0" applyFont="1" applyFill="1" applyBorder="1" applyAlignment="1">
      <alignment vertical="center"/>
    </xf>
    <xf numFmtId="166" fontId="20" fillId="11" borderId="67" xfId="0" applyNumberFormat="1" applyFont="1" applyFill="1" applyBorder="1" applyAlignment="1">
      <alignment vertical="center"/>
    </xf>
    <xf numFmtId="1" fontId="23" fillId="8" borderId="56" xfId="0" applyNumberFormat="1" applyFont="1" applyFill="1" applyBorder="1" applyAlignment="1">
      <alignment vertical="center"/>
    </xf>
    <xf numFmtId="3" fontId="22" fillId="10" borderId="68" xfId="0" applyNumberFormat="1" applyFont="1" applyFill="1" applyBorder="1" applyAlignment="1">
      <alignment vertical="center"/>
    </xf>
    <xf numFmtId="0" fontId="22" fillId="8" borderId="56" xfId="0" applyFont="1" applyFill="1" applyBorder="1" applyAlignment="1">
      <alignment vertical="center"/>
    </xf>
    <xf numFmtId="1" fontId="23" fillId="8" borderId="57" xfId="0" applyNumberFormat="1" applyFont="1" applyFill="1" applyBorder="1" applyAlignment="1">
      <alignment vertical="center"/>
    </xf>
    <xf numFmtId="1" fontId="22" fillId="10" borderId="67" xfId="0" applyNumberFormat="1" applyFont="1" applyFill="1" applyBorder="1" applyAlignment="1">
      <alignment vertical="center"/>
    </xf>
    <xf numFmtId="0" fontId="22" fillId="8" borderId="61" xfId="0" applyFont="1" applyFill="1" applyBorder="1" applyAlignment="1">
      <alignment vertical="center"/>
    </xf>
    <xf numFmtId="1" fontId="26" fillId="0" borderId="46" xfId="0" applyNumberFormat="1" applyFont="1" applyFill="1" applyBorder="1" applyAlignment="1">
      <alignment vertical="center"/>
    </xf>
    <xf numFmtId="0" fontId="24" fillId="0" borderId="46" xfId="0" applyFont="1" applyFill="1" applyBorder="1" applyAlignment="1">
      <alignment vertical="center"/>
    </xf>
    <xf numFmtId="1" fontId="26" fillId="0" borderId="56" xfId="0" applyNumberFormat="1" applyFont="1" applyFill="1" applyBorder="1" applyAlignment="1">
      <alignment vertical="center"/>
    </xf>
    <xf numFmtId="0" fontId="24" fillId="0" borderId="56" xfId="0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27" fillId="0" borderId="72" xfId="0" applyFont="1" applyFill="1" applyBorder="1" applyAlignment="1"/>
    <xf numFmtId="0" fontId="0" fillId="0" borderId="66" xfId="0" applyBorder="1"/>
    <xf numFmtId="0" fontId="0" fillId="0" borderId="44" xfId="0" applyBorder="1"/>
    <xf numFmtId="3" fontId="6" fillId="2" borderId="0" xfId="0" applyNumberFormat="1" applyFont="1" applyFill="1" applyBorder="1"/>
    <xf numFmtId="3" fontId="8" fillId="2" borderId="77" xfId="0" applyNumberFormat="1" applyFont="1" applyFill="1" applyBorder="1" applyAlignment="1">
      <alignment horizontal="center"/>
    </xf>
    <xf numFmtId="3" fontId="8" fillId="2" borderId="78" xfId="0" applyNumberFormat="1" applyFont="1" applyFill="1" applyBorder="1" applyAlignment="1">
      <alignment horizontal="center"/>
    </xf>
    <xf numFmtId="3" fontId="0" fillId="0" borderId="78" xfId="0" applyNumberFormat="1" applyFont="1" applyFill="1" applyBorder="1" applyAlignment="1">
      <alignment vertical="center"/>
    </xf>
    <xf numFmtId="3" fontId="0" fillId="0" borderId="78" xfId="0" applyNumberFormat="1" applyFont="1" applyFill="1" applyBorder="1"/>
    <xf numFmtId="3" fontId="3" fillId="0" borderId="76" xfId="0" applyNumberFormat="1" applyFont="1" applyFill="1" applyBorder="1" applyAlignment="1">
      <alignment horizontal="center" vertical="center"/>
    </xf>
    <xf numFmtId="3" fontId="6" fillId="2" borderId="76" xfId="0" applyNumberFormat="1" applyFont="1" applyFill="1" applyBorder="1" applyAlignment="1">
      <alignment horizontal="center" vertical="center"/>
    </xf>
    <xf numFmtId="0" fontId="21" fillId="8" borderId="67" xfId="0" applyFont="1" applyFill="1" applyBorder="1" applyAlignment="1">
      <alignment vertical="center"/>
    </xf>
    <xf numFmtId="0" fontId="15" fillId="8" borderId="72" xfId="0" applyFont="1" applyFill="1" applyBorder="1"/>
    <xf numFmtId="0" fontId="15" fillId="8" borderId="0" xfId="0" applyFont="1" applyFill="1" applyBorder="1"/>
    <xf numFmtId="167" fontId="6" fillId="7" borderId="53" xfId="0" applyNumberFormat="1" applyFont="1" applyFill="1" applyBorder="1"/>
    <xf numFmtId="167" fontId="6" fillId="3" borderId="8" xfId="0" applyNumberFormat="1" applyFont="1" applyFill="1" applyBorder="1" applyAlignment="1">
      <alignment horizontal="center"/>
    </xf>
    <xf numFmtId="167" fontId="6" fillId="3" borderId="9" xfId="0" applyNumberFormat="1" applyFont="1" applyFill="1" applyBorder="1" applyAlignment="1">
      <alignment horizontal="center"/>
    </xf>
    <xf numFmtId="167" fontId="6" fillId="3" borderId="93" xfId="0" applyNumberFormat="1" applyFont="1" applyFill="1" applyBorder="1" applyAlignment="1">
      <alignment horizontal="center"/>
    </xf>
    <xf numFmtId="167" fontId="6" fillId="3" borderId="10" xfId="0" applyNumberFormat="1" applyFont="1" applyFill="1" applyBorder="1" applyAlignment="1">
      <alignment horizontal="center"/>
    </xf>
    <xf numFmtId="167" fontId="3" fillId="7" borderId="51" xfId="0" applyNumberFormat="1" applyFont="1" applyFill="1" applyBorder="1" applyAlignment="1">
      <alignment horizontal="right"/>
    </xf>
    <xf numFmtId="167" fontId="8" fillId="0" borderId="94" xfId="0" applyNumberFormat="1" applyFont="1" applyBorder="1"/>
    <xf numFmtId="167" fontId="8" fillId="2" borderId="69" xfId="0" applyNumberFormat="1" applyFont="1" applyFill="1" applyBorder="1"/>
    <xf numFmtId="167" fontId="8" fillId="2" borderId="71" xfId="0" applyNumberFormat="1" applyFont="1" applyFill="1" applyBorder="1"/>
    <xf numFmtId="167" fontId="8" fillId="0" borderId="95" xfId="0" applyNumberFormat="1" applyFont="1" applyBorder="1"/>
    <xf numFmtId="167" fontId="8" fillId="2" borderId="31" xfId="0" applyNumberFormat="1" applyFont="1" applyFill="1" applyBorder="1"/>
    <xf numFmtId="167" fontId="8" fillId="2" borderId="32" xfId="0" applyNumberFormat="1" applyFont="1" applyFill="1" applyBorder="1"/>
    <xf numFmtId="167" fontId="8" fillId="0" borderId="96" xfId="0" applyNumberFormat="1" applyFont="1" applyBorder="1"/>
    <xf numFmtId="167" fontId="8" fillId="2" borderId="97" xfId="0" applyNumberFormat="1" applyFont="1" applyFill="1" applyBorder="1"/>
    <xf numFmtId="167" fontId="8" fillId="2" borderId="98" xfId="0" applyNumberFormat="1" applyFont="1" applyFill="1" applyBorder="1"/>
    <xf numFmtId="0" fontId="15" fillId="8" borderId="0" xfId="0" applyFont="1" applyFill="1" applyAlignment="1">
      <alignment horizontal="center"/>
    </xf>
    <xf numFmtId="0" fontId="24" fillId="8" borderId="46" xfId="0" applyFont="1" applyFill="1" applyBorder="1" applyAlignment="1">
      <alignment vertical="center"/>
    </xf>
    <xf numFmtId="0" fontId="24" fillId="8" borderId="56" xfId="0" applyFont="1" applyFill="1" applyBorder="1" applyAlignment="1">
      <alignment vertical="center"/>
    </xf>
    <xf numFmtId="167" fontId="18" fillId="2" borderId="99" xfId="0" applyNumberFormat="1" applyFont="1" applyFill="1" applyBorder="1"/>
    <xf numFmtId="3" fontId="3" fillId="2" borderId="100" xfId="0" applyNumberFormat="1" applyFont="1" applyFill="1" applyBorder="1" applyAlignment="1">
      <alignment horizontal="left"/>
    </xf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3" fontId="18" fillId="8" borderId="106" xfId="0" applyNumberFormat="1" applyFont="1" applyFill="1" applyBorder="1"/>
    <xf numFmtId="167" fontId="15" fillId="2" borderId="107" xfId="3" applyNumberFormat="1" applyFont="1" applyFill="1" applyBorder="1" applyAlignment="1">
      <alignment horizontal="right"/>
    </xf>
    <xf numFmtId="167" fontId="15" fillId="2" borderId="70" xfId="3" applyNumberFormat="1" applyFont="1" applyFill="1" applyBorder="1" applyAlignment="1">
      <alignment horizontal="right"/>
    </xf>
    <xf numFmtId="3" fontId="18" fillId="8" borderId="108" xfId="0" applyNumberFormat="1" applyFont="1" applyFill="1" applyBorder="1"/>
    <xf numFmtId="167" fontId="15" fillId="2" borderId="109" xfId="3" applyNumberFormat="1" applyFont="1" applyFill="1" applyBorder="1" applyAlignment="1">
      <alignment horizontal="right"/>
    </xf>
    <xf numFmtId="167" fontId="15" fillId="2" borderId="110" xfId="3" applyNumberFormat="1" applyFont="1" applyFill="1" applyBorder="1" applyAlignment="1">
      <alignment horizontal="right"/>
    </xf>
    <xf numFmtId="3" fontId="18" fillId="8" borderId="111" xfId="0" applyNumberFormat="1" applyFont="1" applyFill="1" applyBorder="1"/>
    <xf numFmtId="167" fontId="15" fillId="2" borderId="112" xfId="3" applyNumberFormat="1" applyFont="1" applyFill="1" applyBorder="1" applyAlignment="1">
      <alignment horizontal="right"/>
    </xf>
    <xf numFmtId="167" fontId="15" fillId="2" borderId="113" xfId="3" applyNumberFormat="1" applyFont="1" applyFill="1" applyBorder="1" applyAlignment="1">
      <alignment horizontal="right"/>
    </xf>
    <xf numFmtId="0" fontId="27" fillId="10" borderId="48" xfId="0" applyFont="1" applyFill="1" applyBorder="1" applyAlignment="1">
      <alignment horizontal="center"/>
    </xf>
    <xf numFmtId="0" fontId="27" fillId="10" borderId="46" xfId="0" applyFont="1" applyFill="1" applyBorder="1" applyAlignment="1">
      <alignment horizontal="center" vertical="center"/>
    </xf>
    <xf numFmtId="0" fontId="27" fillId="10" borderId="49" xfId="0" applyFont="1" applyFill="1" applyBorder="1" applyAlignment="1">
      <alignment horizontal="center" vertical="center"/>
    </xf>
    <xf numFmtId="0" fontId="12" fillId="0" borderId="0" xfId="0" applyFont="1"/>
    <xf numFmtId="0" fontId="0" fillId="0" borderId="117" xfId="0" applyBorder="1"/>
    <xf numFmtId="3" fontId="30" fillId="10" borderId="46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30" fillId="10" borderId="49" xfId="0" applyNumberFormat="1" applyFont="1" applyFill="1" applyBorder="1" applyAlignment="1">
      <alignment horizontal="center"/>
    </xf>
    <xf numFmtId="3" fontId="18" fillId="8" borderId="122" xfId="0" applyNumberFormat="1" applyFont="1" applyFill="1" applyBorder="1"/>
    <xf numFmtId="3" fontId="32" fillId="14" borderId="123" xfId="3" applyNumberFormat="1" applyFont="1" applyFill="1" applyBorder="1" applyAlignment="1">
      <alignment horizontal="right"/>
    </xf>
    <xf numFmtId="3" fontId="32" fillId="14" borderId="124" xfId="3" applyNumberFormat="1" applyFont="1" applyFill="1" applyBorder="1" applyAlignment="1">
      <alignment horizontal="right"/>
    </xf>
    <xf numFmtId="3" fontId="32" fillId="14" borderId="107" xfId="3" applyNumberFormat="1" applyFont="1" applyFill="1" applyBorder="1" applyAlignment="1">
      <alignment horizontal="right"/>
    </xf>
    <xf numFmtId="3" fontId="32" fillId="14" borderId="70" xfId="3" applyNumberFormat="1" applyFont="1" applyFill="1" applyBorder="1" applyAlignment="1">
      <alignment horizontal="right"/>
    </xf>
    <xf numFmtId="3" fontId="15" fillId="8" borderId="108" xfId="0" applyNumberFormat="1" applyFont="1" applyFill="1" applyBorder="1"/>
    <xf numFmtId="3" fontId="18" fillId="14" borderId="109" xfId="0" applyNumberFormat="1" applyFont="1" applyFill="1" applyBorder="1" applyAlignment="1">
      <alignment horizontal="right"/>
    </xf>
    <xf numFmtId="3" fontId="18" fillId="14" borderId="110" xfId="0" applyNumberFormat="1" applyFont="1" applyFill="1" applyBorder="1" applyAlignment="1">
      <alignment horizontal="right"/>
    </xf>
    <xf numFmtId="41" fontId="32" fillId="8" borderId="123" xfId="3" applyNumberFormat="1" applyFont="1" applyFill="1" applyBorder="1" applyAlignment="1">
      <alignment horizontal="right"/>
    </xf>
    <xf numFmtId="41" fontId="32" fillId="8" borderId="107" xfId="3" applyNumberFormat="1" applyFont="1" applyFill="1" applyBorder="1" applyAlignment="1">
      <alignment horizontal="right"/>
    </xf>
    <xf numFmtId="41" fontId="18" fillId="8" borderId="10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0" fillId="0" borderId="106" xfId="0" applyNumberFormat="1" applyBorder="1"/>
    <xf numFmtId="41" fontId="0" fillId="2" borderId="107" xfId="0" applyNumberFormat="1" applyFill="1" applyBorder="1" applyAlignment="1">
      <alignment vertical="center"/>
    </xf>
    <xf numFmtId="41" fontId="0" fillId="2" borderId="70" xfId="0" applyNumberFormat="1" applyFill="1" applyBorder="1" applyAlignment="1">
      <alignment vertical="center"/>
    </xf>
    <xf numFmtId="3" fontId="0" fillId="0" borderId="125" xfId="0" applyNumberFormat="1" applyBorder="1"/>
    <xf numFmtId="41" fontId="0" fillId="2" borderId="126" xfId="0" applyNumberForma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6" xfId="0" applyNumberFormat="1" applyFont="1" applyFill="1" applyBorder="1" applyAlignment="1">
      <alignment horizontal="center" vertical="center"/>
    </xf>
    <xf numFmtId="3" fontId="3" fillId="21" borderId="49" xfId="0" applyNumberFormat="1" applyFont="1" applyFill="1" applyBorder="1" applyAlignment="1">
      <alignment horizontal="center" vertical="center"/>
    </xf>
    <xf numFmtId="3" fontId="3" fillId="22" borderId="118" xfId="0" applyNumberFormat="1" applyFont="1" applyFill="1" applyBorder="1" applyAlignment="1">
      <alignment horizontal="right" vertical="center"/>
    </xf>
    <xf numFmtId="41" fontId="3" fillId="22" borderId="119" xfId="0" applyNumberFormat="1" applyFont="1" applyFill="1" applyBorder="1" applyAlignment="1">
      <alignment horizontal="center" vertical="center"/>
    </xf>
    <xf numFmtId="41" fontId="3" fillId="22" borderId="120" xfId="0" applyNumberFormat="1" applyFont="1" applyFill="1" applyBorder="1" applyAlignment="1">
      <alignment horizontal="center" vertical="center"/>
    </xf>
    <xf numFmtId="41" fontId="15" fillId="0" borderId="133" xfId="0" applyNumberFormat="1" applyFont="1" applyFill="1" applyBorder="1" applyProtection="1"/>
    <xf numFmtId="41" fontId="15" fillId="0" borderId="134" xfId="0" applyNumberFormat="1" applyFont="1" applyFill="1" applyBorder="1" applyProtection="1"/>
    <xf numFmtId="3" fontId="28" fillId="20" borderId="135" xfId="0" applyNumberFormat="1" applyFont="1" applyFill="1" applyBorder="1" applyAlignment="1" applyProtection="1">
      <alignment horizontal="right"/>
    </xf>
    <xf numFmtId="41" fontId="15" fillId="20" borderId="90" xfId="0" applyNumberFormat="1" applyFont="1" applyFill="1" applyBorder="1" applyProtection="1"/>
    <xf numFmtId="41" fontId="15" fillId="20" borderId="136" xfId="0" applyNumberFormat="1" applyFont="1" applyFill="1" applyBorder="1" applyProtection="1"/>
    <xf numFmtId="41" fontId="15" fillId="20" borderId="140" xfId="0" applyNumberFormat="1" applyFont="1" applyFill="1" applyBorder="1" applyProtection="1"/>
    <xf numFmtId="41" fontId="15" fillId="20" borderId="141" xfId="0" applyNumberFormat="1" applyFont="1" applyFill="1" applyBorder="1" applyProtection="1"/>
    <xf numFmtId="3" fontId="16" fillId="20" borderId="131" xfId="0" applyNumberFormat="1" applyFont="1" applyFill="1" applyBorder="1" applyAlignment="1" applyProtection="1">
      <alignment horizontal="center"/>
    </xf>
    <xf numFmtId="3" fontId="16" fillId="20" borderId="132" xfId="0" applyNumberFormat="1" applyFont="1" applyFill="1" applyBorder="1" applyAlignment="1" applyProtection="1">
      <alignment horizontal="center"/>
    </xf>
    <xf numFmtId="3" fontId="16" fillId="19" borderId="137" xfId="0" applyNumberFormat="1" applyFont="1" applyFill="1" applyBorder="1" applyProtection="1"/>
    <xf numFmtId="41" fontId="16" fillId="0" borderId="138" xfId="0" applyNumberFormat="1" applyFont="1" applyFill="1" applyBorder="1" applyProtection="1"/>
    <xf numFmtId="41" fontId="16" fillId="0" borderId="139" xfId="0" applyNumberFormat="1" applyFont="1" applyFill="1" applyBorder="1" applyProtection="1"/>
    <xf numFmtId="3" fontId="16" fillId="19" borderId="142" xfId="0" applyNumberFormat="1" applyFont="1" applyFill="1" applyBorder="1" applyProtection="1"/>
    <xf numFmtId="3" fontId="16" fillId="0" borderId="143" xfId="0" applyNumberFormat="1" applyFont="1" applyFill="1" applyBorder="1" applyProtection="1"/>
    <xf numFmtId="3" fontId="15" fillId="0" borderId="144" xfId="0" applyNumberFormat="1" applyFont="1" applyFill="1" applyBorder="1"/>
    <xf numFmtId="167" fontId="18" fillId="0" borderId="95" xfId="0" applyNumberFormat="1" applyFont="1" applyBorder="1"/>
    <xf numFmtId="41" fontId="15" fillId="0" borderId="145" xfId="0" applyNumberFormat="1" applyFont="1" applyFill="1" applyBorder="1" applyProtection="1"/>
    <xf numFmtId="41" fontId="15" fillId="0" borderId="146" xfId="0" applyNumberFormat="1" applyFont="1" applyFill="1" applyBorder="1" applyProtection="1"/>
    <xf numFmtId="167" fontId="18" fillId="0" borderId="147" xfId="0" applyNumberFormat="1" applyFont="1" applyBorder="1"/>
    <xf numFmtId="167" fontId="0" fillId="0" borderId="3" xfId="0" applyNumberFormat="1" applyFont="1" applyBorder="1" applyProtection="1"/>
    <xf numFmtId="167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7" fontId="0" fillId="3" borderId="1" xfId="0" applyNumberFormat="1" applyFont="1" applyFill="1" applyBorder="1" applyProtection="1"/>
    <xf numFmtId="49" fontId="3" fillId="2" borderId="18" xfId="0" applyNumberFormat="1" applyFont="1" applyFill="1" applyBorder="1" applyProtection="1"/>
    <xf numFmtId="167" fontId="3" fillId="0" borderId="18" xfId="0" applyNumberFormat="1" applyFont="1" applyBorder="1" applyProtection="1"/>
    <xf numFmtId="166" fontId="3" fillId="9" borderId="54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41" fontId="15" fillId="0" borderId="151" xfId="0" applyNumberFormat="1" applyFont="1" applyFill="1" applyBorder="1" applyProtection="1"/>
    <xf numFmtId="49" fontId="3" fillId="2" borderId="152" xfId="0" applyNumberFormat="1" applyFont="1" applyFill="1" applyBorder="1" applyProtection="1"/>
    <xf numFmtId="167" fontId="3" fillId="0" borderId="152" xfId="0" applyNumberFormat="1" applyFont="1" applyBorder="1" applyProtection="1"/>
    <xf numFmtId="167" fontId="0" fillId="0" borderId="152" xfId="0" applyNumberFormat="1" applyFont="1" applyBorder="1"/>
    <xf numFmtId="167" fontId="18" fillId="0" borderId="3" xfId="0" applyNumberFormat="1" applyFont="1" applyBorder="1"/>
    <xf numFmtId="41" fontId="15" fillId="0" borderId="3" xfId="0" applyNumberFormat="1" applyFont="1" applyFill="1" applyBorder="1" applyProtection="1"/>
    <xf numFmtId="49" fontId="12" fillId="2" borderId="153" xfId="0" applyNumberFormat="1" applyFont="1" applyFill="1" applyBorder="1" applyProtection="1"/>
    <xf numFmtId="167" fontId="18" fillId="0" borderId="153" xfId="0" applyNumberFormat="1" applyFont="1" applyBorder="1"/>
    <xf numFmtId="167" fontId="0" fillId="0" borderId="153" xfId="0" applyNumberFormat="1" applyFont="1" applyBorder="1" applyProtection="1"/>
    <xf numFmtId="167" fontId="0" fillId="0" borderId="153" xfId="0" applyNumberFormat="1" applyFont="1" applyFill="1" applyBorder="1"/>
    <xf numFmtId="3" fontId="28" fillId="20" borderId="154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74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03" xfId="0" applyNumberFormat="1" applyFont="1" applyBorder="1"/>
    <xf numFmtId="3" fontId="36" fillId="0" borderId="104" xfId="2" applyNumberFormat="1" applyFont="1" applyBorder="1"/>
    <xf numFmtId="3" fontId="36" fillId="0" borderId="105" xfId="2" applyNumberFormat="1" applyFont="1" applyBorder="1"/>
    <xf numFmtId="3" fontId="36" fillId="0" borderId="106" xfId="0" applyNumberFormat="1" applyFont="1" applyBorder="1"/>
    <xf numFmtId="41" fontId="36" fillId="0" borderId="107" xfId="2" applyNumberFormat="1" applyFont="1" applyBorder="1"/>
    <xf numFmtId="41" fontId="36" fillId="0" borderId="70" xfId="2" applyNumberFormat="1" applyFont="1" applyBorder="1"/>
    <xf numFmtId="9" fontId="36" fillId="0" borderId="107" xfId="5" applyNumberFormat="1" applyFont="1" applyBorder="1"/>
    <xf numFmtId="41" fontId="36" fillId="0" borderId="159" xfId="2" applyNumberFormat="1" applyFont="1" applyBorder="1"/>
    <xf numFmtId="41" fontId="36" fillId="0" borderId="113" xfId="2" applyNumberFormat="1" applyFont="1" applyBorder="1"/>
    <xf numFmtId="3" fontId="35" fillId="14" borderId="155" xfId="0" applyNumberFormat="1" applyFont="1" applyFill="1" applyBorder="1" applyAlignment="1">
      <alignment horizontal="center"/>
    </xf>
    <xf numFmtId="3" fontId="35" fillId="14" borderId="160" xfId="0" applyNumberFormat="1" applyFont="1" applyFill="1" applyBorder="1" applyAlignment="1">
      <alignment horizontal="center"/>
    </xf>
    <xf numFmtId="3" fontId="35" fillId="14" borderId="156" xfId="0" applyNumberFormat="1" applyFont="1" applyFill="1" applyBorder="1" applyAlignment="1">
      <alignment horizontal="center"/>
    </xf>
    <xf numFmtId="3" fontId="35" fillId="14" borderId="61" xfId="0" applyNumberFormat="1" applyFont="1" applyFill="1" applyBorder="1" applyAlignment="1">
      <alignment horizontal="center"/>
    </xf>
    <xf numFmtId="41" fontId="35" fillId="14" borderId="121" xfId="2" applyNumberFormat="1" applyFont="1" applyFill="1" applyBorder="1"/>
    <xf numFmtId="41" fontId="36" fillId="14" borderId="121" xfId="2" applyNumberFormat="1" applyFont="1" applyFill="1" applyBorder="1"/>
    <xf numFmtId="3" fontId="36" fillId="0" borderId="157" xfId="0" applyNumberFormat="1" applyFont="1" applyBorder="1"/>
    <xf numFmtId="41" fontId="36" fillId="0" borderId="158" xfId="2" applyNumberFormat="1" applyFont="1" applyBorder="1"/>
    <xf numFmtId="3" fontId="35" fillId="14" borderId="88" xfId="0" applyNumberFormat="1" applyFont="1" applyFill="1" applyBorder="1"/>
    <xf numFmtId="41" fontId="35" fillId="14" borderId="89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4" xfId="0" applyNumberFormat="1" applyFont="1" applyFill="1" applyBorder="1" applyAlignment="1">
      <alignment horizontal="right"/>
    </xf>
    <xf numFmtId="164" fontId="22" fillId="8" borderId="0" xfId="1" applyNumberFormat="1" applyFont="1" applyFill="1" applyBorder="1" applyAlignment="1">
      <alignment horizontal="left" vertical="top"/>
    </xf>
    <xf numFmtId="3" fontId="35" fillId="14" borderId="89" xfId="0" applyNumberFormat="1" applyFont="1" applyFill="1" applyBorder="1" applyAlignment="1">
      <alignment horizontal="center"/>
    </xf>
    <xf numFmtId="9" fontId="36" fillId="0" borderId="70" xfId="4" applyFont="1" applyBorder="1"/>
    <xf numFmtId="3" fontId="37" fillId="0" borderId="111" xfId="0" applyNumberFormat="1" applyFont="1" applyBorder="1"/>
    <xf numFmtId="41" fontId="37" fillId="0" borderId="112" xfId="0" applyNumberFormat="1" applyFont="1" applyBorder="1"/>
    <xf numFmtId="41" fontId="37" fillId="0" borderId="107" xfId="0" applyNumberFormat="1" applyFont="1" applyBorder="1"/>
    <xf numFmtId="3" fontId="37" fillId="0" borderId="106" xfId="0" applyNumberFormat="1" applyFont="1" applyBorder="1"/>
    <xf numFmtId="0" fontId="39" fillId="0" borderId="157" xfId="0" applyFont="1" applyBorder="1"/>
    <xf numFmtId="41" fontId="39" fillId="0" borderId="158" xfId="0" applyNumberFormat="1" applyFont="1" applyBorder="1"/>
    <xf numFmtId="0" fontId="40" fillId="14" borderId="88" xfId="0" applyFont="1" applyFill="1" applyBorder="1"/>
    <xf numFmtId="41" fontId="40" fillId="14" borderId="89" xfId="0" applyNumberFormat="1" applyFont="1" applyFill="1" applyBorder="1"/>
    <xf numFmtId="0" fontId="37" fillId="0" borderId="103" xfId="0" applyFont="1" applyBorder="1"/>
    <xf numFmtId="0" fontId="37" fillId="0" borderId="104" xfId="0" applyFont="1" applyBorder="1"/>
    <xf numFmtId="0" fontId="37" fillId="0" borderId="105" xfId="0" applyFont="1" applyBorder="1"/>
    <xf numFmtId="10" fontId="15" fillId="2" borderId="107" xfId="3" applyNumberFormat="1" applyFont="1" applyFill="1" applyBorder="1" applyAlignment="1">
      <alignment horizontal="right"/>
    </xf>
    <xf numFmtId="10" fontId="15" fillId="2" borderId="70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15" fillId="8" borderId="0" xfId="0" applyNumberFormat="1" applyFont="1" applyFill="1"/>
    <xf numFmtId="1" fontId="15" fillId="8" borderId="0" xfId="1" applyNumberFormat="1" applyFont="1" applyFill="1"/>
    <xf numFmtId="1" fontId="15" fillId="8" borderId="0" xfId="4" applyNumberFormat="1" applyFont="1" applyFill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1" fontId="25" fillId="25" borderId="90" xfId="0" applyNumberFormat="1" applyFont="1" applyFill="1" applyBorder="1" applyAlignment="1">
      <alignment vertical="center"/>
    </xf>
    <xf numFmtId="0" fontId="22" fillId="24" borderId="46" xfId="0" applyFont="1" applyFill="1" applyBorder="1" applyAlignment="1">
      <alignment vertical="center"/>
    </xf>
    <xf numFmtId="3" fontId="22" fillId="24" borderId="46" xfId="0" applyNumberFormat="1" applyFont="1" applyFill="1" applyBorder="1" applyAlignment="1">
      <alignment vertical="center"/>
    </xf>
    <xf numFmtId="3" fontId="22" fillId="24" borderId="55" xfId="0" applyNumberFormat="1" applyFont="1" applyFill="1" applyBorder="1" applyAlignment="1">
      <alignment vertical="center"/>
    </xf>
    <xf numFmtId="0" fontId="22" fillId="24" borderId="57" xfId="0" applyFont="1" applyFill="1" applyBorder="1" applyAlignment="1">
      <alignment vertical="center"/>
    </xf>
    <xf numFmtId="3" fontId="22" fillId="24" borderId="57" xfId="0" applyNumberFormat="1" applyFont="1" applyFill="1" applyBorder="1" applyAlignment="1">
      <alignment vertical="center"/>
    </xf>
    <xf numFmtId="3" fontId="22" fillId="24" borderId="58" xfId="0" applyNumberFormat="1" applyFont="1" applyFill="1" applyBorder="1" applyAlignment="1">
      <alignment vertical="center"/>
    </xf>
    <xf numFmtId="3" fontId="0" fillId="0" borderId="111" xfId="0" applyNumberFormat="1" applyBorder="1"/>
    <xf numFmtId="41" fontId="0" fillId="2" borderId="112" xfId="0" applyNumberFormat="1" applyFill="1" applyBorder="1" applyAlignment="1">
      <alignment vertical="center"/>
    </xf>
    <xf numFmtId="41" fontId="0" fillId="2" borderId="113" xfId="0" applyNumberFormat="1" applyFill="1" applyBorder="1" applyAlignment="1">
      <alignment vertical="center"/>
    </xf>
    <xf numFmtId="3" fontId="37" fillId="24" borderId="111" xfId="0" applyNumberFormat="1" applyFont="1" applyFill="1" applyBorder="1"/>
    <xf numFmtId="41" fontId="37" fillId="24" borderId="112" xfId="0" applyNumberFormat="1" applyFont="1" applyFill="1" applyBorder="1"/>
    <xf numFmtId="41" fontId="37" fillId="24" borderId="113" xfId="0" applyNumberFormat="1" applyFont="1" applyFill="1" applyBorder="1"/>
    <xf numFmtId="0" fontId="38" fillId="24" borderId="106" xfId="0" applyFont="1" applyFill="1" applyBorder="1"/>
    <xf numFmtId="41" fontId="38" fillId="24" borderId="107" xfId="0" applyNumberFormat="1" applyFont="1" applyFill="1" applyBorder="1"/>
    <xf numFmtId="41" fontId="38" fillId="24" borderId="70" xfId="0" applyNumberFormat="1" applyFont="1" applyFill="1" applyBorder="1"/>
    <xf numFmtId="0" fontId="37" fillId="24" borderId="106" xfId="0" applyFont="1" applyFill="1" applyBorder="1"/>
    <xf numFmtId="41" fontId="37" fillId="24" borderId="107" xfId="0" applyNumberFormat="1" applyFont="1" applyFill="1" applyBorder="1"/>
    <xf numFmtId="41" fontId="36" fillId="24" borderId="70" xfId="2" applyNumberFormat="1" applyFont="1" applyFill="1" applyBorder="1"/>
    <xf numFmtId="0" fontId="37" fillId="24" borderId="157" xfId="0" applyFont="1" applyFill="1" applyBorder="1"/>
    <xf numFmtId="41" fontId="37" fillId="24" borderId="158" xfId="0" applyNumberFormat="1" applyFont="1" applyFill="1" applyBorder="1"/>
    <xf numFmtId="41" fontId="36" fillId="24" borderId="159" xfId="2" applyNumberFormat="1" applyFont="1" applyFill="1" applyBorder="1"/>
    <xf numFmtId="0" fontId="38" fillId="24" borderId="88" xfId="0" applyFont="1" applyFill="1" applyBorder="1"/>
    <xf numFmtId="41" fontId="38" fillId="24" borderId="89" xfId="0" applyNumberFormat="1" applyFont="1" applyFill="1" applyBorder="1"/>
    <xf numFmtId="41" fontId="35" fillId="24" borderId="121" xfId="2" applyNumberFormat="1" applyFont="1" applyFill="1" applyBorder="1"/>
    <xf numFmtId="0" fontId="37" fillId="24" borderId="103" xfId="0" applyFont="1" applyFill="1" applyBorder="1"/>
    <xf numFmtId="0" fontId="37" fillId="24" borderId="104" xfId="0" applyFont="1" applyFill="1" applyBorder="1"/>
    <xf numFmtId="0" fontId="37" fillId="24" borderId="105" xfId="0" applyFont="1" applyFill="1" applyBorder="1"/>
    <xf numFmtId="3" fontId="17" fillId="24" borderId="48" xfId="0" applyNumberFormat="1" applyFont="1" applyFill="1" applyBorder="1" applyAlignment="1">
      <alignment horizontal="center"/>
    </xf>
    <xf numFmtId="3" fontId="16" fillId="24" borderId="46" xfId="0" applyNumberFormat="1" applyFont="1" applyFill="1" applyBorder="1" applyAlignment="1">
      <alignment horizontal="center"/>
    </xf>
    <xf numFmtId="3" fontId="16" fillId="24" borderId="49" xfId="0" applyNumberFormat="1" applyFont="1" applyFill="1" applyBorder="1" applyAlignment="1">
      <alignment horizontal="center"/>
    </xf>
    <xf numFmtId="3" fontId="18" fillId="24" borderId="122" xfId="0" applyNumberFormat="1" applyFont="1" applyFill="1" applyBorder="1" applyAlignment="1">
      <alignment horizontal="left"/>
    </xf>
    <xf numFmtId="167" fontId="15" fillId="23" borderId="107" xfId="3" applyNumberFormat="1" applyFont="1" applyFill="1" applyBorder="1" applyAlignment="1">
      <alignment horizontal="right"/>
    </xf>
    <xf numFmtId="167" fontId="15" fillId="23" borderId="70" xfId="3" applyNumberFormat="1" applyFont="1" applyFill="1" applyBorder="1" applyAlignment="1">
      <alignment horizontal="right"/>
    </xf>
    <xf numFmtId="3" fontId="18" fillId="24" borderId="106" xfId="0" applyNumberFormat="1" applyFont="1" applyFill="1" applyBorder="1" applyAlignment="1">
      <alignment horizontal="left"/>
    </xf>
    <xf numFmtId="3" fontId="18" fillId="24" borderId="108" xfId="0" applyNumberFormat="1" applyFont="1" applyFill="1" applyBorder="1"/>
    <xf numFmtId="167" fontId="15" fillId="23" borderId="109" xfId="3" applyNumberFormat="1" applyFont="1" applyFill="1" applyBorder="1" applyAlignment="1">
      <alignment horizontal="right"/>
    </xf>
    <xf numFmtId="3" fontId="17" fillId="24" borderId="88" xfId="0" applyNumberFormat="1" applyFont="1" applyFill="1" applyBorder="1" applyAlignment="1">
      <alignment horizontal="right"/>
    </xf>
    <xf numFmtId="43" fontId="32" fillId="24" borderId="89" xfId="0" applyNumberFormat="1" applyFont="1" applyFill="1" applyBorder="1" applyAlignment="1">
      <alignment horizontal="right"/>
    </xf>
    <xf numFmtId="43" fontId="32" fillId="24" borderId="121" xfId="0" applyNumberFormat="1" applyFont="1" applyFill="1" applyBorder="1" applyAlignment="1">
      <alignment horizontal="right"/>
    </xf>
    <xf numFmtId="1" fontId="41" fillId="8" borderId="0" xfId="0" applyNumberFormat="1" applyFont="1" applyFill="1" applyBorder="1" applyAlignment="1">
      <alignment vertical="center"/>
    </xf>
    <xf numFmtId="167" fontId="18" fillId="0" borderId="13" xfId="0" applyNumberFormat="1" applyFont="1" applyFill="1" applyBorder="1"/>
    <xf numFmtId="167" fontId="8" fillId="0" borderId="3" xfId="0" applyNumberFormat="1" applyFont="1" applyFill="1" applyBorder="1"/>
    <xf numFmtId="167" fontId="8" fillId="0" borderId="14" xfId="0" applyNumberFormat="1" applyFont="1" applyFill="1" applyBorder="1"/>
    <xf numFmtId="167" fontId="21" fillId="9" borderId="4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43" fontId="22" fillId="26" borderId="46" xfId="1" applyNumberFormat="1" applyFont="1" applyFill="1" applyBorder="1" applyAlignment="1">
      <alignment vertical="center"/>
    </xf>
    <xf numFmtId="43" fontId="22" fillId="26" borderId="46" xfId="0" applyNumberFormat="1" applyFont="1" applyFill="1" applyBorder="1" applyAlignment="1">
      <alignment horizontal="center" vertical="center"/>
    </xf>
    <xf numFmtId="43" fontId="22" fillId="26" borderId="57" xfId="0" applyNumberFormat="1" applyFont="1" applyFill="1" applyBorder="1" applyAlignment="1">
      <alignment horizontal="center" vertical="center"/>
    </xf>
    <xf numFmtId="43" fontId="22" fillId="3" borderId="46" xfId="1" applyNumberFormat="1" applyFont="1" applyFill="1" applyBorder="1" applyAlignment="1">
      <alignment horizontal="right" vertical="center"/>
    </xf>
    <xf numFmtId="43" fontId="22" fillId="3" borderId="46" xfId="0" applyNumberFormat="1" applyFont="1" applyFill="1" applyBorder="1" applyAlignment="1">
      <alignment horizontal="right" vertical="center"/>
    </xf>
    <xf numFmtId="2" fontId="22" fillId="0" borderId="46" xfId="0" applyNumberFormat="1" applyFont="1" applyBorder="1" applyAlignment="1">
      <alignment horizontal="center" vertical="center"/>
    </xf>
    <xf numFmtId="2" fontId="22" fillId="0" borderId="57" xfId="0" applyNumberFormat="1" applyFont="1" applyBorder="1" applyAlignment="1">
      <alignment horizontal="center" vertical="center"/>
    </xf>
    <xf numFmtId="3" fontId="3" fillId="21" borderId="55" xfId="0" applyNumberFormat="1" applyFont="1" applyFill="1" applyBorder="1" applyAlignment="1">
      <alignment horizontal="center" vertical="center"/>
    </xf>
    <xf numFmtId="41" fontId="0" fillId="2" borderId="167" xfId="0" applyNumberFormat="1" applyFill="1" applyBorder="1" applyAlignment="1">
      <alignment vertical="center"/>
    </xf>
    <xf numFmtId="165" fontId="14" fillId="5" borderId="90" xfId="0" applyNumberFormat="1" applyFont="1" applyFill="1" applyBorder="1" applyAlignment="1">
      <alignment horizontal="center" vertical="center"/>
    </xf>
    <xf numFmtId="0" fontId="0" fillId="17" borderId="90" xfId="0" applyFill="1" applyBorder="1" applyAlignment="1">
      <alignment horizontal="center" vertical="center"/>
    </xf>
    <xf numFmtId="166" fontId="3" fillId="9" borderId="1" xfId="0" applyNumberFormat="1" applyFont="1" applyFill="1" applyBorder="1" applyAlignment="1" applyProtection="1">
      <alignment horizontal="center"/>
    </xf>
    <xf numFmtId="166" fontId="20" fillId="11" borderId="148" xfId="0" applyNumberFormat="1" applyFont="1" applyFill="1" applyBorder="1" applyAlignment="1">
      <alignment horizontal="center" vertical="center"/>
    </xf>
    <xf numFmtId="166" fontId="20" fillId="11" borderId="149" xfId="0" applyNumberFormat="1" applyFont="1" applyFill="1" applyBorder="1" applyAlignment="1">
      <alignment horizontal="center" vertical="center"/>
    </xf>
    <xf numFmtId="166" fontId="20" fillId="11" borderId="150" xfId="0" applyNumberFormat="1" applyFont="1" applyFill="1" applyBorder="1" applyAlignment="1">
      <alignment horizontal="center" vertical="center"/>
    </xf>
    <xf numFmtId="166" fontId="20" fillId="11" borderId="46" xfId="0" applyNumberFormat="1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/>
    </xf>
    <xf numFmtId="167" fontId="21" fillId="9" borderId="55" xfId="0" applyNumberFormat="1" applyFont="1" applyFill="1" applyBorder="1" applyAlignment="1">
      <alignment horizontal="center" vertical="center"/>
    </xf>
    <xf numFmtId="167" fontId="21" fillId="9" borderId="67" xfId="0" applyNumberFormat="1" applyFont="1" applyFill="1" applyBorder="1" applyAlignment="1">
      <alignment horizontal="center" vertical="center"/>
    </xf>
    <xf numFmtId="167" fontId="21" fillId="9" borderId="63" xfId="0" applyNumberFormat="1" applyFont="1" applyFill="1" applyBorder="1" applyAlignment="1">
      <alignment horizontal="center" vertical="center"/>
    </xf>
    <xf numFmtId="0" fontId="21" fillId="8" borderId="55" xfId="0" applyFont="1" applyFill="1" applyBorder="1" applyAlignment="1">
      <alignment horizontal="left" vertical="center"/>
    </xf>
    <xf numFmtId="0" fontId="21" fillId="8" borderId="67" xfId="0" applyFont="1" applyFill="1" applyBorder="1" applyAlignment="1">
      <alignment horizontal="left" vertical="center"/>
    </xf>
    <xf numFmtId="166" fontId="21" fillId="9" borderId="54" xfId="0" applyNumberFormat="1" applyFont="1" applyFill="1" applyBorder="1" applyAlignment="1">
      <alignment horizontal="center" vertical="center"/>
    </xf>
    <xf numFmtId="166" fontId="21" fillId="9" borderId="60" xfId="0" applyNumberFormat="1" applyFont="1" applyFill="1" applyBorder="1" applyAlignment="1">
      <alignment horizontal="center" vertical="center"/>
    </xf>
    <xf numFmtId="166" fontId="4" fillId="6" borderId="0" xfId="0" applyNumberFormat="1" applyFont="1" applyFill="1" applyBorder="1" applyAlignment="1">
      <alignment horizontal="center" vertical="center"/>
    </xf>
    <xf numFmtId="1" fontId="22" fillId="8" borderId="62" xfId="0" applyNumberFormat="1" applyFont="1" applyFill="1" applyBorder="1" applyAlignment="1">
      <alignment horizontal="center" vertical="center"/>
    </xf>
    <xf numFmtId="1" fontId="22" fillId="8" borderId="79" xfId="0" applyNumberFormat="1" applyFont="1" applyFill="1" applyBorder="1" applyAlignment="1">
      <alignment horizontal="center" vertical="center"/>
    </xf>
    <xf numFmtId="1" fontId="22" fillId="8" borderId="80" xfId="0" applyNumberFormat="1" applyFont="1" applyFill="1" applyBorder="1" applyAlignment="1">
      <alignment horizontal="center" vertical="center"/>
    </xf>
    <xf numFmtId="1" fontId="22" fillId="8" borderId="58" xfId="0" applyNumberFormat="1" applyFont="1" applyFill="1" applyBorder="1" applyAlignment="1">
      <alignment horizontal="center" vertical="center"/>
    </xf>
    <xf numFmtId="1" fontId="22" fillId="8" borderId="81" xfId="0" applyNumberFormat="1" applyFont="1" applyFill="1" applyBorder="1" applyAlignment="1">
      <alignment horizontal="center" vertical="center"/>
    </xf>
    <xf numFmtId="1" fontId="22" fillId="8" borderId="68" xfId="0" applyNumberFormat="1" applyFont="1" applyFill="1" applyBorder="1" applyAlignment="1">
      <alignment horizontal="center" vertical="center"/>
    </xf>
    <xf numFmtId="3" fontId="20" fillId="11" borderId="46" xfId="0" applyNumberFormat="1" applyFont="1" applyFill="1" applyBorder="1" applyAlignment="1">
      <alignment horizontal="center" vertical="center"/>
    </xf>
    <xf numFmtId="166" fontId="20" fillId="11" borderId="56" xfId="0" applyNumberFormat="1" applyFont="1" applyFill="1" applyBorder="1" applyAlignment="1">
      <alignment horizontal="center" vertical="center"/>
    </xf>
    <xf numFmtId="166" fontId="20" fillId="8" borderId="58" xfId="0" applyNumberFormat="1" applyFont="1" applyFill="1" applyBorder="1" applyAlignment="1">
      <alignment horizontal="left" vertical="center"/>
    </xf>
    <xf numFmtId="166" fontId="20" fillId="8" borderId="67" xfId="0" applyNumberFormat="1" applyFont="1" applyFill="1" applyBorder="1" applyAlignment="1">
      <alignment horizontal="left" vertical="center"/>
    </xf>
    <xf numFmtId="166" fontId="20" fillId="8" borderId="63" xfId="0" applyNumberFormat="1" applyFont="1" applyFill="1" applyBorder="1" applyAlignment="1">
      <alignment horizontal="left" vertical="center"/>
    </xf>
    <xf numFmtId="166" fontId="20" fillId="18" borderId="55" xfId="0" applyNumberFormat="1" applyFont="1" applyFill="1" applyBorder="1" applyAlignment="1">
      <alignment horizontal="left" vertical="center"/>
    </xf>
    <xf numFmtId="166" fontId="20" fillId="18" borderId="67" xfId="0" applyNumberFormat="1" applyFont="1" applyFill="1" applyBorder="1" applyAlignment="1">
      <alignment horizontal="left" vertical="center"/>
    </xf>
    <xf numFmtId="166" fontId="20" fillId="18" borderId="63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3" fontId="6" fillId="2" borderId="100" xfId="0" applyNumberFormat="1" applyFont="1" applyFill="1" applyBorder="1"/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0" fontId="15" fillId="8" borderId="0" xfId="0" applyFont="1" applyFill="1" applyAlignment="1">
      <alignment horizontal="center"/>
    </xf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7" fontId="7" fillId="4" borderId="163" xfId="0" applyNumberFormat="1" applyFont="1" applyFill="1" applyBorder="1" applyAlignment="1">
      <alignment horizontal="center"/>
    </xf>
    <xf numFmtId="167" fontId="7" fillId="4" borderId="164" xfId="0" applyNumberFormat="1" applyFont="1" applyFill="1" applyBorder="1" applyAlignment="1">
      <alignment horizontal="center"/>
    </xf>
    <xf numFmtId="167" fontId="7" fillId="4" borderId="165" xfId="0" applyNumberFormat="1" applyFont="1" applyFill="1" applyBorder="1" applyAlignment="1">
      <alignment horizontal="center"/>
    </xf>
    <xf numFmtId="167" fontId="5" fillId="3" borderId="82" xfId="1" applyNumberFormat="1" applyFont="1" applyFill="1" applyBorder="1" applyAlignment="1">
      <alignment horizontal="center"/>
    </xf>
    <xf numFmtId="167" fontId="5" fillId="3" borderId="83" xfId="1" applyNumberFormat="1" applyFont="1" applyFill="1" applyBorder="1" applyAlignment="1">
      <alignment horizontal="center"/>
    </xf>
    <xf numFmtId="167" fontId="5" fillId="3" borderId="84" xfId="1" applyNumberFormat="1" applyFont="1" applyFill="1" applyBorder="1" applyAlignment="1">
      <alignment horizontal="center"/>
    </xf>
    <xf numFmtId="167" fontId="29" fillId="4" borderId="85" xfId="0" applyNumberFormat="1" applyFont="1" applyFill="1" applyBorder="1" applyAlignment="1">
      <alignment horizontal="center"/>
    </xf>
    <xf numFmtId="167" fontId="29" fillId="4" borderId="86" xfId="0" applyNumberFormat="1" applyFont="1" applyFill="1" applyBorder="1" applyAlignment="1">
      <alignment horizontal="center"/>
    </xf>
    <xf numFmtId="167" fontId="29" fillId="4" borderId="87" xfId="0" applyNumberFormat="1" applyFont="1" applyFill="1" applyBorder="1" applyAlignment="1">
      <alignment horizontal="center"/>
    </xf>
    <xf numFmtId="167" fontId="7" fillId="4" borderId="85" xfId="0" applyNumberFormat="1" applyFont="1" applyFill="1" applyBorder="1" applyAlignment="1">
      <alignment horizontal="center"/>
    </xf>
    <xf numFmtId="167" fontId="7" fillId="4" borderId="86" xfId="0" applyNumberFormat="1" applyFont="1" applyFill="1" applyBorder="1" applyAlignment="1">
      <alignment horizontal="center"/>
    </xf>
    <xf numFmtId="167" fontId="7" fillId="4" borderId="87" xfId="0" applyNumberFormat="1" applyFont="1" applyFill="1" applyBorder="1" applyAlignment="1">
      <alignment horizontal="center"/>
    </xf>
    <xf numFmtId="3" fontId="30" fillId="24" borderId="114" xfId="0" applyNumberFormat="1" applyFont="1" applyFill="1" applyBorder="1" applyAlignment="1">
      <alignment horizontal="center" vertical="center"/>
    </xf>
    <xf numFmtId="3" fontId="30" fillId="24" borderId="115" xfId="0" applyNumberFormat="1" applyFont="1" applyFill="1" applyBorder="1" applyAlignment="1">
      <alignment horizontal="center" vertical="center"/>
    </xf>
    <xf numFmtId="3" fontId="30" fillId="24" borderId="116" xfId="0" applyNumberFormat="1" applyFont="1" applyFill="1" applyBorder="1" applyAlignment="1">
      <alignment horizontal="center" vertical="center"/>
    </xf>
    <xf numFmtId="3" fontId="30" fillId="10" borderId="114" xfId="0" applyNumberFormat="1" applyFont="1" applyFill="1" applyBorder="1" applyAlignment="1">
      <alignment horizontal="center" vertical="center"/>
    </xf>
    <xf numFmtId="3" fontId="30" fillId="10" borderId="115" xfId="0" applyNumberFormat="1" applyFont="1" applyFill="1" applyBorder="1" applyAlignment="1">
      <alignment horizontal="center" vertical="center"/>
    </xf>
    <xf numFmtId="3" fontId="30" fillId="10" borderId="116" xfId="0" applyNumberFormat="1" applyFont="1" applyFill="1" applyBorder="1" applyAlignment="1">
      <alignment horizontal="center" vertical="center"/>
    </xf>
    <xf numFmtId="0" fontId="27" fillId="10" borderId="114" xfId="0" applyFont="1" applyFill="1" applyBorder="1" applyAlignment="1">
      <alignment horizontal="center" vertical="center"/>
    </xf>
    <xf numFmtId="0" fontId="27" fillId="10" borderId="115" xfId="0" applyFont="1" applyFill="1" applyBorder="1" applyAlignment="1">
      <alignment horizontal="center" vertical="center"/>
    </xf>
    <xf numFmtId="0" fontId="27" fillId="10" borderId="11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14" xfId="0" applyNumberFormat="1" applyFont="1" applyFill="1" applyBorder="1" applyAlignment="1">
      <alignment horizontal="center"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115" xfId="0" applyNumberFormat="1" applyFont="1" applyFill="1" applyBorder="1" applyAlignment="1">
      <alignment horizontal="center" vertical="center"/>
    </xf>
    <xf numFmtId="3" fontId="3" fillId="21" borderId="166" xfId="0" applyNumberFormat="1" applyFont="1" applyFill="1" applyBorder="1" applyAlignment="1">
      <alignment horizontal="center" vertical="center"/>
    </xf>
    <xf numFmtId="3" fontId="3" fillId="21" borderId="116" xfId="0" applyNumberFormat="1" applyFont="1" applyFill="1" applyBorder="1" applyAlignment="1">
      <alignment horizontal="center" vertical="center"/>
    </xf>
    <xf numFmtId="3" fontId="3" fillId="3" borderId="114" xfId="0" applyNumberFormat="1" applyFont="1" applyFill="1" applyBorder="1" applyAlignment="1">
      <alignment horizontal="center" vertical="center"/>
    </xf>
    <xf numFmtId="3" fontId="3" fillId="3" borderId="48" xfId="0" applyNumberFormat="1" applyFont="1" applyFill="1" applyBorder="1" applyAlignment="1">
      <alignment horizontal="center" vertical="center"/>
    </xf>
    <xf numFmtId="3" fontId="3" fillId="3" borderId="115" xfId="0" applyNumberFormat="1" applyFont="1" applyFill="1" applyBorder="1" applyAlignment="1">
      <alignment horizontal="center" vertical="center"/>
    </xf>
    <xf numFmtId="3" fontId="3" fillId="3" borderId="166" xfId="0" applyNumberFormat="1" applyFont="1" applyFill="1" applyBorder="1" applyAlignment="1">
      <alignment horizontal="center" vertical="center"/>
    </xf>
    <xf numFmtId="3" fontId="3" fillId="3" borderId="11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28" xfId="0" applyNumberFormat="1" applyFont="1" applyFill="1" applyBorder="1" applyAlignment="1" applyProtection="1">
      <alignment horizontal="center"/>
    </xf>
    <xf numFmtId="3" fontId="16" fillId="20" borderId="129" xfId="0" applyNumberFormat="1" applyFont="1" applyFill="1" applyBorder="1" applyAlignment="1" applyProtection="1">
      <alignment horizontal="center"/>
    </xf>
    <xf numFmtId="14" fontId="27" fillId="0" borderId="74" xfId="0" applyNumberFormat="1" applyFont="1" applyBorder="1" applyAlignment="1">
      <alignment horizontal="right" vertical="center"/>
    </xf>
    <xf numFmtId="3" fontId="16" fillId="20" borderId="127" xfId="0" applyNumberFormat="1" applyFont="1" applyFill="1" applyBorder="1" applyAlignment="1" applyProtection="1">
      <alignment horizontal="center" vertical="center"/>
    </xf>
    <xf numFmtId="3" fontId="16" fillId="20" borderId="130" xfId="0" applyNumberFormat="1" applyFont="1" applyFill="1" applyBorder="1" applyAlignment="1" applyProtection="1">
      <alignment horizontal="center" vertical="center"/>
    </xf>
    <xf numFmtId="3" fontId="35" fillId="14" borderId="89" xfId="0" applyNumberFormat="1" applyFont="1" applyFill="1" applyBorder="1" applyAlignment="1">
      <alignment horizontal="center"/>
    </xf>
    <xf numFmtId="3" fontId="35" fillId="14" borderId="161" xfId="0" applyNumberFormat="1" applyFont="1" applyFill="1" applyBorder="1" applyAlignment="1">
      <alignment horizontal="center" vertical="center"/>
    </xf>
    <xf numFmtId="3" fontId="35" fillId="14" borderId="162" xfId="0" applyNumberFormat="1" applyFont="1" applyFill="1" applyBorder="1" applyAlignment="1">
      <alignment horizontal="center" vertical="center"/>
    </xf>
    <xf numFmtId="167" fontId="13" fillId="0" borderId="94" xfId="0" applyNumberFormat="1" applyFont="1" applyBorder="1" applyAlignment="1">
      <alignment horizontal="left"/>
    </xf>
    <xf numFmtId="167" fontId="13" fillId="0" borderId="95" xfId="0" applyNumberFormat="1" applyFont="1" applyBorder="1" applyAlignment="1">
      <alignment horizontal="left"/>
    </xf>
  </cellXfs>
  <cellStyles count="6">
    <cellStyle name="Comma" xfId="1" builtinId="3"/>
    <cellStyle name="Comma 2" xfId="2"/>
    <cellStyle name="Normal" xfId="0" builtinId="0"/>
    <cellStyle name="Normal 2" xfId="3"/>
    <cellStyle name="Percent" xfId="4" builtinId="5"/>
    <cellStyle name="Percent 2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0</xdr:row>
      <xdr:rowOff>152400</xdr:rowOff>
    </xdr:from>
    <xdr:to>
      <xdr:col>10</xdr:col>
      <xdr:colOff>44784</xdr:colOff>
      <xdr:row>4</xdr:row>
      <xdr:rowOff>120036</xdr:rowOff>
    </xdr:to>
    <xdr:pic>
      <xdr:nvPicPr>
        <xdr:cNvPr id="2" name="Picture 1" descr="CORDELA SENEN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58350" y="152400"/>
          <a:ext cx="1540209" cy="672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</xdr:colOff>
      <xdr:row>0</xdr:row>
      <xdr:rowOff>156882</xdr:rowOff>
    </xdr:from>
    <xdr:to>
      <xdr:col>1</xdr:col>
      <xdr:colOff>1833427</xdr:colOff>
      <xdr:row>4</xdr:row>
      <xdr:rowOff>89647</xdr:rowOff>
    </xdr:to>
    <xdr:pic>
      <xdr:nvPicPr>
        <xdr:cNvPr id="3" name="Picture 2" descr="CORDELA SENEN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156882"/>
          <a:ext cx="1822221" cy="795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89937</xdr:rowOff>
    </xdr:from>
    <xdr:to>
      <xdr:col>1</xdr:col>
      <xdr:colOff>1770530</xdr:colOff>
      <xdr:row>4</xdr:row>
      <xdr:rowOff>100986</xdr:rowOff>
    </xdr:to>
    <xdr:pic>
      <xdr:nvPicPr>
        <xdr:cNvPr id="4" name="Picture 3" descr="CORDELA SENEN.png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9294" y="89937"/>
          <a:ext cx="1770530" cy="77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142875</xdr:rowOff>
    </xdr:from>
    <xdr:to>
      <xdr:col>1</xdr:col>
      <xdr:colOff>1600761</xdr:colOff>
      <xdr:row>4</xdr:row>
      <xdr:rowOff>91461</xdr:rowOff>
    </xdr:to>
    <xdr:pic>
      <xdr:nvPicPr>
        <xdr:cNvPr id="4" name="Picture 3" descr="CORDELA SENEN.png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42875"/>
          <a:ext cx="1591236" cy="6724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25513</xdr:colOff>
      <xdr:row>1</xdr:row>
      <xdr:rowOff>0</xdr:rowOff>
    </xdr:from>
    <xdr:to>
      <xdr:col>1</xdr:col>
      <xdr:colOff>1565722</xdr:colOff>
      <xdr:row>4</xdr:row>
      <xdr:rowOff>100986</xdr:rowOff>
    </xdr:to>
    <xdr:pic>
      <xdr:nvPicPr>
        <xdr:cNvPr id="3" name="Picture 2" descr="CORDELA SENEN.png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213" y="190500"/>
          <a:ext cx="1540209" cy="672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C0C0C"/>
  </sheetPr>
  <dimension ref="A1:N3"/>
  <sheetViews>
    <sheetView topLeftCell="A13" workbookViewId="0">
      <selection activeCell="G3" sqref="G3"/>
    </sheetView>
  </sheetViews>
  <sheetFormatPr defaultRowHeight="1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>
      <c r="A1" s="379" t="s">
        <v>0</v>
      </c>
      <c r="B1" s="379" t="s">
        <v>1</v>
      </c>
      <c r="C1" s="378" t="s">
        <v>49</v>
      </c>
      <c r="D1" s="378"/>
      <c r="E1" s="378"/>
      <c r="F1" s="378"/>
      <c r="G1" s="378" t="s">
        <v>3</v>
      </c>
      <c r="H1" s="378"/>
      <c r="I1" s="378"/>
      <c r="J1" s="378"/>
      <c r="K1" s="378" t="s">
        <v>4</v>
      </c>
      <c r="L1" s="378"/>
      <c r="M1" s="378"/>
      <c r="N1" s="378"/>
    </row>
    <row r="2" spans="1:14">
      <c r="A2" s="379"/>
      <c r="B2" s="379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40"/>
  <sheetViews>
    <sheetView view="pageBreakPreview" zoomScale="85" zoomScaleNormal="115" zoomScaleSheetLayoutView="85" workbookViewId="0">
      <pane ySplit="8" topLeftCell="A9" activePane="bottomLeft" state="frozen"/>
      <selection activeCell="B1" sqref="B1"/>
      <selection pane="bottomLeft" activeCell="A128" sqref="A80:XFD128"/>
    </sheetView>
  </sheetViews>
  <sheetFormatPr defaultColWidth="9.140625" defaultRowHeight="12.75"/>
  <cols>
    <col min="1" max="1" width="17.140625" style="77" customWidth="1"/>
    <col min="2" max="2" width="25.28515625" style="83" customWidth="1"/>
    <col min="3" max="4" width="13" style="101" customWidth="1"/>
    <col min="5" max="5" width="18.7109375" style="101" bestFit="1" customWidth="1"/>
    <col min="6" max="6" width="16" style="101" customWidth="1"/>
    <col min="7" max="8" width="13" style="101" customWidth="1"/>
    <col min="9" max="9" width="18.7109375" style="101" bestFit="1" customWidth="1"/>
    <col min="10" max="12" width="13" style="101" customWidth="1"/>
    <col min="13" max="13" width="16.85546875" style="101" bestFit="1" customWidth="1"/>
    <col min="14" max="14" width="13" style="101" customWidth="1"/>
    <col min="15" max="15" width="9.140625" style="83" customWidth="1"/>
    <col min="16" max="16384" width="9.140625" style="83"/>
  </cols>
  <sheetData>
    <row r="1" spans="1:14">
      <c r="A1" s="76"/>
      <c r="B1" s="363" t="s">
        <v>486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ht="12.75" customHeight="1">
      <c r="A2" s="76"/>
      <c r="B2" s="393" t="s">
        <v>48</v>
      </c>
      <c r="C2" s="393"/>
      <c r="D2" s="393"/>
      <c r="E2" s="393"/>
      <c r="F2" s="393"/>
      <c r="G2" s="393"/>
      <c r="H2" s="393"/>
      <c r="I2" s="393"/>
      <c r="J2" s="393"/>
      <c r="K2" s="393"/>
      <c r="L2" s="82"/>
      <c r="M2" s="82"/>
      <c r="N2" s="82"/>
    </row>
    <row r="3" spans="1:14" ht="15" customHeight="1">
      <c r="A3" s="76"/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82"/>
      <c r="M3" s="82"/>
      <c r="N3" s="82"/>
    </row>
    <row r="4" spans="1:14" ht="15" customHeight="1">
      <c r="B4" s="63" t="s">
        <v>124</v>
      </c>
      <c r="C4" s="3"/>
      <c r="D4" s="3"/>
      <c r="E4" s="3"/>
      <c r="F4" s="3"/>
      <c r="G4" s="3"/>
      <c r="H4" s="82"/>
      <c r="I4" s="82"/>
      <c r="J4" s="82"/>
      <c r="K4" s="82"/>
      <c r="L4" s="82"/>
      <c r="M4" s="82"/>
      <c r="N4" s="82"/>
    </row>
    <row r="5" spans="1:14">
      <c r="A5" s="76"/>
      <c r="B5" s="231" t="s">
        <v>417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>
      <c r="B6" s="300">
        <v>0</v>
      </c>
      <c r="C6" s="82">
        <f>IFERROR(VALUE(RIGHT(B4,4)),0)</f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ht="15" customHeight="1">
      <c r="A7" s="384" t="s">
        <v>11</v>
      </c>
      <c r="B7" s="384" t="s">
        <v>12</v>
      </c>
      <c r="C7" s="400" t="s">
        <v>2</v>
      </c>
      <c r="D7" s="400"/>
      <c r="E7" s="400"/>
      <c r="F7" s="400"/>
      <c r="G7" s="400" t="s">
        <v>3</v>
      </c>
      <c r="H7" s="400"/>
      <c r="I7" s="400"/>
      <c r="J7" s="400"/>
      <c r="K7" s="400" t="s">
        <v>4</v>
      </c>
      <c r="L7" s="400"/>
      <c r="M7" s="400"/>
      <c r="N7" s="400"/>
    </row>
    <row r="8" spans="1:14">
      <c r="A8" s="384"/>
      <c r="B8" s="401"/>
      <c r="C8" s="84" t="s">
        <v>5</v>
      </c>
      <c r="D8" s="84" t="s">
        <v>6</v>
      </c>
      <c r="E8" s="84" t="s">
        <v>7</v>
      </c>
      <c r="F8" s="84" t="s">
        <v>8</v>
      </c>
      <c r="G8" s="84" t="s">
        <v>5</v>
      </c>
      <c r="H8" s="84" t="s">
        <v>6</v>
      </c>
      <c r="I8" s="84" t="s">
        <v>7</v>
      </c>
      <c r="J8" s="84" t="s">
        <v>8</v>
      </c>
      <c r="K8" s="84" t="s">
        <v>5</v>
      </c>
      <c r="L8" s="84" t="s">
        <v>6</v>
      </c>
      <c r="M8" s="84" t="s">
        <v>7</v>
      </c>
      <c r="N8" s="84" t="s">
        <v>8</v>
      </c>
    </row>
    <row r="9" spans="1:14">
      <c r="A9" s="78"/>
      <c r="B9" s="405" t="s">
        <v>13</v>
      </c>
      <c r="C9" s="406"/>
      <c r="D9" s="406"/>
      <c r="E9" s="406"/>
      <c r="F9" s="406"/>
      <c r="G9" s="406"/>
      <c r="H9" s="406"/>
      <c r="I9" s="406"/>
      <c r="J9" s="406"/>
      <c r="K9" s="406"/>
      <c r="L9" s="406"/>
      <c r="M9" s="406"/>
      <c r="N9" s="407"/>
    </row>
    <row r="10" spans="1:14">
      <c r="A10" s="123" t="s">
        <v>346</v>
      </c>
      <c r="B10" s="85" t="s">
        <v>188</v>
      </c>
      <c r="C10" s="86"/>
      <c r="D10" s="86"/>
      <c r="E10" s="87"/>
      <c r="F10" s="86"/>
      <c r="G10" s="82"/>
      <c r="H10" s="82"/>
      <c r="I10" s="82"/>
      <c r="J10" s="82"/>
      <c r="K10" s="82"/>
      <c r="L10" s="82"/>
      <c r="M10" s="82"/>
      <c r="N10" s="88"/>
    </row>
    <row r="11" spans="1:14">
      <c r="A11" s="323" t="s">
        <v>347</v>
      </c>
      <c r="B11" s="324" t="s">
        <v>367</v>
      </c>
      <c r="C11" s="325"/>
      <c r="D11" s="325"/>
      <c r="E11" s="326"/>
      <c r="F11" s="325"/>
      <c r="G11" s="82"/>
      <c r="H11" s="82"/>
      <c r="I11" s="82"/>
      <c r="J11" s="82"/>
      <c r="K11" s="82"/>
      <c r="L11" s="82"/>
      <c r="M11" s="82"/>
      <c r="N11" s="88"/>
    </row>
    <row r="12" spans="1:14">
      <c r="A12" s="323" t="s">
        <v>348</v>
      </c>
      <c r="B12" s="324" t="s">
        <v>357</v>
      </c>
      <c r="C12" s="325"/>
      <c r="D12" s="325"/>
      <c r="E12" s="326"/>
      <c r="F12" s="325"/>
      <c r="G12" s="82"/>
      <c r="H12" s="82"/>
      <c r="I12" s="82"/>
      <c r="J12" s="82"/>
      <c r="K12" s="82"/>
      <c r="L12" s="82"/>
      <c r="M12" s="82"/>
      <c r="N12" s="88"/>
    </row>
    <row r="13" spans="1:14">
      <c r="A13" s="323" t="s">
        <v>444</v>
      </c>
      <c r="B13" s="327" t="s">
        <v>445</v>
      </c>
      <c r="C13" s="328"/>
      <c r="D13" s="328"/>
      <c r="E13" s="329"/>
      <c r="F13" s="328"/>
      <c r="G13" s="82"/>
      <c r="H13" s="82"/>
      <c r="I13" s="82"/>
      <c r="J13" s="82"/>
      <c r="K13" s="82"/>
      <c r="L13" s="82"/>
      <c r="M13" s="82"/>
      <c r="N13" s="88"/>
    </row>
    <row r="14" spans="1:14">
      <c r="A14" s="123" t="s">
        <v>349</v>
      </c>
      <c r="B14" s="85" t="s">
        <v>189</v>
      </c>
      <c r="C14" s="86"/>
      <c r="D14" s="86"/>
      <c r="E14" s="87"/>
      <c r="F14" s="86"/>
      <c r="G14" s="82"/>
      <c r="H14" s="82"/>
      <c r="I14" s="82"/>
      <c r="J14" s="82"/>
      <c r="K14" s="82"/>
      <c r="L14" s="82"/>
      <c r="M14" s="82"/>
      <c r="N14" s="88"/>
    </row>
    <row r="15" spans="1:14">
      <c r="A15" s="123" t="s">
        <v>358</v>
      </c>
      <c r="B15" s="85" t="s">
        <v>350</v>
      </c>
      <c r="C15" s="90"/>
      <c r="D15" s="90"/>
      <c r="E15" s="91"/>
      <c r="F15" s="90"/>
      <c r="G15" s="82"/>
      <c r="H15" s="82"/>
      <c r="I15" s="82"/>
      <c r="J15" s="82"/>
      <c r="K15" s="82"/>
      <c r="L15" s="82"/>
      <c r="M15" s="82"/>
      <c r="N15" s="88"/>
    </row>
    <row r="16" spans="1:14">
      <c r="A16" s="323" t="s">
        <v>351</v>
      </c>
      <c r="B16" s="324" t="s">
        <v>190</v>
      </c>
      <c r="C16" s="325"/>
      <c r="D16" s="325"/>
      <c r="E16" s="326"/>
      <c r="F16" s="325"/>
      <c r="G16" s="82"/>
      <c r="H16" s="82"/>
      <c r="I16" s="82"/>
      <c r="J16" s="82"/>
      <c r="K16" s="82"/>
      <c r="L16" s="82"/>
      <c r="M16" s="82"/>
      <c r="N16" s="88"/>
    </row>
    <row r="17" spans="1:14">
      <c r="A17" s="323" t="s">
        <v>359</v>
      </c>
      <c r="B17" s="324" t="s">
        <v>360</v>
      </c>
      <c r="C17" s="325"/>
      <c r="D17" s="325"/>
      <c r="E17" s="326"/>
      <c r="F17" s="325"/>
      <c r="G17" s="82"/>
      <c r="H17" s="82"/>
      <c r="I17" s="82"/>
      <c r="J17" s="82"/>
      <c r="K17" s="82"/>
      <c r="L17" s="82"/>
      <c r="M17" s="82"/>
      <c r="N17" s="88"/>
    </row>
    <row r="18" spans="1:14">
      <c r="A18" s="123" t="s">
        <v>352</v>
      </c>
      <c r="B18" s="143" t="s">
        <v>353</v>
      </c>
      <c r="C18" s="90"/>
      <c r="D18" s="90"/>
      <c r="E18" s="91"/>
      <c r="F18" s="90"/>
      <c r="G18" s="82"/>
      <c r="H18" s="82"/>
      <c r="I18" s="82"/>
      <c r="J18" s="82"/>
      <c r="K18" s="82"/>
      <c r="L18" s="82"/>
      <c r="M18" s="82"/>
      <c r="N18" s="88"/>
    </row>
    <row r="19" spans="1:14">
      <c r="A19" s="123" t="s">
        <v>366</v>
      </c>
      <c r="B19" s="143" t="s">
        <v>354</v>
      </c>
      <c r="C19" s="90"/>
      <c r="D19" s="90"/>
      <c r="E19" s="91"/>
      <c r="F19" s="90"/>
      <c r="G19" s="82"/>
      <c r="H19" s="82"/>
      <c r="I19" s="82"/>
      <c r="J19" s="82"/>
      <c r="K19" s="82"/>
      <c r="L19" s="82"/>
      <c r="M19" s="82"/>
      <c r="N19" s="88"/>
    </row>
    <row r="20" spans="1:14">
      <c r="A20" s="323" t="s">
        <v>447</v>
      </c>
      <c r="B20" s="324" t="s">
        <v>446</v>
      </c>
      <c r="C20" s="325"/>
      <c r="D20" s="325"/>
      <c r="E20" s="326"/>
      <c r="F20" s="325"/>
      <c r="G20" s="82"/>
      <c r="H20" s="82"/>
      <c r="I20" s="82"/>
      <c r="J20" s="82"/>
      <c r="K20" s="82"/>
      <c r="L20" s="82"/>
      <c r="M20" s="82"/>
      <c r="N20" s="88"/>
    </row>
    <row r="21" spans="1:14" ht="15" customHeight="1">
      <c r="A21" s="132"/>
      <c r="B21" s="127" t="s">
        <v>154</v>
      </c>
      <c r="C21" s="92">
        <f>SUM(C10:C20)</f>
        <v>0</v>
      </c>
      <c r="D21" s="92">
        <f>SUM(D10:D20)</f>
        <v>0</v>
      </c>
      <c r="E21" s="92">
        <f>SUM(E10:E20)</f>
        <v>0</v>
      </c>
      <c r="F21" s="92">
        <f>SUM(F10:F20)</f>
        <v>0</v>
      </c>
      <c r="G21" s="93"/>
      <c r="H21" s="93"/>
      <c r="I21" s="93"/>
      <c r="J21" s="93"/>
      <c r="K21" s="93"/>
      <c r="L21" s="93"/>
      <c r="M21" s="93"/>
      <c r="N21" s="94"/>
    </row>
    <row r="22" spans="1:14">
      <c r="A22" s="80" t="s">
        <v>146</v>
      </c>
      <c r="B22" s="89" t="s">
        <v>193</v>
      </c>
      <c r="C22" s="90"/>
      <c r="D22" s="90"/>
      <c r="E22" s="91"/>
      <c r="F22" s="90"/>
      <c r="G22" s="82"/>
      <c r="H22" s="82"/>
      <c r="I22" s="82"/>
      <c r="J22" s="82"/>
      <c r="K22" s="82"/>
      <c r="L22" s="82"/>
      <c r="M22" s="82"/>
      <c r="N22" s="88"/>
    </row>
    <row r="23" spans="1:14">
      <c r="A23" s="80" t="s">
        <v>147</v>
      </c>
      <c r="B23" s="89" t="s">
        <v>194</v>
      </c>
      <c r="C23" s="90"/>
      <c r="D23" s="90"/>
      <c r="E23" s="91"/>
      <c r="F23" s="90"/>
      <c r="G23" s="82"/>
      <c r="H23" s="82"/>
      <c r="I23" s="82"/>
      <c r="J23" s="82"/>
      <c r="K23" s="82"/>
      <c r="L23" s="82"/>
      <c r="M23" s="82"/>
      <c r="N23" s="88"/>
    </row>
    <row r="24" spans="1:14">
      <c r="A24" s="80" t="s">
        <v>148</v>
      </c>
      <c r="B24" s="89" t="s">
        <v>195</v>
      </c>
      <c r="C24" s="90"/>
      <c r="D24" s="90"/>
      <c r="E24" s="91"/>
      <c r="F24" s="90"/>
      <c r="G24" s="82"/>
      <c r="H24" s="82"/>
      <c r="I24" s="82"/>
      <c r="J24" s="82"/>
      <c r="K24" s="82"/>
      <c r="L24" s="82"/>
      <c r="M24" s="82"/>
      <c r="N24" s="88"/>
    </row>
    <row r="25" spans="1:14">
      <c r="A25" s="80" t="s">
        <v>149</v>
      </c>
      <c r="B25" s="143" t="s">
        <v>196</v>
      </c>
      <c r="C25" s="90"/>
      <c r="D25" s="90"/>
      <c r="E25" s="91"/>
      <c r="F25" s="90"/>
      <c r="G25" s="82"/>
      <c r="H25" s="82"/>
      <c r="I25" s="82"/>
      <c r="J25" s="82"/>
      <c r="K25" s="82"/>
      <c r="L25" s="82"/>
      <c r="M25" s="82"/>
      <c r="N25" s="88"/>
    </row>
    <row r="26" spans="1:14">
      <c r="A26" s="123" t="s">
        <v>355</v>
      </c>
      <c r="B26" s="143" t="s">
        <v>356</v>
      </c>
      <c r="C26" s="144"/>
      <c r="D26" s="144"/>
      <c r="E26" s="91"/>
      <c r="F26" s="144"/>
      <c r="G26" s="82"/>
      <c r="H26" s="82"/>
      <c r="I26" s="82"/>
      <c r="J26" s="82"/>
      <c r="K26" s="82"/>
      <c r="L26" s="82"/>
      <c r="M26" s="82"/>
      <c r="N26" s="88"/>
    </row>
    <row r="27" spans="1:14" ht="15" customHeight="1">
      <c r="A27" s="132"/>
      <c r="B27" s="127" t="s">
        <v>153</v>
      </c>
      <c r="C27" s="92">
        <f>SUM(C22:C26)</f>
        <v>0</v>
      </c>
      <c r="D27" s="92">
        <f>SUM(D22:D26)</f>
        <v>0</v>
      </c>
      <c r="E27" s="92">
        <f>SUM(E22:E26)</f>
        <v>0</v>
      </c>
      <c r="F27" s="92">
        <f>SUM(F22:F26)</f>
        <v>0</v>
      </c>
      <c r="G27" s="93"/>
      <c r="H27" s="93"/>
      <c r="I27" s="93"/>
      <c r="J27" s="93"/>
      <c r="K27" s="93"/>
      <c r="L27" s="93"/>
      <c r="M27" s="93"/>
      <c r="N27" s="94"/>
    </row>
    <row r="28" spans="1:14">
      <c r="A28" s="124" t="s">
        <v>142</v>
      </c>
      <c r="B28" s="89" t="s">
        <v>92</v>
      </c>
      <c r="C28" s="90"/>
      <c r="D28" s="90"/>
      <c r="E28" s="91"/>
      <c r="F28" s="90"/>
      <c r="G28" s="82"/>
      <c r="H28" s="82"/>
      <c r="I28" s="82"/>
      <c r="J28" s="82"/>
      <c r="K28" s="82"/>
      <c r="L28" s="82"/>
      <c r="M28" s="82"/>
      <c r="N28" s="88"/>
    </row>
    <row r="29" spans="1:14">
      <c r="A29" s="124" t="s">
        <v>143</v>
      </c>
      <c r="B29" s="89" t="s">
        <v>93</v>
      </c>
      <c r="C29" s="90"/>
      <c r="D29" s="90"/>
      <c r="E29" s="91"/>
      <c r="F29" s="90"/>
      <c r="G29" s="82"/>
      <c r="H29" s="82"/>
      <c r="I29" s="82"/>
      <c r="J29" s="82"/>
      <c r="K29" s="82"/>
      <c r="L29" s="82"/>
      <c r="M29" s="82"/>
      <c r="N29" s="88"/>
    </row>
    <row r="30" spans="1:14">
      <c r="A30" s="124" t="s">
        <v>144</v>
      </c>
      <c r="B30" s="89" t="s">
        <v>91</v>
      </c>
      <c r="C30" s="90"/>
      <c r="D30" s="90"/>
      <c r="E30" s="91"/>
      <c r="F30" s="90"/>
      <c r="G30" s="82"/>
      <c r="H30" s="82"/>
      <c r="I30" s="82"/>
      <c r="J30" s="82"/>
      <c r="K30" s="82"/>
      <c r="L30" s="82"/>
      <c r="M30" s="82"/>
      <c r="N30" s="88"/>
    </row>
    <row r="31" spans="1:14">
      <c r="A31" s="124" t="s">
        <v>145</v>
      </c>
      <c r="B31" s="89" t="s">
        <v>197</v>
      </c>
      <c r="C31" s="90"/>
      <c r="D31" s="90"/>
      <c r="E31" s="91"/>
      <c r="F31" s="90"/>
      <c r="G31" s="82"/>
      <c r="H31" s="82"/>
      <c r="I31" s="82"/>
      <c r="J31" s="82"/>
      <c r="K31" s="82"/>
      <c r="L31" s="82"/>
      <c r="M31" s="82"/>
      <c r="N31" s="88"/>
    </row>
    <row r="32" spans="1:14" ht="15" customHeight="1">
      <c r="A32" s="131"/>
      <c r="B32" s="128" t="s">
        <v>152</v>
      </c>
      <c r="C32" s="95">
        <f>SUM(C28:C31)</f>
        <v>0</v>
      </c>
      <c r="D32" s="95">
        <f t="shared" ref="D32:F32" si="0">SUM(D28:D31)</f>
        <v>0</v>
      </c>
      <c r="E32" s="95">
        <f t="shared" si="0"/>
        <v>0</v>
      </c>
      <c r="F32" s="95">
        <f t="shared" si="0"/>
        <v>0</v>
      </c>
      <c r="G32" s="82"/>
      <c r="H32" s="82"/>
      <c r="I32" s="82"/>
      <c r="J32" s="82"/>
      <c r="K32" s="82"/>
      <c r="L32" s="82"/>
      <c r="M32" s="82"/>
      <c r="N32" s="88"/>
    </row>
    <row r="33" spans="1:14">
      <c r="A33" s="80" t="s">
        <v>150</v>
      </c>
      <c r="B33" s="89" t="s">
        <v>95</v>
      </c>
      <c r="C33" s="90"/>
      <c r="D33" s="90"/>
      <c r="E33" s="91"/>
      <c r="F33" s="90"/>
      <c r="G33" s="82"/>
      <c r="H33" s="82"/>
      <c r="I33" s="82"/>
      <c r="J33" s="82"/>
      <c r="K33" s="82"/>
      <c r="L33" s="82"/>
      <c r="M33" s="82"/>
      <c r="N33" s="88"/>
    </row>
    <row r="34" spans="1:14">
      <c r="A34" s="131"/>
      <c r="B34" s="128" t="s">
        <v>151</v>
      </c>
      <c r="C34" s="95">
        <f>SUM(C33)</f>
        <v>0</v>
      </c>
      <c r="D34" s="95">
        <f t="shared" ref="D34:F34" si="1">SUM(D33)</f>
        <v>0</v>
      </c>
      <c r="E34" s="95">
        <f t="shared" si="1"/>
        <v>0</v>
      </c>
      <c r="F34" s="95">
        <f t="shared" si="1"/>
        <v>0</v>
      </c>
      <c r="G34" s="82"/>
      <c r="H34" s="82"/>
      <c r="I34" s="82"/>
      <c r="J34" s="82"/>
      <c r="K34" s="82"/>
      <c r="L34" s="82"/>
      <c r="M34" s="82"/>
      <c r="N34" s="88"/>
    </row>
    <row r="35" spans="1:14">
      <c r="A35" s="123" t="s">
        <v>362</v>
      </c>
      <c r="B35" s="143" t="s">
        <v>191</v>
      </c>
      <c r="C35" s="144"/>
      <c r="D35" s="144"/>
      <c r="E35" s="91"/>
      <c r="F35" s="144"/>
      <c r="G35" s="82"/>
      <c r="H35" s="82"/>
      <c r="I35" s="82"/>
      <c r="J35" s="82"/>
      <c r="K35" s="82"/>
      <c r="L35" s="82"/>
      <c r="M35" s="82"/>
      <c r="N35" s="88"/>
    </row>
    <row r="36" spans="1:14">
      <c r="A36" s="123" t="s">
        <v>343</v>
      </c>
      <c r="B36" s="143" t="s">
        <v>344</v>
      </c>
      <c r="C36" s="144"/>
      <c r="D36" s="144"/>
      <c r="E36" s="91"/>
      <c r="F36" s="144"/>
      <c r="G36" s="82"/>
      <c r="H36" s="82"/>
      <c r="I36" s="82"/>
      <c r="J36" s="82"/>
      <c r="K36" s="82"/>
      <c r="L36" s="82"/>
      <c r="M36" s="82"/>
      <c r="N36" s="88"/>
    </row>
    <row r="37" spans="1:14">
      <c r="A37" s="123" t="s">
        <v>361</v>
      </c>
      <c r="B37" s="143" t="s">
        <v>192</v>
      </c>
      <c r="C37" s="144"/>
      <c r="D37" s="144"/>
      <c r="E37" s="91"/>
      <c r="F37" s="144"/>
      <c r="G37" s="82"/>
      <c r="H37" s="82"/>
      <c r="I37" s="82"/>
      <c r="J37" s="82"/>
      <c r="K37" s="82"/>
      <c r="L37" s="82"/>
      <c r="M37" s="82"/>
      <c r="N37" s="88"/>
    </row>
    <row r="38" spans="1:14" ht="15" customHeight="1">
      <c r="A38" s="131"/>
      <c r="B38" s="128" t="s">
        <v>441</v>
      </c>
      <c r="C38" s="95">
        <f>SUM(C35:C37)</f>
        <v>0</v>
      </c>
      <c r="D38" s="95">
        <f t="shared" ref="D38:F38" si="2">SUM(D35:D37)</f>
        <v>0</v>
      </c>
      <c r="E38" s="95">
        <f t="shared" si="2"/>
        <v>0</v>
      </c>
      <c r="F38" s="95">
        <f t="shared" si="2"/>
        <v>0</v>
      </c>
      <c r="G38" s="82"/>
      <c r="H38" s="82"/>
      <c r="I38" s="82"/>
      <c r="J38" s="82"/>
      <c r="K38" s="82"/>
      <c r="L38" s="82"/>
      <c r="M38" s="82"/>
      <c r="N38" s="88"/>
    </row>
    <row r="39" spans="1:14">
      <c r="A39" s="79" t="s">
        <v>168</v>
      </c>
      <c r="B39" s="89" t="s">
        <v>198</v>
      </c>
      <c r="C39" s="90"/>
      <c r="D39" s="90"/>
      <c r="E39" s="91"/>
      <c r="F39" s="90"/>
      <c r="G39" s="82"/>
      <c r="H39" s="82"/>
      <c r="I39" s="82"/>
      <c r="J39" s="82"/>
      <c r="K39" s="82"/>
      <c r="L39" s="82"/>
      <c r="M39" s="82"/>
      <c r="N39" s="88"/>
    </row>
    <row r="40" spans="1:14">
      <c r="A40" s="133" t="s">
        <v>169</v>
      </c>
      <c r="B40" s="89" t="s">
        <v>199</v>
      </c>
      <c r="C40" s="90"/>
      <c r="D40" s="90"/>
      <c r="E40" s="91"/>
      <c r="F40" s="90"/>
      <c r="G40" s="82"/>
      <c r="H40" s="82"/>
      <c r="I40" s="82"/>
      <c r="J40" s="82"/>
      <c r="K40" s="82"/>
      <c r="L40" s="82"/>
      <c r="M40" s="82"/>
      <c r="N40" s="88"/>
    </row>
    <row r="41" spans="1:14" ht="15" customHeight="1">
      <c r="A41" s="131"/>
      <c r="B41" s="129" t="s">
        <v>19</v>
      </c>
      <c r="C41" s="96">
        <f>SUM(C39:C40)</f>
        <v>0</v>
      </c>
      <c r="D41" s="96">
        <f>SUM(D39:D40)</f>
        <v>0</v>
      </c>
      <c r="E41" s="97">
        <f>SUM(E39:E40)</f>
        <v>0</v>
      </c>
      <c r="F41" s="96">
        <f>SUM(F39:F40)</f>
        <v>0</v>
      </c>
      <c r="G41" s="82"/>
      <c r="H41" s="82"/>
      <c r="I41" s="82"/>
      <c r="J41" s="82"/>
      <c r="K41" s="82"/>
      <c r="L41" s="82"/>
      <c r="M41" s="82"/>
      <c r="N41" s="88"/>
    </row>
    <row r="42" spans="1:14" ht="15" customHeight="1">
      <c r="A42" s="137"/>
      <c r="B42" s="129" t="s">
        <v>50</v>
      </c>
      <c r="C42" s="98">
        <f>C21+C27+C32+C41</f>
        <v>0</v>
      </c>
      <c r="D42" s="98">
        <f>D21+D27+D32+D41</f>
        <v>0</v>
      </c>
      <c r="E42" s="99">
        <f>E21+E27+E32+E41</f>
        <v>0</v>
      </c>
      <c r="F42" s="98">
        <f>F21+F27+F32+F41</f>
        <v>0</v>
      </c>
      <c r="G42" s="82"/>
      <c r="H42" s="82"/>
      <c r="I42" s="82"/>
      <c r="J42" s="82"/>
      <c r="K42" s="82"/>
      <c r="L42" s="82"/>
      <c r="M42" s="82"/>
      <c r="N42" s="88"/>
    </row>
    <row r="43" spans="1:14">
      <c r="B43" s="402" t="s">
        <v>14</v>
      </c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4"/>
    </row>
    <row r="44" spans="1:14">
      <c r="A44" s="80" t="s">
        <v>182</v>
      </c>
      <c r="B44" s="85" t="s">
        <v>200</v>
      </c>
      <c r="C44" s="86"/>
      <c r="D44" s="86"/>
      <c r="E44" s="86"/>
      <c r="F44" s="86"/>
      <c r="G44" s="122" t="s">
        <v>187</v>
      </c>
      <c r="H44" s="122" t="s">
        <v>187</v>
      </c>
      <c r="I44" s="122" t="s">
        <v>187</v>
      </c>
      <c r="J44" s="122" t="s">
        <v>187</v>
      </c>
      <c r="K44" s="122" t="s">
        <v>187</v>
      </c>
      <c r="L44" s="122" t="s">
        <v>187</v>
      </c>
      <c r="M44" s="122" t="s">
        <v>187</v>
      </c>
      <c r="N44" s="122" t="s">
        <v>187</v>
      </c>
    </row>
    <row r="45" spans="1:14">
      <c r="A45" s="80" t="s">
        <v>161</v>
      </c>
      <c r="B45" s="143" t="s">
        <v>58</v>
      </c>
      <c r="C45" s="90"/>
      <c r="D45" s="90"/>
      <c r="E45" s="90"/>
      <c r="F45" s="90"/>
      <c r="G45" s="122" t="s">
        <v>187</v>
      </c>
      <c r="H45" s="122" t="s">
        <v>187</v>
      </c>
      <c r="I45" s="122" t="s">
        <v>187</v>
      </c>
      <c r="J45" s="122" t="s">
        <v>187</v>
      </c>
      <c r="K45" s="122" t="s">
        <v>187</v>
      </c>
      <c r="L45" s="122" t="s">
        <v>187</v>
      </c>
      <c r="M45" s="122" t="s">
        <v>187</v>
      </c>
      <c r="N45" s="122" t="s">
        <v>187</v>
      </c>
    </row>
    <row r="46" spans="1:14">
      <c r="A46" s="80" t="s">
        <v>157</v>
      </c>
      <c r="B46" s="143" t="s">
        <v>59</v>
      </c>
      <c r="C46" s="90"/>
      <c r="D46" s="90"/>
      <c r="E46" s="90"/>
      <c r="F46" s="90"/>
      <c r="G46" s="122" t="s">
        <v>187</v>
      </c>
      <c r="H46" s="122" t="s">
        <v>187</v>
      </c>
      <c r="I46" s="122" t="s">
        <v>187</v>
      </c>
      <c r="J46" s="122" t="s">
        <v>187</v>
      </c>
      <c r="K46" s="122" t="s">
        <v>187</v>
      </c>
      <c r="L46" s="122" t="s">
        <v>187</v>
      </c>
      <c r="M46" s="122" t="s">
        <v>187</v>
      </c>
      <c r="N46" s="122" t="s">
        <v>187</v>
      </c>
    </row>
    <row r="47" spans="1:14">
      <c r="A47" s="80" t="s">
        <v>10</v>
      </c>
      <c r="B47" s="143" t="s">
        <v>201</v>
      </c>
      <c r="C47" s="90"/>
      <c r="D47" s="90"/>
      <c r="E47" s="90"/>
      <c r="F47" s="90"/>
      <c r="G47" s="122" t="s">
        <v>187</v>
      </c>
      <c r="H47" s="122" t="s">
        <v>187</v>
      </c>
      <c r="I47" s="122" t="s">
        <v>187</v>
      </c>
      <c r="J47" s="122" t="s">
        <v>187</v>
      </c>
      <c r="K47" s="122" t="s">
        <v>187</v>
      </c>
      <c r="L47" s="122" t="s">
        <v>187</v>
      </c>
      <c r="M47" s="122" t="s">
        <v>187</v>
      </c>
      <c r="N47" s="122" t="s">
        <v>187</v>
      </c>
    </row>
    <row r="48" spans="1:14">
      <c r="A48" s="80" t="s">
        <v>158</v>
      </c>
      <c r="B48" s="143" t="s">
        <v>202</v>
      </c>
      <c r="C48" s="90"/>
      <c r="D48" s="90"/>
      <c r="E48" s="90"/>
      <c r="F48" s="90"/>
      <c r="G48" s="122" t="s">
        <v>187</v>
      </c>
      <c r="H48" s="122" t="s">
        <v>187</v>
      </c>
      <c r="I48" s="122" t="s">
        <v>187</v>
      </c>
      <c r="J48" s="122" t="s">
        <v>187</v>
      </c>
      <c r="K48" s="122" t="s">
        <v>187</v>
      </c>
      <c r="L48" s="122" t="s">
        <v>187</v>
      </c>
      <c r="M48" s="122" t="s">
        <v>187</v>
      </c>
      <c r="N48" s="122" t="s">
        <v>187</v>
      </c>
    </row>
    <row r="49" spans="1:14">
      <c r="A49" s="80" t="s">
        <v>155</v>
      </c>
      <c r="B49" s="143" t="s">
        <v>203</v>
      </c>
      <c r="C49" s="90"/>
      <c r="D49" s="90"/>
      <c r="E49" s="90"/>
      <c r="F49" s="90"/>
      <c r="G49" s="122" t="s">
        <v>187</v>
      </c>
      <c r="H49" s="122" t="s">
        <v>187</v>
      </c>
      <c r="I49" s="122" t="s">
        <v>187</v>
      </c>
      <c r="J49" s="122" t="s">
        <v>187</v>
      </c>
      <c r="K49" s="122" t="s">
        <v>187</v>
      </c>
      <c r="L49" s="122" t="s">
        <v>187</v>
      </c>
      <c r="M49" s="122" t="s">
        <v>187</v>
      </c>
      <c r="N49" s="122" t="s">
        <v>187</v>
      </c>
    </row>
    <row r="50" spans="1:14">
      <c r="A50" s="80" t="s">
        <v>156</v>
      </c>
      <c r="B50" s="143" t="s">
        <v>204</v>
      </c>
      <c r="C50" s="90"/>
      <c r="D50" s="90"/>
      <c r="E50" s="90"/>
      <c r="F50" s="90"/>
      <c r="G50" s="122" t="s">
        <v>187</v>
      </c>
      <c r="H50" s="122" t="s">
        <v>187</v>
      </c>
      <c r="I50" s="122" t="s">
        <v>187</v>
      </c>
      <c r="J50" s="122" t="s">
        <v>187</v>
      </c>
      <c r="K50" s="122" t="s">
        <v>187</v>
      </c>
      <c r="L50" s="122" t="s">
        <v>187</v>
      </c>
      <c r="M50" s="122" t="s">
        <v>187</v>
      </c>
      <c r="N50" s="122" t="s">
        <v>187</v>
      </c>
    </row>
    <row r="51" spans="1:14">
      <c r="A51" s="80" t="s">
        <v>160</v>
      </c>
      <c r="B51" s="143" t="s">
        <v>205</v>
      </c>
      <c r="C51" s="90"/>
      <c r="D51" s="90"/>
      <c r="E51" s="90"/>
      <c r="F51" s="90"/>
      <c r="G51" s="122" t="s">
        <v>187</v>
      </c>
      <c r="H51" s="122" t="s">
        <v>187</v>
      </c>
      <c r="I51" s="122" t="s">
        <v>187</v>
      </c>
      <c r="J51" s="122" t="s">
        <v>187</v>
      </c>
      <c r="K51" s="122" t="s">
        <v>187</v>
      </c>
      <c r="L51" s="122" t="s">
        <v>187</v>
      </c>
      <c r="M51" s="122" t="s">
        <v>187</v>
      </c>
      <c r="N51" s="122" t="s">
        <v>187</v>
      </c>
    </row>
    <row r="52" spans="1:14">
      <c r="A52" s="80" t="s">
        <v>162</v>
      </c>
      <c r="B52" s="143" t="s">
        <v>206</v>
      </c>
      <c r="C52" s="90"/>
      <c r="D52" s="90"/>
      <c r="E52" s="90"/>
      <c r="F52" s="90"/>
      <c r="G52" s="122" t="s">
        <v>187</v>
      </c>
      <c r="H52" s="122" t="s">
        <v>187</v>
      </c>
      <c r="I52" s="122" t="s">
        <v>187</v>
      </c>
      <c r="J52" s="122" t="s">
        <v>187</v>
      </c>
      <c r="K52" s="122" t="s">
        <v>187</v>
      </c>
      <c r="L52" s="122" t="s">
        <v>187</v>
      </c>
      <c r="M52" s="122" t="s">
        <v>187</v>
      </c>
      <c r="N52" s="122" t="s">
        <v>187</v>
      </c>
    </row>
    <row r="53" spans="1:14" ht="15" customHeight="1">
      <c r="A53" s="130"/>
      <c r="B53" s="125" t="s">
        <v>15</v>
      </c>
      <c r="C53" s="95">
        <f>SUM(C44:C52)</f>
        <v>0</v>
      </c>
      <c r="D53" s="95">
        <f>SUM(D44:D52)</f>
        <v>0</v>
      </c>
      <c r="E53" s="95">
        <f>SUM(E44:E52)</f>
        <v>0</v>
      </c>
      <c r="F53" s="95">
        <f>SUM(F44:F52)</f>
        <v>0</v>
      </c>
      <c r="G53" s="95"/>
      <c r="H53" s="95"/>
      <c r="I53" s="95"/>
      <c r="J53" s="95"/>
      <c r="K53" s="95"/>
      <c r="L53" s="95"/>
      <c r="M53" s="95"/>
      <c r="N53" s="95"/>
    </row>
    <row r="54" spans="1:14">
      <c r="A54" s="80" t="s">
        <v>163</v>
      </c>
      <c r="B54" s="143" t="s">
        <v>99</v>
      </c>
      <c r="C54" s="90"/>
      <c r="D54" s="90"/>
      <c r="E54" s="90"/>
      <c r="F54" s="90"/>
      <c r="G54" s="122" t="s">
        <v>187</v>
      </c>
      <c r="H54" s="122" t="s">
        <v>187</v>
      </c>
      <c r="I54" s="122" t="s">
        <v>187</v>
      </c>
      <c r="J54" s="122" t="s">
        <v>187</v>
      </c>
      <c r="K54" s="122" t="s">
        <v>187</v>
      </c>
      <c r="L54" s="122" t="s">
        <v>187</v>
      </c>
      <c r="M54" s="122" t="s">
        <v>187</v>
      </c>
      <c r="N54" s="122" t="s">
        <v>187</v>
      </c>
    </row>
    <row r="55" spans="1:14">
      <c r="A55" s="79" t="s">
        <v>17</v>
      </c>
      <c r="B55" s="143" t="s">
        <v>100</v>
      </c>
      <c r="C55" s="90"/>
      <c r="D55" s="90"/>
      <c r="E55" s="90"/>
      <c r="F55" s="90"/>
      <c r="G55" s="122" t="s">
        <v>187</v>
      </c>
      <c r="H55" s="122" t="s">
        <v>187</v>
      </c>
      <c r="I55" s="122" t="s">
        <v>187</v>
      </c>
      <c r="J55" s="122" t="s">
        <v>187</v>
      </c>
      <c r="K55" s="122" t="s">
        <v>187</v>
      </c>
      <c r="L55" s="122" t="s">
        <v>187</v>
      </c>
      <c r="M55" s="122" t="s">
        <v>187</v>
      </c>
      <c r="N55" s="122" t="s">
        <v>187</v>
      </c>
    </row>
    <row r="56" spans="1:14">
      <c r="A56" s="80" t="s">
        <v>159</v>
      </c>
      <c r="B56" s="143" t="s">
        <v>104</v>
      </c>
      <c r="C56" s="90"/>
      <c r="D56" s="90"/>
      <c r="E56" s="90"/>
      <c r="F56" s="90"/>
      <c r="G56" s="122" t="s">
        <v>187</v>
      </c>
      <c r="H56" s="122" t="s">
        <v>187</v>
      </c>
      <c r="I56" s="122" t="s">
        <v>187</v>
      </c>
      <c r="J56" s="122" t="s">
        <v>187</v>
      </c>
      <c r="K56" s="122" t="s">
        <v>187</v>
      </c>
      <c r="L56" s="122" t="s">
        <v>187</v>
      </c>
      <c r="M56" s="122" t="s">
        <v>187</v>
      </c>
      <c r="N56" s="122" t="s">
        <v>187</v>
      </c>
    </row>
    <row r="57" spans="1:14">
      <c r="A57" s="133" t="s">
        <v>165</v>
      </c>
      <c r="B57" s="135" t="s">
        <v>207</v>
      </c>
      <c r="C57" s="90"/>
      <c r="D57" s="90"/>
      <c r="E57" s="90"/>
      <c r="F57" s="90"/>
      <c r="G57" s="122" t="s">
        <v>187</v>
      </c>
      <c r="H57" s="122" t="s">
        <v>187</v>
      </c>
      <c r="I57" s="122" t="s">
        <v>187</v>
      </c>
      <c r="J57" s="122" t="s">
        <v>187</v>
      </c>
      <c r="K57" s="122" t="s">
        <v>187</v>
      </c>
      <c r="L57" s="122" t="s">
        <v>187</v>
      </c>
      <c r="M57" s="122" t="s">
        <v>187</v>
      </c>
      <c r="N57" s="122" t="s">
        <v>187</v>
      </c>
    </row>
    <row r="58" spans="1:14">
      <c r="A58" s="137"/>
      <c r="B58" s="126" t="s">
        <v>16</v>
      </c>
      <c r="C58" s="134">
        <f>SUM(C54:C57)</f>
        <v>0</v>
      </c>
      <c r="D58" s="100">
        <f>SUM(D54:D57)</f>
        <v>0</v>
      </c>
      <c r="E58" s="100">
        <f>SUM(E54:E57)</f>
        <v>0</v>
      </c>
      <c r="F58" s="100">
        <f>SUM(F54:F57)</f>
        <v>0</v>
      </c>
      <c r="G58" s="100"/>
      <c r="H58" s="100"/>
      <c r="I58" s="100"/>
      <c r="J58" s="100"/>
      <c r="K58" s="100"/>
      <c r="L58" s="100"/>
      <c r="M58" s="100"/>
      <c r="N58" s="100"/>
    </row>
    <row r="59" spans="1:14">
      <c r="A59" s="136" t="s">
        <v>164</v>
      </c>
      <c r="B59" s="138" t="s">
        <v>208</v>
      </c>
      <c r="C59" s="90"/>
      <c r="D59" s="90"/>
      <c r="E59" s="90"/>
      <c r="F59" s="90"/>
      <c r="G59" s="122" t="s">
        <v>187</v>
      </c>
      <c r="H59" s="122" t="s">
        <v>187</v>
      </c>
      <c r="I59" s="122" t="s">
        <v>187</v>
      </c>
      <c r="J59" s="122" t="s">
        <v>187</v>
      </c>
      <c r="K59" s="122" t="s">
        <v>187</v>
      </c>
      <c r="L59" s="122" t="s">
        <v>187</v>
      </c>
      <c r="M59" s="122" t="s">
        <v>187</v>
      </c>
      <c r="N59" s="122" t="s">
        <v>187</v>
      </c>
    </row>
    <row r="60" spans="1:14">
      <c r="A60" s="137"/>
      <c r="B60" s="126" t="s">
        <v>167</v>
      </c>
      <c r="C60" s="134">
        <f>SUM(C59:C59)</f>
        <v>0</v>
      </c>
      <c r="D60" s="100">
        <f>SUM(D59:D59)</f>
        <v>0</v>
      </c>
      <c r="E60" s="100">
        <f>SUM(E59:E59)</f>
        <v>0</v>
      </c>
      <c r="F60" s="100">
        <f>SUM(F59:F59)</f>
        <v>0</v>
      </c>
      <c r="G60" s="100"/>
      <c r="H60" s="100"/>
      <c r="I60" s="100"/>
      <c r="J60" s="100"/>
      <c r="K60" s="100"/>
      <c r="L60" s="100"/>
      <c r="M60" s="100"/>
      <c r="N60" s="100"/>
    </row>
    <row r="61" spans="1:14">
      <c r="A61" s="79" t="s">
        <v>464</v>
      </c>
      <c r="B61" s="138" t="s">
        <v>363</v>
      </c>
      <c r="C61" s="90"/>
      <c r="D61" s="90"/>
      <c r="E61" s="90"/>
      <c r="F61" s="90"/>
      <c r="G61" s="122" t="s">
        <v>187</v>
      </c>
      <c r="H61" s="122" t="s">
        <v>187</v>
      </c>
      <c r="I61" s="122" t="s">
        <v>187</v>
      </c>
      <c r="J61" s="122" t="s">
        <v>187</v>
      </c>
      <c r="K61" s="122" t="s">
        <v>187</v>
      </c>
      <c r="L61" s="122" t="s">
        <v>187</v>
      </c>
      <c r="M61" s="122" t="s">
        <v>187</v>
      </c>
      <c r="N61" s="122" t="s">
        <v>187</v>
      </c>
    </row>
    <row r="62" spans="1:14">
      <c r="A62" s="137"/>
      <c r="B62" s="126" t="s">
        <v>166</v>
      </c>
      <c r="C62" s="134">
        <f>SUM(C61:C61)</f>
        <v>0</v>
      </c>
      <c r="D62" s="100">
        <f>SUM(D61:D61)</f>
        <v>0</v>
      </c>
      <c r="E62" s="100">
        <f>SUM(E61:E61)</f>
        <v>0</v>
      </c>
      <c r="F62" s="100">
        <f>SUM(F61:F61)</f>
        <v>0</v>
      </c>
      <c r="G62" s="100"/>
      <c r="H62" s="100"/>
      <c r="I62" s="100"/>
      <c r="J62" s="100"/>
      <c r="K62" s="100"/>
      <c r="L62" s="100"/>
      <c r="M62" s="100"/>
      <c r="N62" s="100"/>
    </row>
    <row r="63" spans="1:14">
      <c r="B63" s="389" t="s">
        <v>18</v>
      </c>
      <c r="C63" s="390"/>
      <c r="D63" s="390"/>
      <c r="E63" s="390"/>
      <c r="F63" s="390"/>
      <c r="G63" s="161"/>
      <c r="H63" s="161"/>
      <c r="I63" s="161"/>
      <c r="J63" s="161"/>
      <c r="K63" s="161"/>
      <c r="L63" s="161"/>
      <c r="M63" s="161"/>
      <c r="N63" s="161"/>
    </row>
    <row r="64" spans="1:14">
      <c r="A64" s="79" t="s">
        <v>297</v>
      </c>
      <c r="B64" s="89" t="s">
        <v>209</v>
      </c>
      <c r="C64" s="90"/>
      <c r="D64" s="90"/>
      <c r="E64" s="90"/>
      <c r="F64" s="90"/>
      <c r="G64" s="122" t="s">
        <v>187</v>
      </c>
      <c r="H64" s="122" t="s">
        <v>187</v>
      </c>
      <c r="I64" s="122" t="s">
        <v>187</v>
      </c>
      <c r="J64" s="122" t="s">
        <v>187</v>
      </c>
      <c r="K64" s="122" t="s">
        <v>187</v>
      </c>
      <c r="L64" s="122" t="s">
        <v>187</v>
      </c>
      <c r="M64" s="122" t="s">
        <v>187</v>
      </c>
      <c r="N64" s="122" t="s">
        <v>187</v>
      </c>
    </row>
    <row r="65" spans="1:14">
      <c r="A65" s="79" t="s">
        <v>296</v>
      </c>
      <c r="B65" s="89" t="s">
        <v>210</v>
      </c>
      <c r="C65" s="90"/>
      <c r="D65" s="90"/>
      <c r="E65" s="90"/>
      <c r="F65" s="90"/>
      <c r="G65" s="122" t="s">
        <v>187</v>
      </c>
      <c r="H65" s="122" t="s">
        <v>187</v>
      </c>
      <c r="I65" s="122" t="s">
        <v>187</v>
      </c>
      <c r="J65" s="122" t="s">
        <v>187</v>
      </c>
      <c r="K65" s="122" t="s">
        <v>187</v>
      </c>
      <c r="L65" s="122" t="s">
        <v>187</v>
      </c>
      <c r="M65" s="122" t="s">
        <v>187</v>
      </c>
      <c r="N65" s="122" t="s">
        <v>187</v>
      </c>
    </row>
    <row r="66" spans="1:14">
      <c r="A66" s="79" t="s">
        <v>337</v>
      </c>
      <c r="B66" s="143" t="s">
        <v>340</v>
      </c>
      <c r="C66" s="144"/>
      <c r="D66" s="144"/>
      <c r="E66" s="144"/>
      <c r="F66" s="144"/>
      <c r="G66" s="122" t="s">
        <v>187</v>
      </c>
      <c r="H66" s="122" t="s">
        <v>187</v>
      </c>
      <c r="I66" s="122" t="s">
        <v>187</v>
      </c>
      <c r="J66" s="122" t="s">
        <v>187</v>
      </c>
      <c r="K66" s="122" t="s">
        <v>187</v>
      </c>
      <c r="L66" s="122" t="s">
        <v>187</v>
      </c>
      <c r="M66" s="122" t="s">
        <v>187</v>
      </c>
      <c r="N66" s="122" t="s">
        <v>187</v>
      </c>
    </row>
    <row r="67" spans="1:14">
      <c r="A67" s="79" t="s">
        <v>342</v>
      </c>
      <c r="B67" s="143" t="s">
        <v>341</v>
      </c>
      <c r="C67" s="144"/>
      <c r="D67" s="144"/>
      <c r="E67" s="144"/>
      <c r="F67" s="144"/>
      <c r="G67" s="122" t="s">
        <v>187</v>
      </c>
      <c r="H67" s="122" t="s">
        <v>187</v>
      </c>
      <c r="I67" s="122" t="s">
        <v>187</v>
      </c>
      <c r="J67" s="122" t="s">
        <v>187</v>
      </c>
      <c r="K67" s="122" t="s">
        <v>187</v>
      </c>
      <c r="L67" s="122" t="s">
        <v>187</v>
      </c>
      <c r="M67" s="122" t="s">
        <v>187</v>
      </c>
      <c r="N67" s="122" t="s">
        <v>187</v>
      </c>
    </row>
    <row r="68" spans="1:14">
      <c r="A68" s="79" t="s">
        <v>298</v>
      </c>
      <c r="B68" s="143" t="s">
        <v>338</v>
      </c>
      <c r="C68" s="144"/>
      <c r="D68" s="144"/>
      <c r="E68" s="144"/>
      <c r="F68" s="144"/>
      <c r="G68" s="122" t="s">
        <v>187</v>
      </c>
      <c r="H68" s="122" t="s">
        <v>187</v>
      </c>
      <c r="I68" s="122" t="s">
        <v>187</v>
      </c>
      <c r="J68" s="122" t="s">
        <v>187</v>
      </c>
      <c r="K68" s="122" t="s">
        <v>187</v>
      </c>
      <c r="L68" s="122" t="s">
        <v>187</v>
      </c>
      <c r="M68" s="122" t="s">
        <v>187</v>
      </c>
      <c r="N68" s="122" t="s">
        <v>187</v>
      </c>
    </row>
    <row r="69" spans="1:14">
      <c r="A69" s="79" t="s">
        <v>339</v>
      </c>
      <c r="B69" s="143" t="s">
        <v>448</v>
      </c>
      <c r="C69" s="144"/>
      <c r="D69" s="144"/>
      <c r="E69" s="144"/>
      <c r="F69" s="144"/>
      <c r="G69" s="122" t="s">
        <v>187</v>
      </c>
      <c r="H69" s="122" t="s">
        <v>187</v>
      </c>
      <c r="I69" s="122" t="s">
        <v>187</v>
      </c>
      <c r="J69" s="122" t="s">
        <v>187</v>
      </c>
      <c r="K69" s="122" t="s">
        <v>187</v>
      </c>
      <c r="L69" s="122" t="s">
        <v>187</v>
      </c>
      <c r="M69" s="122" t="s">
        <v>187</v>
      </c>
      <c r="N69" s="122" t="s">
        <v>187</v>
      </c>
    </row>
    <row r="70" spans="1:14">
      <c r="A70" s="139" t="s">
        <v>369</v>
      </c>
      <c r="B70" s="180" t="s">
        <v>368</v>
      </c>
      <c r="C70" s="144"/>
      <c r="D70" s="144"/>
      <c r="E70" s="144"/>
      <c r="F70" s="144"/>
      <c r="G70" s="122" t="s">
        <v>187</v>
      </c>
      <c r="H70" s="122" t="s">
        <v>187</v>
      </c>
      <c r="I70" s="122" t="s">
        <v>187</v>
      </c>
      <c r="J70" s="122" t="s">
        <v>187</v>
      </c>
      <c r="K70" s="122" t="s">
        <v>187</v>
      </c>
      <c r="L70" s="122" t="s">
        <v>187</v>
      </c>
      <c r="M70" s="122" t="s">
        <v>187</v>
      </c>
      <c r="N70" s="122" t="s">
        <v>187</v>
      </c>
    </row>
    <row r="71" spans="1:14">
      <c r="A71" s="139" t="s">
        <v>300</v>
      </c>
      <c r="B71" s="180" t="s">
        <v>252</v>
      </c>
      <c r="C71" s="90"/>
      <c r="D71" s="90"/>
      <c r="E71" s="90"/>
      <c r="F71" s="90"/>
      <c r="G71" s="122" t="s">
        <v>187</v>
      </c>
      <c r="H71" s="122" t="s">
        <v>187</v>
      </c>
      <c r="I71" s="122" t="s">
        <v>187</v>
      </c>
      <c r="J71" s="122" t="s">
        <v>187</v>
      </c>
      <c r="K71" s="122" t="s">
        <v>187</v>
      </c>
      <c r="L71" s="122" t="s">
        <v>187</v>
      </c>
      <c r="M71" s="122" t="s">
        <v>187</v>
      </c>
      <c r="N71" s="122" t="s">
        <v>187</v>
      </c>
    </row>
    <row r="72" spans="1:14">
      <c r="A72" s="79" t="s">
        <v>449</v>
      </c>
      <c r="B72" s="143" t="s">
        <v>211</v>
      </c>
      <c r="C72" s="90"/>
      <c r="D72" s="90"/>
      <c r="E72" s="90"/>
      <c r="F72" s="90"/>
      <c r="G72" s="122" t="s">
        <v>187</v>
      </c>
      <c r="H72" s="122" t="s">
        <v>187</v>
      </c>
      <c r="I72" s="122" t="s">
        <v>187</v>
      </c>
      <c r="J72" s="122" t="s">
        <v>187</v>
      </c>
      <c r="K72" s="122" t="s">
        <v>187</v>
      </c>
      <c r="L72" s="122" t="s">
        <v>187</v>
      </c>
      <c r="M72" s="122" t="s">
        <v>187</v>
      </c>
      <c r="N72" s="122" t="s">
        <v>187</v>
      </c>
    </row>
    <row r="73" spans="1:14">
      <c r="A73" s="79" t="s">
        <v>450</v>
      </c>
      <c r="B73" s="143" t="s">
        <v>452</v>
      </c>
      <c r="C73" s="144"/>
      <c r="D73" s="144"/>
      <c r="E73" s="144"/>
      <c r="F73" s="144"/>
      <c r="G73" s="122" t="s">
        <v>187</v>
      </c>
      <c r="H73" s="122" t="s">
        <v>187</v>
      </c>
      <c r="I73" s="122" t="s">
        <v>187</v>
      </c>
      <c r="J73" s="122" t="s">
        <v>187</v>
      </c>
      <c r="K73" s="122" t="s">
        <v>187</v>
      </c>
      <c r="L73" s="122" t="s">
        <v>187</v>
      </c>
      <c r="M73" s="122" t="s">
        <v>187</v>
      </c>
      <c r="N73" s="122" t="s">
        <v>187</v>
      </c>
    </row>
    <row r="74" spans="1:14">
      <c r="A74" s="79" t="s">
        <v>451</v>
      </c>
      <c r="B74" s="143" t="s">
        <v>453</v>
      </c>
      <c r="C74" s="144"/>
      <c r="D74" s="144"/>
      <c r="E74" s="144"/>
      <c r="F74" s="144"/>
      <c r="G74" s="122" t="s">
        <v>187</v>
      </c>
      <c r="H74" s="122" t="s">
        <v>187</v>
      </c>
      <c r="I74" s="122" t="s">
        <v>187</v>
      </c>
      <c r="J74" s="122" t="s">
        <v>187</v>
      </c>
      <c r="K74" s="122" t="s">
        <v>187</v>
      </c>
      <c r="L74" s="122" t="s">
        <v>187</v>
      </c>
      <c r="M74" s="122" t="s">
        <v>187</v>
      </c>
      <c r="N74" s="122" t="s">
        <v>187</v>
      </c>
    </row>
    <row r="75" spans="1:14">
      <c r="A75" s="139" t="s">
        <v>370</v>
      </c>
      <c r="B75" s="180" t="s">
        <v>371</v>
      </c>
      <c r="C75" s="144"/>
      <c r="D75" s="144"/>
      <c r="E75" s="144"/>
      <c r="F75" s="144"/>
      <c r="G75" s="122" t="s">
        <v>187</v>
      </c>
      <c r="H75" s="122" t="s">
        <v>187</v>
      </c>
      <c r="I75" s="122" t="s">
        <v>187</v>
      </c>
      <c r="J75" s="122" t="s">
        <v>187</v>
      </c>
      <c r="K75" s="122" t="s">
        <v>187</v>
      </c>
      <c r="L75" s="122" t="s">
        <v>187</v>
      </c>
      <c r="M75" s="122" t="s">
        <v>187</v>
      </c>
      <c r="N75" s="122" t="s">
        <v>187</v>
      </c>
    </row>
    <row r="76" spans="1:14">
      <c r="A76" s="139" t="s">
        <v>301</v>
      </c>
      <c r="B76" s="180" t="s">
        <v>253</v>
      </c>
      <c r="C76" s="90"/>
      <c r="D76" s="90"/>
      <c r="E76" s="90"/>
      <c r="F76" s="90"/>
      <c r="G76" s="122" t="s">
        <v>187</v>
      </c>
      <c r="H76" s="122" t="s">
        <v>187</v>
      </c>
      <c r="I76" s="122" t="s">
        <v>187</v>
      </c>
      <c r="J76" s="122" t="s">
        <v>187</v>
      </c>
      <c r="K76" s="122" t="s">
        <v>187</v>
      </c>
      <c r="L76" s="122" t="s">
        <v>187</v>
      </c>
      <c r="M76" s="122" t="s">
        <v>187</v>
      </c>
      <c r="N76" s="122" t="s">
        <v>187</v>
      </c>
    </row>
    <row r="77" spans="1:14">
      <c r="A77" s="79" t="s">
        <v>302</v>
      </c>
      <c r="B77" s="143" t="s">
        <v>212</v>
      </c>
      <c r="C77" s="90"/>
      <c r="D77" s="90"/>
      <c r="E77" s="90"/>
      <c r="F77" s="90"/>
      <c r="G77" s="122" t="s">
        <v>187</v>
      </c>
      <c r="H77" s="122" t="s">
        <v>187</v>
      </c>
      <c r="I77" s="122" t="s">
        <v>187</v>
      </c>
      <c r="J77" s="122" t="s">
        <v>187</v>
      </c>
      <c r="K77" s="122" t="s">
        <v>187</v>
      </c>
      <c r="L77" s="122" t="s">
        <v>187</v>
      </c>
      <c r="M77" s="122" t="s">
        <v>187</v>
      </c>
      <c r="N77" s="122" t="s">
        <v>187</v>
      </c>
    </row>
    <row r="78" spans="1:14">
      <c r="A78" s="141" t="s">
        <v>299</v>
      </c>
      <c r="B78" s="181" t="s">
        <v>254</v>
      </c>
      <c r="C78" s="90"/>
      <c r="D78" s="90"/>
      <c r="E78" s="90"/>
      <c r="F78" s="90"/>
      <c r="G78" s="122" t="s">
        <v>187</v>
      </c>
      <c r="H78" s="122" t="s">
        <v>187</v>
      </c>
      <c r="I78" s="122" t="s">
        <v>187</v>
      </c>
      <c r="J78" s="122" t="s">
        <v>187</v>
      </c>
      <c r="K78" s="122" t="s">
        <v>187</v>
      </c>
      <c r="L78" s="122" t="s">
        <v>187</v>
      </c>
      <c r="M78" s="122" t="s">
        <v>187</v>
      </c>
      <c r="N78" s="122" t="s">
        <v>187</v>
      </c>
    </row>
    <row r="79" spans="1:14">
      <c r="A79" s="137"/>
      <c r="B79" s="126" t="s">
        <v>171</v>
      </c>
      <c r="C79" s="134">
        <f>SUM(C64:C78)</f>
        <v>0</v>
      </c>
      <c r="D79" s="100">
        <f>SUM(D64:D78)</f>
        <v>0</v>
      </c>
      <c r="E79" s="100">
        <f>SUM(E64:E78)</f>
        <v>0</v>
      </c>
      <c r="F79" s="100">
        <f>SUM(F64:F78)</f>
        <v>0</v>
      </c>
      <c r="G79" s="100"/>
      <c r="H79" s="100"/>
      <c r="I79" s="100"/>
      <c r="J79" s="100"/>
      <c r="K79" s="100"/>
      <c r="L79" s="100"/>
      <c r="M79" s="100"/>
      <c r="N79" s="100"/>
    </row>
    <row r="80" spans="1:14" hidden="1">
      <c r="B80" s="389" t="s">
        <v>170</v>
      </c>
      <c r="C80" s="390"/>
      <c r="D80" s="390"/>
      <c r="E80" s="390"/>
      <c r="F80" s="390"/>
      <c r="G80" s="161"/>
      <c r="H80" s="161"/>
      <c r="I80" s="161"/>
      <c r="J80" s="161"/>
      <c r="K80" s="161"/>
      <c r="L80" s="161"/>
      <c r="M80" s="161"/>
      <c r="N80" s="161"/>
    </row>
    <row r="81" spans="1:14" hidden="1">
      <c r="A81" s="79" t="s">
        <v>303</v>
      </c>
      <c r="B81" s="89" t="s">
        <v>213</v>
      </c>
      <c r="C81" s="90"/>
      <c r="D81" s="90"/>
      <c r="E81" s="90"/>
      <c r="F81" s="90"/>
      <c r="G81" s="122" t="s">
        <v>187</v>
      </c>
      <c r="H81" s="122" t="s">
        <v>187</v>
      </c>
      <c r="I81" s="122" t="s">
        <v>187</v>
      </c>
      <c r="J81" s="122" t="s">
        <v>187</v>
      </c>
      <c r="K81" s="122" t="s">
        <v>187</v>
      </c>
      <c r="L81" s="122" t="s">
        <v>187</v>
      </c>
      <c r="M81" s="122" t="s">
        <v>187</v>
      </c>
      <c r="N81" s="122" t="s">
        <v>187</v>
      </c>
    </row>
    <row r="82" spans="1:14" hidden="1">
      <c r="A82" s="139" t="s">
        <v>372</v>
      </c>
      <c r="B82" s="140" t="s">
        <v>373</v>
      </c>
      <c r="C82" s="144"/>
      <c r="D82" s="144"/>
      <c r="E82" s="144"/>
      <c r="F82" s="144"/>
      <c r="G82" s="122" t="s">
        <v>187</v>
      </c>
      <c r="H82" s="122" t="s">
        <v>187</v>
      </c>
      <c r="I82" s="122" t="s">
        <v>187</v>
      </c>
      <c r="J82" s="122" t="s">
        <v>187</v>
      </c>
      <c r="K82" s="122" t="s">
        <v>187</v>
      </c>
      <c r="L82" s="122" t="s">
        <v>187</v>
      </c>
      <c r="M82" s="122" t="s">
        <v>187</v>
      </c>
      <c r="N82" s="122" t="s">
        <v>187</v>
      </c>
    </row>
    <row r="83" spans="1:14" hidden="1">
      <c r="A83" s="139" t="s">
        <v>306</v>
      </c>
      <c r="B83" s="140" t="s">
        <v>258</v>
      </c>
      <c r="C83" s="90"/>
      <c r="D83" s="90"/>
      <c r="E83" s="90"/>
      <c r="F83" s="90"/>
      <c r="G83" s="122" t="s">
        <v>187</v>
      </c>
      <c r="H83" s="122" t="s">
        <v>187</v>
      </c>
      <c r="I83" s="122" t="s">
        <v>187</v>
      </c>
      <c r="J83" s="122" t="s">
        <v>187</v>
      </c>
      <c r="K83" s="122" t="s">
        <v>187</v>
      </c>
      <c r="L83" s="122" t="s">
        <v>187</v>
      </c>
      <c r="M83" s="122" t="s">
        <v>187</v>
      </c>
      <c r="N83" s="122" t="s">
        <v>187</v>
      </c>
    </row>
    <row r="84" spans="1:14" hidden="1">
      <c r="A84" s="139" t="s">
        <v>304</v>
      </c>
      <c r="B84" s="140" t="s">
        <v>214</v>
      </c>
      <c r="C84" s="90"/>
      <c r="D84" s="90"/>
      <c r="E84" s="90"/>
      <c r="F84" s="90"/>
      <c r="G84" s="122" t="s">
        <v>187</v>
      </c>
      <c r="H84" s="122" t="s">
        <v>187</v>
      </c>
      <c r="I84" s="122" t="s">
        <v>187</v>
      </c>
      <c r="J84" s="122" t="s">
        <v>187</v>
      </c>
      <c r="K84" s="122" t="s">
        <v>187</v>
      </c>
      <c r="L84" s="122" t="s">
        <v>187</v>
      </c>
      <c r="M84" s="122" t="s">
        <v>187</v>
      </c>
      <c r="N84" s="122" t="s">
        <v>187</v>
      </c>
    </row>
    <row r="85" spans="1:14" hidden="1">
      <c r="A85" s="139" t="s">
        <v>374</v>
      </c>
      <c r="B85" s="140" t="s">
        <v>375</v>
      </c>
      <c r="C85" s="144"/>
      <c r="D85" s="144"/>
      <c r="E85" s="144"/>
      <c r="F85" s="144"/>
      <c r="G85" s="122" t="s">
        <v>187</v>
      </c>
      <c r="H85" s="122" t="s">
        <v>187</v>
      </c>
      <c r="I85" s="122" t="s">
        <v>187</v>
      </c>
      <c r="J85" s="122" t="s">
        <v>187</v>
      </c>
      <c r="K85" s="122" t="s">
        <v>187</v>
      </c>
      <c r="L85" s="122" t="s">
        <v>187</v>
      </c>
      <c r="M85" s="122" t="s">
        <v>187</v>
      </c>
      <c r="N85" s="122" t="s">
        <v>187</v>
      </c>
    </row>
    <row r="86" spans="1:14" hidden="1">
      <c r="A86" s="139" t="s">
        <v>307</v>
      </c>
      <c r="B86" s="140" t="s">
        <v>259</v>
      </c>
      <c r="C86" s="90"/>
      <c r="D86" s="90"/>
      <c r="E86" s="90"/>
      <c r="F86" s="90"/>
      <c r="G86" s="122" t="s">
        <v>187</v>
      </c>
      <c r="H86" s="122" t="s">
        <v>187</v>
      </c>
      <c r="I86" s="122" t="s">
        <v>187</v>
      </c>
      <c r="J86" s="122" t="s">
        <v>187</v>
      </c>
      <c r="K86" s="122" t="s">
        <v>187</v>
      </c>
      <c r="L86" s="122" t="s">
        <v>187</v>
      </c>
      <c r="M86" s="122" t="s">
        <v>187</v>
      </c>
      <c r="N86" s="122" t="s">
        <v>187</v>
      </c>
    </row>
    <row r="87" spans="1:14" hidden="1">
      <c r="A87" s="139" t="s">
        <v>305</v>
      </c>
      <c r="B87" s="140" t="s">
        <v>215</v>
      </c>
      <c r="C87" s="90"/>
      <c r="D87" s="90"/>
      <c r="E87" s="90"/>
      <c r="F87" s="90"/>
      <c r="G87" s="122" t="s">
        <v>187</v>
      </c>
      <c r="H87" s="122" t="s">
        <v>187</v>
      </c>
      <c r="I87" s="122" t="s">
        <v>187</v>
      </c>
      <c r="J87" s="122" t="s">
        <v>187</v>
      </c>
      <c r="K87" s="122" t="s">
        <v>187</v>
      </c>
      <c r="L87" s="122" t="s">
        <v>187</v>
      </c>
      <c r="M87" s="122" t="s">
        <v>187</v>
      </c>
      <c r="N87" s="122" t="s">
        <v>187</v>
      </c>
    </row>
    <row r="88" spans="1:14" hidden="1">
      <c r="A88" s="141" t="s">
        <v>308</v>
      </c>
      <c r="B88" s="142" t="s">
        <v>260</v>
      </c>
      <c r="C88" s="90"/>
      <c r="D88" s="90"/>
      <c r="E88" s="90"/>
      <c r="F88" s="90"/>
      <c r="G88" s="122" t="s">
        <v>187</v>
      </c>
      <c r="H88" s="122" t="s">
        <v>187</v>
      </c>
      <c r="I88" s="122" t="s">
        <v>187</v>
      </c>
      <c r="J88" s="122" t="s">
        <v>187</v>
      </c>
      <c r="K88" s="122" t="s">
        <v>187</v>
      </c>
      <c r="L88" s="122" t="s">
        <v>187</v>
      </c>
      <c r="M88" s="122" t="s">
        <v>187</v>
      </c>
      <c r="N88" s="122" t="s">
        <v>187</v>
      </c>
    </row>
    <row r="89" spans="1:14" hidden="1">
      <c r="A89" s="137"/>
      <c r="B89" s="126" t="s">
        <v>172</v>
      </c>
      <c r="C89" s="134">
        <f>SUM(C81:C88)</f>
        <v>0</v>
      </c>
      <c r="D89" s="100">
        <f>SUM(D81:D88)</f>
        <v>0</v>
      </c>
      <c r="E89" s="100">
        <f>SUM(E81:E88)</f>
        <v>0</v>
      </c>
      <c r="F89" s="100">
        <f>SUM(F81:F88)</f>
        <v>0</v>
      </c>
      <c r="G89" s="100"/>
      <c r="H89" s="100"/>
      <c r="I89" s="100"/>
      <c r="J89" s="100"/>
      <c r="K89" s="100"/>
      <c r="L89" s="100"/>
      <c r="M89" s="100"/>
      <c r="N89" s="100"/>
    </row>
    <row r="90" spans="1:14" hidden="1">
      <c r="B90" s="389" t="s">
        <v>174</v>
      </c>
      <c r="C90" s="390"/>
      <c r="D90" s="390"/>
      <c r="E90" s="390"/>
      <c r="F90" s="390"/>
      <c r="G90" s="161"/>
      <c r="H90" s="161"/>
      <c r="I90" s="161"/>
      <c r="J90" s="161"/>
      <c r="K90" s="161"/>
      <c r="L90" s="161"/>
      <c r="M90" s="161"/>
      <c r="N90" s="161"/>
    </row>
    <row r="91" spans="1:14" hidden="1">
      <c r="A91" s="79" t="s">
        <v>309</v>
      </c>
      <c r="B91" s="89" t="s">
        <v>216</v>
      </c>
      <c r="C91" s="90"/>
      <c r="D91" s="90"/>
      <c r="E91" s="90"/>
      <c r="F91" s="90"/>
      <c r="G91" s="122" t="s">
        <v>187</v>
      </c>
      <c r="H91" s="122" t="s">
        <v>187</v>
      </c>
      <c r="I91" s="122" t="s">
        <v>187</v>
      </c>
      <c r="J91" s="122" t="s">
        <v>187</v>
      </c>
      <c r="K91" s="122" t="s">
        <v>187</v>
      </c>
      <c r="L91" s="122" t="s">
        <v>187</v>
      </c>
      <c r="M91" s="122" t="s">
        <v>187</v>
      </c>
      <c r="N91" s="122" t="s">
        <v>187</v>
      </c>
    </row>
    <row r="92" spans="1:14" hidden="1">
      <c r="A92" s="139" t="s">
        <v>376</v>
      </c>
      <c r="B92" s="140" t="s">
        <v>377</v>
      </c>
      <c r="C92" s="144"/>
      <c r="D92" s="144"/>
      <c r="E92" s="144"/>
      <c r="F92" s="144"/>
      <c r="G92" s="122" t="s">
        <v>187</v>
      </c>
      <c r="H92" s="122" t="s">
        <v>187</v>
      </c>
      <c r="I92" s="122" t="s">
        <v>187</v>
      </c>
      <c r="J92" s="122" t="s">
        <v>187</v>
      </c>
      <c r="K92" s="122" t="s">
        <v>187</v>
      </c>
      <c r="L92" s="122" t="s">
        <v>187</v>
      </c>
      <c r="M92" s="122" t="s">
        <v>187</v>
      </c>
      <c r="N92" s="122" t="s">
        <v>187</v>
      </c>
    </row>
    <row r="93" spans="1:14" hidden="1">
      <c r="A93" s="139" t="s">
        <v>312</v>
      </c>
      <c r="B93" s="140" t="s">
        <v>261</v>
      </c>
      <c r="C93" s="90"/>
      <c r="D93" s="90"/>
      <c r="E93" s="90"/>
      <c r="F93" s="90"/>
      <c r="G93" s="122" t="s">
        <v>187</v>
      </c>
      <c r="H93" s="122" t="s">
        <v>187</v>
      </c>
      <c r="I93" s="122" t="s">
        <v>187</v>
      </c>
      <c r="J93" s="122" t="s">
        <v>187</v>
      </c>
      <c r="K93" s="122" t="s">
        <v>187</v>
      </c>
      <c r="L93" s="122" t="s">
        <v>187</v>
      </c>
      <c r="M93" s="122" t="s">
        <v>187</v>
      </c>
      <c r="N93" s="122" t="s">
        <v>187</v>
      </c>
    </row>
    <row r="94" spans="1:14" hidden="1">
      <c r="A94" s="139" t="s">
        <v>310</v>
      </c>
      <c r="B94" s="140" t="s">
        <v>217</v>
      </c>
      <c r="C94" s="90"/>
      <c r="D94" s="90"/>
      <c r="E94" s="90"/>
      <c r="F94" s="90"/>
      <c r="G94" s="122" t="s">
        <v>187</v>
      </c>
      <c r="H94" s="122" t="s">
        <v>187</v>
      </c>
      <c r="I94" s="122" t="s">
        <v>187</v>
      </c>
      <c r="J94" s="122" t="s">
        <v>187</v>
      </c>
      <c r="K94" s="122" t="s">
        <v>187</v>
      </c>
      <c r="L94" s="122" t="s">
        <v>187</v>
      </c>
      <c r="M94" s="122" t="s">
        <v>187</v>
      </c>
      <c r="N94" s="122" t="s">
        <v>187</v>
      </c>
    </row>
    <row r="95" spans="1:14" hidden="1">
      <c r="A95" s="139" t="s">
        <v>364</v>
      </c>
      <c r="B95" s="140" t="s">
        <v>365</v>
      </c>
      <c r="C95" s="144"/>
      <c r="D95" s="144"/>
      <c r="E95" s="144"/>
      <c r="F95" s="144"/>
      <c r="G95" s="122" t="s">
        <v>187</v>
      </c>
      <c r="H95" s="122" t="s">
        <v>187</v>
      </c>
      <c r="I95" s="122" t="s">
        <v>187</v>
      </c>
      <c r="J95" s="122" t="s">
        <v>187</v>
      </c>
      <c r="K95" s="122" t="s">
        <v>187</v>
      </c>
      <c r="L95" s="122" t="s">
        <v>187</v>
      </c>
      <c r="M95" s="122" t="s">
        <v>187</v>
      </c>
      <c r="N95" s="122" t="s">
        <v>187</v>
      </c>
    </row>
    <row r="96" spans="1:14" hidden="1">
      <c r="A96" s="139" t="s">
        <v>378</v>
      </c>
      <c r="B96" s="140" t="s">
        <v>379</v>
      </c>
      <c r="C96" s="144"/>
      <c r="D96" s="144"/>
      <c r="E96" s="144"/>
      <c r="F96" s="144"/>
      <c r="G96" s="122" t="s">
        <v>187</v>
      </c>
      <c r="H96" s="122" t="s">
        <v>187</v>
      </c>
      <c r="I96" s="122" t="s">
        <v>187</v>
      </c>
      <c r="J96" s="122" t="s">
        <v>187</v>
      </c>
      <c r="K96" s="122" t="s">
        <v>187</v>
      </c>
      <c r="L96" s="122" t="s">
        <v>187</v>
      </c>
      <c r="M96" s="122" t="s">
        <v>187</v>
      </c>
      <c r="N96" s="122" t="s">
        <v>187</v>
      </c>
    </row>
    <row r="97" spans="1:14" hidden="1">
      <c r="A97" s="139" t="s">
        <v>313</v>
      </c>
      <c r="B97" s="140" t="s">
        <v>262</v>
      </c>
      <c r="C97" s="90"/>
      <c r="D97" s="90"/>
      <c r="E97" s="90"/>
      <c r="F97" s="90"/>
      <c r="G97" s="122" t="s">
        <v>187</v>
      </c>
      <c r="H97" s="122" t="s">
        <v>187</v>
      </c>
      <c r="I97" s="122" t="s">
        <v>187</v>
      </c>
      <c r="J97" s="122" t="s">
        <v>187</v>
      </c>
      <c r="K97" s="122" t="s">
        <v>187</v>
      </c>
      <c r="L97" s="122" t="s">
        <v>187</v>
      </c>
      <c r="M97" s="122" t="s">
        <v>187</v>
      </c>
      <c r="N97" s="122" t="s">
        <v>187</v>
      </c>
    </row>
    <row r="98" spans="1:14" hidden="1">
      <c r="A98" s="139" t="s">
        <v>311</v>
      </c>
      <c r="B98" s="140" t="s">
        <v>218</v>
      </c>
      <c r="C98" s="90"/>
      <c r="D98" s="90"/>
      <c r="E98" s="90"/>
      <c r="F98" s="90"/>
      <c r="G98" s="122" t="s">
        <v>187</v>
      </c>
      <c r="H98" s="122" t="s">
        <v>187</v>
      </c>
      <c r="I98" s="122" t="s">
        <v>187</v>
      </c>
      <c r="J98" s="122" t="s">
        <v>187</v>
      </c>
      <c r="K98" s="122" t="s">
        <v>187</v>
      </c>
      <c r="L98" s="122" t="s">
        <v>187</v>
      </c>
      <c r="M98" s="122" t="s">
        <v>187</v>
      </c>
      <c r="N98" s="122" t="s">
        <v>187</v>
      </c>
    </row>
    <row r="99" spans="1:14" hidden="1">
      <c r="A99" s="141" t="s">
        <v>314</v>
      </c>
      <c r="B99" s="142" t="s">
        <v>263</v>
      </c>
      <c r="C99" s="90"/>
      <c r="D99" s="90"/>
      <c r="E99" s="90"/>
      <c r="F99" s="90"/>
      <c r="G99" s="122" t="s">
        <v>187</v>
      </c>
      <c r="H99" s="122" t="s">
        <v>187</v>
      </c>
      <c r="I99" s="122" t="s">
        <v>187</v>
      </c>
      <c r="J99" s="122" t="s">
        <v>187</v>
      </c>
      <c r="K99" s="122" t="s">
        <v>187</v>
      </c>
      <c r="L99" s="122" t="s">
        <v>187</v>
      </c>
      <c r="M99" s="122" t="s">
        <v>187</v>
      </c>
      <c r="N99" s="122" t="s">
        <v>187</v>
      </c>
    </row>
    <row r="100" spans="1:14" hidden="1">
      <c r="A100" s="137"/>
      <c r="B100" s="126" t="s">
        <v>173</v>
      </c>
      <c r="C100" s="134">
        <f>SUM(C91:C99)</f>
        <v>0</v>
      </c>
      <c r="D100" s="100">
        <f>SUM(D91:D99)</f>
        <v>0</v>
      </c>
      <c r="E100" s="100">
        <f>SUM(E91:E99)</f>
        <v>0</v>
      </c>
      <c r="F100" s="100">
        <f>SUM(F91:F99)</f>
        <v>0</v>
      </c>
      <c r="G100" s="100"/>
      <c r="H100" s="100"/>
      <c r="I100" s="100"/>
      <c r="J100" s="100"/>
      <c r="K100" s="100"/>
      <c r="L100" s="100"/>
      <c r="M100" s="100"/>
      <c r="N100" s="100"/>
    </row>
    <row r="101" spans="1:14" hidden="1">
      <c r="B101" s="389" t="s">
        <v>175</v>
      </c>
      <c r="C101" s="390"/>
      <c r="D101" s="390"/>
      <c r="E101" s="390"/>
      <c r="F101" s="390"/>
      <c r="G101" s="161"/>
      <c r="H101" s="161"/>
      <c r="I101" s="161"/>
      <c r="J101" s="161"/>
      <c r="K101" s="161"/>
      <c r="L101" s="161"/>
      <c r="M101" s="161"/>
      <c r="N101" s="161"/>
    </row>
    <row r="102" spans="1:14" hidden="1">
      <c r="A102" s="139" t="s">
        <v>315</v>
      </c>
      <c r="B102" s="140" t="s">
        <v>219</v>
      </c>
      <c r="C102" s="90"/>
      <c r="D102" s="90"/>
      <c r="E102" s="90"/>
      <c r="F102" s="90"/>
      <c r="G102" s="122" t="s">
        <v>187</v>
      </c>
      <c r="H102" s="122" t="s">
        <v>187</v>
      </c>
      <c r="I102" s="122" t="s">
        <v>187</v>
      </c>
      <c r="J102" s="122" t="s">
        <v>187</v>
      </c>
      <c r="K102" s="122" t="s">
        <v>187</v>
      </c>
      <c r="L102" s="122" t="s">
        <v>187</v>
      </c>
      <c r="M102" s="122" t="s">
        <v>187</v>
      </c>
      <c r="N102" s="122" t="s">
        <v>187</v>
      </c>
    </row>
    <row r="103" spans="1:14" hidden="1">
      <c r="A103" s="139" t="s">
        <v>380</v>
      </c>
      <c r="B103" s="140" t="s">
        <v>381</v>
      </c>
      <c r="C103" s="144"/>
      <c r="D103" s="144"/>
      <c r="E103" s="144"/>
      <c r="F103" s="144"/>
      <c r="G103" s="122" t="s">
        <v>187</v>
      </c>
      <c r="H103" s="122" t="s">
        <v>187</v>
      </c>
      <c r="I103" s="122" t="s">
        <v>187</v>
      </c>
      <c r="J103" s="122" t="s">
        <v>187</v>
      </c>
      <c r="K103" s="122" t="s">
        <v>187</v>
      </c>
      <c r="L103" s="122" t="s">
        <v>187</v>
      </c>
      <c r="M103" s="122" t="s">
        <v>187</v>
      </c>
      <c r="N103" s="122" t="s">
        <v>187</v>
      </c>
    </row>
    <row r="104" spans="1:14" hidden="1">
      <c r="A104" s="139" t="s">
        <v>316</v>
      </c>
      <c r="B104" s="140" t="s">
        <v>264</v>
      </c>
      <c r="C104" s="90"/>
      <c r="D104" s="90"/>
      <c r="E104" s="90"/>
      <c r="F104" s="90"/>
      <c r="G104" s="122" t="s">
        <v>187</v>
      </c>
      <c r="H104" s="122" t="s">
        <v>187</v>
      </c>
      <c r="I104" s="122" t="s">
        <v>187</v>
      </c>
      <c r="J104" s="122" t="s">
        <v>187</v>
      </c>
      <c r="K104" s="122" t="s">
        <v>187</v>
      </c>
      <c r="L104" s="122" t="s">
        <v>187</v>
      </c>
      <c r="M104" s="122" t="s">
        <v>187</v>
      </c>
      <c r="N104" s="122" t="s">
        <v>187</v>
      </c>
    </row>
    <row r="105" spans="1:14" hidden="1">
      <c r="A105" s="79" t="s">
        <v>317</v>
      </c>
      <c r="B105" s="89" t="s">
        <v>220</v>
      </c>
      <c r="C105" s="90"/>
      <c r="D105" s="90"/>
      <c r="E105" s="90"/>
      <c r="F105" s="90"/>
      <c r="G105" s="122" t="s">
        <v>187</v>
      </c>
      <c r="H105" s="122" t="s">
        <v>187</v>
      </c>
      <c r="I105" s="122" t="s">
        <v>187</v>
      </c>
      <c r="J105" s="122" t="s">
        <v>187</v>
      </c>
      <c r="K105" s="122" t="s">
        <v>187</v>
      </c>
      <c r="L105" s="122" t="s">
        <v>187</v>
      </c>
      <c r="M105" s="122" t="s">
        <v>187</v>
      </c>
      <c r="N105" s="122" t="s">
        <v>187</v>
      </c>
    </row>
    <row r="106" spans="1:14" hidden="1">
      <c r="A106" s="139" t="s">
        <v>382</v>
      </c>
      <c r="B106" s="140" t="s">
        <v>383</v>
      </c>
      <c r="C106" s="144"/>
      <c r="D106" s="144"/>
      <c r="E106" s="144"/>
      <c r="F106" s="144"/>
      <c r="G106" s="122" t="s">
        <v>187</v>
      </c>
      <c r="H106" s="122" t="s">
        <v>187</v>
      </c>
      <c r="I106" s="122" t="s">
        <v>187</v>
      </c>
      <c r="J106" s="122" t="s">
        <v>187</v>
      </c>
      <c r="K106" s="122" t="s">
        <v>187</v>
      </c>
      <c r="L106" s="122" t="s">
        <v>187</v>
      </c>
      <c r="M106" s="122" t="s">
        <v>187</v>
      </c>
      <c r="N106" s="122" t="s">
        <v>187</v>
      </c>
    </row>
    <row r="107" spans="1:14" hidden="1">
      <c r="A107" s="139" t="s">
        <v>318</v>
      </c>
      <c r="B107" s="140" t="s">
        <v>265</v>
      </c>
      <c r="C107" s="90"/>
      <c r="D107" s="90"/>
      <c r="E107" s="90"/>
      <c r="F107" s="90"/>
      <c r="G107" s="122" t="s">
        <v>187</v>
      </c>
      <c r="H107" s="122" t="s">
        <v>187</v>
      </c>
      <c r="I107" s="122" t="s">
        <v>187</v>
      </c>
      <c r="J107" s="122" t="s">
        <v>187</v>
      </c>
      <c r="K107" s="122" t="s">
        <v>187</v>
      </c>
      <c r="L107" s="122" t="s">
        <v>187</v>
      </c>
      <c r="M107" s="122" t="s">
        <v>187</v>
      </c>
      <c r="N107" s="122" t="s">
        <v>187</v>
      </c>
    </row>
    <row r="108" spans="1:14" hidden="1">
      <c r="A108" s="139" t="s">
        <v>319</v>
      </c>
      <c r="B108" s="140" t="s">
        <v>221</v>
      </c>
      <c r="C108" s="90"/>
      <c r="D108" s="90"/>
      <c r="E108" s="90"/>
      <c r="F108" s="90"/>
      <c r="G108" s="122" t="s">
        <v>187</v>
      </c>
      <c r="H108" s="122" t="s">
        <v>187</v>
      </c>
      <c r="I108" s="122" t="s">
        <v>187</v>
      </c>
      <c r="J108" s="122" t="s">
        <v>187</v>
      </c>
      <c r="K108" s="122" t="s">
        <v>187</v>
      </c>
      <c r="L108" s="122" t="s">
        <v>187</v>
      </c>
      <c r="M108" s="122" t="s">
        <v>187</v>
      </c>
      <c r="N108" s="122" t="s">
        <v>187</v>
      </c>
    </row>
    <row r="109" spans="1:14" hidden="1">
      <c r="A109" s="141" t="s">
        <v>320</v>
      </c>
      <c r="B109" s="142" t="s">
        <v>266</v>
      </c>
      <c r="C109" s="90"/>
      <c r="D109" s="90"/>
      <c r="E109" s="90"/>
      <c r="F109" s="90"/>
      <c r="G109" s="122" t="s">
        <v>187</v>
      </c>
      <c r="H109" s="122" t="s">
        <v>187</v>
      </c>
      <c r="I109" s="122" t="s">
        <v>187</v>
      </c>
      <c r="J109" s="122" t="s">
        <v>187</v>
      </c>
      <c r="K109" s="122" t="s">
        <v>187</v>
      </c>
      <c r="L109" s="122" t="s">
        <v>187</v>
      </c>
      <c r="M109" s="122" t="s">
        <v>187</v>
      </c>
      <c r="N109" s="122" t="s">
        <v>187</v>
      </c>
    </row>
    <row r="110" spans="1:14" hidden="1">
      <c r="A110" s="137"/>
      <c r="B110" s="126" t="s">
        <v>176</v>
      </c>
      <c r="C110" s="134">
        <f>SUM(C102:C109)</f>
        <v>0</v>
      </c>
      <c r="D110" s="100">
        <f>SUM(D102:D109)</f>
        <v>0</v>
      </c>
      <c r="E110" s="100">
        <f>SUM(E102:E109)</f>
        <v>0</v>
      </c>
      <c r="F110" s="100">
        <f>SUM(F102:F109)</f>
        <v>0</v>
      </c>
      <c r="G110" s="100"/>
      <c r="H110" s="100"/>
      <c r="I110" s="100"/>
      <c r="J110" s="100"/>
      <c r="K110" s="100"/>
      <c r="L110" s="100"/>
      <c r="M110" s="100"/>
      <c r="N110" s="100"/>
    </row>
    <row r="111" spans="1:14" hidden="1">
      <c r="B111" s="389" t="s">
        <v>177</v>
      </c>
      <c r="C111" s="390"/>
      <c r="D111" s="390"/>
      <c r="E111" s="390"/>
      <c r="F111" s="390"/>
      <c r="G111" s="161"/>
      <c r="H111" s="161"/>
      <c r="I111" s="161"/>
      <c r="J111" s="161"/>
      <c r="K111" s="161"/>
      <c r="L111" s="161"/>
      <c r="M111" s="161"/>
      <c r="N111" s="161"/>
    </row>
    <row r="112" spans="1:14" hidden="1">
      <c r="A112" s="79" t="s">
        <v>321</v>
      </c>
      <c r="B112" s="89" t="s">
        <v>222</v>
      </c>
      <c r="C112" s="90"/>
      <c r="D112" s="90"/>
      <c r="E112" s="90"/>
      <c r="F112" s="90"/>
      <c r="G112" s="122" t="s">
        <v>187</v>
      </c>
      <c r="H112" s="122" t="s">
        <v>187</v>
      </c>
      <c r="I112" s="122" t="s">
        <v>187</v>
      </c>
      <c r="J112" s="122" t="s">
        <v>187</v>
      </c>
      <c r="K112" s="122" t="s">
        <v>187</v>
      </c>
      <c r="L112" s="122" t="s">
        <v>187</v>
      </c>
      <c r="M112" s="122" t="s">
        <v>187</v>
      </c>
      <c r="N112" s="122" t="s">
        <v>187</v>
      </c>
    </row>
    <row r="113" spans="1:14" hidden="1">
      <c r="A113" s="79" t="s">
        <v>322</v>
      </c>
      <c r="B113" s="143" t="s">
        <v>329</v>
      </c>
      <c r="C113" s="144"/>
      <c r="D113" s="144"/>
      <c r="E113" s="144"/>
      <c r="F113" s="144"/>
      <c r="G113" s="122" t="s">
        <v>187</v>
      </c>
      <c r="H113" s="122" t="s">
        <v>187</v>
      </c>
      <c r="I113" s="122" t="s">
        <v>187</v>
      </c>
      <c r="J113" s="122" t="s">
        <v>187</v>
      </c>
      <c r="K113" s="122" t="s">
        <v>187</v>
      </c>
      <c r="L113" s="122" t="s">
        <v>187</v>
      </c>
      <c r="M113" s="122" t="s">
        <v>187</v>
      </c>
      <c r="N113" s="122" t="s">
        <v>187</v>
      </c>
    </row>
    <row r="114" spans="1:14" hidden="1">
      <c r="A114" s="79" t="s">
        <v>323</v>
      </c>
      <c r="B114" s="143" t="s">
        <v>330</v>
      </c>
      <c r="C114" s="90"/>
      <c r="D114" s="90"/>
      <c r="E114" s="90"/>
      <c r="F114" s="90"/>
      <c r="G114" s="122" t="s">
        <v>187</v>
      </c>
      <c r="H114" s="122" t="s">
        <v>187</v>
      </c>
      <c r="I114" s="122" t="s">
        <v>187</v>
      </c>
      <c r="J114" s="122" t="s">
        <v>187</v>
      </c>
      <c r="K114" s="122" t="s">
        <v>187</v>
      </c>
      <c r="L114" s="122" t="s">
        <v>187</v>
      </c>
      <c r="M114" s="122" t="s">
        <v>187</v>
      </c>
      <c r="N114" s="122" t="s">
        <v>187</v>
      </c>
    </row>
    <row r="115" spans="1:14" hidden="1">
      <c r="A115" s="79" t="s">
        <v>324</v>
      </c>
      <c r="B115" s="143" t="s">
        <v>223</v>
      </c>
      <c r="C115" s="144"/>
      <c r="D115" s="144"/>
      <c r="E115" s="144"/>
      <c r="F115" s="144"/>
      <c r="G115" s="122" t="s">
        <v>187</v>
      </c>
      <c r="H115" s="122" t="s">
        <v>187</v>
      </c>
      <c r="I115" s="122" t="s">
        <v>187</v>
      </c>
      <c r="J115" s="122" t="s">
        <v>187</v>
      </c>
      <c r="K115" s="122" t="s">
        <v>187</v>
      </c>
      <c r="L115" s="122" t="s">
        <v>187</v>
      </c>
      <c r="M115" s="122" t="s">
        <v>187</v>
      </c>
      <c r="N115" s="122" t="s">
        <v>187</v>
      </c>
    </row>
    <row r="116" spans="1:14" hidden="1">
      <c r="A116" s="79" t="s">
        <v>328</v>
      </c>
      <c r="B116" s="89" t="s">
        <v>224</v>
      </c>
      <c r="C116" s="90"/>
      <c r="D116" s="90"/>
      <c r="E116" s="90"/>
      <c r="F116" s="90"/>
      <c r="G116" s="122" t="s">
        <v>187</v>
      </c>
      <c r="H116" s="122" t="s">
        <v>187</v>
      </c>
      <c r="I116" s="122" t="s">
        <v>187</v>
      </c>
      <c r="J116" s="122" t="s">
        <v>187</v>
      </c>
      <c r="K116" s="122" t="s">
        <v>187</v>
      </c>
      <c r="L116" s="122" t="s">
        <v>187</v>
      </c>
      <c r="M116" s="122" t="s">
        <v>187</v>
      </c>
      <c r="N116" s="122" t="s">
        <v>187</v>
      </c>
    </row>
    <row r="117" spans="1:14" hidden="1">
      <c r="A117" s="79" t="s">
        <v>331</v>
      </c>
      <c r="B117" s="89" t="s">
        <v>225</v>
      </c>
      <c r="C117" s="90"/>
      <c r="D117" s="90"/>
      <c r="E117" s="90"/>
      <c r="F117" s="90"/>
      <c r="G117" s="122" t="s">
        <v>187</v>
      </c>
      <c r="H117" s="122" t="s">
        <v>187</v>
      </c>
      <c r="I117" s="122" t="s">
        <v>187</v>
      </c>
      <c r="J117" s="122" t="s">
        <v>187</v>
      </c>
      <c r="K117" s="122" t="s">
        <v>187</v>
      </c>
      <c r="L117" s="122" t="s">
        <v>187</v>
      </c>
      <c r="M117" s="122" t="s">
        <v>187</v>
      </c>
      <c r="N117" s="122" t="s">
        <v>187</v>
      </c>
    </row>
    <row r="118" spans="1:14" hidden="1">
      <c r="A118" s="79" t="s">
        <v>384</v>
      </c>
      <c r="B118" s="143" t="s">
        <v>385</v>
      </c>
      <c r="C118" s="144"/>
      <c r="D118" s="144"/>
      <c r="E118" s="144"/>
      <c r="F118" s="144"/>
      <c r="G118" s="122" t="s">
        <v>187</v>
      </c>
      <c r="H118" s="122" t="s">
        <v>187</v>
      </c>
      <c r="I118" s="122" t="s">
        <v>187</v>
      </c>
      <c r="J118" s="122" t="s">
        <v>187</v>
      </c>
      <c r="K118" s="122" t="s">
        <v>187</v>
      </c>
      <c r="L118" s="122" t="s">
        <v>187</v>
      </c>
      <c r="M118" s="122" t="s">
        <v>187</v>
      </c>
      <c r="N118" s="122" t="s">
        <v>187</v>
      </c>
    </row>
    <row r="119" spans="1:14" hidden="1">
      <c r="A119" s="79" t="s">
        <v>332</v>
      </c>
      <c r="B119" s="89" t="s">
        <v>256</v>
      </c>
      <c r="C119" s="90"/>
      <c r="D119" s="90"/>
      <c r="E119" s="90"/>
      <c r="F119" s="90"/>
      <c r="G119" s="122" t="s">
        <v>187</v>
      </c>
      <c r="H119" s="122" t="s">
        <v>187</v>
      </c>
      <c r="I119" s="122" t="s">
        <v>187</v>
      </c>
      <c r="J119" s="122" t="s">
        <v>187</v>
      </c>
      <c r="K119" s="122" t="s">
        <v>187</v>
      </c>
      <c r="L119" s="122" t="s">
        <v>187</v>
      </c>
      <c r="M119" s="122" t="s">
        <v>187</v>
      </c>
      <c r="N119" s="122" t="s">
        <v>187</v>
      </c>
    </row>
    <row r="120" spans="1:14" hidden="1">
      <c r="A120" s="79" t="s">
        <v>325</v>
      </c>
      <c r="B120" s="89" t="s">
        <v>226</v>
      </c>
      <c r="C120" s="90"/>
      <c r="D120" s="90"/>
      <c r="E120" s="90"/>
      <c r="F120" s="90"/>
      <c r="G120" s="122" t="s">
        <v>187</v>
      </c>
      <c r="H120" s="122" t="s">
        <v>187</v>
      </c>
      <c r="I120" s="122" t="s">
        <v>187</v>
      </c>
      <c r="J120" s="122" t="s">
        <v>187</v>
      </c>
      <c r="K120" s="122" t="s">
        <v>187</v>
      </c>
      <c r="L120" s="122" t="s">
        <v>187</v>
      </c>
      <c r="M120" s="122" t="s">
        <v>187</v>
      </c>
      <c r="N120" s="122" t="s">
        <v>187</v>
      </c>
    </row>
    <row r="121" spans="1:14" hidden="1">
      <c r="A121" s="79" t="s">
        <v>386</v>
      </c>
      <c r="B121" s="143" t="s">
        <v>387</v>
      </c>
      <c r="C121" s="144"/>
      <c r="D121" s="144"/>
      <c r="E121" s="144"/>
      <c r="F121" s="144"/>
      <c r="G121" s="122" t="s">
        <v>187</v>
      </c>
      <c r="H121" s="122" t="s">
        <v>187</v>
      </c>
      <c r="I121" s="122" t="s">
        <v>187</v>
      </c>
      <c r="J121" s="122" t="s">
        <v>187</v>
      </c>
      <c r="K121" s="122" t="s">
        <v>187</v>
      </c>
      <c r="L121" s="122" t="s">
        <v>187</v>
      </c>
      <c r="M121" s="122" t="s">
        <v>187</v>
      </c>
      <c r="N121" s="122" t="s">
        <v>187</v>
      </c>
    </row>
    <row r="122" spans="1:14" hidden="1">
      <c r="A122" s="79" t="s">
        <v>333</v>
      </c>
      <c r="B122" s="89" t="s">
        <v>255</v>
      </c>
      <c r="C122" s="90"/>
      <c r="D122" s="90"/>
      <c r="E122" s="90"/>
      <c r="F122" s="90"/>
      <c r="G122" s="122" t="s">
        <v>187</v>
      </c>
      <c r="H122" s="122" t="s">
        <v>187</v>
      </c>
      <c r="I122" s="122" t="s">
        <v>187</v>
      </c>
      <c r="J122" s="122" t="s">
        <v>187</v>
      </c>
      <c r="K122" s="122" t="s">
        <v>187</v>
      </c>
      <c r="L122" s="122" t="s">
        <v>187</v>
      </c>
      <c r="M122" s="122" t="s">
        <v>187</v>
      </c>
      <c r="N122" s="122" t="s">
        <v>187</v>
      </c>
    </row>
    <row r="123" spans="1:14" hidden="1">
      <c r="A123" s="139" t="s">
        <v>334</v>
      </c>
      <c r="B123" s="140" t="s">
        <v>227</v>
      </c>
      <c r="C123" s="90"/>
      <c r="D123" s="90"/>
      <c r="E123" s="90"/>
      <c r="F123" s="90"/>
      <c r="G123" s="122" t="s">
        <v>187</v>
      </c>
      <c r="H123" s="122" t="s">
        <v>187</v>
      </c>
      <c r="I123" s="122" t="s">
        <v>187</v>
      </c>
      <c r="J123" s="122" t="s">
        <v>187</v>
      </c>
      <c r="K123" s="122" t="s">
        <v>187</v>
      </c>
      <c r="L123" s="122" t="s">
        <v>187</v>
      </c>
      <c r="M123" s="122" t="s">
        <v>187</v>
      </c>
      <c r="N123" s="122" t="s">
        <v>187</v>
      </c>
    </row>
    <row r="124" spans="1:14" hidden="1">
      <c r="A124" s="139" t="s">
        <v>335</v>
      </c>
      <c r="B124" s="140" t="s">
        <v>267</v>
      </c>
      <c r="C124" s="90"/>
      <c r="D124" s="90"/>
      <c r="E124" s="90"/>
      <c r="F124" s="90"/>
      <c r="G124" s="122" t="s">
        <v>187</v>
      </c>
      <c r="H124" s="122" t="s">
        <v>187</v>
      </c>
      <c r="I124" s="122" t="s">
        <v>187</v>
      </c>
      <c r="J124" s="122" t="s">
        <v>187</v>
      </c>
      <c r="K124" s="122" t="s">
        <v>187</v>
      </c>
      <c r="L124" s="122" t="s">
        <v>187</v>
      </c>
      <c r="M124" s="122" t="s">
        <v>187</v>
      </c>
      <c r="N124" s="122" t="s">
        <v>187</v>
      </c>
    </row>
    <row r="125" spans="1:14" hidden="1">
      <c r="A125" s="139" t="s">
        <v>336</v>
      </c>
      <c r="B125" s="140" t="s">
        <v>228</v>
      </c>
      <c r="C125" s="90"/>
      <c r="D125" s="90"/>
      <c r="E125" s="90"/>
      <c r="F125" s="90"/>
      <c r="G125" s="122" t="s">
        <v>187</v>
      </c>
      <c r="H125" s="122" t="s">
        <v>187</v>
      </c>
      <c r="I125" s="122" t="s">
        <v>187</v>
      </c>
      <c r="J125" s="122" t="s">
        <v>187</v>
      </c>
      <c r="K125" s="122" t="s">
        <v>187</v>
      </c>
      <c r="L125" s="122" t="s">
        <v>187</v>
      </c>
      <c r="M125" s="122" t="s">
        <v>187</v>
      </c>
      <c r="N125" s="122" t="s">
        <v>187</v>
      </c>
    </row>
    <row r="126" spans="1:14" hidden="1">
      <c r="A126" s="139" t="s">
        <v>327</v>
      </c>
      <c r="B126" s="140" t="s">
        <v>229</v>
      </c>
      <c r="C126" s="90"/>
      <c r="D126" s="90"/>
      <c r="E126" s="90"/>
      <c r="F126" s="90"/>
      <c r="G126" s="122" t="s">
        <v>187</v>
      </c>
      <c r="H126" s="122" t="s">
        <v>187</v>
      </c>
      <c r="I126" s="122" t="s">
        <v>187</v>
      </c>
      <c r="J126" s="122" t="s">
        <v>187</v>
      </c>
      <c r="K126" s="122" t="s">
        <v>187</v>
      </c>
      <c r="L126" s="122" t="s">
        <v>187</v>
      </c>
      <c r="M126" s="122" t="s">
        <v>187</v>
      </c>
      <c r="N126" s="122" t="s">
        <v>187</v>
      </c>
    </row>
    <row r="127" spans="1:14" hidden="1">
      <c r="A127" s="141" t="s">
        <v>326</v>
      </c>
      <c r="B127" s="142" t="s">
        <v>257</v>
      </c>
      <c r="C127" s="90"/>
      <c r="D127" s="90"/>
      <c r="E127" s="90"/>
      <c r="F127" s="90"/>
      <c r="G127" s="122" t="s">
        <v>187</v>
      </c>
      <c r="H127" s="122" t="s">
        <v>187</v>
      </c>
      <c r="I127" s="122" t="s">
        <v>187</v>
      </c>
      <c r="J127" s="122" t="s">
        <v>187</v>
      </c>
      <c r="K127" s="122" t="s">
        <v>187</v>
      </c>
      <c r="L127" s="122" t="s">
        <v>187</v>
      </c>
      <c r="M127" s="122" t="s">
        <v>187</v>
      </c>
      <c r="N127" s="122" t="s">
        <v>187</v>
      </c>
    </row>
    <row r="128" spans="1:14" hidden="1">
      <c r="A128" s="137"/>
      <c r="B128" s="126" t="s">
        <v>20</v>
      </c>
      <c r="C128" s="134">
        <f>SUM(C112:C127)</f>
        <v>0</v>
      </c>
      <c r="D128" s="100">
        <f>SUM(D112:D127)</f>
        <v>0</v>
      </c>
      <c r="E128" s="100">
        <f>SUM(E112:E127)</f>
        <v>0</v>
      </c>
      <c r="F128" s="100">
        <f>SUM(F112:F127)</f>
        <v>0</v>
      </c>
      <c r="G128" s="100"/>
      <c r="H128" s="100"/>
      <c r="I128" s="100"/>
      <c r="J128" s="100"/>
      <c r="K128" s="100"/>
      <c r="L128" s="100"/>
      <c r="M128" s="100"/>
      <c r="N128" s="100"/>
    </row>
    <row r="129" spans="1:14">
      <c r="B129" s="389" t="s">
        <v>178</v>
      </c>
      <c r="C129" s="390"/>
      <c r="D129" s="390"/>
      <c r="E129" s="390"/>
      <c r="F129" s="390"/>
      <c r="G129" s="161"/>
      <c r="H129" s="161"/>
      <c r="I129" s="161"/>
      <c r="J129" s="161"/>
      <c r="K129" s="161"/>
      <c r="L129" s="161"/>
      <c r="M129" s="161"/>
      <c r="N129" s="161"/>
    </row>
    <row r="130" spans="1:14">
      <c r="A130" s="139" t="s">
        <v>391</v>
      </c>
      <c r="B130" s="180" t="s">
        <v>269</v>
      </c>
      <c r="C130" s="90"/>
      <c r="D130" s="90"/>
      <c r="E130" s="90"/>
      <c r="F130" s="90"/>
      <c r="G130" s="122" t="s">
        <v>187</v>
      </c>
      <c r="H130" s="122" t="s">
        <v>187</v>
      </c>
      <c r="I130" s="122" t="s">
        <v>187</v>
      </c>
      <c r="J130" s="122" t="s">
        <v>187</v>
      </c>
      <c r="K130" s="122" t="s">
        <v>187</v>
      </c>
      <c r="L130" s="122" t="s">
        <v>187</v>
      </c>
      <c r="M130" s="122" t="s">
        <v>187</v>
      </c>
      <c r="N130" s="122" t="s">
        <v>187</v>
      </c>
    </row>
    <row r="131" spans="1:14">
      <c r="A131" s="141" t="s">
        <v>392</v>
      </c>
      <c r="B131" s="142" t="s">
        <v>388</v>
      </c>
      <c r="C131" s="144"/>
      <c r="D131" s="144"/>
      <c r="E131" s="144"/>
      <c r="F131" s="144"/>
      <c r="G131" s="122" t="s">
        <v>187</v>
      </c>
      <c r="H131" s="122" t="s">
        <v>187</v>
      </c>
      <c r="I131" s="122" t="s">
        <v>187</v>
      </c>
      <c r="J131" s="122" t="s">
        <v>187</v>
      </c>
      <c r="K131" s="122" t="s">
        <v>187</v>
      </c>
      <c r="L131" s="122" t="s">
        <v>187</v>
      </c>
      <c r="M131" s="122" t="s">
        <v>187</v>
      </c>
      <c r="N131" s="122" t="s">
        <v>187</v>
      </c>
    </row>
    <row r="132" spans="1:14">
      <c r="A132" s="141" t="s">
        <v>393</v>
      </c>
      <c r="B132" s="142" t="s">
        <v>268</v>
      </c>
      <c r="C132" s="90"/>
      <c r="D132" s="90"/>
      <c r="E132" s="90"/>
      <c r="F132" s="90"/>
      <c r="G132" s="122" t="s">
        <v>187</v>
      </c>
      <c r="H132" s="122" t="s">
        <v>187</v>
      </c>
      <c r="I132" s="122" t="s">
        <v>187</v>
      </c>
      <c r="J132" s="122" t="s">
        <v>187</v>
      </c>
      <c r="K132" s="122" t="s">
        <v>187</v>
      </c>
      <c r="L132" s="122" t="s">
        <v>187</v>
      </c>
      <c r="M132" s="122" t="s">
        <v>187</v>
      </c>
      <c r="N132" s="122" t="s">
        <v>187</v>
      </c>
    </row>
    <row r="133" spans="1:14">
      <c r="A133" s="137"/>
      <c r="B133" s="126" t="s">
        <v>179</v>
      </c>
      <c r="C133" s="134">
        <f>SUM(C130:C132)</f>
        <v>0</v>
      </c>
      <c r="D133" s="100">
        <f>SUM(D130:D132)</f>
        <v>0</v>
      </c>
      <c r="E133" s="100">
        <f>SUM(E130:E132)</f>
        <v>0</v>
      </c>
      <c r="F133" s="100">
        <f>SUM(F130:F132)</f>
        <v>0</v>
      </c>
      <c r="G133" s="100"/>
      <c r="H133" s="100"/>
      <c r="I133" s="100"/>
      <c r="J133" s="100"/>
      <c r="K133" s="100"/>
      <c r="L133" s="100"/>
      <c r="M133" s="100"/>
      <c r="N133" s="100"/>
    </row>
    <row r="134" spans="1:14">
      <c r="B134" s="389" t="s">
        <v>180</v>
      </c>
      <c r="C134" s="390"/>
      <c r="D134" s="390"/>
      <c r="E134" s="390"/>
      <c r="F134" s="390"/>
      <c r="G134" s="161"/>
      <c r="H134" s="161"/>
      <c r="I134" s="161"/>
      <c r="J134" s="161"/>
      <c r="K134" s="161"/>
      <c r="L134" s="161"/>
      <c r="M134" s="161"/>
      <c r="N134" s="161"/>
    </row>
    <row r="135" spans="1:14">
      <c r="A135" s="139" t="s">
        <v>394</v>
      </c>
      <c r="B135" s="140" t="s">
        <v>101</v>
      </c>
      <c r="C135" s="90"/>
      <c r="D135" s="90"/>
      <c r="E135" s="90"/>
      <c r="F135" s="90"/>
      <c r="G135" s="122" t="s">
        <v>187</v>
      </c>
      <c r="H135" s="122" t="s">
        <v>187</v>
      </c>
      <c r="I135" s="122" t="s">
        <v>187</v>
      </c>
      <c r="J135" s="122" t="s">
        <v>187</v>
      </c>
      <c r="K135" s="122" t="s">
        <v>187</v>
      </c>
      <c r="L135" s="122" t="s">
        <v>187</v>
      </c>
      <c r="M135" s="122" t="s">
        <v>187</v>
      </c>
      <c r="N135" s="122" t="s">
        <v>187</v>
      </c>
    </row>
    <row r="136" spans="1:14">
      <c r="A136" s="139" t="s">
        <v>395</v>
      </c>
      <c r="B136" s="140" t="s">
        <v>230</v>
      </c>
      <c r="C136" s="90"/>
      <c r="D136" s="90"/>
      <c r="E136" s="90"/>
      <c r="F136" s="90"/>
      <c r="G136" s="122" t="s">
        <v>187</v>
      </c>
      <c r="H136" s="122" t="s">
        <v>187</v>
      </c>
      <c r="I136" s="122" t="s">
        <v>187</v>
      </c>
      <c r="J136" s="122" t="s">
        <v>187</v>
      </c>
      <c r="K136" s="122" t="s">
        <v>187</v>
      </c>
      <c r="L136" s="122" t="s">
        <v>187</v>
      </c>
      <c r="M136" s="122" t="s">
        <v>187</v>
      </c>
      <c r="N136" s="122" t="s">
        <v>187</v>
      </c>
    </row>
    <row r="137" spans="1:14">
      <c r="A137" s="139" t="s">
        <v>396</v>
      </c>
      <c r="B137" s="140" t="s">
        <v>231</v>
      </c>
      <c r="C137" s="90"/>
      <c r="D137" s="90"/>
      <c r="E137" s="90"/>
      <c r="F137" s="90"/>
      <c r="G137" s="122" t="s">
        <v>187</v>
      </c>
      <c r="H137" s="122" t="s">
        <v>187</v>
      </c>
      <c r="I137" s="122" t="s">
        <v>187</v>
      </c>
      <c r="J137" s="122" t="s">
        <v>187</v>
      </c>
      <c r="K137" s="122" t="s">
        <v>187</v>
      </c>
      <c r="L137" s="122" t="s">
        <v>187</v>
      </c>
      <c r="M137" s="122" t="s">
        <v>187</v>
      </c>
      <c r="N137" s="122" t="s">
        <v>187</v>
      </c>
    </row>
    <row r="138" spans="1:14">
      <c r="A138" s="141" t="s">
        <v>397</v>
      </c>
      <c r="B138" s="142" t="s">
        <v>389</v>
      </c>
      <c r="C138" s="144"/>
      <c r="D138" s="144"/>
      <c r="E138" s="144"/>
      <c r="F138" s="144"/>
      <c r="G138" s="122" t="s">
        <v>187</v>
      </c>
      <c r="H138" s="122" t="s">
        <v>187</v>
      </c>
      <c r="I138" s="122" t="s">
        <v>187</v>
      </c>
      <c r="J138" s="122" t="s">
        <v>187</v>
      </c>
      <c r="K138" s="122" t="s">
        <v>187</v>
      </c>
      <c r="L138" s="122" t="s">
        <v>187</v>
      </c>
      <c r="M138" s="122" t="s">
        <v>187</v>
      </c>
      <c r="N138" s="122" t="s">
        <v>187</v>
      </c>
    </row>
    <row r="139" spans="1:14">
      <c r="A139" s="141" t="s">
        <v>398</v>
      </c>
      <c r="B139" s="142" t="s">
        <v>270</v>
      </c>
      <c r="C139" s="90"/>
      <c r="D139" s="90"/>
      <c r="E139" s="90"/>
      <c r="F139" s="90"/>
      <c r="G139" s="122" t="s">
        <v>187</v>
      </c>
      <c r="H139" s="122" t="s">
        <v>187</v>
      </c>
      <c r="I139" s="122" t="s">
        <v>187</v>
      </c>
      <c r="J139" s="122" t="s">
        <v>187</v>
      </c>
      <c r="K139" s="122" t="s">
        <v>187</v>
      </c>
      <c r="L139" s="122" t="s">
        <v>187</v>
      </c>
      <c r="M139" s="122" t="s">
        <v>187</v>
      </c>
      <c r="N139" s="122" t="s">
        <v>187</v>
      </c>
    </row>
    <row r="140" spans="1:14">
      <c r="A140" s="137"/>
      <c r="B140" s="126" t="s">
        <v>181</v>
      </c>
      <c r="C140" s="134">
        <f>SUM(C135:C139)</f>
        <v>0</v>
      </c>
      <c r="D140" s="100">
        <f>SUM(D135:D139)</f>
        <v>0</v>
      </c>
      <c r="E140" s="100">
        <f>SUM(E135:E139)</f>
        <v>0</v>
      </c>
      <c r="F140" s="100">
        <f>SUM(F135:F139)</f>
        <v>0</v>
      </c>
      <c r="G140" s="100"/>
      <c r="H140" s="100"/>
      <c r="I140" s="100"/>
      <c r="J140" s="100"/>
      <c r="K140" s="100"/>
      <c r="L140" s="100"/>
      <c r="M140" s="100"/>
      <c r="N140" s="100"/>
    </row>
    <row r="141" spans="1:14">
      <c r="B141" s="389" t="s">
        <v>272</v>
      </c>
      <c r="C141" s="390"/>
      <c r="D141" s="390"/>
      <c r="E141" s="390"/>
      <c r="F141" s="390"/>
      <c r="G141" s="161"/>
      <c r="H141" s="161"/>
      <c r="I141" s="161"/>
      <c r="J141" s="161"/>
      <c r="K141" s="161"/>
      <c r="L141" s="161"/>
      <c r="M141" s="161"/>
      <c r="N141" s="161"/>
    </row>
    <row r="142" spans="1:14">
      <c r="A142" s="139" t="s">
        <v>399</v>
      </c>
      <c r="B142" s="140" t="s">
        <v>232</v>
      </c>
      <c r="C142" s="90"/>
      <c r="D142" s="90"/>
      <c r="E142" s="90"/>
      <c r="F142" s="90"/>
      <c r="G142" s="122" t="s">
        <v>187</v>
      </c>
      <c r="H142" s="122" t="s">
        <v>187</v>
      </c>
      <c r="I142" s="122" t="s">
        <v>187</v>
      </c>
      <c r="J142" s="122" t="s">
        <v>187</v>
      </c>
      <c r="K142" s="122" t="s">
        <v>187</v>
      </c>
      <c r="L142" s="122" t="s">
        <v>187</v>
      </c>
      <c r="M142" s="122" t="s">
        <v>187</v>
      </c>
      <c r="N142" s="122" t="s">
        <v>187</v>
      </c>
    </row>
    <row r="143" spans="1:14">
      <c r="A143" s="139" t="s">
        <v>400</v>
      </c>
      <c r="B143" s="140" t="s">
        <v>233</v>
      </c>
      <c r="C143" s="90"/>
      <c r="D143" s="90"/>
      <c r="E143" s="90"/>
      <c r="F143" s="90"/>
      <c r="G143" s="122" t="s">
        <v>187</v>
      </c>
      <c r="H143" s="122" t="s">
        <v>187</v>
      </c>
      <c r="I143" s="122" t="s">
        <v>187</v>
      </c>
      <c r="J143" s="122" t="s">
        <v>187</v>
      </c>
      <c r="K143" s="122" t="s">
        <v>187</v>
      </c>
      <c r="L143" s="122" t="s">
        <v>187</v>
      </c>
      <c r="M143" s="122" t="s">
        <v>187</v>
      </c>
      <c r="N143" s="122" t="s">
        <v>187</v>
      </c>
    </row>
    <row r="144" spans="1:14">
      <c r="A144" s="141" t="s">
        <v>401</v>
      </c>
      <c r="B144" s="142" t="s">
        <v>390</v>
      </c>
      <c r="C144" s="144"/>
      <c r="D144" s="144"/>
      <c r="E144" s="144"/>
      <c r="F144" s="144"/>
      <c r="G144" s="122" t="s">
        <v>187</v>
      </c>
      <c r="H144" s="122" t="s">
        <v>187</v>
      </c>
      <c r="I144" s="122" t="s">
        <v>187</v>
      </c>
      <c r="J144" s="122" t="s">
        <v>187</v>
      </c>
      <c r="K144" s="122" t="s">
        <v>187</v>
      </c>
      <c r="L144" s="122" t="s">
        <v>187</v>
      </c>
      <c r="M144" s="122" t="s">
        <v>187</v>
      </c>
      <c r="N144" s="122" t="s">
        <v>187</v>
      </c>
    </row>
    <row r="145" spans="1:14">
      <c r="A145" s="141" t="s">
        <v>402</v>
      </c>
      <c r="B145" s="142" t="s">
        <v>271</v>
      </c>
      <c r="C145" s="90"/>
      <c r="D145" s="90"/>
      <c r="E145" s="90"/>
      <c r="F145" s="90"/>
      <c r="G145" s="122" t="s">
        <v>187</v>
      </c>
      <c r="H145" s="122" t="s">
        <v>187</v>
      </c>
      <c r="I145" s="122" t="s">
        <v>187</v>
      </c>
      <c r="J145" s="122" t="s">
        <v>187</v>
      </c>
      <c r="K145" s="122" t="s">
        <v>187</v>
      </c>
      <c r="L145" s="122" t="s">
        <v>187</v>
      </c>
      <c r="M145" s="122" t="s">
        <v>187</v>
      </c>
      <c r="N145" s="122" t="s">
        <v>187</v>
      </c>
    </row>
    <row r="146" spans="1:14">
      <c r="A146" s="137"/>
      <c r="B146" s="126" t="s">
        <v>273</v>
      </c>
      <c r="C146" s="134">
        <f>SUM(C142:C145)</f>
        <v>0</v>
      </c>
      <c r="D146" s="100">
        <f>SUM(D142:D145)</f>
        <v>0</v>
      </c>
      <c r="E146" s="100">
        <f>SUM(E142:E145)</f>
        <v>0</v>
      </c>
      <c r="F146" s="100">
        <f>SUM(F142:F145)</f>
        <v>0</v>
      </c>
      <c r="G146" s="100"/>
      <c r="H146" s="100"/>
      <c r="I146" s="100"/>
      <c r="J146" s="100"/>
      <c r="K146" s="100"/>
      <c r="L146" s="100"/>
      <c r="M146" s="100"/>
      <c r="N146" s="100"/>
    </row>
    <row r="147" spans="1:14">
      <c r="A147" s="76"/>
    </row>
    <row r="148" spans="1:14">
      <c r="A148" s="81"/>
      <c r="B148" s="102" t="s">
        <v>123</v>
      </c>
      <c r="C148" s="96"/>
      <c r="D148" s="96"/>
      <c r="E148" s="96"/>
      <c r="F148" s="96"/>
      <c r="G148" s="96">
        <f>SUM(G44:G146)</f>
        <v>0</v>
      </c>
      <c r="H148" s="96">
        <f t="shared" ref="H148:N148" si="3">SUM(H44:H146)</f>
        <v>0</v>
      </c>
      <c r="I148" s="96">
        <f t="shared" si="3"/>
        <v>0</v>
      </c>
      <c r="J148" s="96">
        <f t="shared" si="3"/>
        <v>0</v>
      </c>
      <c r="K148" s="96">
        <f t="shared" si="3"/>
        <v>0</v>
      </c>
      <c r="L148" s="96">
        <f t="shared" si="3"/>
        <v>0</v>
      </c>
      <c r="M148" s="96">
        <f t="shared" si="3"/>
        <v>0</v>
      </c>
      <c r="N148" s="96">
        <f t="shared" si="3"/>
        <v>0</v>
      </c>
    </row>
    <row r="149" spans="1:14">
      <c r="B149" s="103"/>
    </row>
    <row r="150" spans="1:14" ht="15" customHeight="1">
      <c r="A150" s="391" t="s">
        <v>11</v>
      </c>
      <c r="B150" s="391" t="s">
        <v>23</v>
      </c>
      <c r="C150" s="408" t="s">
        <v>21</v>
      </c>
      <c r="D150" s="408"/>
      <c r="E150" s="408"/>
      <c r="F150" s="408"/>
    </row>
    <row r="151" spans="1:14">
      <c r="A151" s="392"/>
      <c r="B151" s="392"/>
      <c r="C151" s="75" t="s">
        <v>5</v>
      </c>
      <c r="D151" s="75" t="s">
        <v>6</v>
      </c>
      <c r="E151" s="75" t="s">
        <v>22</v>
      </c>
      <c r="F151" s="75" t="s">
        <v>8</v>
      </c>
    </row>
    <row r="152" spans="1:14">
      <c r="A152" s="79" t="s">
        <v>183</v>
      </c>
      <c r="B152" s="143" t="s">
        <v>274</v>
      </c>
      <c r="C152" s="90"/>
      <c r="D152" s="90"/>
      <c r="E152" s="90"/>
      <c r="F152" s="90"/>
    </row>
    <row r="153" spans="1:14">
      <c r="A153" s="79" t="s">
        <v>24</v>
      </c>
      <c r="B153" s="143" t="s">
        <v>275</v>
      </c>
      <c r="C153" s="90"/>
      <c r="D153" s="90"/>
      <c r="E153" s="90"/>
      <c r="F153" s="90"/>
      <c r="H153" s="82"/>
    </row>
    <row r="154" spans="1:14">
      <c r="A154" s="79" t="s">
        <v>25</v>
      </c>
      <c r="B154" s="143" t="s">
        <v>276</v>
      </c>
      <c r="C154" s="90"/>
      <c r="D154" s="90"/>
      <c r="E154" s="90"/>
      <c r="F154" s="90"/>
    </row>
    <row r="155" spans="1:14">
      <c r="A155" s="79"/>
      <c r="B155" s="145" t="s">
        <v>26</v>
      </c>
      <c r="C155" s="90">
        <f>SUM(C152-C153)</f>
        <v>0</v>
      </c>
      <c r="D155" s="90">
        <f>SUM(D152-D153)</f>
        <v>0</v>
      </c>
      <c r="E155" s="90" t="s">
        <v>478</v>
      </c>
      <c r="F155" s="90">
        <f>SUM(F152-F153)</f>
        <v>0</v>
      </c>
    </row>
    <row r="156" spans="1:14">
      <c r="A156" s="79" t="s">
        <v>27</v>
      </c>
      <c r="B156" s="143" t="s">
        <v>277</v>
      </c>
      <c r="C156" s="90"/>
      <c r="D156" s="90"/>
      <c r="E156" s="90"/>
      <c r="F156" s="90"/>
    </row>
    <row r="157" spans="1:14">
      <c r="A157" s="79" t="s">
        <v>28</v>
      </c>
      <c r="B157" s="143" t="s">
        <v>278</v>
      </c>
      <c r="C157" s="90"/>
      <c r="D157" s="90"/>
      <c r="E157" s="90"/>
      <c r="F157" s="90"/>
    </row>
    <row r="158" spans="1:14">
      <c r="A158" s="79" t="s">
        <v>184</v>
      </c>
      <c r="B158" s="143" t="s">
        <v>279</v>
      </c>
      <c r="C158" s="90"/>
      <c r="D158" s="90"/>
      <c r="E158" s="90"/>
      <c r="F158" s="90"/>
    </row>
    <row r="159" spans="1:14">
      <c r="A159" s="79" t="s">
        <v>125</v>
      </c>
      <c r="B159" s="143" t="s">
        <v>280</v>
      </c>
      <c r="C159" s="90"/>
      <c r="D159" s="90"/>
      <c r="E159" s="90"/>
      <c r="F159" s="90"/>
    </row>
    <row r="160" spans="1:14">
      <c r="A160" s="79" t="s">
        <v>126</v>
      </c>
      <c r="B160" s="143" t="s">
        <v>281</v>
      </c>
      <c r="C160" s="90"/>
      <c r="D160" s="90"/>
      <c r="E160" s="90"/>
      <c r="F160" s="90"/>
    </row>
    <row r="161" spans="1:6">
      <c r="A161" s="79"/>
      <c r="B161" s="146" t="s">
        <v>283</v>
      </c>
      <c r="C161" s="90">
        <f>C154-C157-C153</f>
        <v>0</v>
      </c>
      <c r="D161" s="144">
        <f>D154-D157-D153</f>
        <v>0</v>
      </c>
      <c r="E161" s="144">
        <f>E154-E157-E153</f>
        <v>0</v>
      </c>
      <c r="F161" s="144">
        <f>F154-F157-F153</f>
        <v>0</v>
      </c>
    </row>
    <row r="162" spans="1:6">
      <c r="A162" s="79"/>
      <c r="B162" s="146" t="s">
        <v>282</v>
      </c>
      <c r="C162" s="90">
        <f>C157-C158-C159-C160</f>
        <v>0</v>
      </c>
      <c r="D162" s="90">
        <f>D157-D158-D159-D160</f>
        <v>0</v>
      </c>
      <c r="E162" s="90" t="s">
        <v>477</v>
      </c>
      <c r="F162" s="90">
        <f>F157-F158-F159-F160</f>
        <v>0</v>
      </c>
    </row>
    <row r="163" spans="1:6">
      <c r="A163" s="394"/>
      <c r="B163" s="395"/>
      <c r="C163" s="395"/>
      <c r="D163" s="395"/>
      <c r="E163" s="395"/>
      <c r="F163" s="396"/>
    </row>
    <row r="164" spans="1:6">
      <c r="A164" s="397"/>
      <c r="B164" s="398"/>
      <c r="C164" s="398"/>
      <c r="D164" s="398"/>
      <c r="E164" s="398"/>
      <c r="F164" s="399"/>
    </row>
    <row r="165" spans="1:6">
      <c r="A165" s="78"/>
      <c r="B165" s="105" t="s">
        <v>29</v>
      </c>
      <c r="C165" s="106">
        <f>IF(C154=0,0,C157/C154)</f>
        <v>0</v>
      </c>
      <c r="D165" s="106">
        <f>IF(D154=0,0,D157/D154)</f>
        <v>0</v>
      </c>
      <c r="E165" s="106">
        <f>IF(E154=0,0,E157/E154)</f>
        <v>0</v>
      </c>
      <c r="F165" s="106">
        <f>IF(F154=0,0,F157/F154)</f>
        <v>0</v>
      </c>
    </row>
    <row r="166" spans="1:6">
      <c r="A166" s="79"/>
      <c r="B166" s="104" t="s">
        <v>30</v>
      </c>
      <c r="C166" s="106">
        <f>IF(C154=0,0,C162/C154)</f>
        <v>0</v>
      </c>
      <c r="D166" s="106">
        <f>IF(D154=0,0,D162/D154)</f>
        <v>0</v>
      </c>
      <c r="E166" s="106">
        <f>IF(E154=0,0,E162/E154)</f>
        <v>0</v>
      </c>
      <c r="F166" s="106">
        <f>IF(F154=0,0,F162/F154)</f>
        <v>0</v>
      </c>
    </row>
    <row r="167" spans="1:6">
      <c r="A167" s="79"/>
      <c r="B167" s="104" t="s">
        <v>31</v>
      </c>
      <c r="C167" s="106">
        <f>IF(C154=0,0,(C159+C160)/C154)</f>
        <v>0</v>
      </c>
      <c r="D167" s="106">
        <f>IF(D154=0,0,(D159+D160)/D154)</f>
        <v>0</v>
      </c>
      <c r="E167" s="106">
        <f>IF(E154=0,0,(E159+E160)/E154)</f>
        <v>0</v>
      </c>
      <c r="F167" s="106">
        <f>IF(F154=0,0,(F159+F160)/F154)</f>
        <v>0</v>
      </c>
    </row>
    <row r="168" spans="1:6">
      <c r="A168" s="79" t="s">
        <v>284</v>
      </c>
      <c r="B168" s="145" t="s">
        <v>285</v>
      </c>
      <c r="C168" s="90"/>
      <c r="D168" s="90"/>
      <c r="E168" s="90"/>
      <c r="F168" s="90"/>
    </row>
    <row r="169" spans="1:6">
      <c r="A169" s="79"/>
      <c r="B169" s="89"/>
      <c r="C169" s="90"/>
      <c r="D169" s="90"/>
      <c r="E169" s="90"/>
      <c r="F169" s="90"/>
    </row>
    <row r="170" spans="1:6">
      <c r="A170" s="79"/>
      <c r="B170" s="104" t="s">
        <v>32</v>
      </c>
      <c r="C170" s="106">
        <f>IF(C166&lt;=0,0,(C168-C157)/C157)</f>
        <v>0</v>
      </c>
      <c r="D170" s="106">
        <f>IF(D166&lt;=0,0,(D168-D157)/D157)</f>
        <v>0</v>
      </c>
      <c r="E170" s="106">
        <f>IF(E166&lt;=0,0,(E168-E157)/E157)</f>
        <v>0</v>
      </c>
      <c r="F170" s="106">
        <f>IF(F166&lt;=0,0,(F168-F157)/F157)</f>
        <v>0</v>
      </c>
    </row>
    <row r="171" spans="1:6">
      <c r="A171" s="79"/>
      <c r="B171" s="104" t="s">
        <v>33</v>
      </c>
      <c r="C171" s="106">
        <f>IF(C162&lt;=0,0,(C170)/C162)</f>
        <v>0</v>
      </c>
      <c r="D171" s="106">
        <f>IF(D162&lt;=0,0,(D170)/D162)</f>
        <v>0</v>
      </c>
      <c r="E171" s="106" t="e">
        <f>IF(E162&lt;=0,0,(E170)/E162)</f>
        <v>#VALUE!</v>
      </c>
      <c r="F171" s="106">
        <f>IF(F162&lt;=0,0,(F170)/F162)</f>
        <v>0</v>
      </c>
    </row>
    <row r="172" spans="1:6">
      <c r="A172" s="79" t="s">
        <v>34</v>
      </c>
      <c r="B172" s="89" t="s">
        <v>235</v>
      </c>
      <c r="C172" s="90"/>
      <c r="D172" s="90"/>
      <c r="E172" s="90"/>
      <c r="F172" s="90"/>
    </row>
    <row r="173" spans="1:6">
      <c r="A173" s="79" t="s">
        <v>35</v>
      </c>
      <c r="B173" s="89" t="s">
        <v>236</v>
      </c>
      <c r="C173" s="90"/>
      <c r="D173" s="90"/>
      <c r="E173" s="90"/>
      <c r="F173" s="90"/>
    </row>
    <row r="174" spans="1:6">
      <c r="A174" s="79" t="s">
        <v>36</v>
      </c>
      <c r="B174" s="89" t="s">
        <v>237</v>
      </c>
      <c r="C174" s="90"/>
      <c r="D174" s="90"/>
      <c r="E174" s="90"/>
      <c r="F174" s="90"/>
    </row>
    <row r="175" spans="1:6">
      <c r="A175" s="79" t="s">
        <v>37</v>
      </c>
      <c r="B175" s="89" t="s">
        <v>238</v>
      </c>
      <c r="C175" s="90"/>
      <c r="D175" s="90"/>
      <c r="E175" s="90"/>
      <c r="F175" s="90"/>
    </row>
    <row r="176" spans="1:6">
      <c r="A176" s="79" t="s">
        <v>131</v>
      </c>
      <c r="B176" s="89" t="s">
        <v>239</v>
      </c>
      <c r="C176" s="90"/>
      <c r="D176" s="90"/>
      <c r="E176" s="90"/>
      <c r="F176" s="90"/>
    </row>
    <row r="177" spans="1:15">
      <c r="A177" s="79" t="s">
        <v>38</v>
      </c>
      <c r="B177" s="89" t="s">
        <v>84</v>
      </c>
      <c r="C177" s="90"/>
      <c r="D177" s="90"/>
      <c r="E177" s="90"/>
      <c r="F177" s="90"/>
    </row>
    <row r="178" spans="1:15">
      <c r="A178" s="79" t="s">
        <v>39</v>
      </c>
      <c r="B178" s="89" t="s">
        <v>240</v>
      </c>
      <c r="C178" s="90"/>
      <c r="D178" s="90"/>
      <c r="E178" s="90"/>
      <c r="F178" s="90"/>
    </row>
    <row r="179" spans="1:15">
      <c r="A179" s="79" t="s">
        <v>40</v>
      </c>
      <c r="B179" s="143" t="s">
        <v>443</v>
      </c>
      <c r="C179" s="90"/>
      <c r="D179" s="90"/>
      <c r="E179" s="90"/>
      <c r="F179" s="90"/>
    </row>
    <row r="180" spans="1:15">
      <c r="A180" s="79" t="s">
        <v>41</v>
      </c>
      <c r="B180" s="89" t="s">
        <v>86</v>
      </c>
      <c r="C180" s="90"/>
      <c r="D180" s="90"/>
      <c r="E180" s="90"/>
      <c r="F180" s="90"/>
    </row>
    <row r="181" spans="1:15">
      <c r="A181" s="79"/>
      <c r="B181" s="107" t="s">
        <v>42</v>
      </c>
      <c r="C181" s="90"/>
      <c r="D181" s="90"/>
      <c r="E181" s="90" t="s">
        <v>479</v>
      </c>
      <c r="F181" s="90"/>
    </row>
    <row r="182" spans="1:15">
      <c r="A182" s="79"/>
      <c r="B182" s="107" t="s">
        <v>43</v>
      </c>
      <c r="C182" s="90"/>
      <c r="D182" s="90"/>
      <c r="E182" s="90"/>
      <c r="F182" s="90"/>
    </row>
    <row r="183" spans="1:15">
      <c r="A183" s="79"/>
      <c r="B183" s="89"/>
      <c r="C183" s="90"/>
      <c r="D183" s="90"/>
      <c r="E183" s="90"/>
      <c r="F183" s="90"/>
    </row>
    <row r="184" spans="1:15">
      <c r="A184" s="79" t="s">
        <v>44</v>
      </c>
      <c r="B184" s="89" t="s">
        <v>241</v>
      </c>
      <c r="C184" s="90"/>
      <c r="D184" s="90"/>
      <c r="E184" s="90"/>
      <c r="F184" s="90"/>
    </row>
    <row r="185" spans="1:15">
      <c r="A185" s="79" t="s">
        <v>45</v>
      </c>
      <c r="B185" s="89" t="s">
        <v>242</v>
      </c>
      <c r="C185" s="90"/>
      <c r="D185" s="90"/>
      <c r="E185" s="90"/>
      <c r="F185" s="90"/>
    </row>
    <row r="186" spans="1:15">
      <c r="A186" s="79" t="s">
        <v>46</v>
      </c>
      <c r="B186" s="89" t="s">
        <v>243</v>
      </c>
      <c r="C186" s="90"/>
      <c r="D186" s="90"/>
      <c r="E186" s="90"/>
      <c r="F186" s="90"/>
    </row>
    <row r="187" spans="1:15">
      <c r="A187" s="79" t="s">
        <v>47</v>
      </c>
      <c r="B187" s="89" t="s">
        <v>244</v>
      </c>
      <c r="C187" s="90"/>
      <c r="D187" s="90"/>
      <c r="E187" s="90"/>
      <c r="F187" s="90"/>
    </row>
    <row r="188" spans="1:15">
      <c r="A188" s="79"/>
      <c r="B188" s="89"/>
      <c r="C188" s="90"/>
      <c r="D188" s="90"/>
      <c r="E188" s="90"/>
      <c r="F188" s="90"/>
    </row>
    <row r="190" spans="1:15">
      <c r="A190" s="384" t="s">
        <v>11</v>
      </c>
      <c r="B190" s="385" t="s">
        <v>12</v>
      </c>
      <c r="C190" s="386" t="s">
        <v>127</v>
      </c>
      <c r="D190" s="387"/>
      <c r="E190" s="387"/>
      <c r="F190" s="387"/>
      <c r="G190" s="388"/>
      <c r="H190" s="386" t="s">
        <v>186</v>
      </c>
      <c r="I190" s="387"/>
      <c r="J190" s="387"/>
      <c r="K190" s="387"/>
      <c r="L190" s="388"/>
      <c r="O190" s="101"/>
    </row>
    <row r="191" spans="1:15">
      <c r="A191" s="384"/>
      <c r="B191" s="385"/>
      <c r="C191" s="367" t="s">
        <v>5</v>
      </c>
      <c r="D191" s="367" t="s">
        <v>6</v>
      </c>
      <c r="E191" s="367" t="s">
        <v>22</v>
      </c>
      <c r="F191" s="367" t="s">
        <v>8</v>
      </c>
      <c r="G191" s="367" t="s">
        <v>480</v>
      </c>
      <c r="H191" s="367" t="s">
        <v>5</v>
      </c>
      <c r="I191" s="367" t="s">
        <v>6</v>
      </c>
      <c r="J191" s="367" t="s">
        <v>22</v>
      </c>
      <c r="K191" s="367" t="s">
        <v>8</v>
      </c>
      <c r="L191" s="367" t="s">
        <v>480</v>
      </c>
      <c r="O191" s="101"/>
    </row>
    <row r="192" spans="1:15">
      <c r="A192" s="79" t="s">
        <v>131</v>
      </c>
      <c r="B192" s="108" t="s">
        <v>239</v>
      </c>
      <c r="C192" s="109"/>
      <c r="D192" s="109"/>
      <c r="E192" s="374" t="s">
        <v>483</v>
      </c>
      <c r="F192" s="109"/>
      <c r="G192" s="375" t="s">
        <v>484</v>
      </c>
      <c r="H192" s="369" t="s">
        <v>187</v>
      </c>
      <c r="I192" s="369" t="s">
        <v>187</v>
      </c>
      <c r="J192" s="370" t="s">
        <v>481</v>
      </c>
      <c r="K192" s="369" t="s">
        <v>187</v>
      </c>
      <c r="L192" s="371" t="s">
        <v>482</v>
      </c>
      <c r="O192" s="101"/>
    </row>
    <row r="193" spans="1:15">
      <c r="A193" s="79" t="s">
        <v>405</v>
      </c>
      <c r="B193" s="108" t="s">
        <v>406</v>
      </c>
      <c r="C193" s="109"/>
      <c r="D193" s="109"/>
      <c r="E193" s="374" t="s">
        <v>483</v>
      </c>
      <c r="F193" s="109"/>
      <c r="G193" s="375" t="s">
        <v>484</v>
      </c>
      <c r="H193" s="369" t="s">
        <v>187</v>
      </c>
      <c r="I193" s="369" t="s">
        <v>187</v>
      </c>
      <c r="J193" s="370" t="s">
        <v>481</v>
      </c>
      <c r="K193" s="369" t="s">
        <v>187</v>
      </c>
      <c r="L193" s="371" t="s">
        <v>482</v>
      </c>
      <c r="O193" s="101"/>
    </row>
    <row r="194" spans="1:15">
      <c r="A194" s="79" t="s">
        <v>136</v>
      </c>
      <c r="B194" s="108" t="s">
        <v>250</v>
      </c>
      <c r="C194" s="109"/>
      <c r="D194" s="109"/>
      <c r="E194" s="374" t="s">
        <v>483</v>
      </c>
      <c r="F194" s="109"/>
      <c r="G194" s="375" t="s">
        <v>484</v>
      </c>
      <c r="H194" s="369" t="s">
        <v>187</v>
      </c>
      <c r="I194" s="369" t="s">
        <v>187</v>
      </c>
      <c r="J194" s="370" t="s">
        <v>481</v>
      </c>
      <c r="K194" s="369" t="s">
        <v>187</v>
      </c>
      <c r="L194" s="371" t="s">
        <v>482</v>
      </c>
      <c r="O194" s="101"/>
    </row>
    <row r="195" spans="1:15">
      <c r="A195" s="79" t="s">
        <v>134</v>
      </c>
      <c r="B195" s="108" t="s">
        <v>249</v>
      </c>
      <c r="C195" s="109"/>
      <c r="D195" s="109"/>
      <c r="E195" s="374" t="s">
        <v>483</v>
      </c>
      <c r="F195" s="109"/>
      <c r="G195" s="375" t="s">
        <v>484</v>
      </c>
      <c r="H195" s="369" t="s">
        <v>187</v>
      </c>
      <c r="I195" s="369" t="s">
        <v>187</v>
      </c>
      <c r="J195" s="370" t="s">
        <v>481</v>
      </c>
      <c r="K195" s="369" t="s">
        <v>187</v>
      </c>
      <c r="L195" s="371" t="s">
        <v>482</v>
      </c>
      <c r="O195" s="101"/>
    </row>
    <row r="196" spans="1:15">
      <c r="A196" s="79" t="s">
        <v>135</v>
      </c>
      <c r="B196" s="108" t="s">
        <v>248</v>
      </c>
      <c r="C196" s="109"/>
      <c r="D196" s="109"/>
      <c r="E196" s="374" t="s">
        <v>483</v>
      </c>
      <c r="F196" s="109"/>
      <c r="G196" s="375" t="s">
        <v>484</v>
      </c>
      <c r="H196" s="369" t="s">
        <v>187</v>
      </c>
      <c r="I196" s="369" t="s">
        <v>187</v>
      </c>
      <c r="J196" s="370" t="s">
        <v>481</v>
      </c>
      <c r="K196" s="369" t="s">
        <v>187</v>
      </c>
      <c r="L196" s="371" t="s">
        <v>482</v>
      </c>
      <c r="O196" s="101"/>
    </row>
    <row r="197" spans="1:15">
      <c r="A197" s="79" t="s">
        <v>409</v>
      </c>
      <c r="B197" s="108" t="s">
        <v>410</v>
      </c>
      <c r="C197" s="109"/>
      <c r="D197" s="109"/>
      <c r="E197" s="374" t="s">
        <v>483</v>
      </c>
      <c r="F197" s="109"/>
      <c r="G197" s="375" t="s">
        <v>484</v>
      </c>
      <c r="H197" s="369" t="s">
        <v>187</v>
      </c>
      <c r="I197" s="369" t="s">
        <v>187</v>
      </c>
      <c r="J197" s="370" t="s">
        <v>481</v>
      </c>
      <c r="K197" s="369" t="s">
        <v>187</v>
      </c>
      <c r="L197" s="371" t="s">
        <v>482</v>
      </c>
      <c r="O197" s="101"/>
    </row>
    <row r="198" spans="1:15">
      <c r="A198" s="79" t="s">
        <v>465</v>
      </c>
      <c r="B198" s="108" t="s">
        <v>466</v>
      </c>
      <c r="C198" s="109"/>
      <c r="D198" s="109"/>
      <c r="E198" s="374" t="s">
        <v>483</v>
      </c>
      <c r="F198" s="109"/>
      <c r="G198" s="375" t="s">
        <v>484</v>
      </c>
      <c r="H198" s="369" t="s">
        <v>187</v>
      </c>
      <c r="I198" s="369" t="s">
        <v>187</v>
      </c>
      <c r="J198" s="370" t="s">
        <v>481</v>
      </c>
      <c r="K198" s="369" t="s">
        <v>187</v>
      </c>
      <c r="L198" s="371" t="s">
        <v>482</v>
      </c>
      <c r="O198" s="101"/>
    </row>
    <row r="199" spans="1:15">
      <c r="A199" s="79" t="s">
        <v>471</v>
      </c>
      <c r="B199" s="108" t="s">
        <v>476</v>
      </c>
      <c r="C199" s="109"/>
      <c r="D199" s="109"/>
      <c r="E199" s="374" t="s">
        <v>483</v>
      </c>
      <c r="F199" s="109"/>
      <c r="G199" s="375" t="s">
        <v>484</v>
      </c>
      <c r="H199" s="369" t="s">
        <v>187</v>
      </c>
      <c r="I199" s="369" t="s">
        <v>187</v>
      </c>
      <c r="J199" s="370" t="s">
        <v>481</v>
      </c>
      <c r="K199" s="369" t="s">
        <v>187</v>
      </c>
      <c r="L199" s="371" t="s">
        <v>482</v>
      </c>
      <c r="O199" s="101"/>
    </row>
    <row r="200" spans="1:15">
      <c r="A200" s="79" t="s">
        <v>132</v>
      </c>
      <c r="B200" s="108" t="s">
        <v>245</v>
      </c>
      <c r="C200" s="109"/>
      <c r="D200" s="109"/>
      <c r="E200" s="374" t="s">
        <v>483</v>
      </c>
      <c r="F200" s="109"/>
      <c r="G200" s="375" t="s">
        <v>484</v>
      </c>
      <c r="H200" s="369" t="s">
        <v>187</v>
      </c>
      <c r="I200" s="369" t="s">
        <v>187</v>
      </c>
      <c r="J200" s="370" t="s">
        <v>481</v>
      </c>
      <c r="K200" s="369" t="s">
        <v>187</v>
      </c>
      <c r="L200" s="371" t="s">
        <v>482</v>
      </c>
      <c r="O200" s="101"/>
    </row>
    <row r="201" spans="1:15">
      <c r="A201" s="79" t="s">
        <v>133</v>
      </c>
      <c r="B201" s="108" t="s">
        <v>246</v>
      </c>
      <c r="C201" s="109"/>
      <c r="D201" s="109"/>
      <c r="E201" s="374" t="s">
        <v>483</v>
      </c>
      <c r="F201" s="109"/>
      <c r="G201" s="375" t="s">
        <v>484</v>
      </c>
      <c r="H201" s="369" t="s">
        <v>187</v>
      </c>
      <c r="I201" s="369" t="s">
        <v>187</v>
      </c>
      <c r="J201" s="370" t="s">
        <v>481</v>
      </c>
      <c r="K201" s="369" t="s">
        <v>187</v>
      </c>
      <c r="L201" s="371" t="s">
        <v>482</v>
      </c>
      <c r="O201" s="101"/>
    </row>
    <row r="202" spans="1:15">
      <c r="A202" s="79" t="s">
        <v>185</v>
      </c>
      <c r="B202" s="108" t="s">
        <v>247</v>
      </c>
      <c r="C202" s="109"/>
      <c r="D202" s="109"/>
      <c r="E202" s="374" t="s">
        <v>483</v>
      </c>
      <c r="F202" s="109"/>
      <c r="G202" s="375" t="s">
        <v>484</v>
      </c>
      <c r="H202" s="369" t="s">
        <v>187</v>
      </c>
      <c r="I202" s="369" t="s">
        <v>187</v>
      </c>
      <c r="J202" s="370" t="s">
        <v>481</v>
      </c>
      <c r="K202" s="369" t="s">
        <v>187</v>
      </c>
      <c r="L202" s="371" t="s">
        <v>482</v>
      </c>
      <c r="O202" s="101"/>
    </row>
    <row r="203" spans="1:15">
      <c r="A203" s="79" t="s">
        <v>407</v>
      </c>
      <c r="B203" s="108" t="s">
        <v>408</v>
      </c>
      <c r="C203" s="109"/>
      <c r="D203" s="109"/>
      <c r="E203" s="374" t="s">
        <v>483</v>
      </c>
      <c r="F203" s="109"/>
      <c r="G203" s="375" t="s">
        <v>484</v>
      </c>
      <c r="H203" s="369" t="s">
        <v>187</v>
      </c>
      <c r="I203" s="369" t="s">
        <v>187</v>
      </c>
      <c r="J203" s="370" t="s">
        <v>481</v>
      </c>
      <c r="K203" s="369" t="s">
        <v>187</v>
      </c>
      <c r="L203" s="371" t="s">
        <v>482</v>
      </c>
      <c r="O203" s="101"/>
    </row>
    <row r="204" spans="1:15">
      <c r="A204" s="79" t="s">
        <v>467</v>
      </c>
      <c r="B204" s="108" t="s">
        <v>472</v>
      </c>
      <c r="C204" s="109"/>
      <c r="D204" s="109"/>
      <c r="E204" s="374" t="s">
        <v>483</v>
      </c>
      <c r="F204" s="109"/>
      <c r="G204" s="375" t="s">
        <v>484</v>
      </c>
      <c r="H204" s="369" t="s">
        <v>187</v>
      </c>
      <c r="I204" s="369" t="s">
        <v>187</v>
      </c>
      <c r="J204" s="370" t="s">
        <v>481</v>
      </c>
      <c r="K204" s="369" t="s">
        <v>187</v>
      </c>
      <c r="L204" s="371" t="s">
        <v>482</v>
      </c>
      <c r="O204" s="101"/>
    </row>
    <row r="205" spans="1:15">
      <c r="A205" s="79" t="s">
        <v>468</v>
      </c>
      <c r="B205" s="108" t="s">
        <v>473</v>
      </c>
      <c r="C205" s="109"/>
      <c r="D205" s="109"/>
      <c r="E205" s="374" t="s">
        <v>483</v>
      </c>
      <c r="F205" s="109"/>
      <c r="G205" s="375" t="s">
        <v>484</v>
      </c>
      <c r="H205" s="369" t="s">
        <v>187</v>
      </c>
      <c r="I205" s="369" t="s">
        <v>187</v>
      </c>
      <c r="J205" s="370" t="s">
        <v>481</v>
      </c>
      <c r="K205" s="369" t="s">
        <v>187</v>
      </c>
      <c r="L205" s="371" t="s">
        <v>482</v>
      </c>
      <c r="O205" s="101"/>
    </row>
    <row r="206" spans="1:15">
      <c r="A206" s="79" t="s">
        <v>469</v>
      </c>
      <c r="B206" s="108" t="s">
        <v>474</v>
      </c>
      <c r="C206" s="109"/>
      <c r="D206" s="109"/>
      <c r="E206" s="374" t="s">
        <v>483</v>
      </c>
      <c r="F206" s="109"/>
      <c r="G206" s="375" t="s">
        <v>484</v>
      </c>
      <c r="H206" s="369" t="s">
        <v>187</v>
      </c>
      <c r="I206" s="369" t="s">
        <v>187</v>
      </c>
      <c r="J206" s="370" t="s">
        <v>481</v>
      </c>
      <c r="K206" s="369" t="s">
        <v>187</v>
      </c>
      <c r="L206" s="371" t="s">
        <v>482</v>
      </c>
      <c r="O206" s="101"/>
    </row>
    <row r="207" spans="1:15">
      <c r="A207" s="79" t="s">
        <v>470</v>
      </c>
      <c r="B207" s="108" t="s">
        <v>475</v>
      </c>
      <c r="C207" s="109"/>
      <c r="D207" s="109"/>
      <c r="E207" s="374" t="s">
        <v>483</v>
      </c>
      <c r="F207" s="109"/>
      <c r="G207" s="375" t="s">
        <v>484</v>
      </c>
      <c r="H207" s="369" t="s">
        <v>187</v>
      </c>
      <c r="I207" s="369" t="s">
        <v>187</v>
      </c>
      <c r="J207" s="370" t="s">
        <v>481</v>
      </c>
      <c r="K207" s="369" t="s">
        <v>187</v>
      </c>
      <c r="L207" s="371" t="s">
        <v>482</v>
      </c>
      <c r="O207" s="101"/>
    </row>
    <row r="208" spans="1:15">
      <c r="A208" s="79"/>
      <c r="B208" s="110" t="s">
        <v>128</v>
      </c>
      <c r="C208" s="111">
        <f t="shared" ref="C208:D208" si="4">SUM(C200:C207)</f>
        <v>0</v>
      </c>
      <c r="D208" s="111">
        <f t="shared" si="4"/>
        <v>0</v>
      </c>
      <c r="E208" s="111">
        <f t="shared" ref="E208:G208" si="5">SUM(E192:E207)</f>
        <v>0</v>
      </c>
      <c r="F208" s="111">
        <f t="shared" si="5"/>
        <v>0</v>
      </c>
      <c r="G208" s="111">
        <f t="shared" si="5"/>
        <v>0</v>
      </c>
      <c r="H208" s="372">
        <f t="shared" ref="H208:L208" si="6">SUM(H192:H207)</f>
        <v>0</v>
      </c>
      <c r="I208" s="372">
        <f t="shared" si="6"/>
        <v>0</v>
      </c>
      <c r="J208" s="373">
        <f t="shared" si="6"/>
        <v>0</v>
      </c>
      <c r="K208" s="372">
        <f t="shared" si="6"/>
        <v>0</v>
      </c>
      <c r="L208" s="373">
        <f t="shared" si="6"/>
        <v>0</v>
      </c>
      <c r="O208" s="101"/>
    </row>
    <row r="209" spans="1:15">
      <c r="A209" s="79" t="s">
        <v>184</v>
      </c>
      <c r="B209" s="112" t="s">
        <v>251</v>
      </c>
      <c r="C209" s="109"/>
      <c r="D209" s="109"/>
      <c r="E209" s="374" t="s">
        <v>483</v>
      </c>
      <c r="F209" s="109"/>
      <c r="G209" s="375" t="s">
        <v>484</v>
      </c>
      <c r="H209" s="369" t="s">
        <v>187</v>
      </c>
      <c r="I209" s="369" t="s">
        <v>187</v>
      </c>
      <c r="J209" s="370" t="s">
        <v>481</v>
      </c>
      <c r="K209" s="369" t="s">
        <v>187</v>
      </c>
      <c r="L209" s="371" t="s">
        <v>482</v>
      </c>
      <c r="O209" s="101"/>
    </row>
    <row r="210" spans="1:15">
      <c r="A210" s="139" t="s">
        <v>125</v>
      </c>
      <c r="B210" s="140" t="s">
        <v>234</v>
      </c>
      <c r="C210" s="109"/>
      <c r="D210" s="109"/>
      <c r="E210" s="374" t="s">
        <v>483</v>
      </c>
      <c r="F210" s="109"/>
      <c r="G210" s="375" t="s">
        <v>484</v>
      </c>
      <c r="H210" s="369" t="s">
        <v>187</v>
      </c>
      <c r="I210" s="369" t="s">
        <v>187</v>
      </c>
      <c r="J210" s="370" t="s">
        <v>481</v>
      </c>
      <c r="K210" s="369" t="s">
        <v>187</v>
      </c>
      <c r="L210" s="371" t="s">
        <v>482</v>
      </c>
      <c r="O210" s="101"/>
    </row>
    <row r="211" spans="1:15">
      <c r="A211" s="139" t="s">
        <v>126</v>
      </c>
      <c r="B211" s="140" t="s">
        <v>411</v>
      </c>
      <c r="C211" s="109"/>
      <c r="D211" s="109"/>
      <c r="E211" s="374" t="s">
        <v>483</v>
      </c>
      <c r="F211" s="109"/>
      <c r="G211" s="375" t="s">
        <v>484</v>
      </c>
      <c r="H211" s="369" t="s">
        <v>187</v>
      </c>
      <c r="I211" s="369" t="s">
        <v>187</v>
      </c>
      <c r="J211" s="370" t="s">
        <v>481</v>
      </c>
      <c r="K211" s="369" t="s">
        <v>187</v>
      </c>
      <c r="L211" s="371" t="s">
        <v>482</v>
      </c>
      <c r="O211" s="101"/>
    </row>
    <row r="212" spans="1:15">
      <c r="A212" s="79"/>
      <c r="B212" s="110" t="s">
        <v>128</v>
      </c>
      <c r="C212" s="111">
        <f t="shared" ref="C212:G212" si="7">SUM(C209:C211)</f>
        <v>0</v>
      </c>
      <c r="D212" s="111">
        <f t="shared" si="7"/>
        <v>0</v>
      </c>
      <c r="E212" s="111">
        <f t="shared" si="7"/>
        <v>0</v>
      </c>
      <c r="F212" s="111">
        <f t="shared" si="7"/>
        <v>0</v>
      </c>
      <c r="G212" s="111">
        <f t="shared" si="7"/>
        <v>0</v>
      </c>
      <c r="H212" s="372">
        <f t="shared" ref="H212:L212" si="8">SUM(H209:H211)</f>
        <v>0</v>
      </c>
      <c r="I212" s="372">
        <f t="shared" si="8"/>
        <v>0</v>
      </c>
      <c r="J212" s="373">
        <f t="shared" si="8"/>
        <v>0</v>
      </c>
      <c r="K212" s="372">
        <f t="shared" si="8"/>
        <v>0</v>
      </c>
      <c r="L212" s="373">
        <f t="shared" si="8"/>
        <v>0</v>
      </c>
      <c r="O212" s="101"/>
    </row>
    <row r="213" spans="1:15">
      <c r="A213" s="79"/>
      <c r="B213" s="112" t="s">
        <v>129</v>
      </c>
      <c r="C213" s="109"/>
      <c r="D213" s="109"/>
      <c r="E213" s="374" t="s">
        <v>483</v>
      </c>
      <c r="F213" s="109"/>
      <c r="G213" s="375" t="s">
        <v>484</v>
      </c>
      <c r="H213" s="369" t="s">
        <v>187</v>
      </c>
      <c r="I213" s="369" t="s">
        <v>187</v>
      </c>
      <c r="J213" s="370" t="s">
        <v>481</v>
      </c>
      <c r="K213" s="369" t="s">
        <v>187</v>
      </c>
      <c r="L213" s="371" t="s">
        <v>482</v>
      </c>
      <c r="O213" s="101"/>
    </row>
    <row r="214" spans="1:15">
      <c r="A214" s="79"/>
      <c r="B214" s="110" t="s">
        <v>128</v>
      </c>
      <c r="C214" s="111">
        <f t="shared" ref="C214:G214" si="9">SUM(C213)</f>
        <v>0</v>
      </c>
      <c r="D214" s="111">
        <f t="shared" si="9"/>
        <v>0</v>
      </c>
      <c r="E214" s="111">
        <f t="shared" si="9"/>
        <v>0</v>
      </c>
      <c r="F214" s="111">
        <f t="shared" si="9"/>
        <v>0</v>
      </c>
      <c r="G214" s="111">
        <f t="shared" si="9"/>
        <v>0</v>
      </c>
      <c r="H214" s="372">
        <f t="shared" ref="H214:K214" si="10">SUM(H213)</f>
        <v>0</v>
      </c>
      <c r="I214" s="372">
        <f t="shared" si="10"/>
        <v>0</v>
      </c>
      <c r="J214" s="373">
        <f t="shared" ref="J214" si="11">SUM(J213)</f>
        <v>0</v>
      </c>
      <c r="K214" s="372">
        <f t="shared" si="10"/>
        <v>0</v>
      </c>
      <c r="L214" s="373">
        <f t="shared" ref="L214" si="12">SUM(L213)</f>
        <v>0</v>
      </c>
      <c r="O214" s="101"/>
    </row>
    <row r="215" spans="1:15">
      <c r="A215" s="79"/>
      <c r="B215" s="112" t="s">
        <v>130</v>
      </c>
      <c r="C215" s="109"/>
      <c r="D215" s="109"/>
      <c r="E215" s="374" t="s">
        <v>483</v>
      </c>
      <c r="F215" s="109"/>
      <c r="G215" s="375" t="s">
        <v>484</v>
      </c>
      <c r="H215" s="369" t="s">
        <v>187</v>
      </c>
      <c r="I215" s="369" t="s">
        <v>187</v>
      </c>
      <c r="J215" s="370" t="s">
        <v>481</v>
      </c>
      <c r="K215" s="369" t="s">
        <v>187</v>
      </c>
      <c r="L215" s="371" t="s">
        <v>482</v>
      </c>
      <c r="O215" s="101"/>
    </row>
    <row r="216" spans="1:15">
      <c r="A216" s="79"/>
      <c r="B216" s="110" t="s">
        <v>128</v>
      </c>
      <c r="C216" s="111">
        <f t="shared" ref="C216:G216" si="13">SUM(C215)</f>
        <v>0</v>
      </c>
      <c r="D216" s="111">
        <f t="shared" si="13"/>
        <v>0</v>
      </c>
      <c r="E216" s="111">
        <f t="shared" si="13"/>
        <v>0</v>
      </c>
      <c r="F216" s="111">
        <f t="shared" si="13"/>
        <v>0</v>
      </c>
      <c r="G216" s="111">
        <f t="shared" si="13"/>
        <v>0</v>
      </c>
      <c r="H216" s="372">
        <f t="shared" ref="H216:L216" si="14">SUM(H215)</f>
        <v>0</v>
      </c>
      <c r="I216" s="372">
        <f t="shared" si="14"/>
        <v>0</v>
      </c>
      <c r="J216" s="373">
        <f t="shared" si="14"/>
        <v>0</v>
      </c>
      <c r="K216" s="372">
        <f t="shared" si="14"/>
        <v>0</v>
      </c>
      <c r="L216" s="373">
        <f t="shared" si="14"/>
        <v>0</v>
      </c>
      <c r="O216" s="101"/>
    </row>
    <row r="218" spans="1:15" hidden="1">
      <c r="A218" s="381" t="s">
        <v>11</v>
      </c>
      <c r="B218" s="381" t="s">
        <v>12</v>
      </c>
      <c r="C218" s="380" t="s">
        <v>413</v>
      </c>
      <c r="D218" s="380"/>
      <c r="E218" s="380"/>
      <c r="F218" s="380"/>
    </row>
    <row r="219" spans="1:15" hidden="1">
      <c r="A219" s="382"/>
      <c r="B219" s="383"/>
      <c r="C219" s="263" t="s">
        <v>5</v>
      </c>
      <c r="D219" s="263" t="s">
        <v>6</v>
      </c>
      <c r="E219" s="263" t="s">
        <v>414</v>
      </c>
      <c r="F219" s="263" t="s">
        <v>8</v>
      </c>
    </row>
    <row r="220" spans="1:15" ht="15" hidden="1">
      <c r="A220" s="266" t="s">
        <v>415</v>
      </c>
      <c r="B220" s="266"/>
      <c r="C220" s="267"/>
      <c r="D220" s="267"/>
      <c r="E220" s="267"/>
      <c r="F220" s="268"/>
    </row>
    <row r="221" spans="1:15" ht="15" hidden="1">
      <c r="A221" s="264" t="s">
        <v>454</v>
      </c>
      <c r="B221" s="269" t="s">
        <v>63</v>
      </c>
      <c r="C221" s="257"/>
      <c r="D221" s="257"/>
      <c r="E221" s="258"/>
      <c r="F221" s="257"/>
    </row>
    <row r="222" spans="1:15" customFormat="1" ht="15" hidden="1">
      <c r="A222" s="264" t="s">
        <v>455</v>
      </c>
      <c r="B222" s="269" t="s">
        <v>64</v>
      </c>
      <c r="C222" s="270"/>
      <c r="D222" s="270"/>
      <c r="E222" s="270"/>
      <c r="F222" s="270"/>
      <c r="G222" s="101"/>
      <c r="H222" s="101"/>
      <c r="I222" s="101"/>
      <c r="J222" s="101"/>
      <c r="K222" s="101"/>
      <c r="L222" s="101"/>
      <c r="M222" s="101"/>
      <c r="N222" s="101"/>
    </row>
    <row r="223" spans="1:15" customFormat="1" ht="15" hidden="1">
      <c r="A223" s="264"/>
      <c r="B223" s="269" t="s">
        <v>403</v>
      </c>
      <c r="C223" s="270"/>
      <c r="D223" s="270"/>
      <c r="E223" s="270"/>
      <c r="F223" s="270"/>
      <c r="G223" s="101"/>
      <c r="H223" s="101"/>
      <c r="I223" s="101"/>
      <c r="J223" s="101"/>
      <c r="K223" s="101"/>
      <c r="L223" s="101"/>
      <c r="M223" s="101"/>
      <c r="N223" s="101"/>
    </row>
    <row r="224" spans="1:15" customFormat="1" ht="15" hidden="1">
      <c r="A224" s="264"/>
      <c r="B224" s="269" t="s">
        <v>66</v>
      </c>
      <c r="C224" s="270"/>
      <c r="D224" s="270"/>
      <c r="E224" s="270"/>
      <c r="F224" s="270"/>
      <c r="G224" s="101"/>
      <c r="H224" s="101"/>
      <c r="I224" s="101"/>
      <c r="J224" s="101"/>
      <c r="K224" s="101"/>
      <c r="L224" s="101"/>
      <c r="M224" s="101"/>
      <c r="N224" s="101"/>
    </row>
    <row r="225" spans="1:14" ht="15" hidden="1">
      <c r="A225" s="271" t="s">
        <v>456</v>
      </c>
      <c r="B225" s="272" t="s">
        <v>65</v>
      </c>
      <c r="C225" s="273"/>
      <c r="D225" s="273"/>
      <c r="E225" s="274"/>
      <c r="F225" s="273"/>
    </row>
    <row r="226" spans="1:14" ht="15" hidden="1">
      <c r="A226" s="259"/>
      <c r="B226" s="259"/>
      <c r="C226" s="260">
        <f>SUM(C221:C225)</f>
        <v>0</v>
      </c>
      <c r="D226" s="260">
        <f t="shared" ref="D226:F226" si="15">SUM(D221:D225)</f>
        <v>0</v>
      </c>
      <c r="E226" s="260">
        <f t="shared" si="15"/>
        <v>0</v>
      </c>
      <c r="F226" s="260">
        <f t="shared" si="15"/>
        <v>0</v>
      </c>
    </row>
    <row r="227" spans="1:14" hidden="1">
      <c r="A227" s="261" t="s">
        <v>416</v>
      </c>
      <c r="B227" s="261"/>
      <c r="C227" s="262"/>
      <c r="D227" s="262"/>
      <c r="E227" s="262"/>
      <c r="F227" s="262"/>
    </row>
    <row r="228" spans="1:14" ht="15" hidden="1">
      <c r="A228" s="264" t="s">
        <v>457</v>
      </c>
      <c r="B228" s="269" t="s">
        <v>63</v>
      </c>
      <c r="C228" s="257"/>
      <c r="D228" s="257"/>
      <c r="E228" s="258"/>
      <c r="F228" s="257"/>
    </row>
    <row r="229" spans="1:14" customFormat="1" ht="15" hidden="1">
      <c r="A229" s="264" t="s">
        <v>458</v>
      </c>
      <c r="B229" s="269" t="s">
        <v>64</v>
      </c>
      <c r="C229" s="265"/>
      <c r="D229" s="265"/>
      <c r="E229" s="265"/>
      <c r="F229" s="265"/>
      <c r="G229" s="101"/>
      <c r="H229" s="101"/>
      <c r="I229" s="101"/>
      <c r="J229" s="101"/>
      <c r="K229" s="101"/>
      <c r="L229" s="101"/>
      <c r="M229" s="101"/>
      <c r="N229" s="101"/>
    </row>
    <row r="230" spans="1:14" customFormat="1" ht="15" hidden="1">
      <c r="A230" s="264"/>
      <c r="B230" s="269" t="s">
        <v>403</v>
      </c>
      <c r="C230" s="265"/>
      <c r="D230" s="265"/>
      <c r="E230" s="265"/>
      <c r="F230" s="265"/>
      <c r="G230" s="101"/>
      <c r="H230" s="101"/>
      <c r="I230" s="101"/>
      <c r="J230" s="101"/>
      <c r="K230" s="101"/>
      <c r="L230" s="101"/>
      <c r="M230" s="101"/>
      <c r="N230" s="101"/>
    </row>
    <row r="231" spans="1:14" customFormat="1" ht="15" hidden="1">
      <c r="A231" s="264"/>
      <c r="B231" s="269" t="s">
        <v>66</v>
      </c>
      <c r="C231" s="265"/>
      <c r="D231" s="265"/>
      <c r="E231" s="265"/>
      <c r="F231" s="265"/>
      <c r="G231" s="101"/>
      <c r="H231" s="101"/>
      <c r="I231" s="101"/>
      <c r="J231" s="101"/>
      <c r="K231" s="101"/>
      <c r="L231" s="101"/>
      <c r="M231" s="101"/>
      <c r="N231" s="101"/>
    </row>
    <row r="232" spans="1:14" ht="15" hidden="1">
      <c r="A232" s="271" t="s">
        <v>459</v>
      </c>
      <c r="B232" s="272" t="s">
        <v>65</v>
      </c>
      <c r="C232" s="257"/>
      <c r="D232" s="257"/>
      <c r="E232" s="258"/>
      <c r="F232" s="257"/>
    </row>
    <row r="233" spans="1:14" ht="15" hidden="1">
      <c r="A233" s="259"/>
      <c r="B233" s="259"/>
      <c r="C233" s="260">
        <f>SUM(C228:C232)</f>
        <v>0</v>
      </c>
      <c r="D233" s="260">
        <f t="shared" ref="D233:F233" si="16">SUM(D228:D232)</f>
        <v>0</v>
      </c>
      <c r="E233" s="260">
        <f t="shared" si="16"/>
        <v>0</v>
      </c>
      <c r="F233" s="260">
        <f t="shared" si="16"/>
        <v>0</v>
      </c>
    </row>
    <row r="234" spans="1:14" hidden="1">
      <c r="A234" s="261" t="s">
        <v>412</v>
      </c>
      <c r="B234" s="261"/>
      <c r="C234" s="262"/>
      <c r="D234" s="262"/>
      <c r="E234" s="262"/>
      <c r="F234" s="262"/>
    </row>
    <row r="235" spans="1:14" ht="15" hidden="1">
      <c r="A235" s="264" t="s">
        <v>460</v>
      </c>
      <c r="B235" s="269" t="s">
        <v>63</v>
      </c>
      <c r="C235" s="257"/>
      <c r="D235" s="257"/>
      <c r="E235" s="258"/>
      <c r="F235" s="257"/>
    </row>
    <row r="236" spans="1:14" customFormat="1" ht="15" hidden="1">
      <c r="A236" s="264" t="s">
        <v>461</v>
      </c>
      <c r="B236" s="269" t="s">
        <v>64</v>
      </c>
      <c r="C236" s="265"/>
      <c r="D236" s="265"/>
      <c r="E236" s="265"/>
      <c r="F236" s="265"/>
      <c r="G236" s="101"/>
      <c r="H236" s="101"/>
      <c r="I236" s="101"/>
      <c r="J236" s="101"/>
      <c r="K236" s="101"/>
      <c r="L236" s="101"/>
      <c r="M236" s="101"/>
      <c r="N236" s="101"/>
    </row>
    <row r="237" spans="1:14" customFormat="1" ht="15" hidden="1">
      <c r="A237" s="264"/>
      <c r="B237" s="269" t="s">
        <v>403</v>
      </c>
      <c r="C237" s="265"/>
      <c r="D237" s="265"/>
      <c r="E237" s="265"/>
      <c r="F237" s="265"/>
      <c r="G237" s="101"/>
      <c r="H237" s="101"/>
      <c r="I237" s="101"/>
      <c r="J237" s="101"/>
      <c r="K237" s="101"/>
      <c r="L237" s="101"/>
      <c r="M237" s="101"/>
      <c r="N237" s="101"/>
    </row>
    <row r="238" spans="1:14" customFormat="1" ht="15" hidden="1">
      <c r="A238" s="264"/>
      <c r="B238" s="269" t="s">
        <v>66</v>
      </c>
      <c r="C238" s="265"/>
      <c r="D238" s="265"/>
      <c r="E238" s="265"/>
      <c r="F238" s="265"/>
      <c r="G238" s="101"/>
      <c r="H238" s="101"/>
      <c r="I238" s="101"/>
      <c r="J238" s="101"/>
      <c r="K238" s="101"/>
      <c r="L238" s="101"/>
      <c r="M238" s="101"/>
      <c r="N238" s="101"/>
    </row>
    <row r="239" spans="1:14" ht="15" hidden="1">
      <c r="A239" s="271" t="s">
        <v>462</v>
      </c>
      <c r="B239" s="272" t="s">
        <v>65</v>
      </c>
      <c r="C239" s="257"/>
      <c r="D239" s="257"/>
      <c r="E239" s="258"/>
      <c r="F239" s="257"/>
    </row>
    <row r="240" spans="1:14" ht="15" hidden="1">
      <c r="A240" s="259"/>
      <c r="B240" s="259"/>
      <c r="C240" s="260">
        <f>SUM(C235:C239)</f>
        <v>0</v>
      </c>
      <c r="D240" s="260">
        <f t="shared" ref="D240:F240" si="17">SUM(D235:D239)</f>
        <v>0</v>
      </c>
      <c r="E240" s="260">
        <f t="shared" si="17"/>
        <v>0</v>
      </c>
      <c r="F240" s="260">
        <f t="shared" si="17"/>
        <v>0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H190:L190"/>
    <mergeCell ref="B101:F101"/>
    <mergeCell ref="B90:F90"/>
    <mergeCell ref="B2:K3"/>
    <mergeCell ref="A163:F164"/>
    <mergeCell ref="G7:J7"/>
    <mergeCell ref="K7:N7"/>
    <mergeCell ref="A7:A8"/>
    <mergeCell ref="B7:B8"/>
    <mergeCell ref="B43:N43"/>
    <mergeCell ref="B9:N9"/>
    <mergeCell ref="C150:F150"/>
    <mergeCell ref="C7:F7"/>
    <mergeCell ref="B63:F63"/>
    <mergeCell ref="B134:F134"/>
    <mergeCell ref="B129:F129"/>
    <mergeCell ref="B80:F80"/>
    <mergeCell ref="A150:A151"/>
    <mergeCell ref="B150:B151"/>
    <mergeCell ref="B141:F141"/>
    <mergeCell ref="B111:F111"/>
    <mergeCell ref="C218:F218"/>
    <mergeCell ref="A218:A219"/>
    <mergeCell ref="B218:B219"/>
    <mergeCell ref="A190:A191"/>
    <mergeCell ref="B190:B191"/>
    <mergeCell ref="C190:G190"/>
  </mergeCells>
  <pageMargins left="0.7" right="0.7" top="0.75" bottom="0.75" header="0.3" footer="0.3"/>
  <pageSetup paperSize="9" scale="2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N47"/>
  <sheetViews>
    <sheetView tabSelected="1" view="pageBreakPreview" zoomScale="70" zoomScaleNormal="85" zoomScaleSheetLayoutView="70" workbookViewId="0"/>
  </sheetViews>
  <sheetFormatPr defaultColWidth="9.140625" defaultRowHeight="15"/>
  <cols>
    <col min="1" max="1" width="4" style="8" customWidth="1"/>
    <col min="2" max="2" width="36.5703125" style="8" customWidth="1"/>
    <col min="3" max="3" width="20" style="8" customWidth="1"/>
    <col min="4" max="6" width="22.42578125" style="8" customWidth="1"/>
    <col min="7" max="7" width="9.140625" style="8"/>
    <col min="8" max="8" width="34.85546875" style="8" bestFit="1" customWidth="1"/>
    <col min="9" max="11" width="17.7109375" style="8" customWidth="1"/>
    <col min="12" max="12" width="4.7109375" style="8" customWidth="1"/>
    <col min="13" max="13" width="25.5703125" style="8" customWidth="1"/>
    <col min="14" max="14" width="19.42578125" style="317" customWidth="1"/>
    <col min="15" max="15" width="12.28515625" style="8" bestFit="1" customWidth="1"/>
    <col min="16" max="16384" width="9.140625" style="8"/>
  </cols>
  <sheetData>
    <row r="1" spans="2:14">
      <c r="C1" s="413" t="s">
        <v>51</v>
      </c>
      <c r="D1" s="413"/>
      <c r="E1" s="413"/>
      <c r="F1" s="413"/>
      <c r="G1" s="413"/>
      <c r="H1" s="413"/>
      <c r="I1" s="413"/>
    </row>
    <row r="2" spans="2:14" ht="15" customHeight="1">
      <c r="C2" s="413"/>
      <c r="D2" s="413"/>
      <c r="E2" s="413"/>
      <c r="F2" s="413"/>
      <c r="G2" s="413"/>
      <c r="H2" s="413"/>
      <c r="I2" s="413"/>
      <c r="J2" s="232"/>
      <c r="K2" s="232"/>
      <c r="L2" s="9"/>
      <c r="M2" s="9"/>
    </row>
    <row r="3" spans="2:14" ht="15" customHeight="1">
      <c r="B3" s="232"/>
      <c r="C3" s="413"/>
      <c r="D3" s="413"/>
      <c r="E3" s="413"/>
      <c r="F3" s="413"/>
      <c r="G3" s="413"/>
      <c r="H3" s="413"/>
      <c r="I3" s="413"/>
      <c r="J3" s="232"/>
      <c r="K3" s="232"/>
      <c r="L3" s="9"/>
      <c r="M3" s="9"/>
    </row>
    <row r="4" spans="2:14" ht="15" customHeight="1">
      <c r="B4" s="232"/>
      <c r="C4" s="413"/>
      <c r="D4" s="413"/>
      <c r="E4" s="413"/>
      <c r="F4" s="413"/>
      <c r="G4" s="413"/>
      <c r="H4" s="413"/>
      <c r="I4" s="413"/>
      <c r="J4" s="232"/>
      <c r="K4" s="232"/>
    </row>
    <row r="5" spans="2:14" ht="15" customHeight="1">
      <c r="B5" s="232"/>
      <c r="C5" s="232"/>
      <c r="D5" s="232"/>
      <c r="E5" s="232"/>
      <c r="F5" s="232"/>
      <c r="G5" s="232"/>
      <c r="H5" s="232"/>
      <c r="I5" s="232"/>
      <c r="J5" s="414" t="str">
        <f>MACRO!B4</f>
        <v>Report Date</v>
      </c>
      <c r="K5" s="414"/>
    </row>
    <row r="6" spans="2:14" ht="15.75" thickBot="1">
      <c r="B6" s="179"/>
      <c r="J6" s="414" t="str">
        <f>MACRO!B5</f>
        <v>Print Date</v>
      </c>
      <c r="K6" s="414"/>
      <c r="M6" s="412"/>
      <c r="N6" s="412"/>
    </row>
    <row r="7" spans="2:14" ht="15.75" thickBot="1">
      <c r="B7" s="10" t="s">
        <v>23</v>
      </c>
      <c r="C7" s="11" t="s">
        <v>5</v>
      </c>
      <c r="D7" s="11" t="s">
        <v>52</v>
      </c>
      <c r="E7" s="11" t="s">
        <v>53</v>
      </c>
      <c r="F7" s="12" t="s">
        <v>54</v>
      </c>
      <c r="H7" s="10" t="s">
        <v>55</v>
      </c>
      <c r="I7" s="11" t="s">
        <v>5</v>
      </c>
      <c r="J7" s="11" t="s">
        <v>52</v>
      </c>
      <c r="K7" s="12" t="s">
        <v>54</v>
      </c>
    </row>
    <row r="8" spans="2:14" ht="15.75" thickBot="1">
      <c r="H8" s="23" t="s">
        <v>67</v>
      </c>
      <c r="I8" s="24">
        <f>SUM(MACRO!C152)</f>
        <v>0</v>
      </c>
      <c r="J8" s="24">
        <f>SUM(MACRO!D152)</f>
        <v>0</v>
      </c>
      <c r="K8" s="68">
        <f>SUM(MACRO!F152)+IF(MACRO!C6=2024,-6992,0)</f>
        <v>0</v>
      </c>
      <c r="N8" s="318"/>
    </row>
    <row r="9" spans="2:14" ht="15.75" thickBot="1">
      <c r="B9" s="421" t="s">
        <v>56</v>
      </c>
      <c r="C9" s="422"/>
      <c r="D9" s="422"/>
      <c r="E9" s="422"/>
      <c r="F9" s="423"/>
      <c r="H9" s="25" t="s">
        <v>68</v>
      </c>
      <c r="I9" s="26">
        <f>MACRO!C153</f>
        <v>0</v>
      </c>
      <c r="J9" s="26">
        <f>MACRO!D153</f>
        <v>0</v>
      </c>
      <c r="K9" s="27">
        <f>SUM(MACRO!F153)</f>
        <v>0</v>
      </c>
      <c r="N9" s="318"/>
    </row>
    <row r="10" spans="2:14">
      <c r="B10" s="13" t="s">
        <v>57</v>
      </c>
      <c r="C10" s="14">
        <f>SUM(MACRO!C44)</f>
        <v>0</v>
      </c>
      <c r="D10" s="14">
        <f>SUM(MACRO!D44)</f>
        <v>0</v>
      </c>
      <c r="E10" s="14">
        <f>SUM(MACRO!E44)</f>
        <v>0</v>
      </c>
      <c r="F10" s="15">
        <f>SUM(MACRO!F44)</f>
        <v>0</v>
      </c>
      <c r="H10" s="28" t="s">
        <v>69</v>
      </c>
      <c r="I10" s="29">
        <f>SUM(I8-I9)</f>
        <v>0</v>
      </c>
      <c r="J10" s="29">
        <f>SUM(J8-J9)</f>
        <v>0</v>
      </c>
      <c r="K10" s="30">
        <f>SUM(K8-K9)</f>
        <v>0</v>
      </c>
      <c r="N10" s="318"/>
    </row>
    <row r="11" spans="2:14">
      <c r="B11" s="16" t="s">
        <v>58</v>
      </c>
      <c r="C11" s="17">
        <f>SUM(MACRO!C45)</f>
        <v>0</v>
      </c>
      <c r="D11" s="17">
        <f>SUM(MACRO!D45)</f>
        <v>0</v>
      </c>
      <c r="E11" s="17">
        <f>SUM(MACRO!E45)</f>
        <v>0</v>
      </c>
      <c r="F11" s="18">
        <f>SUM(MACRO!F45)</f>
        <v>0</v>
      </c>
      <c r="H11" s="25" t="s">
        <v>70</v>
      </c>
      <c r="I11" s="26">
        <f>MACRO!C157</f>
        <v>0</v>
      </c>
      <c r="J11" s="26">
        <f>MACRO!D157</f>
        <v>0</v>
      </c>
      <c r="K11" s="27">
        <f>SUM(MACRO!F157)</f>
        <v>0</v>
      </c>
      <c r="N11" s="318"/>
    </row>
    <row r="12" spans="2:14">
      <c r="B12" s="19" t="s">
        <v>59</v>
      </c>
      <c r="C12" s="17">
        <f>SUM(MACRO!C46)</f>
        <v>0</v>
      </c>
      <c r="D12" s="17">
        <f>SUM(MACRO!D46)</f>
        <v>0</v>
      </c>
      <c r="E12" s="17">
        <f>SUM(MACRO!E46)</f>
        <v>0</v>
      </c>
      <c r="F12" s="18">
        <f>SUM(MACRO!F46)</f>
        <v>0</v>
      </c>
      <c r="H12" s="25" t="s">
        <v>71</v>
      </c>
      <c r="I12" s="26">
        <f>MACRO!C162</f>
        <v>0</v>
      </c>
      <c r="J12" s="26">
        <f>MACRO!D162</f>
        <v>0</v>
      </c>
      <c r="K12" s="27">
        <f>SUM(MACRO!F162)</f>
        <v>0</v>
      </c>
      <c r="N12" s="318"/>
    </row>
    <row r="13" spans="2:14">
      <c r="B13" s="16" t="s">
        <v>60</v>
      </c>
      <c r="C13" s="17">
        <f>SUM(MACRO!C47:C50)</f>
        <v>0</v>
      </c>
      <c r="D13" s="17">
        <f>SUM(MACRO!D47:D50)</f>
        <v>0</v>
      </c>
      <c r="E13" s="17">
        <f>SUM(MACRO!E47:E50)</f>
        <v>0</v>
      </c>
      <c r="F13" s="18">
        <f>SUM(MACRO!F47:F50)</f>
        <v>0</v>
      </c>
      <c r="H13" s="25" t="s">
        <v>72</v>
      </c>
      <c r="I13" s="26">
        <f>MACRO!C161</f>
        <v>0</v>
      </c>
      <c r="J13" s="26">
        <f>MACRO!D161</f>
        <v>0</v>
      </c>
      <c r="K13" s="27">
        <f>SUM(MACRO!F161)</f>
        <v>0</v>
      </c>
      <c r="N13" s="318"/>
    </row>
    <row r="14" spans="2:14" ht="15.75" thickBot="1">
      <c r="B14" s="20" t="s">
        <v>61</v>
      </c>
      <c r="C14" s="21">
        <f>SUM(MACRO!C51:C52)</f>
        <v>0</v>
      </c>
      <c r="D14" s="21">
        <f>SUM(MACRO!D51:D52)</f>
        <v>0</v>
      </c>
      <c r="E14" s="21">
        <f>SUM(MACRO!E51:E52)</f>
        <v>0</v>
      </c>
      <c r="F14" s="182">
        <f>SUM(MACRO!F51:F52)</f>
        <v>0</v>
      </c>
      <c r="H14" s="25" t="s">
        <v>73</v>
      </c>
      <c r="I14" s="31">
        <f>MACRO!C159</f>
        <v>0</v>
      </c>
      <c r="J14" s="31">
        <f>MACRO!D159</f>
        <v>0</v>
      </c>
      <c r="K14" s="32">
        <f>SUM(MACRO!F159)</f>
        <v>0</v>
      </c>
      <c r="N14" s="318"/>
    </row>
    <row r="15" spans="2:14" ht="15.75" thickBot="1">
      <c r="B15" s="72" t="s">
        <v>62</v>
      </c>
      <c r="C15" s="73">
        <f>SUM(C10:C14)</f>
        <v>0</v>
      </c>
      <c r="D15" s="73">
        <f>SUM(D10:D14)</f>
        <v>0</v>
      </c>
      <c r="E15" s="73">
        <f>SUM(E10:E14)</f>
        <v>0</v>
      </c>
      <c r="F15" s="74">
        <f>SUM(F10:F14)</f>
        <v>0</v>
      </c>
      <c r="H15" s="25" t="s">
        <v>74</v>
      </c>
      <c r="I15" s="31">
        <f>MACRO!C160</f>
        <v>0</v>
      </c>
      <c r="J15" s="31">
        <f>MACRO!D160</f>
        <v>0</v>
      </c>
      <c r="K15" s="32">
        <f>SUM(MACRO!F160)</f>
        <v>0</v>
      </c>
      <c r="N15" s="318"/>
    </row>
    <row r="16" spans="2:14" ht="15.75" thickBot="1">
      <c r="H16" s="25" t="s">
        <v>75</v>
      </c>
      <c r="I16" s="31">
        <f>MACRO!C209</f>
        <v>0</v>
      </c>
      <c r="J16" s="31">
        <f>MACRO!D209</f>
        <v>0</v>
      </c>
      <c r="K16" s="32">
        <f>MACRO!F209</f>
        <v>0</v>
      </c>
      <c r="N16" s="318"/>
    </row>
    <row r="17" spans="2:14" ht="15.75" thickBot="1">
      <c r="B17" s="424" t="s">
        <v>98</v>
      </c>
      <c r="C17" s="425"/>
      <c r="D17" s="425"/>
      <c r="E17" s="425"/>
      <c r="F17" s="426"/>
      <c r="H17" s="25" t="s">
        <v>76</v>
      </c>
      <c r="I17" s="31">
        <f>MACRO!C168</f>
        <v>0</v>
      </c>
      <c r="J17" s="31">
        <f>MACRO!D168</f>
        <v>0</v>
      </c>
      <c r="K17" s="32">
        <f>SUM(MACRO!F168)</f>
        <v>0</v>
      </c>
      <c r="N17" s="318"/>
    </row>
    <row r="18" spans="2:14">
      <c r="B18" s="458" t="str">
        <f>MACRO!B64</f>
        <v>Food Restaurant</v>
      </c>
      <c r="C18" s="120">
        <f>SUM(MACRO!C64)</f>
        <v>0</v>
      </c>
      <c r="D18" s="120">
        <f>SUM(MACRO!D64)</f>
        <v>0</v>
      </c>
      <c r="E18" s="120">
        <f>SUM(MACRO!E64)</f>
        <v>0</v>
      </c>
      <c r="F18" s="121">
        <f>SUM(MACRO!F64)</f>
        <v>0</v>
      </c>
      <c r="H18" s="25" t="s">
        <v>77</v>
      </c>
      <c r="I18" s="298">
        <f>IF(I10=0,0,(I11-I14-I15-I16)/I10)</f>
        <v>0</v>
      </c>
      <c r="J18" s="298">
        <f>IF(J10=0,0,(J11-J14-J15-J16)/J10)</f>
        <v>0</v>
      </c>
      <c r="K18" s="299">
        <f>IF(K10=0,0,(K11-K14-K15-K16)/K10)</f>
        <v>0</v>
      </c>
      <c r="N18" s="319"/>
    </row>
    <row r="19" spans="2:14">
      <c r="B19" s="459" t="str">
        <f>MACRO!B65</f>
        <v>Breakfast Restaurant</v>
      </c>
      <c r="C19" s="58">
        <f>SUM(MACRO!C65)</f>
        <v>0</v>
      </c>
      <c r="D19" s="58">
        <f>SUM(MACRO!D65)</f>
        <v>0</v>
      </c>
      <c r="E19" s="58">
        <f>SUM(MACRO!E65)</f>
        <v>0</v>
      </c>
      <c r="F19" s="59">
        <f>SUM(MACRO!F65)</f>
        <v>0</v>
      </c>
      <c r="H19" s="33" t="s">
        <v>78</v>
      </c>
      <c r="I19" s="34">
        <f>I20*1.21</f>
        <v>0</v>
      </c>
      <c r="J19" s="34">
        <f>J20*1.21</f>
        <v>0</v>
      </c>
      <c r="K19" s="35">
        <f>K20*1.21</f>
        <v>0</v>
      </c>
      <c r="N19" s="318"/>
    </row>
    <row r="20" spans="2:14">
      <c r="B20" s="119" t="s">
        <v>102</v>
      </c>
      <c r="C20" s="58">
        <f>SUM(MACRO!C130)</f>
        <v>0</v>
      </c>
      <c r="D20" s="58">
        <f>SUM(MACRO!D130)</f>
        <v>0</v>
      </c>
      <c r="E20" s="58">
        <f>SUM(MACRO!E130)</f>
        <v>0</v>
      </c>
      <c r="F20" s="59">
        <f>SUM(MACRO!F130)</f>
        <v>0</v>
      </c>
      <c r="H20" s="36" t="s">
        <v>79</v>
      </c>
      <c r="I20" s="37">
        <f>IF(I12=0,0,C15/I12)</f>
        <v>0</v>
      </c>
      <c r="J20" s="37">
        <f>IF(J12=0,0,D15/J12)</f>
        <v>0</v>
      </c>
      <c r="K20" s="38">
        <f>IF(K12=0,0,F15/K12)</f>
        <v>0</v>
      </c>
      <c r="N20" s="318"/>
    </row>
    <row r="21" spans="2:14">
      <c r="B21" s="16" t="s">
        <v>101</v>
      </c>
      <c r="C21" s="58">
        <f>SUM(MACRO!C135:C137)</f>
        <v>0</v>
      </c>
      <c r="D21" s="58">
        <f>MACRO!D140</f>
        <v>0</v>
      </c>
      <c r="E21" s="58">
        <f>MACRO!E140</f>
        <v>0</v>
      </c>
      <c r="F21" s="59">
        <f>SUM(MACRO!F140)</f>
        <v>0</v>
      </c>
      <c r="G21" s="162"/>
      <c r="H21" s="39" t="s">
        <v>80</v>
      </c>
      <c r="I21" s="40">
        <f>I22*1.21</f>
        <v>0</v>
      </c>
      <c r="J21" s="40">
        <f>J22*1.21</f>
        <v>0</v>
      </c>
      <c r="K21" s="41">
        <f>K22*1.21</f>
        <v>0</v>
      </c>
      <c r="N21" s="318"/>
    </row>
    <row r="22" spans="2:14" ht="15.75" thickBot="1">
      <c r="B22" s="364" t="s">
        <v>99</v>
      </c>
      <c r="C22" s="365">
        <f>SUM(MACRO!C54)</f>
        <v>0</v>
      </c>
      <c r="D22" s="365">
        <f>SUM(MACRO!D54)</f>
        <v>0</v>
      </c>
      <c r="E22" s="365">
        <f>SUM(MACRO!E54)</f>
        <v>0</v>
      </c>
      <c r="F22" s="366">
        <f>SUM(MACRO!F54)</f>
        <v>0</v>
      </c>
      <c r="H22" s="42" t="s">
        <v>81</v>
      </c>
      <c r="I22" s="43">
        <f>IF(I8=0,0,C15/I8)</f>
        <v>0</v>
      </c>
      <c r="J22" s="43">
        <f>IF(J8=0,0,D15/J8)</f>
        <v>0</v>
      </c>
      <c r="K22" s="44">
        <f>IF(K8=0,0,F15/K8)</f>
        <v>0</v>
      </c>
      <c r="N22" s="318"/>
    </row>
    <row r="23" spans="2:14" ht="15.75" thickBot="1">
      <c r="B23" s="16" t="s">
        <v>100</v>
      </c>
      <c r="C23" s="58">
        <f>SUM(MACRO!C55)</f>
        <v>0</v>
      </c>
      <c r="D23" s="58">
        <f>SUM(MACRO!D55)</f>
        <v>0</v>
      </c>
      <c r="E23" s="58">
        <f>SUM(MACRO!E55)</f>
        <v>0</v>
      </c>
      <c r="F23" s="59">
        <f>SUM(MACRO!F55)</f>
        <v>0</v>
      </c>
    </row>
    <row r="24" spans="2:14" ht="15.75" thickBot="1">
      <c r="B24" s="117" t="s">
        <v>104</v>
      </c>
      <c r="C24" s="58">
        <f>SUM(MACRO!C56)</f>
        <v>0</v>
      </c>
      <c r="D24" s="58">
        <f>SUM(MACRO!D56)</f>
        <v>0</v>
      </c>
      <c r="E24" s="58">
        <f>SUM(MACRO!E56)</f>
        <v>0</v>
      </c>
      <c r="F24" s="59">
        <f>SUM(MACRO!F56)</f>
        <v>0</v>
      </c>
      <c r="H24" s="45" t="s">
        <v>82</v>
      </c>
      <c r="I24" s="46" t="s">
        <v>5</v>
      </c>
      <c r="J24" s="47" t="s">
        <v>83</v>
      </c>
      <c r="K24" s="48"/>
    </row>
    <row r="25" spans="2:14">
      <c r="B25" s="117" t="s">
        <v>103</v>
      </c>
      <c r="C25" s="57">
        <f>SUM(MACRO!C57,MACRO!C59,MACRO!C61)</f>
        <v>0</v>
      </c>
      <c r="D25" s="57">
        <f>SUM(MACRO!D57,MACRO!D59,MACRO!D61)</f>
        <v>0</v>
      </c>
      <c r="E25" s="57">
        <f>SUM(MACRO!E57,MACRO!E59,MACRO!E61)</f>
        <v>0</v>
      </c>
      <c r="F25" s="4">
        <f>SUM(MACRO!F57,MACRO!F59,MACRO!F61)</f>
        <v>0</v>
      </c>
      <c r="H25" s="49" t="s">
        <v>84</v>
      </c>
      <c r="I25" s="52">
        <f>SUM(MACRO!C177)</f>
        <v>0</v>
      </c>
      <c r="J25" s="418"/>
      <c r="K25" s="50"/>
    </row>
    <row r="26" spans="2:14" ht="15.75" thickBot="1">
      <c r="B26" s="118" t="s">
        <v>61</v>
      </c>
      <c r="C26" s="57">
        <f>SUM(MACRO!C131:C132,MACRO!C138:C139,MACRO!C144:C145)</f>
        <v>0</v>
      </c>
      <c r="D26" s="57">
        <f>SUM(MACRO!D131:D132,MACRO!D138:D139,MACRO!D144:D145)</f>
        <v>0</v>
      </c>
      <c r="E26" s="57">
        <f>SUM(MACRO!E131:E132,MACRO!E138:E139,MACRO!E144:E145)</f>
        <v>0</v>
      </c>
      <c r="F26" s="4">
        <f>SUM(MACRO!F131:F132,MACRO!F138:F139,MACRO!F144:F145)</f>
        <v>0</v>
      </c>
      <c r="H26" s="51" t="s">
        <v>85</v>
      </c>
      <c r="I26" s="52">
        <f>SUM(MACRO!C179)</f>
        <v>0</v>
      </c>
      <c r="J26" s="419"/>
      <c r="K26" s="50"/>
    </row>
    <row r="27" spans="2:14" ht="15.75" thickBot="1">
      <c r="B27" s="5" t="s">
        <v>105</v>
      </c>
      <c r="C27" s="6">
        <f>SUM(C20:C26)</f>
        <v>0</v>
      </c>
      <c r="D27" s="6">
        <f>SUM(D20:D26)</f>
        <v>0</v>
      </c>
      <c r="E27" s="6">
        <f>SUM(E20:E26)</f>
        <v>0</v>
      </c>
      <c r="F27" s="7">
        <f>SUM(F20:F26)</f>
        <v>0</v>
      </c>
      <c r="G27" s="163"/>
      <c r="H27" s="51" t="s">
        <v>86</v>
      </c>
      <c r="I27" s="52">
        <f>SUM(MACRO!C180)</f>
        <v>0</v>
      </c>
      <c r="J27" s="420"/>
      <c r="K27" s="50"/>
    </row>
    <row r="28" spans="2:14" ht="15.75" thickBot="1">
      <c r="B28" s="113" t="s">
        <v>106</v>
      </c>
      <c r="C28" s="114">
        <f>SUM(C15,C27)</f>
        <v>0</v>
      </c>
      <c r="D28" s="114">
        <f>SUM(D15,D27)</f>
        <v>0</v>
      </c>
      <c r="E28" s="114">
        <f>SUM(E15,E27)</f>
        <v>0</v>
      </c>
      <c r="F28" s="164">
        <f>SUM(F15,F27)</f>
        <v>0</v>
      </c>
      <c r="H28" s="25" t="s">
        <v>87</v>
      </c>
      <c r="I28" s="52">
        <f>MACRO!C172</f>
        <v>0</v>
      </c>
      <c r="J28" s="53">
        <f>MACRO!C184</f>
        <v>0</v>
      </c>
      <c r="K28" s="50"/>
    </row>
    <row r="29" spans="2:14" ht="15.75" thickBot="1">
      <c r="B29" s="115"/>
      <c r="C29" s="116"/>
      <c r="D29" s="116"/>
      <c r="E29" s="116"/>
      <c r="F29" s="116"/>
      <c r="H29" s="51" t="s">
        <v>88</v>
      </c>
      <c r="I29" s="52">
        <f>MACRO!C174</f>
        <v>0</v>
      </c>
      <c r="J29" s="53">
        <f>MACRO!C186</f>
        <v>0</v>
      </c>
      <c r="K29" s="50"/>
    </row>
    <row r="30" spans="2:14" ht="15.75" thickBot="1">
      <c r="B30" s="415" t="s">
        <v>107</v>
      </c>
      <c r="C30" s="416"/>
      <c r="D30" s="416"/>
      <c r="E30" s="416"/>
      <c r="F30" s="417"/>
      <c r="H30" s="54" t="s">
        <v>89</v>
      </c>
      <c r="I30" s="55">
        <f>MACRO!C176</f>
        <v>0</v>
      </c>
      <c r="J30" s="56"/>
      <c r="K30" s="50"/>
    </row>
    <row r="31" spans="2:14" ht="15.75" thickBot="1">
      <c r="B31" s="69" t="s">
        <v>108</v>
      </c>
      <c r="C31" s="62">
        <f>SUM(MACRO!G148)</f>
        <v>0</v>
      </c>
      <c r="D31" s="62">
        <f>SUM(MACRO!H148)</f>
        <v>0</v>
      </c>
      <c r="E31" s="62">
        <f>(E28-E24-E20)*0.1</f>
        <v>0</v>
      </c>
      <c r="F31" s="70">
        <f>SUM(MACRO!J148)</f>
        <v>0</v>
      </c>
      <c r="H31" s="50"/>
      <c r="I31" s="50"/>
      <c r="J31" s="50"/>
      <c r="K31" s="50"/>
    </row>
    <row r="32" spans="2:14" ht="15.75" thickBot="1">
      <c r="B32" s="69" t="s">
        <v>109</v>
      </c>
      <c r="C32" s="62">
        <f>SUM(MACRO!K148)</f>
        <v>0</v>
      </c>
      <c r="D32" s="62">
        <f>SUM(MACRO!L148)</f>
        <v>0</v>
      </c>
      <c r="E32" s="62">
        <f>(E28-E24+E31)*0.1</f>
        <v>0</v>
      </c>
      <c r="F32" s="70">
        <f>SUM(MACRO!N148)</f>
        <v>0</v>
      </c>
      <c r="H32" s="165" t="s">
        <v>90</v>
      </c>
      <c r="I32" s="166" t="s">
        <v>5</v>
      </c>
      <c r="J32" s="167" t="s">
        <v>52</v>
      </c>
      <c r="K32" s="168" t="s">
        <v>54</v>
      </c>
    </row>
    <row r="33" spans="2:14" ht="15.75" thickBot="1">
      <c r="B33" s="60" t="s">
        <v>110</v>
      </c>
      <c r="C33" s="61">
        <f>SUM(C28,C31:C32)</f>
        <v>0</v>
      </c>
      <c r="D33" s="61">
        <f>SUM(D28,D31:D32)</f>
        <v>0</v>
      </c>
      <c r="E33" s="61">
        <f>SUM(E28,E31:E32)</f>
        <v>0</v>
      </c>
      <c r="F33" s="71">
        <f>SUM(F28,F31:F32)</f>
        <v>0</v>
      </c>
      <c r="H33" s="170" t="s">
        <v>92</v>
      </c>
      <c r="I33" s="171">
        <f>SUM(MACRO!C28)</f>
        <v>0</v>
      </c>
      <c r="J33" s="171">
        <f>SUM(MACRO!D28)</f>
        <v>0</v>
      </c>
      <c r="K33" s="172">
        <f>SUM(MACRO!E28)</f>
        <v>0</v>
      </c>
    </row>
    <row r="34" spans="2:14">
      <c r="G34" s="163"/>
      <c r="H34" s="173" t="s">
        <v>93</v>
      </c>
      <c r="I34" s="174">
        <f>SUM(MACRO!C29)</f>
        <v>0</v>
      </c>
      <c r="J34" s="174">
        <f>SUM(MACRO!D29)</f>
        <v>0</v>
      </c>
      <c r="K34" s="175">
        <f>SUM(MACRO!E29)</f>
        <v>0</v>
      </c>
      <c r="L34" s="163"/>
    </row>
    <row r="35" spans="2:14">
      <c r="G35" s="163"/>
      <c r="H35" s="173" t="s">
        <v>91</v>
      </c>
      <c r="I35" s="174">
        <f>SUM(MACRO!C30)</f>
        <v>0</v>
      </c>
      <c r="J35" s="174">
        <f>SUM(MACRO!D30)</f>
        <v>0</v>
      </c>
      <c r="K35" s="175">
        <f>SUM(MACRO!E30)</f>
        <v>0</v>
      </c>
      <c r="N35" s="318"/>
    </row>
    <row r="36" spans="2:14">
      <c r="H36" s="173" t="s">
        <v>345</v>
      </c>
      <c r="I36" s="174">
        <f>SUM(MACRO!C31)</f>
        <v>0</v>
      </c>
      <c r="J36" s="174">
        <f>SUM(MACRO!D31)</f>
        <v>0</v>
      </c>
      <c r="K36" s="175">
        <f>SUM(MACRO!E31)</f>
        <v>0</v>
      </c>
      <c r="N36" s="318"/>
    </row>
    <row r="37" spans="2:14">
      <c r="H37" s="173" t="s">
        <v>94</v>
      </c>
      <c r="I37" s="174">
        <f>SUM(MACRO!C21)</f>
        <v>0</v>
      </c>
      <c r="J37" s="174">
        <f>SUM(MACRO!D21)</f>
        <v>0</v>
      </c>
      <c r="K37" s="175">
        <f>SUM(MACRO!E21)</f>
        <v>0</v>
      </c>
      <c r="L37" s="163"/>
      <c r="N37" s="318"/>
    </row>
    <row r="38" spans="2:14">
      <c r="G38" s="163"/>
      <c r="H38" s="173" t="s">
        <v>404</v>
      </c>
      <c r="I38" s="174">
        <f>SUM(MACRO!C41)</f>
        <v>0</v>
      </c>
      <c r="J38" s="174">
        <f>SUM(MACRO!D41)</f>
        <v>0</v>
      </c>
      <c r="K38" s="175">
        <f>SUM(MACRO!E41)</f>
        <v>0</v>
      </c>
      <c r="N38" s="318"/>
    </row>
    <row r="39" spans="2:14">
      <c r="H39" s="173" t="s">
        <v>95</v>
      </c>
      <c r="I39" s="174">
        <f>SUM(MACRO!C34)</f>
        <v>0</v>
      </c>
      <c r="J39" s="174">
        <f>SUM(MACRO!D34)</f>
        <v>0</v>
      </c>
      <c r="K39" s="175">
        <f>SUM(MACRO!E34)</f>
        <v>0</v>
      </c>
      <c r="N39" s="318"/>
    </row>
    <row r="40" spans="2:14" ht="15.75" thickBot="1">
      <c r="H40" s="173" t="s">
        <v>442</v>
      </c>
      <c r="I40" s="174">
        <f>SUM(MACRO!C38)</f>
        <v>0</v>
      </c>
      <c r="J40" s="174">
        <f>SUM(MACRO!D38)</f>
        <v>0</v>
      </c>
      <c r="K40" s="175">
        <f>SUM(MACRO!E38)</f>
        <v>0</v>
      </c>
      <c r="N40" s="318"/>
    </row>
    <row r="41" spans="2:14" ht="15.75" thickBot="1">
      <c r="C41" s="160" t="s">
        <v>290</v>
      </c>
      <c r="D41" s="160" t="s">
        <v>291</v>
      </c>
      <c r="E41" s="160" t="s">
        <v>292</v>
      </c>
      <c r="H41" s="176" t="s">
        <v>96</v>
      </c>
      <c r="I41" s="177">
        <f>SUM(MACRO!C27)</f>
        <v>0</v>
      </c>
      <c r="J41" s="177">
        <f>SUM(MACRO!D27)</f>
        <v>0</v>
      </c>
      <c r="K41" s="178">
        <f>SUM(MACRO!E27)</f>
        <v>0</v>
      </c>
      <c r="L41" s="163"/>
      <c r="N41" s="318"/>
    </row>
    <row r="42" spans="2:14" ht="15.75" thickBot="1">
      <c r="C42" s="155"/>
      <c r="D42" s="156"/>
      <c r="E42" s="156"/>
      <c r="H42" s="169" t="s">
        <v>97</v>
      </c>
      <c r="I42" s="114">
        <f>SUM(I33:I41)</f>
        <v>0</v>
      </c>
      <c r="J42" s="114">
        <f t="shared" ref="J42:K42" si="0">SUM(J33:J41)</f>
        <v>0</v>
      </c>
      <c r="K42" s="164">
        <f t="shared" si="0"/>
        <v>0</v>
      </c>
      <c r="N42" s="318"/>
    </row>
    <row r="43" spans="2:14" ht="15.75" thickBot="1">
      <c r="C43" s="156"/>
      <c r="D43" s="156"/>
      <c r="E43" s="156"/>
      <c r="G43" s="163"/>
      <c r="N43" s="318"/>
    </row>
    <row r="44" spans="2:14">
      <c r="C44" s="156"/>
      <c r="D44" s="156"/>
      <c r="E44" s="156"/>
      <c r="H44" s="183" t="s">
        <v>287</v>
      </c>
      <c r="I44" s="409">
        <f>SUM(C33,I42)</f>
        <v>0</v>
      </c>
      <c r="J44" s="409"/>
      <c r="N44" s="318"/>
    </row>
    <row r="45" spans="2:14">
      <c r="C45" s="156"/>
      <c r="D45" s="156"/>
      <c r="E45" s="158"/>
      <c r="H45" s="184" t="s">
        <v>288</v>
      </c>
      <c r="I45" s="410">
        <f>SUM(MACRO!B6)</f>
        <v>0</v>
      </c>
      <c r="J45" s="410"/>
    </row>
    <row r="46" spans="2:14" ht="15.75" thickBot="1">
      <c r="C46" s="157"/>
      <c r="D46" s="156"/>
      <c r="E46" s="156"/>
      <c r="H46" s="185" t="s">
        <v>289</v>
      </c>
      <c r="I46" s="411">
        <f>SUM(I44:I45)</f>
        <v>0</v>
      </c>
      <c r="J46" s="411"/>
    </row>
    <row r="47" spans="2:14" ht="15.75" thickBot="1">
      <c r="C47" s="159" t="s">
        <v>293</v>
      </c>
      <c r="D47" s="160" t="s">
        <v>294</v>
      </c>
      <c r="E47" s="160" t="s">
        <v>295</v>
      </c>
      <c r="H47" s="154"/>
      <c r="I47" s="154"/>
    </row>
  </sheetData>
  <sheetProtection formatCells="0" formatColumns="0" formatRows="0" insertColumns="0" insertRows="0" insertHyperlinks="0" deleteColumns="0" deleteRows="0" sort="0" autoFilter="0" pivotTables="0"/>
  <mergeCells count="11">
    <mergeCell ref="I44:J44"/>
    <mergeCell ref="I45:J45"/>
    <mergeCell ref="I46:J46"/>
    <mergeCell ref="M6:N6"/>
    <mergeCell ref="C1:I4"/>
    <mergeCell ref="J6:K6"/>
    <mergeCell ref="B30:F30"/>
    <mergeCell ref="J25:J27"/>
    <mergeCell ref="J5:K5"/>
    <mergeCell ref="B9:F9"/>
    <mergeCell ref="B17:F17"/>
  </mergeCells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3"/>
  <sheetViews>
    <sheetView showGridLines="0" view="pageBreakPreview" zoomScale="85" zoomScaleNormal="100" zoomScaleSheetLayoutView="85" workbookViewId="0"/>
  </sheetViews>
  <sheetFormatPr defaultRowHeight="1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>
      <c r="A1" s="152"/>
      <c r="C1" s="437" t="s">
        <v>111</v>
      </c>
      <c r="D1" s="437"/>
      <c r="E1" s="437"/>
      <c r="F1" s="148"/>
    </row>
    <row r="2" spans="1:6">
      <c r="A2" s="152"/>
      <c r="C2" s="437"/>
      <c r="D2" s="437"/>
      <c r="E2" s="437"/>
      <c r="F2" s="147"/>
    </row>
    <row r="3" spans="1:6">
      <c r="A3" s="152"/>
      <c r="F3" s="147"/>
    </row>
    <row r="4" spans="1:6">
      <c r="A4" s="152"/>
      <c r="D4" s="436" t="str">
        <f>DSR!J5</f>
        <v>Report Date</v>
      </c>
      <c r="E4" s="436"/>
      <c r="F4" s="147"/>
    </row>
    <row r="5" spans="1:6" ht="15.75" thickBot="1">
      <c r="A5" s="152"/>
      <c r="D5" s="436" t="str">
        <f>DSR!J6</f>
        <v>Print Date</v>
      </c>
      <c r="E5" s="436"/>
      <c r="F5" s="147"/>
    </row>
    <row r="6" spans="1:6">
      <c r="A6" s="152"/>
      <c r="B6" s="433" t="s">
        <v>112</v>
      </c>
      <c r="C6" s="434"/>
      <c r="D6" s="434"/>
      <c r="E6" s="435"/>
      <c r="F6" s="151"/>
    </row>
    <row r="7" spans="1:6">
      <c r="A7" s="152"/>
      <c r="B7" s="195" t="s">
        <v>23</v>
      </c>
      <c r="C7" s="196" t="s">
        <v>5</v>
      </c>
      <c r="D7" s="196" t="s">
        <v>52</v>
      </c>
      <c r="E7" s="197" t="s">
        <v>286</v>
      </c>
      <c r="F7" s="147"/>
    </row>
    <row r="8" spans="1:6">
      <c r="A8" s="152"/>
      <c r="B8" s="192" t="s">
        <v>67</v>
      </c>
      <c r="C8" s="193">
        <f>DSR!I8</f>
        <v>0</v>
      </c>
      <c r="D8" s="193">
        <f>DSR!J8</f>
        <v>0</v>
      </c>
      <c r="E8" s="194">
        <f>DSR!K8</f>
        <v>0</v>
      </c>
      <c r="F8" s="147"/>
    </row>
    <row r="9" spans="1:6">
      <c r="A9" s="152"/>
      <c r="B9" s="186" t="s">
        <v>68</v>
      </c>
      <c r="C9" s="187">
        <f>DSR!I9</f>
        <v>0</v>
      </c>
      <c r="D9" s="187">
        <f>DSR!J9</f>
        <v>0</v>
      </c>
      <c r="E9" s="188">
        <f>DSR!K9</f>
        <v>0</v>
      </c>
      <c r="F9" s="147"/>
    </row>
    <row r="10" spans="1:6">
      <c r="A10" s="152"/>
      <c r="B10" s="186" t="s">
        <v>69</v>
      </c>
      <c r="C10" s="187">
        <f>DSR!I10</f>
        <v>0</v>
      </c>
      <c r="D10" s="187">
        <f>DSR!J10</f>
        <v>0</v>
      </c>
      <c r="E10" s="188">
        <f>DSR!K10</f>
        <v>0</v>
      </c>
      <c r="F10" s="147"/>
    </row>
    <row r="11" spans="1:6">
      <c r="A11" s="152"/>
      <c r="B11" s="186" t="s">
        <v>70</v>
      </c>
      <c r="C11" s="187">
        <f>DSR!I11</f>
        <v>0</v>
      </c>
      <c r="D11" s="187">
        <f>DSR!J11</f>
        <v>0</v>
      </c>
      <c r="E11" s="188">
        <f>DSR!K11</f>
        <v>0</v>
      </c>
      <c r="F11" s="147"/>
    </row>
    <row r="12" spans="1:6">
      <c r="A12" s="152"/>
      <c r="B12" s="186" t="s">
        <v>71</v>
      </c>
      <c r="C12" s="187">
        <f>DSR!I12</f>
        <v>0</v>
      </c>
      <c r="D12" s="187">
        <f>DSR!J12</f>
        <v>0</v>
      </c>
      <c r="E12" s="188">
        <f>DSR!K12</f>
        <v>0</v>
      </c>
      <c r="F12" s="147"/>
    </row>
    <row r="13" spans="1:6">
      <c r="A13" s="152"/>
      <c r="B13" s="186" t="s">
        <v>72</v>
      </c>
      <c r="C13" s="187">
        <f>DSR!I13</f>
        <v>0</v>
      </c>
      <c r="D13" s="187">
        <f>DSR!J13</f>
        <v>0</v>
      </c>
      <c r="E13" s="188">
        <f>DSR!K13</f>
        <v>0</v>
      </c>
      <c r="F13" s="147"/>
    </row>
    <row r="14" spans="1:6">
      <c r="A14" s="152"/>
      <c r="B14" s="186" t="s">
        <v>73</v>
      </c>
      <c r="C14" s="187">
        <f>DSR!I14</f>
        <v>0</v>
      </c>
      <c r="D14" s="187">
        <f>DSR!J14</f>
        <v>0</v>
      </c>
      <c r="E14" s="188">
        <f>DSR!K14</f>
        <v>0</v>
      </c>
      <c r="F14" s="147"/>
    </row>
    <row r="15" spans="1:6">
      <c r="A15" s="152"/>
      <c r="B15" s="186" t="s">
        <v>74</v>
      </c>
      <c r="C15" s="187">
        <f>DSR!I15</f>
        <v>0</v>
      </c>
      <c r="D15" s="187">
        <f>DSR!J15</f>
        <v>0</v>
      </c>
      <c r="E15" s="188">
        <f>DSR!K15</f>
        <v>0</v>
      </c>
      <c r="F15" s="147"/>
    </row>
    <row r="16" spans="1:6">
      <c r="A16" s="152"/>
      <c r="B16" s="186" t="s">
        <v>75</v>
      </c>
      <c r="C16" s="187">
        <f>DSR!I16</f>
        <v>0</v>
      </c>
      <c r="D16" s="187">
        <f>DSR!J16</f>
        <v>0</v>
      </c>
      <c r="E16" s="188">
        <f>DSR!K16</f>
        <v>0</v>
      </c>
      <c r="F16" s="147"/>
    </row>
    <row r="17" spans="1:6">
      <c r="A17" s="152"/>
      <c r="B17" s="186" t="s">
        <v>76</v>
      </c>
      <c r="C17" s="187">
        <f>DSR!I17</f>
        <v>0</v>
      </c>
      <c r="D17" s="187">
        <f>DSR!J17</f>
        <v>0</v>
      </c>
      <c r="E17" s="188">
        <f>DSR!K17</f>
        <v>0</v>
      </c>
      <c r="F17" s="147"/>
    </row>
    <row r="18" spans="1:6">
      <c r="A18" s="152"/>
      <c r="B18" s="186" t="s">
        <v>77</v>
      </c>
      <c r="C18" s="314">
        <f>DSR!I18</f>
        <v>0</v>
      </c>
      <c r="D18" s="314">
        <f>DSR!J18</f>
        <v>0</v>
      </c>
      <c r="E18" s="315">
        <f>DSR!K18</f>
        <v>0</v>
      </c>
      <c r="F18" s="147"/>
    </row>
    <row r="19" spans="1:6">
      <c r="A19" s="152"/>
      <c r="B19" s="186" t="s">
        <v>78</v>
      </c>
      <c r="C19" s="187">
        <f>DSR!I19</f>
        <v>0</v>
      </c>
      <c r="D19" s="187">
        <f>DSR!J19</f>
        <v>0</v>
      </c>
      <c r="E19" s="188">
        <f>DSR!K19</f>
        <v>0</v>
      </c>
      <c r="F19" s="147"/>
    </row>
    <row r="20" spans="1:6">
      <c r="A20" s="152"/>
      <c r="B20" s="186" t="s">
        <v>79</v>
      </c>
      <c r="C20" s="187">
        <f>DSR!I20</f>
        <v>0</v>
      </c>
      <c r="D20" s="187">
        <f>DSR!J20</f>
        <v>0</v>
      </c>
      <c r="E20" s="188">
        <f>DSR!K20</f>
        <v>0</v>
      </c>
      <c r="F20" s="147"/>
    </row>
    <row r="21" spans="1:6">
      <c r="A21" s="152"/>
      <c r="B21" s="186" t="s">
        <v>80</v>
      </c>
      <c r="C21" s="187">
        <f>DSR!I21</f>
        <v>0</v>
      </c>
      <c r="D21" s="187">
        <f>DSR!J21</f>
        <v>0</v>
      </c>
      <c r="E21" s="188">
        <f>DSR!K21</f>
        <v>0</v>
      </c>
      <c r="F21" s="147"/>
    </row>
    <row r="22" spans="1:6" ht="15.75" thickBot="1">
      <c r="A22" s="152"/>
      <c r="B22" s="189" t="s">
        <v>81</v>
      </c>
      <c r="C22" s="190">
        <f>DSR!I22</f>
        <v>0</v>
      </c>
      <c r="D22" s="190">
        <f>DSR!J22</f>
        <v>0</v>
      </c>
      <c r="E22" s="191">
        <f>DSR!K22</f>
        <v>0</v>
      </c>
      <c r="F22" s="147"/>
    </row>
    <row r="23" spans="1:6" ht="15.75" thickBot="1">
      <c r="A23" s="152"/>
      <c r="C23" s="199"/>
      <c r="F23" s="147"/>
    </row>
    <row r="24" spans="1:6" hidden="1">
      <c r="A24" s="152"/>
      <c r="B24" s="427" t="s">
        <v>113</v>
      </c>
      <c r="C24" s="428"/>
      <c r="D24" s="428"/>
      <c r="E24" s="429"/>
      <c r="F24" s="147"/>
    </row>
    <row r="25" spans="1:6" hidden="1">
      <c r="A25" s="152"/>
      <c r="B25" s="351" t="s">
        <v>23</v>
      </c>
      <c r="C25" s="352" t="s">
        <v>5</v>
      </c>
      <c r="D25" s="352" t="s">
        <v>52</v>
      </c>
      <c r="E25" s="353" t="s">
        <v>54</v>
      </c>
      <c r="F25" s="147"/>
    </row>
    <row r="26" spans="1:6" hidden="1">
      <c r="A26" s="152"/>
      <c r="B26" s="354" t="s">
        <v>114</v>
      </c>
      <c r="C26" s="355">
        <f>DSR!C15</f>
        <v>0</v>
      </c>
      <c r="D26" s="355">
        <f>DSR!D15</f>
        <v>0</v>
      </c>
      <c r="E26" s="356">
        <f>DSR!F15</f>
        <v>0</v>
      </c>
      <c r="F26" s="147"/>
    </row>
    <row r="27" spans="1:6" hidden="1">
      <c r="A27" s="152"/>
      <c r="B27" s="357" t="s">
        <v>115</v>
      </c>
      <c r="C27" s="355" t="e">
        <f>DSR!#REF!</f>
        <v>#REF!</v>
      </c>
      <c r="D27" s="355" t="e">
        <f>DSR!#REF!</f>
        <v>#REF!</v>
      </c>
      <c r="E27" s="356" t="e">
        <f>DSR!#REF!</f>
        <v>#REF!</v>
      </c>
      <c r="F27" s="147"/>
    </row>
    <row r="28" spans="1:6" hidden="1">
      <c r="A28" s="152"/>
      <c r="B28" s="357" t="s">
        <v>116</v>
      </c>
      <c r="C28" s="355" t="e">
        <f>DSR!#REF!</f>
        <v>#REF!</v>
      </c>
      <c r="D28" s="355" t="e">
        <f>DSR!#REF!</f>
        <v>#REF!</v>
      </c>
      <c r="E28" s="356" t="e">
        <f>DSR!#REF!</f>
        <v>#REF!</v>
      </c>
      <c r="F28" s="147"/>
    </row>
    <row r="29" spans="1:6" hidden="1">
      <c r="A29" s="152"/>
      <c r="B29" s="357" t="s">
        <v>117</v>
      </c>
      <c r="C29" s="355" t="e">
        <f>DSR!#REF!</f>
        <v>#REF!</v>
      </c>
      <c r="D29" s="355" t="e">
        <f>DSR!#REF!</f>
        <v>#REF!</v>
      </c>
      <c r="E29" s="356" t="e">
        <f>DSR!#REF!</f>
        <v>#REF!</v>
      </c>
      <c r="F29" s="147"/>
    </row>
    <row r="30" spans="1:6" ht="15.75" hidden="1" thickBot="1">
      <c r="A30" s="152"/>
      <c r="B30" s="358" t="s">
        <v>118</v>
      </c>
      <c r="C30" s="359">
        <f>DSR!C27</f>
        <v>0</v>
      </c>
      <c r="D30" s="359">
        <f>DSR!D27</f>
        <v>0</v>
      </c>
      <c r="E30" s="356">
        <f>DSR!F27</f>
        <v>0</v>
      </c>
      <c r="F30" s="147"/>
    </row>
    <row r="31" spans="1:6" ht="15.75" hidden="1" thickBot="1">
      <c r="A31" s="152"/>
      <c r="B31" s="360" t="s">
        <v>119</v>
      </c>
      <c r="C31" s="361" t="e">
        <f>SUM(C26:C30)</f>
        <v>#REF!</v>
      </c>
      <c r="D31" s="361" t="e">
        <f t="shared" ref="D31" si="0">SUM(D26:D30)</f>
        <v>#REF!</v>
      </c>
      <c r="E31" s="362" t="e">
        <f>SUM(E26:E30)</f>
        <v>#REF!</v>
      </c>
      <c r="F31" s="147"/>
    </row>
    <row r="32" spans="1:6" ht="15.75" hidden="1" thickBot="1">
      <c r="A32" s="152"/>
      <c r="B32" s="198"/>
      <c r="C32" s="198"/>
      <c r="D32" s="198"/>
      <c r="E32" s="198"/>
      <c r="F32" s="147"/>
    </row>
    <row r="33" spans="1:6">
      <c r="A33" s="152"/>
      <c r="B33" s="430" t="s">
        <v>120</v>
      </c>
      <c r="C33" s="431"/>
      <c r="D33" s="431"/>
      <c r="E33" s="432"/>
      <c r="F33" s="147"/>
    </row>
    <row r="34" spans="1:6">
      <c r="A34" s="152"/>
      <c r="B34" s="201" t="s">
        <v>23</v>
      </c>
      <c r="C34" s="200" t="s">
        <v>5</v>
      </c>
      <c r="D34" s="200" t="s">
        <v>52</v>
      </c>
      <c r="E34" s="202" t="s">
        <v>54</v>
      </c>
      <c r="F34" s="147"/>
    </row>
    <row r="35" spans="1:6">
      <c r="A35" s="152"/>
      <c r="B35" s="203" t="s">
        <v>84</v>
      </c>
      <c r="C35" s="211">
        <f>DSR!I25</f>
        <v>0</v>
      </c>
      <c r="D35" s="204"/>
      <c r="E35" s="205"/>
      <c r="F35" s="147"/>
    </row>
    <row r="36" spans="1:6">
      <c r="A36" s="152"/>
      <c r="B36" s="186" t="s">
        <v>85</v>
      </c>
      <c r="C36" s="212">
        <f>DSR!I26</f>
        <v>0</v>
      </c>
      <c r="D36" s="206"/>
      <c r="E36" s="207"/>
      <c r="F36" s="147"/>
    </row>
    <row r="37" spans="1:6">
      <c r="A37" s="152"/>
      <c r="B37" s="186" t="s">
        <v>86</v>
      </c>
      <c r="C37" s="212">
        <f>DSR!I27</f>
        <v>0</v>
      </c>
      <c r="D37" s="206"/>
      <c r="E37" s="207"/>
      <c r="F37" s="147"/>
    </row>
    <row r="38" spans="1:6">
      <c r="A38" s="152"/>
      <c r="B38" s="186" t="s">
        <v>87</v>
      </c>
      <c r="C38" s="212">
        <f>DSR!I28</f>
        <v>0</v>
      </c>
      <c r="D38" s="206"/>
      <c r="E38" s="207"/>
      <c r="F38" s="147"/>
    </row>
    <row r="39" spans="1:6">
      <c r="A39" s="152"/>
      <c r="B39" s="186" t="s">
        <v>88</v>
      </c>
      <c r="C39" s="212">
        <f>DSR!I29</f>
        <v>0</v>
      </c>
      <c r="D39" s="206"/>
      <c r="E39" s="207"/>
      <c r="F39" s="147"/>
    </row>
    <row r="40" spans="1:6">
      <c r="A40" s="152"/>
      <c r="B40" s="186" t="s">
        <v>121</v>
      </c>
      <c r="C40" s="212">
        <f>DSR!J28</f>
        <v>0</v>
      </c>
      <c r="D40" s="206"/>
      <c r="E40" s="207"/>
      <c r="F40" s="147"/>
    </row>
    <row r="41" spans="1:6">
      <c r="A41" s="152"/>
      <c r="B41" s="186" t="s">
        <v>122</v>
      </c>
      <c r="C41" s="212">
        <f>DSR!J29</f>
        <v>0</v>
      </c>
      <c r="D41" s="206"/>
      <c r="E41" s="207"/>
      <c r="F41" s="147"/>
    </row>
    <row r="42" spans="1:6" ht="15.75" thickBot="1">
      <c r="A42" s="152"/>
      <c r="B42" s="208" t="s">
        <v>89</v>
      </c>
      <c r="C42" s="213">
        <f>DSR!I30</f>
        <v>0</v>
      </c>
      <c r="D42" s="209"/>
      <c r="E42" s="210"/>
      <c r="F42" s="147"/>
    </row>
    <row r="43" spans="1:6" ht="15.75" thickBot="1">
      <c r="A43" s="153"/>
      <c r="B43" s="149"/>
      <c r="C43" s="149"/>
      <c r="D43" s="149"/>
      <c r="E43" s="149"/>
      <c r="F43" s="150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0"/>
  <sheetViews>
    <sheetView view="pageBreakPreview" zoomScale="85" zoomScaleNormal="100" zoomScaleSheetLayoutView="85" workbookViewId="0"/>
  </sheetViews>
  <sheetFormatPr defaultRowHeight="15"/>
  <cols>
    <col min="1" max="1" width="2.7109375" style="64" customWidth="1"/>
    <col min="2" max="2" width="35.42578125" style="64" bestFit="1" customWidth="1"/>
    <col min="3" max="7" width="20.7109375" style="64" customWidth="1"/>
    <col min="8" max="9" width="2.7109375" style="64" customWidth="1"/>
    <col min="10" max="10" width="9.140625" customWidth="1"/>
    <col min="11" max="11" width="13.28515625" style="320" customWidth="1"/>
    <col min="13" max="13" width="9.28515625" bestFit="1" customWidth="1"/>
  </cols>
  <sheetData>
    <row r="1" spans="1:10" ht="15" customHeight="1">
      <c r="A1" s="216"/>
      <c r="B1" s="217"/>
      <c r="C1" s="218"/>
      <c r="D1" s="218"/>
      <c r="E1" s="218"/>
      <c r="F1" s="218"/>
      <c r="G1" s="218"/>
      <c r="H1" s="215"/>
    </row>
    <row r="2" spans="1:10" ht="15" customHeight="1">
      <c r="A2" s="216"/>
      <c r="B2" s="217"/>
      <c r="C2" s="448" t="s">
        <v>137</v>
      </c>
      <c r="D2" s="448"/>
      <c r="E2" s="448"/>
      <c r="F2" s="448"/>
      <c r="G2" s="448"/>
      <c r="H2" s="216"/>
    </row>
    <row r="3" spans="1:10" ht="15" customHeight="1">
      <c r="A3" s="216"/>
      <c r="B3" s="217"/>
      <c r="C3" s="224"/>
      <c r="D3" s="224"/>
      <c r="E3" s="368"/>
      <c r="F3" s="368"/>
      <c r="G3" s="224"/>
      <c r="H3" s="216"/>
    </row>
    <row r="4" spans="1:10">
      <c r="A4" s="216"/>
      <c r="B4" s="217"/>
      <c r="C4" s="216"/>
      <c r="D4" s="216"/>
      <c r="E4" s="216"/>
      <c r="F4" s="216"/>
      <c r="G4" s="216" t="str">
        <f>MACRO!B4</f>
        <v>Report Date</v>
      </c>
      <c r="H4" s="216"/>
    </row>
    <row r="5" spans="1:10" ht="15.75" thickBot="1">
      <c r="A5" s="216"/>
      <c r="B5" s="217"/>
      <c r="G5" s="216" t="str">
        <f>MACRO!B5</f>
        <v>Print Date</v>
      </c>
      <c r="H5" s="216"/>
    </row>
    <row r="6" spans="1:10">
      <c r="A6" s="215"/>
      <c r="B6" s="438" t="s">
        <v>138</v>
      </c>
      <c r="C6" s="440" t="s">
        <v>21</v>
      </c>
      <c r="D6" s="440"/>
      <c r="E6" s="441"/>
      <c r="F6" s="441"/>
      <c r="G6" s="442"/>
      <c r="H6" s="215"/>
      <c r="J6" s="198"/>
    </row>
    <row r="7" spans="1:10">
      <c r="A7" s="215"/>
      <c r="B7" s="439"/>
      <c r="C7" s="233" t="s">
        <v>5</v>
      </c>
      <c r="D7" s="233" t="s">
        <v>6</v>
      </c>
      <c r="E7" s="376" t="s">
        <v>7</v>
      </c>
      <c r="F7" s="376" t="s">
        <v>8</v>
      </c>
      <c r="G7" s="234" t="s">
        <v>485</v>
      </c>
      <c r="H7" s="215"/>
    </row>
    <row r="8" spans="1:10">
      <c r="A8" s="215"/>
      <c r="B8" s="330" t="str">
        <f>MACRO!B192</f>
        <v>Walk In Guest</v>
      </c>
      <c r="C8" s="331">
        <f>SUM(MACRO!C192)</f>
        <v>0</v>
      </c>
      <c r="D8" s="331">
        <f>SUM(MACRO!D192)</f>
        <v>0</v>
      </c>
      <c r="E8" s="331">
        <f>SUM(MACRO!E192)</f>
        <v>0</v>
      </c>
      <c r="F8" s="331">
        <f>SUM(MACRO!F192)</f>
        <v>0</v>
      </c>
      <c r="G8" s="332">
        <f>SUM(MACRO!G192)</f>
        <v>0</v>
      </c>
      <c r="H8" s="215"/>
    </row>
    <row r="9" spans="1:10">
      <c r="A9" s="215"/>
      <c r="B9" s="219" t="str">
        <f>MACRO!B193</f>
        <v>Free Individual Traveller</v>
      </c>
      <c r="C9" s="220">
        <f>SUM(MACRO!C193)</f>
        <v>0</v>
      </c>
      <c r="D9" s="220">
        <f>SUM(MACRO!D193)</f>
        <v>0</v>
      </c>
      <c r="E9" s="220">
        <f>SUM(MACRO!E193)</f>
        <v>0</v>
      </c>
      <c r="F9" s="220">
        <f>SUM(MACRO!F193)</f>
        <v>0</v>
      </c>
      <c r="G9" s="221">
        <f>SUM(MACRO!G193)</f>
        <v>0</v>
      </c>
      <c r="H9" s="215"/>
    </row>
    <row r="10" spans="1:10">
      <c r="A10" s="215"/>
      <c r="B10" s="219" t="str">
        <f>MACRO!B194</f>
        <v>Website</v>
      </c>
      <c r="C10" s="220">
        <f>SUM(MACRO!C194)</f>
        <v>0</v>
      </c>
      <c r="D10" s="220">
        <f>SUM(MACRO!D194)</f>
        <v>0</v>
      </c>
      <c r="E10" s="220">
        <f>SUM(MACRO!E194)</f>
        <v>0</v>
      </c>
      <c r="F10" s="220">
        <f>SUM(MACRO!F194)</f>
        <v>0</v>
      </c>
      <c r="G10" s="221">
        <f>SUM(MACRO!G194)</f>
        <v>0</v>
      </c>
      <c r="H10" s="215"/>
    </row>
    <row r="11" spans="1:10">
      <c r="A11" s="215"/>
      <c r="B11" s="219" t="str">
        <f>MACRO!B195</f>
        <v>Offline Travel Agent</v>
      </c>
      <c r="C11" s="220">
        <f>SUM(MACRO!C195)</f>
        <v>0</v>
      </c>
      <c r="D11" s="220">
        <f>SUM(MACRO!D195)</f>
        <v>0</v>
      </c>
      <c r="E11" s="220">
        <f>SUM(MACRO!E195)</f>
        <v>0</v>
      </c>
      <c r="F11" s="220">
        <f>SUM(MACRO!F195)</f>
        <v>0</v>
      </c>
      <c r="G11" s="221">
        <f>SUM(MACRO!G195)</f>
        <v>0</v>
      </c>
      <c r="H11" s="215"/>
    </row>
    <row r="12" spans="1:10">
      <c r="A12" s="215"/>
      <c r="B12" s="219" t="str">
        <f>MACRO!B196</f>
        <v>Online Travel Agent</v>
      </c>
      <c r="C12" s="220">
        <f>SUM(MACRO!C196)</f>
        <v>0</v>
      </c>
      <c r="D12" s="220">
        <f>SUM(MACRO!D196)</f>
        <v>0</v>
      </c>
      <c r="E12" s="220">
        <f>SUM(MACRO!E196)</f>
        <v>0</v>
      </c>
      <c r="F12" s="220">
        <f>SUM(MACRO!F196)</f>
        <v>0</v>
      </c>
      <c r="G12" s="221">
        <f>SUM(MACRO!G196)</f>
        <v>0</v>
      </c>
      <c r="H12" s="215"/>
    </row>
    <row r="13" spans="1:10">
      <c r="A13" s="215"/>
      <c r="B13" s="219" t="str">
        <f>MACRO!B197</f>
        <v>Wholesale</v>
      </c>
      <c r="C13" s="220">
        <f>SUM(MACRO!C197)</f>
        <v>0</v>
      </c>
      <c r="D13" s="220">
        <f>SUM(MACRO!D197)</f>
        <v>0</v>
      </c>
      <c r="E13" s="220">
        <f>SUM(MACRO!E197)</f>
        <v>0</v>
      </c>
      <c r="F13" s="220">
        <f>SUM(MACRO!F197)</f>
        <v>0</v>
      </c>
      <c r="G13" s="221">
        <f>SUM(MACRO!G197)</f>
        <v>0</v>
      </c>
      <c r="H13" s="215"/>
    </row>
    <row r="14" spans="1:10">
      <c r="A14" s="215"/>
      <c r="B14" s="219" t="str">
        <f>MACRO!B198</f>
        <v>Wholesale Dynamic</v>
      </c>
      <c r="C14" s="220">
        <f>SUM(MACRO!C198)</f>
        <v>0</v>
      </c>
      <c r="D14" s="220">
        <f>SUM(MACRO!D198)</f>
        <v>0</v>
      </c>
      <c r="E14" s="220">
        <f>SUM(MACRO!E198)</f>
        <v>0</v>
      </c>
      <c r="F14" s="220">
        <f>SUM(MACRO!F198)</f>
        <v>0</v>
      </c>
      <c r="G14" s="221">
        <f>SUM(MACRO!G198)</f>
        <v>0</v>
      </c>
      <c r="H14" s="215"/>
    </row>
    <row r="15" spans="1:10">
      <c r="A15" s="215"/>
      <c r="B15" s="219" t="str">
        <f>MACRO!B199</f>
        <v>Gift Certificate</v>
      </c>
      <c r="C15" s="220">
        <f>SUM(MACRO!C199)</f>
        <v>0</v>
      </c>
      <c r="D15" s="220">
        <f>SUM(MACRO!D199)</f>
        <v>0</v>
      </c>
      <c r="E15" s="220">
        <f>SUM(MACRO!E199)</f>
        <v>0</v>
      </c>
      <c r="F15" s="220">
        <f>SUM(MACRO!F199)</f>
        <v>0</v>
      </c>
      <c r="G15" s="221">
        <f>SUM(MACRO!G199)</f>
        <v>0</v>
      </c>
      <c r="H15" s="215"/>
    </row>
    <row r="16" spans="1:10">
      <c r="A16" s="215"/>
      <c r="B16" s="219" t="str">
        <f>MACRO!B200</f>
        <v>Corporate</v>
      </c>
      <c r="C16" s="220">
        <f>SUM(MACRO!C200)</f>
        <v>0</v>
      </c>
      <c r="D16" s="220">
        <f>SUM(MACRO!D200)</f>
        <v>0</v>
      </c>
      <c r="E16" s="220">
        <f>SUM(MACRO!E200)</f>
        <v>0</v>
      </c>
      <c r="F16" s="220">
        <f>SUM(MACRO!F200)</f>
        <v>0</v>
      </c>
      <c r="G16" s="221">
        <f>SUM(MACRO!G200)</f>
        <v>0</v>
      </c>
      <c r="H16" s="215"/>
    </row>
    <row r="17" spans="1:8">
      <c r="A17" s="215"/>
      <c r="B17" s="219" t="str">
        <f>MACRO!B201</f>
        <v>Government</v>
      </c>
      <c r="C17" s="220">
        <f>SUM(MACRO!C201)</f>
        <v>0</v>
      </c>
      <c r="D17" s="220">
        <f>SUM(MACRO!D201)</f>
        <v>0</v>
      </c>
      <c r="E17" s="220">
        <f>SUM(MACRO!E201)</f>
        <v>0</v>
      </c>
      <c r="F17" s="220">
        <f>SUM(MACRO!F201)</f>
        <v>0</v>
      </c>
      <c r="G17" s="221">
        <f>SUM(MACRO!G201)</f>
        <v>0</v>
      </c>
      <c r="H17" s="215"/>
    </row>
    <row r="18" spans="1:8">
      <c r="A18" s="215"/>
      <c r="B18" s="219" t="str">
        <f>MACRO!B202</f>
        <v>Social Institution,Associa,Com,Society</v>
      </c>
      <c r="C18" s="220">
        <f>SUM(MACRO!C202)</f>
        <v>0</v>
      </c>
      <c r="D18" s="220">
        <f>SUM(MACRO!D202)</f>
        <v>0</v>
      </c>
      <c r="E18" s="220">
        <f>SUM(MACRO!E202)</f>
        <v>0</v>
      </c>
      <c r="F18" s="220">
        <f>SUM(MACRO!F202)</f>
        <v>0</v>
      </c>
      <c r="G18" s="221">
        <f>SUM(MACRO!G202)</f>
        <v>0</v>
      </c>
      <c r="H18" s="215"/>
    </row>
    <row r="19" spans="1:8">
      <c r="A19" s="215"/>
      <c r="B19" s="219" t="str">
        <f>MACRO!B203</f>
        <v>Owner</v>
      </c>
      <c r="C19" s="220">
        <f>SUM(MACRO!C203)</f>
        <v>0</v>
      </c>
      <c r="D19" s="220">
        <f>SUM(MACRO!D203)</f>
        <v>0</v>
      </c>
      <c r="E19" s="220">
        <f>SUM(MACRO!E203)</f>
        <v>0</v>
      </c>
      <c r="F19" s="220">
        <f>SUM(MACRO!F203)</f>
        <v>0</v>
      </c>
      <c r="G19" s="221">
        <f>SUM(MACRO!G203)</f>
        <v>0</v>
      </c>
      <c r="H19" s="215"/>
    </row>
    <row r="20" spans="1:8">
      <c r="A20" s="215"/>
      <c r="B20" s="219" t="str">
        <f>MACRO!B204</f>
        <v>Group Corporate</v>
      </c>
      <c r="C20" s="220">
        <f>SUM(MACRO!C204)</f>
        <v>0</v>
      </c>
      <c r="D20" s="220">
        <f>SUM(MACRO!D204)</f>
        <v>0</v>
      </c>
      <c r="E20" s="220">
        <f>SUM(MACRO!E204)</f>
        <v>0</v>
      </c>
      <c r="F20" s="220">
        <f>SUM(MACRO!F204)</f>
        <v>0</v>
      </c>
      <c r="G20" s="221">
        <f>SUM(MACRO!G204)</f>
        <v>0</v>
      </c>
      <c r="H20" s="215"/>
    </row>
    <row r="21" spans="1:8">
      <c r="A21" s="215"/>
      <c r="B21" s="219" t="str">
        <f>MACRO!B205</f>
        <v>Group Government</v>
      </c>
      <c r="C21" s="220">
        <f>SUM(MACRO!C205)</f>
        <v>0</v>
      </c>
      <c r="D21" s="220">
        <f>SUM(MACRO!D205)</f>
        <v>0</v>
      </c>
      <c r="E21" s="220">
        <f>SUM(MACRO!E205)</f>
        <v>0</v>
      </c>
      <c r="F21" s="220">
        <f>SUM(MACRO!F205)</f>
        <v>0</v>
      </c>
      <c r="G21" s="221">
        <f>SUM(MACRO!G205)</f>
        <v>0</v>
      </c>
      <c r="H21" s="215"/>
    </row>
    <row r="22" spans="1:8">
      <c r="A22" s="215"/>
      <c r="B22" s="219" t="str">
        <f>MACRO!B206</f>
        <v>Group Others</v>
      </c>
      <c r="C22" s="220">
        <f>SUM(MACRO!C206)</f>
        <v>0</v>
      </c>
      <c r="D22" s="220">
        <f>SUM(MACRO!D206)</f>
        <v>0</v>
      </c>
      <c r="E22" s="220">
        <f>SUM(MACRO!E206)</f>
        <v>0</v>
      </c>
      <c r="F22" s="220">
        <f>SUM(MACRO!F206)</f>
        <v>0</v>
      </c>
      <c r="G22" s="221">
        <f>SUM(MACRO!G206)</f>
        <v>0</v>
      </c>
      <c r="H22" s="215"/>
    </row>
    <row r="23" spans="1:8">
      <c r="A23" s="215"/>
      <c r="B23" s="219" t="str">
        <f>MACRO!B207</f>
        <v xml:space="preserve">Group Wholesale </v>
      </c>
      <c r="C23" s="220">
        <f>SUM(MACRO!C207)</f>
        <v>0</v>
      </c>
      <c r="D23" s="220">
        <f>SUM(MACRO!D207)</f>
        <v>0</v>
      </c>
      <c r="E23" s="220">
        <f>SUM(MACRO!E207)</f>
        <v>0</v>
      </c>
      <c r="F23" s="220">
        <f>SUM(MACRO!F207)</f>
        <v>0</v>
      </c>
      <c r="G23" s="221">
        <f>SUM(MACRO!G207)</f>
        <v>0</v>
      </c>
      <c r="H23" s="215"/>
    </row>
    <row r="24" spans="1:8">
      <c r="A24" s="215"/>
      <c r="B24" s="219" t="str">
        <f>MACRO!B209</f>
        <v>Compliment</v>
      </c>
      <c r="C24" s="220">
        <f>SUM(MACRO!C209)</f>
        <v>0</v>
      </c>
      <c r="D24" s="220">
        <f>SUM(MACRO!D209)</f>
        <v>0</v>
      </c>
      <c r="E24" s="220">
        <f>SUM(MACRO!E209)</f>
        <v>0</v>
      </c>
      <c r="F24" s="220">
        <f>SUM(MACRO!F209)</f>
        <v>0</v>
      </c>
      <c r="G24" s="221">
        <f>SUM(MACRO!G209)</f>
        <v>0</v>
      </c>
      <c r="H24" s="215"/>
    </row>
    <row r="25" spans="1:8">
      <c r="A25" s="215"/>
      <c r="B25" s="219" t="str">
        <f>MACRO!B210</f>
        <v>House Use</v>
      </c>
      <c r="C25" s="220">
        <f>SUM(MACRO!C210)</f>
        <v>0</v>
      </c>
      <c r="D25" s="220">
        <f>SUM(MACRO!D210)</f>
        <v>0</v>
      </c>
      <c r="E25" s="220">
        <f>SUM(MACRO!E210)</f>
        <v>0</v>
      </c>
      <c r="F25" s="220">
        <f>SUM(MACRO!F210)</f>
        <v>0</v>
      </c>
      <c r="G25" s="221">
        <f>SUM(MACRO!G210)</f>
        <v>0</v>
      </c>
      <c r="H25" s="215"/>
    </row>
    <row r="26" spans="1:8">
      <c r="A26" s="215"/>
      <c r="B26" s="222" t="str">
        <f>MACRO!B211</f>
        <v>House Use 2</v>
      </c>
      <c r="C26" s="220">
        <f>SUM(MACRO!C211)</f>
        <v>0</v>
      </c>
      <c r="D26" s="220">
        <f>SUM(MACRO!D211)</f>
        <v>0</v>
      </c>
      <c r="E26" s="220">
        <f>SUM(MACRO!E211)</f>
        <v>0</v>
      </c>
      <c r="F26" s="220">
        <f>SUM(MACRO!F211)</f>
        <v>0</v>
      </c>
      <c r="G26" s="221">
        <f>SUM(MACRO!G211)</f>
        <v>0</v>
      </c>
      <c r="H26" s="215"/>
    </row>
    <row r="27" spans="1:8" ht="15.75" thickBot="1">
      <c r="A27" s="215"/>
      <c r="B27" s="235" t="s">
        <v>139</v>
      </c>
      <c r="C27" s="236">
        <f>SUM(C8:C26)</f>
        <v>0</v>
      </c>
      <c r="D27" s="236">
        <f t="shared" ref="D27:G27" si="0">SUM(D8:D26)</f>
        <v>0</v>
      </c>
      <c r="E27" s="236">
        <f t="shared" si="0"/>
        <v>0</v>
      </c>
      <c r="F27" s="236">
        <f t="shared" si="0"/>
        <v>0</v>
      </c>
      <c r="G27" s="237">
        <f t="shared" si="0"/>
        <v>0</v>
      </c>
      <c r="H27" s="215"/>
    </row>
    <row r="28" spans="1:8" ht="15.75" thickBot="1">
      <c r="A28" s="215"/>
      <c r="B28" s="215"/>
      <c r="C28" s="215"/>
      <c r="D28" s="215"/>
      <c r="E28" s="215"/>
      <c r="F28" s="215"/>
      <c r="G28" s="215"/>
      <c r="H28" s="215"/>
    </row>
    <row r="29" spans="1:8">
      <c r="A29" s="215"/>
      <c r="B29" s="443" t="s">
        <v>138</v>
      </c>
      <c r="C29" s="445" t="s">
        <v>140</v>
      </c>
      <c r="D29" s="445"/>
      <c r="E29" s="446"/>
      <c r="F29" s="446"/>
      <c r="G29" s="447"/>
      <c r="H29" s="215"/>
    </row>
    <row r="30" spans="1:8">
      <c r="A30" s="215"/>
      <c r="B30" s="444"/>
      <c r="C30" s="233" t="s">
        <v>5</v>
      </c>
      <c r="D30" s="233" t="s">
        <v>6</v>
      </c>
      <c r="E30" s="376" t="s">
        <v>7</v>
      </c>
      <c r="F30" s="376" t="s">
        <v>8</v>
      </c>
      <c r="G30" s="234" t="s">
        <v>485</v>
      </c>
      <c r="H30" s="215"/>
    </row>
    <row r="31" spans="1:8">
      <c r="A31" s="215"/>
      <c r="B31" s="219" t="str">
        <f>MACRO!B192</f>
        <v>Walk In Guest</v>
      </c>
      <c r="C31" s="220">
        <f>SUM(MACRO!H192)</f>
        <v>0</v>
      </c>
      <c r="D31" s="220">
        <f>SUM(MACRO!I192)</f>
        <v>0</v>
      </c>
      <c r="E31" s="220">
        <f>SUM(MACRO!J192)</f>
        <v>0</v>
      </c>
      <c r="F31" s="220">
        <f>SUM(MACRO!K192)</f>
        <v>0</v>
      </c>
      <c r="G31" s="221">
        <f>SUM(MACRO!L192)</f>
        <v>0</v>
      </c>
      <c r="H31" s="215"/>
    </row>
    <row r="32" spans="1:8">
      <c r="A32" s="215"/>
      <c r="B32" s="219" t="str">
        <f>MACRO!B193</f>
        <v>Free Individual Traveller</v>
      </c>
      <c r="C32" s="220">
        <f>SUM(MACRO!H193)</f>
        <v>0</v>
      </c>
      <c r="D32" s="220">
        <f>SUM(MACRO!I193)</f>
        <v>0</v>
      </c>
      <c r="E32" s="220">
        <f>SUM(MACRO!J193)</f>
        <v>0</v>
      </c>
      <c r="F32" s="220">
        <f>SUM(MACRO!K193)</f>
        <v>0</v>
      </c>
      <c r="G32" s="221">
        <f>SUM(MACRO!L193)</f>
        <v>0</v>
      </c>
      <c r="H32" s="215"/>
    </row>
    <row r="33" spans="1:8">
      <c r="A33" s="215"/>
      <c r="B33" s="219" t="str">
        <f>MACRO!B194</f>
        <v>Website</v>
      </c>
      <c r="C33" s="220">
        <f>SUM(MACRO!H194)</f>
        <v>0</v>
      </c>
      <c r="D33" s="220">
        <f>SUM(MACRO!I194)</f>
        <v>0</v>
      </c>
      <c r="E33" s="220">
        <f>SUM(MACRO!J194)</f>
        <v>0</v>
      </c>
      <c r="F33" s="220">
        <f>SUM(MACRO!K194)</f>
        <v>0</v>
      </c>
      <c r="G33" s="221">
        <f>SUM(MACRO!L194)</f>
        <v>0</v>
      </c>
      <c r="H33" s="215"/>
    </row>
    <row r="34" spans="1:8">
      <c r="A34" s="215"/>
      <c r="B34" s="219" t="str">
        <f>MACRO!B195</f>
        <v>Offline Travel Agent</v>
      </c>
      <c r="C34" s="220">
        <f>SUM(MACRO!H195)</f>
        <v>0</v>
      </c>
      <c r="D34" s="220">
        <f>SUM(MACRO!I195)</f>
        <v>0</v>
      </c>
      <c r="E34" s="220">
        <f>SUM(MACRO!J195)</f>
        <v>0</v>
      </c>
      <c r="F34" s="220">
        <f>SUM(MACRO!K195)</f>
        <v>0</v>
      </c>
      <c r="G34" s="221">
        <f>SUM(MACRO!L195)</f>
        <v>0</v>
      </c>
      <c r="H34" s="215"/>
    </row>
    <row r="35" spans="1:8">
      <c r="A35" s="215"/>
      <c r="B35" s="219" t="str">
        <f>MACRO!B196</f>
        <v>Online Travel Agent</v>
      </c>
      <c r="C35" s="220">
        <f>SUM(MACRO!H196)</f>
        <v>0</v>
      </c>
      <c r="D35" s="220">
        <f>SUM(MACRO!I196)</f>
        <v>0</v>
      </c>
      <c r="E35" s="220">
        <f>SUM(MACRO!J196)</f>
        <v>0</v>
      </c>
      <c r="F35" s="220">
        <f>SUM(MACRO!K196)</f>
        <v>0</v>
      </c>
      <c r="G35" s="221">
        <f>SUM(MACRO!L196)</f>
        <v>0</v>
      </c>
      <c r="H35" s="215"/>
    </row>
    <row r="36" spans="1:8">
      <c r="A36" s="215"/>
      <c r="B36" s="219" t="str">
        <f>MACRO!B197</f>
        <v>Wholesale</v>
      </c>
      <c r="C36" s="220">
        <f>SUM(MACRO!H197)</f>
        <v>0</v>
      </c>
      <c r="D36" s="220">
        <f>SUM(MACRO!I197)</f>
        <v>0</v>
      </c>
      <c r="E36" s="220">
        <f>SUM(MACRO!J197)</f>
        <v>0</v>
      </c>
      <c r="F36" s="220">
        <f>SUM(MACRO!K197)</f>
        <v>0</v>
      </c>
      <c r="G36" s="221">
        <f>SUM(MACRO!L197)</f>
        <v>0</v>
      </c>
      <c r="H36" s="215"/>
    </row>
    <row r="37" spans="1:8">
      <c r="A37" s="215"/>
      <c r="B37" s="219" t="str">
        <f>MACRO!B198</f>
        <v>Wholesale Dynamic</v>
      </c>
      <c r="C37" s="220">
        <f>SUM(MACRO!H198)</f>
        <v>0</v>
      </c>
      <c r="D37" s="220">
        <f>SUM(MACRO!I198)</f>
        <v>0</v>
      </c>
      <c r="E37" s="220">
        <f>SUM(MACRO!J198)</f>
        <v>0</v>
      </c>
      <c r="F37" s="220">
        <f>SUM(MACRO!K198)</f>
        <v>0</v>
      </c>
      <c r="G37" s="221">
        <f>SUM(MACRO!L198)</f>
        <v>0</v>
      </c>
      <c r="H37" s="215"/>
    </row>
    <row r="38" spans="1:8">
      <c r="A38" s="215"/>
      <c r="B38" s="219" t="str">
        <f>MACRO!B199</f>
        <v>Gift Certificate</v>
      </c>
      <c r="C38" s="220">
        <f>SUM(MACRO!H199)</f>
        <v>0</v>
      </c>
      <c r="D38" s="220">
        <f>SUM(MACRO!I199)</f>
        <v>0</v>
      </c>
      <c r="E38" s="220">
        <f>SUM(MACRO!J199)</f>
        <v>0</v>
      </c>
      <c r="F38" s="220">
        <f>SUM(MACRO!K199)</f>
        <v>0</v>
      </c>
      <c r="G38" s="221">
        <f>SUM(MACRO!L199)</f>
        <v>0</v>
      </c>
      <c r="H38" s="215"/>
    </row>
    <row r="39" spans="1:8">
      <c r="A39" s="215"/>
      <c r="B39" s="219" t="str">
        <f>MACRO!B200</f>
        <v>Corporate</v>
      </c>
      <c r="C39" s="220">
        <f>SUM(MACRO!H200)</f>
        <v>0</v>
      </c>
      <c r="D39" s="220">
        <f>SUM(MACRO!I200)</f>
        <v>0</v>
      </c>
      <c r="E39" s="220">
        <f>SUM(MACRO!J200)</f>
        <v>0</v>
      </c>
      <c r="F39" s="220">
        <f>SUM(MACRO!K200)</f>
        <v>0</v>
      </c>
      <c r="G39" s="221">
        <f>SUM(MACRO!L200)</f>
        <v>0</v>
      </c>
      <c r="H39" s="215"/>
    </row>
    <row r="40" spans="1:8">
      <c r="A40" s="215"/>
      <c r="B40" s="219" t="str">
        <f>MACRO!B201</f>
        <v>Government</v>
      </c>
      <c r="C40" s="220">
        <f>SUM(MACRO!H201)</f>
        <v>0</v>
      </c>
      <c r="D40" s="220">
        <f>SUM(MACRO!I201)</f>
        <v>0</v>
      </c>
      <c r="E40" s="220">
        <f>SUM(MACRO!J201)</f>
        <v>0</v>
      </c>
      <c r="F40" s="220">
        <f>SUM(MACRO!K201)</f>
        <v>0</v>
      </c>
      <c r="G40" s="221">
        <f>SUM(MACRO!L201)</f>
        <v>0</v>
      </c>
      <c r="H40" s="215"/>
    </row>
    <row r="41" spans="1:8">
      <c r="A41" s="215"/>
      <c r="B41" s="219" t="str">
        <f>MACRO!B202</f>
        <v>Social Institution,Associa,Com,Society</v>
      </c>
      <c r="C41" s="220">
        <f>SUM(MACRO!H202)</f>
        <v>0</v>
      </c>
      <c r="D41" s="220">
        <f>SUM(MACRO!I202)</f>
        <v>0</v>
      </c>
      <c r="E41" s="220">
        <f>SUM(MACRO!J202)</f>
        <v>0</v>
      </c>
      <c r="F41" s="220">
        <f>SUM(MACRO!K202)</f>
        <v>0</v>
      </c>
      <c r="G41" s="221">
        <f>SUM(MACRO!L202)</f>
        <v>0</v>
      </c>
      <c r="H41" s="215"/>
    </row>
    <row r="42" spans="1:8">
      <c r="A42" s="215"/>
      <c r="B42" s="219" t="str">
        <f>MACRO!B203</f>
        <v>Owner</v>
      </c>
      <c r="C42" s="220">
        <f>SUM(MACRO!H203)</f>
        <v>0</v>
      </c>
      <c r="D42" s="220">
        <f>SUM(MACRO!I203)</f>
        <v>0</v>
      </c>
      <c r="E42" s="220">
        <f>SUM(MACRO!J203)</f>
        <v>0</v>
      </c>
      <c r="F42" s="220">
        <f>SUM(MACRO!K203)</f>
        <v>0</v>
      </c>
      <c r="G42" s="221">
        <f>SUM(MACRO!L203)</f>
        <v>0</v>
      </c>
      <c r="H42" s="215"/>
    </row>
    <row r="43" spans="1:8">
      <c r="A43" s="215"/>
      <c r="B43" s="219" t="str">
        <f>MACRO!B204</f>
        <v>Group Corporate</v>
      </c>
      <c r="C43" s="220">
        <f>SUM(MACRO!H204)</f>
        <v>0</v>
      </c>
      <c r="D43" s="220">
        <f>SUM(MACRO!I204)</f>
        <v>0</v>
      </c>
      <c r="E43" s="220">
        <f>SUM(MACRO!J204)</f>
        <v>0</v>
      </c>
      <c r="F43" s="220">
        <f>SUM(MACRO!K204)</f>
        <v>0</v>
      </c>
      <c r="G43" s="221">
        <f>SUM(MACRO!L204)</f>
        <v>0</v>
      </c>
      <c r="H43" s="215"/>
    </row>
    <row r="44" spans="1:8">
      <c r="A44" s="215"/>
      <c r="B44" s="219" t="str">
        <f>MACRO!B205</f>
        <v>Group Government</v>
      </c>
      <c r="C44" s="220">
        <f>SUM(MACRO!H205)</f>
        <v>0</v>
      </c>
      <c r="D44" s="220">
        <f>SUM(MACRO!I205)</f>
        <v>0</v>
      </c>
      <c r="E44" s="220">
        <f>SUM(MACRO!J205)</f>
        <v>0</v>
      </c>
      <c r="F44" s="220">
        <f>SUM(MACRO!K205)</f>
        <v>0</v>
      </c>
      <c r="G44" s="221">
        <f>SUM(MACRO!L205)</f>
        <v>0</v>
      </c>
      <c r="H44" s="215"/>
    </row>
    <row r="45" spans="1:8">
      <c r="A45" s="215"/>
      <c r="B45" s="219" t="str">
        <f>MACRO!B206</f>
        <v>Group Others</v>
      </c>
      <c r="C45" s="220">
        <f>SUM(MACRO!H206)</f>
        <v>0</v>
      </c>
      <c r="D45" s="220">
        <f>SUM(MACRO!I206)</f>
        <v>0</v>
      </c>
      <c r="E45" s="220">
        <f>SUM(MACRO!J206)</f>
        <v>0</v>
      </c>
      <c r="F45" s="220">
        <f>SUM(MACRO!K206)</f>
        <v>0</v>
      </c>
      <c r="G45" s="221">
        <f>SUM(MACRO!L206)</f>
        <v>0</v>
      </c>
      <c r="H45" s="215"/>
    </row>
    <row r="46" spans="1:8">
      <c r="A46" s="215"/>
      <c r="B46" s="219" t="str">
        <f>MACRO!B207</f>
        <v xml:space="preserve">Group Wholesale </v>
      </c>
      <c r="C46" s="220">
        <f>SUM(MACRO!H207)</f>
        <v>0</v>
      </c>
      <c r="D46" s="220">
        <f>SUM(MACRO!I207)</f>
        <v>0</v>
      </c>
      <c r="E46" s="220">
        <f>SUM(MACRO!J207)</f>
        <v>0</v>
      </c>
      <c r="F46" s="220">
        <f>SUM(MACRO!K207)</f>
        <v>0</v>
      </c>
      <c r="G46" s="221">
        <f>SUM(MACRO!L207)</f>
        <v>0</v>
      </c>
      <c r="H46" s="215"/>
    </row>
    <row r="47" spans="1:8">
      <c r="A47" s="215"/>
      <c r="B47" s="219" t="str">
        <f>MACRO!B209</f>
        <v>Compliment</v>
      </c>
      <c r="C47" s="220">
        <f>SUM(MACRO!H209)</f>
        <v>0</v>
      </c>
      <c r="D47" s="220">
        <f>SUM(MACRO!I209)</f>
        <v>0</v>
      </c>
      <c r="E47" s="220">
        <f>SUM(MACRO!J209)</f>
        <v>0</v>
      </c>
      <c r="F47" s="220">
        <f>SUM(MACRO!K209)</f>
        <v>0</v>
      </c>
      <c r="G47" s="221">
        <f>SUM(MACRO!L209)</f>
        <v>0</v>
      </c>
      <c r="H47" s="215"/>
    </row>
    <row r="48" spans="1:8">
      <c r="A48" s="215"/>
      <c r="B48" s="219" t="str">
        <f>MACRO!B210</f>
        <v>House Use</v>
      </c>
      <c r="C48" s="220">
        <f>SUM(MACRO!H210)</f>
        <v>0</v>
      </c>
      <c r="D48" s="220">
        <f>SUM(MACRO!I210)</f>
        <v>0</v>
      </c>
      <c r="E48" s="220">
        <f>SUM(MACRO!J210)</f>
        <v>0</v>
      </c>
      <c r="F48" s="220">
        <f>SUM(MACRO!K210)</f>
        <v>0</v>
      </c>
      <c r="G48" s="221">
        <f>SUM(MACRO!L210)</f>
        <v>0</v>
      </c>
      <c r="H48" s="215"/>
    </row>
    <row r="49" spans="1:8">
      <c r="A49" s="215"/>
      <c r="B49" s="222" t="str">
        <f>MACRO!B211</f>
        <v>House Use 2</v>
      </c>
      <c r="C49" s="223">
        <f>SUM(MACRO!H211)</f>
        <v>0</v>
      </c>
      <c r="D49" s="223">
        <f>SUM(MACRO!I211)</f>
        <v>0</v>
      </c>
      <c r="E49" s="223">
        <f>SUM(MACRO!J211)</f>
        <v>0</v>
      </c>
      <c r="F49" s="223">
        <f>SUM(MACRO!K211)</f>
        <v>0</v>
      </c>
      <c r="G49" s="377">
        <f>SUM(MACRO!L211)</f>
        <v>0</v>
      </c>
      <c r="H49" s="215"/>
    </row>
    <row r="50" spans="1:8" ht="15.75" thickBot="1">
      <c r="A50" s="215"/>
      <c r="B50" s="235" t="s">
        <v>141</v>
      </c>
      <c r="C50" s="236">
        <f>SUM(C31:C49)</f>
        <v>0</v>
      </c>
      <c r="D50" s="236">
        <f t="shared" ref="D50:G50" si="1">SUM(D31:D49)</f>
        <v>0</v>
      </c>
      <c r="E50" s="236">
        <f t="shared" si="1"/>
        <v>0</v>
      </c>
      <c r="F50" s="236">
        <f t="shared" si="1"/>
        <v>0</v>
      </c>
      <c r="G50" s="237">
        <f t="shared" si="1"/>
        <v>0</v>
      </c>
      <c r="H50" s="215"/>
    </row>
    <row r="51" spans="1:8">
      <c r="A51" s="215"/>
      <c r="B51" s="215"/>
      <c r="C51" s="215"/>
      <c r="D51" s="215"/>
      <c r="E51" s="215"/>
      <c r="F51" s="215"/>
      <c r="G51" s="215"/>
      <c r="H51" s="215"/>
    </row>
    <row r="94" spans="1:1">
      <c r="A94" s="66"/>
    </row>
    <row r="95" spans="1:1">
      <c r="A95" s="65"/>
    </row>
    <row r="96" spans="1:1">
      <c r="A96" s="65"/>
    </row>
    <row r="97" spans="1:1">
      <c r="A97" s="65"/>
    </row>
    <row r="98" spans="1:1">
      <c r="A98" s="65"/>
    </row>
    <row r="99" spans="1:1">
      <c r="A99" s="65"/>
    </row>
    <row r="100" spans="1:1">
      <c r="A100" s="67"/>
    </row>
  </sheetData>
  <sheetProtection formatCells="0" formatColumns="0" formatRows="0" insertColumns="0" insertRows="0" insertHyperlinks="0" deleteColumns="0" deleteRows="0" sort="0" autoFilter="0" pivotTables="0"/>
  <mergeCells count="5">
    <mergeCell ref="B6:B7"/>
    <mergeCell ref="C6:G6"/>
    <mergeCell ref="B29:B30"/>
    <mergeCell ref="C29:G29"/>
    <mergeCell ref="C2:G2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I28"/>
  <sheetViews>
    <sheetView showGridLines="0" view="pageBreakPreview" zoomScaleNormal="100" zoomScaleSheetLayoutView="100" workbookViewId="0">
      <selection activeCell="B2" sqref="B2"/>
    </sheetView>
  </sheetViews>
  <sheetFormatPr defaultRowHeight="1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20" hidden="1" customWidth="1"/>
  </cols>
  <sheetData>
    <row r="1" spans="2:9" ht="13.5" customHeight="1">
      <c r="B1" s="225"/>
      <c r="C1" s="449" t="s">
        <v>412</v>
      </c>
      <c r="D1" s="449"/>
      <c r="E1" s="449"/>
      <c r="F1" s="449"/>
    </row>
    <row r="2" spans="2:9" ht="14.25" customHeight="1">
      <c r="B2" s="225"/>
      <c r="C2" s="449"/>
      <c r="D2" s="449"/>
      <c r="E2" s="449"/>
      <c r="F2" s="449"/>
    </row>
    <row r="3" spans="2:9" ht="14.25" customHeight="1">
      <c r="B3" s="226"/>
      <c r="C3" s="449"/>
      <c r="D3" s="449"/>
      <c r="E3" s="449"/>
      <c r="F3" s="449"/>
    </row>
    <row r="4" spans="2:9">
      <c r="B4" s="227"/>
      <c r="C4" s="227"/>
      <c r="D4" s="228"/>
      <c r="E4" s="436" t="str">
        <f>DSR!J5</f>
        <v>Report Date</v>
      </c>
      <c r="F4" s="436"/>
    </row>
    <row r="5" spans="2:9" ht="15.75" thickBot="1">
      <c r="B5" s="229"/>
      <c r="C5" s="230"/>
      <c r="D5" s="230"/>
      <c r="E5" s="452" t="str">
        <f>DSR!J6</f>
        <v>Print Date</v>
      </c>
      <c r="F5" s="452"/>
    </row>
    <row r="6" spans="2:9">
      <c r="B6" s="453" t="s">
        <v>12</v>
      </c>
      <c r="C6" s="450" t="s">
        <v>413</v>
      </c>
      <c r="D6" s="450"/>
      <c r="E6" s="450"/>
      <c r="F6" s="451"/>
    </row>
    <row r="7" spans="2:9" ht="15.75" thickBot="1">
      <c r="B7" s="454"/>
      <c r="C7" s="245" t="s">
        <v>5</v>
      </c>
      <c r="D7" s="245" t="s">
        <v>6</v>
      </c>
      <c r="E7" s="245" t="s">
        <v>414</v>
      </c>
      <c r="F7" s="246" t="s">
        <v>8</v>
      </c>
      <c r="H7" s="321" t="s">
        <v>463</v>
      </c>
      <c r="I7" s="316"/>
    </row>
    <row r="8" spans="2:9">
      <c r="B8" s="250" t="s">
        <v>415</v>
      </c>
      <c r="C8" s="251"/>
      <c r="D8" s="251"/>
      <c r="E8" s="251"/>
      <c r="F8" s="252"/>
      <c r="H8" s="322"/>
    </row>
    <row r="9" spans="2:9">
      <c r="B9" s="253" t="s">
        <v>63</v>
      </c>
      <c r="C9" s="254">
        <f>SUM(MACRO!C221)</f>
        <v>0</v>
      </c>
      <c r="D9" s="254">
        <f>SUM(MACRO!D221)</f>
        <v>0</v>
      </c>
      <c r="E9" s="254">
        <f>SUM(MACRO!E221)</f>
        <v>0</v>
      </c>
      <c r="F9" s="255">
        <f>SUM(MACRO!F221)</f>
        <v>0</v>
      </c>
    </row>
    <row r="10" spans="2:9">
      <c r="B10" s="253" t="s">
        <v>64</v>
      </c>
      <c r="C10" s="254">
        <f>SUM(MACRO!C222)</f>
        <v>0</v>
      </c>
      <c r="D10" s="254">
        <f>SUM(MACRO!D222)</f>
        <v>0</v>
      </c>
      <c r="E10" s="254">
        <f>SUM(MACRO!E222)</f>
        <v>0</v>
      </c>
      <c r="F10" s="255">
        <f>SUM(MACRO!F222)</f>
        <v>0</v>
      </c>
    </row>
    <row r="11" spans="2:9">
      <c r="B11" s="253" t="s">
        <v>403</v>
      </c>
      <c r="C11" s="254">
        <f>SUM(MACRO!C223)</f>
        <v>0</v>
      </c>
      <c r="D11" s="254">
        <f>SUM(MACRO!D223)</f>
        <v>0</v>
      </c>
      <c r="E11" s="254">
        <f>SUM(MACRO!E223)</f>
        <v>0</v>
      </c>
      <c r="F11" s="255">
        <f>SUM(MACRO!F223)</f>
        <v>0</v>
      </c>
    </row>
    <row r="12" spans="2:9">
      <c r="B12" s="253" t="s">
        <v>66</v>
      </c>
      <c r="C12" s="254">
        <f>SUM(MACRO!C224)</f>
        <v>0</v>
      </c>
      <c r="D12" s="254">
        <f>SUM(MACRO!D224)</f>
        <v>0</v>
      </c>
      <c r="E12" s="254">
        <f>SUM(MACRO!E224)</f>
        <v>0</v>
      </c>
      <c r="F12" s="255">
        <f>SUM(MACRO!F224)</f>
        <v>0</v>
      </c>
      <c r="H12" s="322"/>
    </row>
    <row r="13" spans="2:9">
      <c r="B13" s="256" t="s">
        <v>65</v>
      </c>
      <c r="C13" s="254">
        <f>SUM(MACRO!C225)</f>
        <v>0</v>
      </c>
      <c r="D13" s="254">
        <f>SUM(MACRO!D225)</f>
        <v>0</v>
      </c>
      <c r="E13" s="254">
        <f>SUM(MACRO!E225)</f>
        <v>0</v>
      </c>
      <c r="F13" s="255">
        <f>SUM(MACRO!F225)</f>
        <v>0</v>
      </c>
    </row>
    <row r="14" spans="2:9">
      <c r="B14" s="240" t="s">
        <v>418</v>
      </c>
      <c r="C14" s="241">
        <f>SUM(C9:C13)</f>
        <v>0</v>
      </c>
      <c r="D14" s="241">
        <f>SUM(D9:D13)</f>
        <v>0</v>
      </c>
      <c r="E14" s="241">
        <f>SUM(E9:E13)</f>
        <v>0</v>
      </c>
      <c r="F14" s="242">
        <f>SUM(F9:F13)</f>
        <v>0</v>
      </c>
    </row>
    <row r="15" spans="2:9">
      <c r="B15" s="247" t="s">
        <v>416</v>
      </c>
      <c r="C15" s="248"/>
      <c r="D15" s="248"/>
      <c r="E15" s="248"/>
      <c r="F15" s="249"/>
    </row>
    <row r="16" spans="2:9">
      <c r="B16" s="22" t="s">
        <v>63</v>
      </c>
      <c r="C16" s="238">
        <f>SUM(MACRO!C228)</f>
        <v>0</v>
      </c>
      <c r="D16" s="238">
        <f>SUM(MACRO!D228)</f>
        <v>0</v>
      </c>
      <c r="E16" s="238">
        <f>SUM(MACRO!E228)</f>
        <v>0</v>
      </c>
      <c r="F16" s="239">
        <f>SUM(MACRO!F228)</f>
        <v>0</v>
      </c>
      <c r="H16" s="322"/>
    </row>
    <row r="17" spans="2:8">
      <c r="B17" s="19" t="s">
        <v>64</v>
      </c>
      <c r="C17" s="238">
        <f>SUM(MACRO!C229)</f>
        <v>0</v>
      </c>
      <c r="D17" s="238">
        <f>SUM(MACRO!D229)</f>
        <v>0</v>
      </c>
      <c r="E17" s="238">
        <f>SUM(MACRO!E229)</f>
        <v>0</v>
      </c>
      <c r="F17" s="239">
        <f>SUM(MACRO!F229)</f>
        <v>0</v>
      </c>
    </row>
    <row r="18" spans="2:8">
      <c r="B18" s="19" t="s">
        <v>403</v>
      </c>
      <c r="C18" s="238">
        <f>SUM(MACRO!C230)</f>
        <v>0</v>
      </c>
      <c r="D18" s="238">
        <f>SUM(MACRO!D230)</f>
        <v>0</v>
      </c>
      <c r="E18" s="238">
        <f>SUM(MACRO!E230)</f>
        <v>0</v>
      </c>
      <c r="F18" s="239">
        <f>SUM(MACRO!F230)</f>
        <v>0</v>
      </c>
    </row>
    <row r="19" spans="2:8">
      <c r="B19" s="19" t="s">
        <v>66</v>
      </c>
      <c r="C19" s="238">
        <f>SUM(MACRO!C231)</f>
        <v>0</v>
      </c>
      <c r="D19" s="238">
        <f>SUM(MACRO!D231)</f>
        <v>0</v>
      </c>
      <c r="E19" s="238">
        <f>SUM(MACRO!E231)</f>
        <v>0</v>
      </c>
      <c r="F19" s="239">
        <f>SUM(MACRO!F231)</f>
        <v>0</v>
      </c>
    </row>
    <row r="20" spans="2:8">
      <c r="B20" s="19" t="s">
        <v>65</v>
      </c>
      <c r="C20" s="238">
        <f>SUM(MACRO!C232)</f>
        <v>0</v>
      </c>
      <c r="D20" s="238">
        <f>SUM(MACRO!D232)</f>
        <v>0</v>
      </c>
      <c r="E20" s="238">
        <f>SUM(MACRO!E232)</f>
        <v>0</v>
      </c>
      <c r="F20" s="239">
        <f>SUM(MACRO!F232)</f>
        <v>0</v>
      </c>
    </row>
    <row r="21" spans="2:8">
      <c r="B21" s="240" t="s">
        <v>418</v>
      </c>
      <c r="C21" s="241">
        <f>SUM(C16:C20)</f>
        <v>0</v>
      </c>
      <c r="D21" s="241">
        <f>SUM(D16:D20)</f>
        <v>0</v>
      </c>
      <c r="E21" s="241">
        <f>SUM(E16:E20)</f>
        <v>0</v>
      </c>
      <c r="F21" s="242">
        <f>SUM(F16:F20)</f>
        <v>0</v>
      </c>
    </row>
    <row r="22" spans="2:8">
      <c r="B22" s="247" t="s">
        <v>431</v>
      </c>
      <c r="C22" s="248"/>
      <c r="D22" s="248"/>
      <c r="E22" s="248"/>
      <c r="F22" s="249"/>
    </row>
    <row r="23" spans="2:8">
      <c r="B23" s="22" t="s">
        <v>63</v>
      </c>
      <c r="C23" s="238">
        <f>SUM(MACRO!C235)</f>
        <v>0</v>
      </c>
      <c r="D23" s="238">
        <f>SUM(MACRO!D235)</f>
        <v>0</v>
      </c>
      <c r="E23" s="238">
        <f>SUM(MACRO!E235)</f>
        <v>0</v>
      </c>
      <c r="F23" s="239">
        <f>SUM(MACRO!F235)</f>
        <v>0</v>
      </c>
    </row>
    <row r="24" spans="2:8">
      <c r="B24" s="19" t="s">
        <v>64</v>
      </c>
      <c r="C24" s="238">
        <f>SUM(MACRO!C236)</f>
        <v>0</v>
      </c>
      <c r="D24" s="238">
        <f>SUM(MACRO!D236)</f>
        <v>0</v>
      </c>
      <c r="E24" s="238">
        <f>SUM(MACRO!E236)</f>
        <v>0</v>
      </c>
      <c r="F24" s="239">
        <f>SUM(MACRO!F236)</f>
        <v>0</v>
      </c>
    </row>
    <row r="25" spans="2:8">
      <c r="B25" s="19" t="s">
        <v>403</v>
      </c>
      <c r="C25" s="238">
        <f>SUM(MACRO!C237)</f>
        <v>0</v>
      </c>
      <c r="D25" s="238">
        <f>SUM(MACRO!D237)</f>
        <v>0</v>
      </c>
      <c r="E25" s="238">
        <f>SUM(MACRO!E237)</f>
        <v>0</v>
      </c>
      <c r="F25" s="239">
        <f>SUM(MACRO!F237)</f>
        <v>0</v>
      </c>
    </row>
    <row r="26" spans="2:8">
      <c r="B26" s="19" t="s">
        <v>66</v>
      </c>
      <c r="C26" s="238">
        <f>SUM(MACRO!C238)</f>
        <v>0</v>
      </c>
      <c r="D26" s="238">
        <f>SUM(MACRO!D238)</f>
        <v>0</v>
      </c>
      <c r="E26" s="238">
        <f>SUM(MACRO!E238)</f>
        <v>0</v>
      </c>
      <c r="F26" s="239">
        <f>SUM(MACRO!F238)</f>
        <v>0</v>
      </c>
    </row>
    <row r="27" spans="2:8" ht="15.75" thickBot="1">
      <c r="B27" s="19" t="s">
        <v>65</v>
      </c>
      <c r="C27" s="238">
        <f>SUM(MACRO!C239)</f>
        <v>0</v>
      </c>
      <c r="D27" s="238">
        <f>SUM(MACRO!D239)</f>
        <v>0</v>
      </c>
      <c r="E27" s="238">
        <f>SUM(MACRO!E239)</f>
        <v>0</v>
      </c>
      <c r="F27" s="239">
        <f>SUM(MACRO!F239,IF(MACRO!C6=2023,H27,0))</f>
        <v>0</v>
      </c>
      <c r="H27" s="320">
        <v>7170</v>
      </c>
    </row>
    <row r="28" spans="2:8" ht="15.75" thickBot="1">
      <c r="B28" s="275" t="s">
        <v>418</v>
      </c>
      <c r="C28" s="243">
        <f>SUM(C23:C27)</f>
        <v>0</v>
      </c>
      <c r="D28" s="243">
        <f>SUM(D23:D27)</f>
        <v>0</v>
      </c>
      <c r="E28" s="243">
        <f>SUM(E23:E27)</f>
        <v>0</v>
      </c>
      <c r="F28" s="244">
        <f>SUM(F23:F27)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F28"/>
  <sheetViews>
    <sheetView showGridLines="0" view="pageBreakPreview" zoomScaleNormal="100" zoomScaleSheetLayoutView="100" workbookViewId="0"/>
  </sheetViews>
  <sheetFormatPr defaultRowHeight="15"/>
  <cols>
    <col min="1" max="1" width="4" customWidth="1"/>
    <col min="2" max="2" width="24.42578125" customWidth="1"/>
    <col min="3" max="6" width="19.42578125" customWidth="1"/>
  </cols>
  <sheetData>
    <row r="1" spans="2:6" ht="15" customHeight="1">
      <c r="C1" s="437" t="s">
        <v>429</v>
      </c>
      <c r="D1" s="437"/>
      <c r="E1" s="437"/>
      <c r="F1" s="437"/>
    </row>
    <row r="2" spans="2:6" ht="15" customHeight="1">
      <c r="C2" s="437"/>
      <c r="D2" s="437"/>
      <c r="E2" s="437"/>
      <c r="F2" s="437"/>
    </row>
    <row r="3" spans="2:6" ht="15" customHeight="1">
      <c r="C3" s="214"/>
      <c r="D3" s="214"/>
      <c r="E3" s="214"/>
      <c r="F3" s="214"/>
    </row>
    <row r="4" spans="2:6" ht="15" customHeight="1">
      <c r="C4" s="278"/>
      <c r="D4" s="278"/>
      <c r="E4" s="278"/>
      <c r="F4" s="276" t="str">
        <f>DSR!J5</f>
        <v>Report Date</v>
      </c>
    </row>
    <row r="5" spans="2:6" ht="15.75" thickBot="1">
      <c r="F5" s="277" t="str">
        <f>DSR!J6</f>
        <v>Print Date</v>
      </c>
    </row>
    <row r="6" spans="2:6" ht="16.5" thickBot="1">
      <c r="B6" s="288" t="s">
        <v>419</v>
      </c>
      <c r="C6" s="289" t="s">
        <v>420</v>
      </c>
      <c r="D6" s="455" t="s">
        <v>6</v>
      </c>
      <c r="E6" s="455"/>
      <c r="F6" s="456" t="s">
        <v>421</v>
      </c>
    </row>
    <row r="7" spans="2:6" ht="16.5" thickBot="1">
      <c r="B7" s="290" t="s">
        <v>422</v>
      </c>
      <c r="C7" s="291" t="s">
        <v>423</v>
      </c>
      <c r="D7" s="301" t="s">
        <v>423</v>
      </c>
      <c r="E7" s="301" t="s">
        <v>424</v>
      </c>
      <c r="F7" s="457"/>
    </row>
    <row r="8" spans="2:6" ht="15.75">
      <c r="B8" s="279"/>
      <c r="C8" s="280"/>
      <c r="D8" s="280"/>
      <c r="E8" s="280"/>
      <c r="F8" s="281"/>
    </row>
    <row r="9" spans="2:6" ht="15.75">
      <c r="B9" s="282" t="s">
        <v>425</v>
      </c>
      <c r="C9" s="283">
        <f>SUM(MACRO!C155)</f>
        <v>0</v>
      </c>
      <c r="D9" s="283">
        <f>SUM(MACRO!D155)</f>
        <v>0</v>
      </c>
      <c r="E9" s="283">
        <f>SUM(MACRO!E155)</f>
        <v>0</v>
      </c>
      <c r="F9" s="284">
        <f>SUM(+D9-E9)</f>
        <v>0</v>
      </c>
    </row>
    <row r="10" spans="2:6" ht="15.75">
      <c r="B10" s="282" t="s">
        <v>426</v>
      </c>
      <c r="C10" s="283">
        <f>SUM(MACRO!C162)</f>
        <v>0</v>
      </c>
      <c r="D10" s="283">
        <f>SUM(MACRO!D162)</f>
        <v>0</v>
      </c>
      <c r="E10" s="283">
        <f>SUM(MACRO!E162)</f>
        <v>0</v>
      </c>
      <c r="F10" s="284">
        <f t="shared" ref="F10:F14" si="0">SUM(+D10-E10)</f>
        <v>0</v>
      </c>
    </row>
    <row r="11" spans="2:6" ht="15.75">
      <c r="B11" s="282" t="s">
        <v>427</v>
      </c>
      <c r="C11" s="285">
        <f>SUM(MACRO!C166)</f>
        <v>0</v>
      </c>
      <c r="D11" s="285">
        <f>SUM(MACRO!D166)</f>
        <v>0</v>
      </c>
      <c r="E11" s="285">
        <f>SUM(MACRO!E166)</f>
        <v>0</v>
      </c>
      <c r="F11" s="302">
        <f t="shared" si="0"/>
        <v>0</v>
      </c>
    </row>
    <row r="12" spans="2:6" ht="15.75">
      <c r="B12" s="282" t="s">
        <v>430</v>
      </c>
      <c r="C12" s="283">
        <f>SUM(DSR!I20)</f>
        <v>0</v>
      </c>
      <c r="D12" s="283">
        <f>SUM(DSR!J20)</f>
        <v>0</v>
      </c>
      <c r="E12" s="283">
        <f>SUM(MACRO!E181)</f>
        <v>0</v>
      </c>
      <c r="F12" s="284">
        <f t="shared" si="0"/>
        <v>0</v>
      </c>
    </row>
    <row r="13" spans="2:6" ht="16.5" thickBot="1">
      <c r="B13" s="294" t="s">
        <v>428</v>
      </c>
      <c r="C13" s="295">
        <f>SUM(DSR!C10)</f>
        <v>0</v>
      </c>
      <c r="D13" s="295">
        <f>SUM(DSR!D10)</f>
        <v>0</v>
      </c>
      <c r="E13" s="295">
        <f>SUM(DSR!E10)</f>
        <v>0</v>
      </c>
      <c r="F13" s="286">
        <f t="shared" si="0"/>
        <v>0</v>
      </c>
    </row>
    <row r="14" spans="2:6" ht="16.5" thickBot="1">
      <c r="B14" s="296" t="s">
        <v>438</v>
      </c>
      <c r="C14" s="297">
        <f>SUM(DSR!C15)</f>
        <v>0</v>
      </c>
      <c r="D14" s="297">
        <f>SUM(DSR!D15)</f>
        <v>0</v>
      </c>
      <c r="E14" s="297">
        <f>SUM(DSR!E15)</f>
        <v>0</v>
      </c>
      <c r="F14" s="292">
        <f t="shared" si="0"/>
        <v>0</v>
      </c>
    </row>
    <row r="15" spans="2:6" ht="15.75" hidden="1">
      <c r="B15" s="348"/>
      <c r="C15" s="349"/>
      <c r="D15" s="349"/>
      <c r="E15" s="349"/>
      <c r="F15" s="350"/>
    </row>
    <row r="16" spans="2:6" ht="15.75" hidden="1">
      <c r="B16" s="333" t="s">
        <v>436</v>
      </c>
      <c r="C16" s="334">
        <f>SUM('FB COVER'!C28)</f>
        <v>0</v>
      </c>
      <c r="D16" s="334">
        <f>SUM('FB COVER'!D28)</f>
        <v>0</v>
      </c>
      <c r="E16" s="334">
        <f>SUM('FB COVER'!E28)</f>
        <v>0</v>
      </c>
      <c r="F16" s="335">
        <f>SUM('FB COVER'!F28)</f>
        <v>0</v>
      </c>
    </row>
    <row r="17" spans="2:6" ht="15.75" hidden="1">
      <c r="B17" s="336" t="s">
        <v>435</v>
      </c>
      <c r="C17" s="337">
        <f>IFERROR(C21/C16,0)</f>
        <v>0</v>
      </c>
      <c r="D17" s="337">
        <f t="shared" ref="D17:F17" si="1">IFERROR(D21/D16,0)</f>
        <v>0</v>
      </c>
      <c r="E17" s="337">
        <f t="shared" si="1"/>
        <v>0</v>
      </c>
      <c r="F17" s="338">
        <f t="shared" si="1"/>
        <v>0</v>
      </c>
    </row>
    <row r="18" spans="2:6" ht="15.75" hidden="1">
      <c r="B18" s="339" t="s">
        <v>432</v>
      </c>
      <c r="C18" s="340" t="e">
        <f>SUM(DSR!#REF!)</f>
        <v>#REF!</v>
      </c>
      <c r="D18" s="340" t="e">
        <f>SUM(DSR!#REF!)</f>
        <v>#REF!</v>
      </c>
      <c r="E18" s="340" t="e">
        <f>SUM(DSR!#REF!)</f>
        <v>#REF!</v>
      </c>
      <c r="F18" s="341" t="e">
        <f t="shared" ref="F18:F28" si="2">SUM(+D18-E18)</f>
        <v>#REF!</v>
      </c>
    </row>
    <row r="19" spans="2:6" ht="15.75" hidden="1">
      <c r="B19" s="339" t="s">
        <v>433</v>
      </c>
      <c r="C19" s="340" t="e">
        <f>SUM(DSR!#REF!)</f>
        <v>#REF!</v>
      </c>
      <c r="D19" s="340" t="e">
        <f>SUM(DSR!#REF!)</f>
        <v>#REF!</v>
      </c>
      <c r="E19" s="340" t="e">
        <f>SUM(DSR!#REF!)</f>
        <v>#REF!</v>
      </c>
      <c r="F19" s="341" t="e">
        <f t="shared" si="2"/>
        <v>#REF!</v>
      </c>
    </row>
    <row r="20" spans="2:6" ht="16.5" hidden="1" thickBot="1">
      <c r="B20" s="342" t="s">
        <v>434</v>
      </c>
      <c r="C20" s="343" t="e">
        <f>SUM(DSR!#REF!)</f>
        <v>#REF!</v>
      </c>
      <c r="D20" s="343" t="e">
        <f>SUM(DSR!#REF!)</f>
        <v>#REF!</v>
      </c>
      <c r="E20" s="343" t="e">
        <f>SUM(DSR!#REF!)</f>
        <v>#REF!</v>
      </c>
      <c r="F20" s="344" t="e">
        <f t="shared" si="2"/>
        <v>#REF!</v>
      </c>
    </row>
    <row r="21" spans="2:6" ht="16.5" hidden="1" thickBot="1">
      <c r="B21" s="345" t="s">
        <v>437</v>
      </c>
      <c r="C21" s="346" t="e">
        <f>SUM(DSR!#REF!)</f>
        <v>#REF!</v>
      </c>
      <c r="D21" s="346" t="e">
        <f>SUM(DSR!#REF!)</f>
        <v>#REF!</v>
      </c>
      <c r="E21" s="346" t="e">
        <f>SUM(DSR!#REF!)</f>
        <v>#REF!</v>
      </c>
      <c r="F21" s="347" t="e">
        <f t="shared" si="2"/>
        <v>#REF!</v>
      </c>
    </row>
    <row r="22" spans="2:6" ht="15.75">
      <c r="B22" s="311"/>
      <c r="C22" s="312"/>
      <c r="D22" s="312"/>
      <c r="E22" s="312"/>
      <c r="F22" s="313"/>
    </row>
    <row r="23" spans="2:6" ht="15.75">
      <c r="B23" s="303" t="str">
        <f>DSR!B20</f>
        <v>Drugstore</v>
      </c>
      <c r="C23" s="304">
        <f>SUM(DSR!C20)</f>
        <v>0</v>
      </c>
      <c r="D23" s="304">
        <f>SUM(DSR!D20)</f>
        <v>0</v>
      </c>
      <c r="E23" s="304">
        <f>SUM(DSR!E20)</f>
        <v>0</v>
      </c>
      <c r="F23" s="287">
        <f t="shared" si="2"/>
        <v>0</v>
      </c>
    </row>
    <row r="24" spans="2:6" ht="15.75">
      <c r="B24" s="306" t="str">
        <f>DSR!B21</f>
        <v>Laundry</v>
      </c>
      <c r="C24" s="305">
        <f>SUM(DSR!C21)</f>
        <v>0</v>
      </c>
      <c r="D24" s="305">
        <f>SUM(DSR!D21)</f>
        <v>0</v>
      </c>
      <c r="E24" s="305">
        <f>SUM(DSR!E21)</f>
        <v>0</v>
      </c>
      <c r="F24" s="284">
        <f t="shared" si="2"/>
        <v>0</v>
      </c>
    </row>
    <row r="25" spans="2:6" ht="15.75">
      <c r="B25" s="306" t="str">
        <f>DSR!B22</f>
        <v>Business Center</v>
      </c>
      <c r="C25" s="305">
        <f>SUM(DSR!C22)</f>
        <v>0</v>
      </c>
      <c r="D25" s="305">
        <f>SUM(DSR!D22)</f>
        <v>0</v>
      </c>
      <c r="E25" s="305">
        <f>SUM(DSR!E22)</f>
        <v>0</v>
      </c>
      <c r="F25" s="284">
        <f t="shared" si="2"/>
        <v>0</v>
      </c>
    </row>
    <row r="26" spans="2:6" ht="15.75">
      <c r="B26" s="306" t="str">
        <f>DSR!B23</f>
        <v>Transportation</v>
      </c>
      <c r="C26" s="305">
        <f>SUM(DSR!C23)</f>
        <v>0</v>
      </c>
      <c r="D26" s="305">
        <f>SUM(DSR!D23)</f>
        <v>0</v>
      </c>
      <c r="E26" s="305">
        <f>SUM(DSR!E23)</f>
        <v>0</v>
      </c>
      <c r="F26" s="284">
        <f t="shared" si="2"/>
        <v>0</v>
      </c>
    </row>
    <row r="27" spans="2:6" ht="16.5" thickBot="1">
      <c r="B27" s="307" t="s">
        <v>439</v>
      </c>
      <c r="C27" s="308">
        <f>SUM(DSR!C24:C26)</f>
        <v>0</v>
      </c>
      <c r="D27" s="308">
        <f>SUM(DSR!D24:D26)</f>
        <v>0</v>
      </c>
      <c r="E27" s="308">
        <f>SUM(DSR!E24:E26)</f>
        <v>0</v>
      </c>
      <c r="F27" s="286">
        <f t="shared" si="2"/>
        <v>0</v>
      </c>
    </row>
    <row r="28" spans="2:6" ht="16.5" thickBot="1">
      <c r="B28" s="309" t="s">
        <v>440</v>
      </c>
      <c r="C28" s="310">
        <f>SUM(DSR!C27)</f>
        <v>0</v>
      </c>
      <c r="D28" s="310">
        <f>SUM(DSR!D27)</f>
        <v>0</v>
      </c>
      <c r="E28" s="310">
        <f>SUM(DSR!E27)</f>
        <v>0</v>
      </c>
      <c r="F28" s="293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Agus Aji</cp:lastModifiedBy>
  <dcterms:created xsi:type="dcterms:W3CDTF">2018-03-22T03:34:09Z</dcterms:created>
  <dcterms:modified xsi:type="dcterms:W3CDTF">2024-09-06T11:22:21Z</dcterms:modified>
</cp:coreProperties>
</file>