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154TAN-16\Downloads\"/>
    </mc:Choice>
  </mc:AlternateContent>
  <xr:revisionPtr revIDLastSave="0" documentId="13_ncr:1_{8AFD3048-7A23-4620-A6C7-2767B6715745}" xr6:coauthVersionLast="36" xr6:coauthVersionMax="36" xr10:uidLastSave="{00000000-0000-0000-0000-000000000000}"/>
  <bookViews>
    <workbookView xWindow="0" yWindow="0" windowWidth="28800" windowHeight="12225" activeTab="1" xr2:uid="{7F146E1F-84D3-49EE-ABA4-57AD93846553}"/>
  </bookViews>
  <sheets>
    <sheet name="Epuletstilusarány" sheetId="7" r:id="rId1"/>
    <sheet name="Epuletek" sheetId="1" r:id="rId2"/>
    <sheet name="Szolgaltatasok" sheetId="5" r:id="rId3"/>
    <sheet name="Lakosok" sheetId="2" r:id="rId4"/>
    <sheet name="Varosfejlesztes" sheetId="4" r:id="rId5"/>
  </sheets>
  <externalReferences>
    <externalReference r:id="rId6"/>
  </externalReferenc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J7" i="2"/>
  <c r="F7" i="2"/>
  <c r="J6" i="2"/>
  <c r="F6" i="2"/>
  <c r="J5" i="2"/>
  <c r="F5" i="2"/>
  <c r="J4" i="2"/>
  <c r="F4" i="2"/>
  <c r="J3" i="2"/>
  <c r="F3" i="2"/>
  <c r="F2" i="2"/>
</calcChain>
</file>

<file path=xl/sharedStrings.xml><?xml version="1.0" encoding="utf-8"?>
<sst xmlns="http://schemas.openxmlformats.org/spreadsheetml/2006/main" count="148" uniqueCount="99">
  <si>
    <t>projekt_azon</t>
  </si>
  <si>
    <t>nev</t>
  </si>
  <si>
    <t>koltseg_arany</t>
  </si>
  <si>
    <t>kezdes</t>
  </si>
  <si>
    <t>befejezes</t>
  </si>
  <si>
    <t>Lakópark Bővítés</t>
  </si>
  <si>
    <t>Sportaréna Felújítás</t>
  </si>
  <si>
    <t>Városi Koncerthelyszín Modernizálás</t>
  </si>
  <si>
    <t>Városi Buszpályaudvar Felújítása</t>
  </si>
  <si>
    <t>Közoktatás Fejlesztése</t>
  </si>
  <si>
    <t>lakos_azon</t>
  </si>
  <si>
    <t>szuletesi_ev</t>
  </si>
  <si>
    <t>foglalkozas</t>
  </si>
  <si>
    <t>ep_azon</t>
  </si>
  <si>
    <t>Juhász Tamás</t>
  </si>
  <si>
    <t>Nyugdíjas</t>
  </si>
  <si>
    <t>Tóth László</t>
  </si>
  <si>
    <t>Mérnök</t>
  </si>
  <si>
    <t>Kelemen Zoltán</t>
  </si>
  <si>
    <t>Vezető</t>
  </si>
  <si>
    <t>Kovács Péter</t>
  </si>
  <si>
    <t>Orvos</t>
  </si>
  <si>
    <t>Takács Gergely</t>
  </si>
  <si>
    <t>Szakács</t>
  </si>
  <si>
    <t>Bognár Dániel</t>
  </si>
  <si>
    <t>Edző</t>
  </si>
  <si>
    <t>Bíró Márk</t>
  </si>
  <si>
    <t>Diák</t>
  </si>
  <si>
    <t>Simon Dominik</t>
  </si>
  <si>
    <t>Hajdú Nóra</t>
  </si>
  <si>
    <t>Közgazdász</t>
  </si>
  <si>
    <t>Nagy Eszter</t>
  </si>
  <si>
    <t>Tanár</t>
  </si>
  <si>
    <t>Veres Janka</t>
  </si>
  <si>
    <t>Könyvtáros</t>
  </si>
  <si>
    <t>Németh Zsófia</t>
  </si>
  <si>
    <t>Informatikus</t>
  </si>
  <si>
    <t>Molnár Dóra</t>
  </si>
  <si>
    <t>Pincér</t>
  </si>
  <si>
    <t>Török Áron</t>
  </si>
  <si>
    <t>Balogh Kristóf</t>
  </si>
  <si>
    <t>Pataki Zsombor</t>
  </si>
  <si>
    <t>Papp Réka</t>
  </si>
  <si>
    <t>Kiss Anna</t>
  </si>
  <si>
    <t>Üzletvezető</t>
  </si>
  <si>
    <t>Szabó Zoltán</t>
  </si>
  <si>
    <t>Egyetemista</t>
  </si>
  <si>
    <t>Lakatos Bence</t>
  </si>
  <si>
    <t>Tanuló</t>
  </si>
  <si>
    <t>Orbán Levente</t>
  </si>
  <si>
    <t>Major Gergő</t>
  </si>
  <si>
    <t>Varga Máté</t>
  </si>
  <si>
    <t>Fekete Balázs</t>
  </si>
  <si>
    <t>Horváth Kitti</t>
  </si>
  <si>
    <t>Farkas Lili</t>
  </si>
  <si>
    <t>Mészáros Lili</t>
  </si>
  <si>
    <t>Jakab Zita</t>
  </si>
  <si>
    <t>Nincs</t>
  </si>
  <si>
    <t>Horváth Emma</t>
  </si>
  <si>
    <t>Szilágyi Noémi</t>
  </si>
  <si>
    <t>tipus</t>
  </si>
  <si>
    <t>epites_eve</t>
  </si>
  <si>
    <t>hasznos _terulet_m2</t>
  </si>
  <si>
    <t>Napfény Lakópark</t>
  </si>
  <si>
    <t>Lakóház</t>
  </si>
  <si>
    <t>Duna Apartmanház</t>
  </si>
  <si>
    <t>Collect Residence</t>
  </si>
  <si>
    <t>Álomváros Gimnázium</t>
  </si>
  <si>
    <t>Iskola</t>
  </si>
  <si>
    <t>Iskolai sportcsarnok</t>
  </si>
  <si>
    <t>Sportlétesítmény</t>
  </si>
  <si>
    <t>Központi Kórház</t>
  </si>
  <si>
    <t>Korház</t>
  </si>
  <si>
    <t>Buszpályaudvar</t>
  </si>
  <si>
    <t>Közlekedés</t>
  </si>
  <si>
    <t>Csillag ABC</t>
  </si>
  <si>
    <t>Üzlet</t>
  </si>
  <si>
    <t>Amped Music Kft.</t>
  </si>
  <si>
    <t>Vállalat</t>
  </si>
  <si>
    <t>Aranytányér Étterem</t>
  </si>
  <si>
    <t>Étterem</t>
  </si>
  <si>
    <t>Domonkos György Egyetem</t>
  </si>
  <si>
    <t>szolg_azon</t>
  </si>
  <si>
    <t>Oktatás</t>
  </si>
  <si>
    <t>Egészségügy</t>
  </si>
  <si>
    <t>Kereskedelem</t>
  </si>
  <si>
    <t>Rendezvényhelyszín</t>
  </si>
  <si>
    <t>Vendéglátás</t>
  </si>
  <si>
    <t>Domomkos Egyetem</t>
  </si>
  <si>
    <t>Sorcímkék</t>
  </si>
  <si>
    <t>Végösszeg</t>
  </si>
  <si>
    <t>Mennyiség / tipus</t>
  </si>
  <si>
    <t>típus</t>
  </si>
  <si>
    <t>Sport létesítmény</t>
  </si>
  <si>
    <t>1965-1977</t>
  </si>
  <si>
    <t>1977-1989</t>
  </si>
  <si>
    <t>1989-2001</t>
  </si>
  <si>
    <t>2001-2013</t>
  </si>
  <si>
    <t>2013-2025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</si>
</sst>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,&quot; arany&quot;"/>
  </numFmts>
  <fonts count="4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  <font>
      <sz val="11"/>
      <color indexed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wrapText="1"/>
    </xf>
    <xf numFmtId="22" fontId="1" fillId="0" borderId="2" xfId="4" applyNumberFormat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2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2" borderId="1" xfId="4" applyFont="1" applyFill="1" applyBorder="1" applyAlignment="1">
      <alignment horizontal="center"/>
    </xf>
    <xf numFmtId="164" fontId="1" fillId="0" borderId="2" xfId="4" applyNumberFormat="1" applyFont="1" applyFill="1" applyBorder="1" applyAlignment="1">
      <alignment horizontal="right" wrapText="1"/>
    </xf>
  </cellXfs>
  <cellStyles count="5">
    <cellStyle name="Normál" xfId="0" builtinId="0"/>
    <cellStyle name="Normál_Epuletek" xfId="1" xr:uid="{A5DA077C-9273-4575-937B-58C9C274C75D}"/>
    <cellStyle name="Normál_Lakosok" xfId="2" xr:uid="{6E84E4C8-E4B5-4660-84F0-A244702BB942}"/>
    <cellStyle name="Normál_Szolgaltatasok" xfId="3" xr:uid="{1C9AFD5E-79DB-4B1D-883D-06F7AF178B6C}"/>
    <cellStyle name="Normál_Varosfejlesztes" xfId="4" xr:uid="{723BDE6A-1110-47AE-9FB5-8FF01DB44609}"/>
  </cellStyles>
  <dxfs count="0"/>
  <tableStyles count="0" defaultTableStyle="TableStyleMedium2" defaultPivotStyle="PivotStyleLight16"/>
  <colors>
    <mruColors>
      <color rgb="FF996600"/>
      <color rgb="FFFDDEBB"/>
      <color rgb="FFFF9966"/>
      <color rgb="FF9999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[Alomvaros_done.xlsx]Epuletstilusarány!Kimutatás2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Épület arányok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996600"/>
          </a:solidFill>
          <a:ln>
            <a:noFill/>
          </a:ln>
          <a:effectLst/>
        </c:spPr>
      </c:pivotFmt>
      <c:pivotFmt>
        <c:idx val="5"/>
        <c:spPr>
          <a:solidFill>
            <a:srgbClr val="66FF99"/>
          </a:solidFill>
          <a:ln>
            <a:noFill/>
          </a:ln>
          <a:effectLst/>
        </c:spPr>
      </c:pivotFmt>
      <c:pivotFmt>
        <c:idx val="6"/>
        <c:spPr>
          <a:solidFill>
            <a:srgbClr val="9999FF"/>
          </a:solidFill>
          <a:ln>
            <a:noFill/>
          </a:ln>
          <a:effectLst/>
        </c:spPr>
      </c:pivotFmt>
      <c:pivotFmt>
        <c:idx val="7"/>
        <c:spPr>
          <a:solidFill>
            <a:srgbClr val="FF996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8260354143529202E-2"/>
          <c:y val="0.22600901603998952"/>
          <c:w val="0.61323600001663814"/>
          <c:h val="0.6516679924321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Epuletstilusarány!$B$3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66-42B4-A6FF-B6875777EE89}"/>
              </c:ext>
            </c:extLst>
          </c:dPt>
          <c:dPt>
            <c:idx val="2"/>
            <c:invertIfNegative val="0"/>
            <c:bubble3D val="0"/>
            <c:spPr>
              <a:solidFill>
                <a:srgbClr val="66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66-42B4-A6FF-B6875777EE89}"/>
              </c:ext>
            </c:extLst>
          </c:dPt>
          <c:dPt>
            <c:idx val="3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66-42B4-A6FF-B6875777EE89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66-42B4-A6FF-B6875777EE89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66-42B4-A6FF-B6875777EE89}"/>
              </c:ext>
            </c:extLst>
          </c:dPt>
          <c:dPt>
            <c:idx val="6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A66-42B4-A6FF-B6875777EE8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66-42B4-A6FF-B6875777EE89}"/>
              </c:ext>
            </c:extLst>
          </c:dPt>
          <c:cat>
            <c:strRef>
              <c:f>Epuletstilusarány!$A$4:$A$12</c:f>
              <c:strCache>
                <c:ptCount val="8"/>
                <c:pt idx="0">
                  <c:v>Étterem</c:v>
                </c:pt>
                <c:pt idx="1">
                  <c:v>Iskola</c:v>
                </c:pt>
                <c:pt idx="2">
                  <c:v>Korház</c:v>
                </c:pt>
                <c:pt idx="3">
                  <c:v>Közlekedés</c:v>
                </c:pt>
                <c:pt idx="4">
                  <c:v>Lakóház</c:v>
                </c:pt>
                <c:pt idx="5">
                  <c:v>Sportlétesítmény</c:v>
                </c:pt>
                <c:pt idx="6">
                  <c:v>Üzlet</c:v>
                </c:pt>
                <c:pt idx="7">
                  <c:v>Vállalat</c:v>
                </c:pt>
              </c:strCache>
            </c:strRef>
          </c:cat>
          <c:val>
            <c:numRef>
              <c:f>Epuletstilusarány!$B$4:$B$12</c:f>
              <c:numCache>
                <c:formatCode>0.00%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0.27272727272727271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6-42B4-A6FF-B6875777E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112737568"/>
        <c:axId val="1112912848"/>
      </c:barChart>
      <c:catAx>
        <c:axId val="11127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2912848"/>
        <c:crosses val="autoZero"/>
        <c:auto val="1"/>
        <c:lblAlgn val="ctr"/>
        <c:lblOffset val="100"/>
        <c:noMultiLvlLbl val="0"/>
      </c:catAx>
      <c:valAx>
        <c:axId val="11129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27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32255595625819"/>
          <c:y val="0.23043035537817488"/>
          <c:w val="0.23299915561267995"/>
          <c:h val="0.67064448476329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Lakosok</a:t>
            </a:r>
            <a:r>
              <a:rPr lang="hu-HU" baseline="0"/>
              <a:t> száma korcsoportonként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7836724647800317E-2"/>
          <c:y val="0.10444208627414808"/>
          <c:w val="0.92959910391089495"/>
          <c:h val="0.8302336894535095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Lakosok!$H$3:$H$7</c:f>
              <c:strCache>
                <c:ptCount val="5"/>
                <c:pt idx="0">
                  <c:v>1965-1977</c:v>
                </c:pt>
                <c:pt idx="1">
                  <c:v>1977-1989</c:v>
                </c:pt>
                <c:pt idx="2">
                  <c:v>1989-2001</c:v>
                </c:pt>
                <c:pt idx="3">
                  <c:v>2001-2013</c:v>
                </c:pt>
                <c:pt idx="4">
                  <c:v>2013-2025</c:v>
                </c:pt>
              </c:strCache>
            </c:strRef>
          </c:cat>
          <c:val>
            <c:numRef>
              <c:f>[1]Lakosok!$J$3:$J$7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1-418D-82E1-04C267CA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931231"/>
        <c:axId val="1807602639"/>
      </c:barChart>
      <c:catAx>
        <c:axId val="174993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7602639"/>
        <c:crosses val="autoZero"/>
        <c:auto val="1"/>
        <c:lblAlgn val="ctr"/>
        <c:lblOffset val="100"/>
        <c:noMultiLvlLbl val="0"/>
      </c:catAx>
      <c:valAx>
        <c:axId val="1807602639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\ ##0\ &quot; fő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993123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költség arány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Varosfejlesztes!$F$1</c:f>
              <c:strCache>
                <c:ptCount val="1"/>
                <c:pt idx="0">
                  <c:v>koltseg_arany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7B-4B5D-AA34-E9D798563D1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7B-4B5D-AA34-E9D798563D1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77B-4B5D-AA34-E9D798563D1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7B-4B5D-AA34-E9D798563D12}"/>
              </c:ext>
            </c:extLst>
          </c:dPt>
          <c:dLbls>
            <c:dLbl>
              <c:idx val="0"/>
              <c:layout>
                <c:manualLayout>
                  <c:x val="-2.5462668816039986E-17"/>
                  <c:y val="-0.134259259259259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7B-4B5D-AA34-E9D798563D12}"/>
                </c:ext>
              </c:extLst>
            </c:dLbl>
            <c:dLbl>
              <c:idx val="1"/>
              <c:layout>
                <c:manualLayout>
                  <c:x val="0"/>
                  <c:y val="-0.24074074074074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7B-4B5D-AA34-E9D798563D12}"/>
                </c:ext>
              </c:extLst>
            </c:dLbl>
            <c:dLbl>
              <c:idx val="2"/>
              <c:layout>
                <c:manualLayout>
                  <c:x val="-2.7777777777777779E-3"/>
                  <c:y val="-0.101851851851851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7B-4B5D-AA34-E9D798563D12}"/>
                </c:ext>
              </c:extLst>
            </c:dLbl>
            <c:dLbl>
              <c:idx val="3"/>
              <c:layout>
                <c:manualLayout>
                  <c:x val="-2.7777777777777779E-3"/>
                  <c:y val="-0.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7B-4B5D-AA34-E9D798563D12}"/>
                </c:ext>
              </c:extLst>
            </c:dLbl>
            <c:dLbl>
              <c:idx val="4"/>
              <c:layout>
                <c:manualLayout>
                  <c:x val="0"/>
                  <c:y val="-0.347222222222222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7B-4B5D-AA34-E9D798563D12}"/>
                </c:ext>
              </c:extLst>
            </c:dLbl>
            <c:numFmt formatCode="#\ ##0\ &quot; arany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Varosfejlesztes!$C$2:$C$6</c:f>
              <c:strCache>
                <c:ptCount val="5"/>
                <c:pt idx="0">
                  <c:v>Lakóház</c:v>
                </c:pt>
                <c:pt idx="1">
                  <c:v>Sport létesítmény</c:v>
                </c:pt>
                <c:pt idx="2">
                  <c:v>Vállalat</c:v>
                </c:pt>
                <c:pt idx="3">
                  <c:v>Közlekedés</c:v>
                </c:pt>
                <c:pt idx="4">
                  <c:v>Iskola</c:v>
                </c:pt>
              </c:strCache>
            </c:strRef>
          </c:cat>
          <c:val>
            <c:numRef>
              <c:f>Varosfejlesztes!$F$2:$F$6</c:f>
              <c:numCache>
                <c:formatCode>#\ ##0.000\ " arany"</c:formatCode>
                <c:ptCount val="5"/>
                <c:pt idx="0">
                  <c:v>5000</c:v>
                </c:pt>
                <c:pt idx="1">
                  <c:v>12000</c:v>
                </c:pt>
                <c:pt idx="2">
                  <c:v>3000</c:v>
                </c:pt>
                <c:pt idx="3">
                  <c:v>12000</c:v>
                </c:pt>
                <c:pt idx="4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B-4B5D-AA34-E9D79856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4116704"/>
        <c:axId val="942174848"/>
      </c:barChart>
      <c:catAx>
        <c:axId val="8841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42174848"/>
        <c:crosses val="autoZero"/>
        <c:auto val="1"/>
        <c:lblAlgn val="ctr"/>
        <c:lblOffset val="100"/>
        <c:noMultiLvlLbl val="0"/>
      </c:catAx>
      <c:valAx>
        <c:axId val="9421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 arany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41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52387</xdr:rowOff>
    </xdr:from>
    <xdr:to>
      <xdr:col>12</xdr:col>
      <xdr:colOff>533399</xdr:colOff>
      <xdr:row>17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62A8CFF-E7A5-4CAF-B60A-EA5FF126E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189670</xdr:colOff>
      <xdr:row>1</xdr:row>
      <xdr:rowOff>110365</xdr:rowOff>
    </xdr:from>
    <xdr:to>
      <xdr:col>20</xdr:col>
      <xdr:colOff>284920</xdr:colOff>
      <xdr:row>13</xdr:row>
      <xdr:rowOff>48453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187D780-D2FD-4A4B-ADCF-2D74E63E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80962</xdr:rowOff>
    </xdr:from>
    <xdr:to>
      <xdr:col>15</xdr:col>
      <xdr:colOff>19050</xdr:colOff>
      <xdr:row>12</xdr:row>
      <xdr:rowOff>157162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3A4F995-7D39-4BD6-84DF-D42C5B212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154TAN-15/Downloads/Alomvaros_W_DIAGRAM_w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uletek"/>
      <sheetName val="Szolgaltatasok"/>
      <sheetName val="Lakosok"/>
      <sheetName val="Varosfejlesztes"/>
    </sheetNames>
    <sheetDataSet>
      <sheetData sheetId="0" refreshError="1"/>
      <sheetData sheetId="1" refreshError="1"/>
      <sheetData sheetId="2">
        <row r="3">
          <cell r="J3">
            <v>2</v>
          </cell>
        </row>
        <row r="4">
          <cell r="J4">
            <v>4</v>
          </cell>
        </row>
        <row r="5">
          <cell r="J5">
            <v>6</v>
          </cell>
        </row>
        <row r="6">
          <cell r="J6">
            <v>11</v>
          </cell>
        </row>
        <row r="7">
          <cell r="J7">
            <v>7</v>
          </cell>
        </row>
      </sheetData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242TAN-01" refreshedDate="45729.387283449076" createdVersion="6" refreshedVersion="6" minRefreshableVersion="3" recordCount="11" xr:uid="{968453F5-8AE0-4A88-ACA7-599641F9F5FD}">
  <cacheSource type="worksheet">
    <worksheetSource ref="C1:C12" sheet="Epuletek"/>
  </cacheSource>
  <cacheFields count="1">
    <cacheField name="tipus" numFmtId="0">
      <sharedItems count="8">
        <s v="Lakóház"/>
        <s v="Iskola"/>
        <s v="Sportlétesítmény"/>
        <s v="Korház"/>
        <s v="Közlekedés"/>
        <s v="Üzlet"/>
        <s v="Vállalat"/>
        <s v="Étter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87394-0D43-453E-8F50-0C123E100821}" name="Kimutatás2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2">
  <location ref="A3:B12" firstHeaderRow="1" firstDataRow="1" firstDataCol="1"/>
  <pivotFields count="1">
    <pivotField axis="axisRow" dataField="1" showAll="0">
      <items count="9">
        <item x="7"/>
        <item x="1"/>
        <item x="3"/>
        <item x="4"/>
        <item x="0"/>
        <item x="2"/>
        <item x="5"/>
        <item x="6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ennyiség / tipus" fld="0" subtotal="count" showDataAs="percentOfCol" baseField="0" baseItem="0" numFmtId="1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5E73-D9F2-44BA-B8C8-3694E1874FD5}">
  <dimension ref="A3:B12"/>
  <sheetViews>
    <sheetView zoomScaleNormal="100" workbookViewId="0">
      <selection activeCell="O17" sqref="O17"/>
    </sheetView>
  </sheetViews>
  <sheetFormatPr defaultRowHeight="15" x14ac:dyDescent="0.25"/>
  <cols>
    <col min="1" max="1" width="16.42578125" bestFit="1" customWidth="1"/>
    <col min="2" max="2" width="17.28515625" bestFit="1" customWidth="1"/>
  </cols>
  <sheetData>
    <row r="3" spans="1:2" x14ac:dyDescent="0.25">
      <c r="A3" s="14" t="s">
        <v>89</v>
      </c>
      <c r="B3" t="s">
        <v>91</v>
      </c>
    </row>
    <row r="4" spans="1:2" x14ac:dyDescent="0.25">
      <c r="A4" s="15" t="s">
        <v>80</v>
      </c>
      <c r="B4" s="16">
        <v>9.0909090909090912E-2</v>
      </c>
    </row>
    <row r="5" spans="1:2" x14ac:dyDescent="0.25">
      <c r="A5" s="15" t="s">
        <v>68</v>
      </c>
      <c r="B5" s="16">
        <v>0.18181818181818182</v>
      </c>
    </row>
    <row r="6" spans="1:2" x14ac:dyDescent="0.25">
      <c r="A6" s="15" t="s">
        <v>72</v>
      </c>
      <c r="B6" s="16">
        <v>9.0909090909090912E-2</v>
      </c>
    </row>
    <row r="7" spans="1:2" x14ac:dyDescent="0.25">
      <c r="A7" s="15" t="s">
        <v>74</v>
      </c>
      <c r="B7" s="16">
        <v>9.0909090909090912E-2</v>
      </c>
    </row>
    <row r="8" spans="1:2" x14ac:dyDescent="0.25">
      <c r="A8" s="15" t="s">
        <v>64</v>
      </c>
      <c r="B8" s="16">
        <v>0.27272727272727271</v>
      </c>
    </row>
    <row r="9" spans="1:2" x14ac:dyDescent="0.25">
      <c r="A9" s="15" t="s">
        <v>70</v>
      </c>
      <c r="B9" s="16">
        <v>9.0909090909090912E-2</v>
      </c>
    </row>
    <row r="10" spans="1:2" x14ac:dyDescent="0.25">
      <c r="A10" s="15" t="s">
        <v>76</v>
      </c>
      <c r="B10" s="16">
        <v>9.0909090909090912E-2</v>
      </c>
    </row>
    <row r="11" spans="1:2" x14ac:dyDescent="0.25">
      <c r="A11" s="15" t="s">
        <v>78</v>
      </c>
      <c r="B11" s="16">
        <v>9.0909090909090912E-2</v>
      </c>
    </row>
    <row r="12" spans="1:2" x14ac:dyDescent="0.25">
      <c r="A12" s="15" t="s">
        <v>90</v>
      </c>
      <c r="B12" s="1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0297-5BC0-480E-BD74-820FA21FA09C}">
  <dimension ref="A1:E12"/>
  <sheetViews>
    <sheetView tabSelected="1" workbookViewId="0">
      <selection activeCell="D30" sqref="D30"/>
    </sheetView>
  </sheetViews>
  <sheetFormatPr defaultRowHeight="15" x14ac:dyDescent="0.25"/>
  <cols>
    <col min="1" max="1" width="8.42578125" bestFit="1" customWidth="1"/>
    <col min="2" max="2" width="16.42578125" customWidth="1"/>
    <col min="4" max="4" width="14.28515625" bestFit="1" customWidth="1"/>
    <col min="5" max="5" width="19.5703125" bestFit="1" customWidth="1"/>
  </cols>
  <sheetData>
    <row r="1" spans="1:5" x14ac:dyDescent="0.25">
      <c r="A1" s="1" t="s">
        <v>13</v>
      </c>
      <c r="B1" s="1" t="s">
        <v>1</v>
      </c>
      <c r="C1" s="1" t="s">
        <v>60</v>
      </c>
      <c r="D1" s="1" t="s">
        <v>61</v>
      </c>
      <c r="E1" s="1" t="s">
        <v>62</v>
      </c>
    </row>
    <row r="2" spans="1:5" ht="30" x14ac:dyDescent="0.25">
      <c r="A2" s="2">
        <v>101</v>
      </c>
      <c r="B2" s="3" t="s">
        <v>63</v>
      </c>
      <c r="C2" s="3" t="s">
        <v>64</v>
      </c>
      <c r="D2" s="2">
        <v>2005</v>
      </c>
      <c r="E2" s="2">
        <v>1200</v>
      </c>
    </row>
    <row r="3" spans="1:5" ht="30" x14ac:dyDescent="0.25">
      <c r="A3" s="2">
        <v>102</v>
      </c>
      <c r="B3" s="3" t="s">
        <v>65</v>
      </c>
      <c r="C3" s="3" t="s">
        <v>64</v>
      </c>
      <c r="D3" s="2">
        <v>2010</v>
      </c>
      <c r="E3" s="2">
        <v>1800</v>
      </c>
    </row>
    <row r="4" spans="1:5" ht="30" x14ac:dyDescent="0.25">
      <c r="A4" s="2">
        <v>103</v>
      </c>
      <c r="B4" s="3" t="s">
        <v>66</v>
      </c>
      <c r="C4" s="3" t="s">
        <v>64</v>
      </c>
      <c r="D4" s="2">
        <v>2015</v>
      </c>
      <c r="E4" s="2">
        <v>2000</v>
      </c>
    </row>
    <row r="5" spans="1:5" ht="30" x14ac:dyDescent="0.25">
      <c r="A5" s="2">
        <v>104</v>
      </c>
      <c r="B5" s="3" t="s">
        <v>67</v>
      </c>
      <c r="C5" s="3" t="s">
        <v>68</v>
      </c>
      <c r="D5" s="2">
        <v>2000</v>
      </c>
      <c r="E5" s="2">
        <v>2500</v>
      </c>
    </row>
    <row r="6" spans="1:5" ht="30" x14ac:dyDescent="0.25">
      <c r="A6" s="2">
        <v>105</v>
      </c>
      <c r="B6" s="3" t="s">
        <v>69</v>
      </c>
      <c r="C6" s="3" t="s">
        <v>70</v>
      </c>
      <c r="D6" s="2">
        <v>1998</v>
      </c>
      <c r="E6" s="2">
        <v>2000</v>
      </c>
    </row>
    <row r="7" spans="1:5" x14ac:dyDescent="0.25">
      <c r="A7" s="2">
        <v>106</v>
      </c>
      <c r="B7" s="3" t="s">
        <v>71</v>
      </c>
      <c r="C7" s="3" t="s">
        <v>72</v>
      </c>
      <c r="D7" s="2">
        <v>1985</v>
      </c>
      <c r="E7" s="2">
        <v>6000</v>
      </c>
    </row>
    <row r="8" spans="1:5" ht="30" x14ac:dyDescent="0.25">
      <c r="A8" s="2">
        <v>107</v>
      </c>
      <c r="B8" s="3" t="s">
        <v>73</v>
      </c>
      <c r="C8" s="3" t="s">
        <v>74</v>
      </c>
      <c r="D8" s="2">
        <v>1995</v>
      </c>
      <c r="E8" s="2">
        <v>3000</v>
      </c>
    </row>
    <row r="9" spans="1:5" x14ac:dyDescent="0.25">
      <c r="A9" s="2">
        <v>108</v>
      </c>
      <c r="B9" s="3" t="s">
        <v>75</v>
      </c>
      <c r="C9" s="3" t="s">
        <v>76</v>
      </c>
      <c r="D9" s="2">
        <v>1991</v>
      </c>
      <c r="E9" s="2">
        <v>400</v>
      </c>
    </row>
    <row r="10" spans="1:5" ht="30" x14ac:dyDescent="0.25">
      <c r="A10" s="2">
        <v>109</v>
      </c>
      <c r="B10" s="3" t="s">
        <v>77</v>
      </c>
      <c r="C10" s="3" t="s">
        <v>78</v>
      </c>
      <c r="D10" s="2">
        <v>2018</v>
      </c>
      <c r="E10" s="2">
        <v>3000</v>
      </c>
    </row>
    <row r="11" spans="1:5" ht="30" x14ac:dyDescent="0.25">
      <c r="A11" s="2">
        <v>201</v>
      </c>
      <c r="B11" s="3" t="s">
        <v>79</v>
      </c>
      <c r="C11" s="3" t="s">
        <v>80</v>
      </c>
      <c r="D11" s="2">
        <v>2016</v>
      </c>
      <c r="E11" s="2">
        <v>900</v>
      </c>
    </row>
    <row r="12" spans="1:5" ht="30" x14ac:dyDescent="0.25">
      <c r="A12" s="2">
        <v>202</v>
      </c>
      <c r="B12" s="3" t="s">
        <v>81</v>
      </c>
      <c r="C12" s="3" t="s">
        <v>68</v>
      </c>
      <c r="D12" s="2">
        <v>2012</v>
      </c>
      <c r="E12" s="2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3CF1-5BB8-4188-A7B5-15F452FD4A0E}">
  <dimension ref="A1:D11"/>
  <sheetViews>
    <sheetView workbookViewId="0"/>
  </sheetViews>
  <sheetFormatPr defaultRowHeight="15" x14ac:dyDescent="0.25"/>
  <cols>
    <col min="2" max="2" width="9" bestFit="1" customWidth="1"/>
    <col min="4" max="4" width="8.42578125" bestFit="1" customWidth="1"/>
  </cols>
  <sheetData>
    <row r="1" spans="1:4" x14ac:dyDescent="0.25">
      <c r="A1" s="7" t="s">
        <v>82</v>
      </c>
      <c r="B1" s="7" t="s">
        <v>1</v>
      </c>
      <c r="C1" s="7" t="s">
        <v>60</v>
      </c>
      <c r="D1" s="7" t="s">
        <v>13</v>
      </c>
    </row>
    <row r="2" spans="1:4" ht="60" x14ac:dyDescent="0.25">
      <c r="A2" s="8">
        <v>1</v>
      </c>
      <c r="B2" s="9" t="s">
        <v>67</v>
      </c>
      <c r="C2" s="9" t="s">
        <v>83</v>
      </c>
      <c r="D2" s="8">
        <v>104</v>
      </c>
    </row>
    <row r="3" spans="1:4" ht="45" x14ac:dyDescent="0.25">
      <c r="A3" s="8">
        <v>2</v>
      </c>
      <c r="B3" s="9" t="s">
        <v>69</v>
      </c>
      <c r="C3" s="9" t="s">
        <v>83</v>
      </c>
      <c r="D3" s="8">
        <v>105</v>
      </c>
    </row>
    <row r="4" spans="1:4" ht="45" x14ac:dyDescent="0.25">
      <c r="A4" s="8">
        <v>3</v>
      </c>
      <c r="B4" s="9" t="s">
        <v>69</v>
      </c>
      <c r="C4" s="9" t="s">
        <v>70</v>
      </c>
      <c r="D4" s="8">
        <v>105</v>
      </c>
    </row>
    <row r="5" spans="1:4" ht="30" x14ac:dyDescent="0.25">
      <c r="A5" s="8">
        <v>4</v>
      </c>
      <c r="B5" s="9" t="s">
        <v>71</v>
      </c>
      <c r="C5" s="9" t="s">
        <v>84</v>
      </c>
      <c r="D5" s="8">
        <v>106</v>
      </c>
    </row>
    <row r="6" spans="1:4" ht="30" x14ac:dyDescent="0.25">
      <c r="A6" s="8">
        <v>5</v>
      </c>
      <c r="B6" s="9" t="s">
        <v>73</v>
      </c>
      <c r="C6" s="9" t="s">
        <v>74</v>
      </c>
      <c r="D6" s="8">
        <v>107</v>
      </c>
    </row>
    <row r="7" spans="1:4" ht="30" x14ac:dyDescent="0.25">
      <c r="A7" s="8">
        <v>6</v>
      </c>
      <c r="B7" s="9" t="s">
        <v>75</v>
      </c>
      <c r="C7" s="9" t="s">
        <v>85</v>
      </c>
      <c r="D7" s="8">
        <v>108</v>
      </c>
    </row>
    <row r="8" spans="1:4" ht="45" x14ac:dyDescent="0.25">
      <c r="A8" s="8">
        <v>7</v>
      </c>
      <c r="B8" s="9" t="s">
        <v>77</v>
      </c>
      <c r="C8" s="9" t="s">
        <v>85</v>
      </c>
      <c r="D8" s="8">
        <v>109</v>
      </c>
    </row>
    <row r="9" spans="1:4" ht="45" x14ac:dyDescent="0.25">
      <c r="A9" s="8">
        <v>8</v>
      </c>
      <c r="B9" s="9" t="s">
        <v>77</v>
      </c>
      <c r="C9" s="9" t="s">
        <v>86</v>
      </c>
      <c r="D9" s="8">
        <v>109</v>
      </c>
    </row>
    <row r="10" spans="1:4" ht="45" x14ac:dyDescent="0.25">
      <c r="A10" s="8">
        <v>9</v>
      </c>
      <c r="B10" s="9" t="s">
        <v>79</v>
      </c>
      <c r="C10" s="9" t="s">
        <v>87</v>
      </c>
      <c r="D10" s="8">
        <v>201</v>
      </c>
    </row>
    <row r="11" spans="1:4" ht="45" x14ac:dyDescent="0.25">
      <c r="A11" s="8">
        <v>10</v>
      </c>
      <c r="B11" s="9" t="s">
        <v>88</v>
      </c>
      <c r="C11" s="9" t="s">
        <v>83</v>
      </c>
      <c r="D11" s="8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DD07-B874-4F49-B324-E8389BB02D5E}">
  <dimension ref="A1:J31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2" bestFit="1" customWidth="1"/>
    <col min="4" max="4" width="12.28515625" customWidth="1"/>
    <col min="5" max="5" width="8.42578125" bestFit="1" customWidth="1"/>
  </cols>
  <sheetData>
    <row r="1" spans="1:10" x14ac:dyDescent="0.25">
      <c r="A1" s="4" t="s">
        <v>10</v>
      </c>
      <c r="B1" s="4" t="s">
        <v>1</v>
      </c>
      <c r="C1" s="4" t="s">
        <v>11</v>
      </c>
      <c r="D1" s="4" t="s">
        <v>12</v>
      </c>
      <c r="E1" s="4" t="s">
        <v>13</v>
      </c>
    </row>
    <row r="2" spans="1:10" ht="30" x14ac:dyDescent="0.25">
      <c r="A2" s="5">
        <v>212</v>
      </c>
      <c r="B2" s="6" t="s">
        <v>14</v>
      </c>
      <c r="C2" s="5">
        <v>1965</v>
      </c>
      <c r="D2" s="6" t="s">
        <v>15</v>
      </c>
      <c r="E2" s="5">
        <v>101</v>
      </c>
      <c r="F2">
        <f>2025-C2</f>
        <v>60</v>
      </c>
    </row>
    <row r="3" spans="1:10" ht="30" x14ac:dyDescent="0.25">
      <c r="A3" s="5">
        <v>203</v>
      </c>
      <c r="B3" s="6" t="s">
        <v>16</v>
      </c>
      <c r="C3" s="5">
        <v>1975</v>
      </c>
      <c r="D3" s="6" t="s">
        <v>17</v>
      </c>
      <c r="E3" s="5">
        <v>101</v>
      </c>
      <c r="F3">
        <f t="shared" ref="F3:F31" si="0">2025-C3</f>
        <v>50</v>
      </c>
      <c r="H3" t="s">
        <v>94</v>
      </c>
      <c r="I3">
        <v>1977</v>
      </c>
      <c r="J3">
        <f>COUNTIFS(C2:C31,"&gt;=1965",C2:C31,"&lt;1977")</f>
        <v>2</v>
      </c>
    </row>
    <row r="4" spans="1:10" ht="30" x14ac:dyDescent="0.25">
      <c r="A4" s="5">
        <v>221</v>
      </c>
      <c r="B4" s="6" t="s">
        <v>18</v>
      </c>
      <c r="C4" s="5">
        <v>1978</v>
      </c>
      <c r="D4" s="6" t="s">
        <v>19</v>
      </c>
      <c r="E4" s="5">
        <v>101</v>
      </c>
      <c r="F4">
        <f t="shared" si="0"/>
        <v>47</v>
      </c>
      <c r="H4" t="s">
        <v>95</v>
      </c>
      <c r="I4">
        <v>1989</v>
      </c>
      <c r="J4">
        <f>COUNTIFS(C2:C31,"&gt;=1977",C2:C31,"&lt;1989")</f>
        <v>4</v>
      </c>
    </row>
    <row r="5" spans="1:10" ht="30" x14ac:dyDescent="0.25">
      <c r="A5" s="5">
        <v>201</v>
      </c>
      <c r="B5" s="6" t="s">
        <v>20</v>
      </c>
      <c r="C5" s="5">
        <v>1980</v>
      </c>
      <c r="D5" s="6" t="s">
        <v>21</v>
      </c>
      <c r="E5" s="5">
        <v>101</v>
      </c>
      <c r="F5">
        <f t="shared" si="0"/>
        <v>45</v>
      </c>
      <c r="H5" t="s">
        <v>96</v>
      </c>
      <c r="I5">
        <v>2001</v>
      </c>
      <c r="J5">
        <f>COUNTIFS(C2:C31,"&gt;=1989",C2:C31,"&lt;2001")</f>
        <v>6</v>
      </c>
    </row>
    <row r="6" spans="1:10" ht="30" x14ac:dyDescent="0.25">
      <c r="A6" s="5">
        <v>214</v>
      </c>
      <c r="B6" s="6" t="s">
        <v>22</v>
      </c>
      <c r="C6" s="5">
        <v>1983</v>
      </c>
      <c r="D6" s="6" t="s">
        <v>23</v>
      </c>
      <c r="E6" s="5">
        <v>101</v>
      </c>
      <c r="F6">
        <f t="shared" si="0"/>
        <v>42</v>
      </c>
      <c r="H6" t="s">
        <v>97</v>
      </c>
      <c r="I6">
        <v>2013</v>
      </c>
      <c r="J6">
        <f>COUNTIFS(C2:C31,"&gt;=2001",C2:C31,"&lt;2013")</f>
        <v>11</v>
      </c>
    </row>
    <row r="7" spans="1:10" ht="30" x14ac:dyDescent="0.25">
      <c r="A7" s="5">
        <v>222</v>
      </c>
      <c r="B7" s="6" t="s">
        <v>24</v>
      </c>
      <c r="C7" s="5">
        <v>1988</v>
      </c>
      <c r="D7" s="6" t="s">
        <v>25</v>
      </c>
      <c r="E7" s="5">
        <v>101</v>
      </c>
      <c r="F7">
        <f t="shared" si="0"/>
        <v>37</v>
      </c>
      <c r="H7" t="s">
        <v>98</v>
      </c>
      <c r="J7">
        <f>COUNTIFS(C2:C31,"&gt;=2013")</f>
        <v>7</v>
      </c>
    </row>
    <row r="8" spans="1:10" ht="30" x14ac:dyDescent="0.25">
      <c r="A8" s="5">
        <v>219</v>
      </c>
      <c r="B8" s="6" t="s">
        <v>26</v>
      </c>
      <c r="C8" s="5">
        <v>1990</v>
      </c>
      <c r="D8" s="6" t="s">
        <v>27</v>
      </c>
      <c r="E8" s="5">
        <v>101</v>
      </c>
      <c r="F8">
        <f t="shared" si="0"/>
        <v>35</v>
      </c>
    </row>
    <row r="9" spans="1:10" ht="30" x14ac:dyDescent="0.25">
      <c r="A9" s="5">
        <v>224</v>
      </c>
      <c r="B9" s="6" t="s">
        <v>28</v>
      </c>
      <c r="C9" s="5">
        <v>1992</v>
      </c>
      <c r="D9" s="6" t="s">
        <v>27</v>
      </c>
      <c r="E9" s="5">
        <v>101</v>
      </c>
      <c r="F9">
        <f t="shared" si="0"/>
        <v>33</v>
      </c>
    </row>
    <row r="10" spans="1:10" ht="30" x14ac:dyDescent="0.25">
      <c r="A10" s="5">
        <v>220</v>
      </c>
      <c r="B10" s="6" t="s">
        <v>29</v>
      </c>
      <c r="C10" s="5">
        <v>1994</v>
      </c>
      <c r="D10" s="6" t="s">
        <v>30</v>
      </c>
      <c r="E10" s="5">
        <v>102</v>
      </c>
      <c r="F10">
        <f t="shared" si="0"/>
        <v>31</v>
      </c>
    </row>
    <row r="11" spans="1:10" ht="30" x14ac:dyDescent="0.25">
      <c r="A11" s="5">
        <v>202</v>
      </c>
      <c r="B11" s="6" t="s">
        <v>31</v>
      </c>
      <c r="C11" s="5">
        <v>1995</v>
      </c>
      <c r="D11" s="6" t="s">
        <v>32</v>
      </c>
      <c r="E11" s="5">
        <v>102</v>
      </c>
      <c r="F11">
        <f t="shared" si="0"/>
        <v>30</v>
      </c>
    </row>
    <row r="12" spans="1:10" ht="30" x14ac:dyDescent="0.25">
      <c r="A12" s="5">
        <v>223</v>
      </c>
      <c r="B12" s="6" t="s">
        <v>33</v>
      </c>
      <c r="C12" s="5">
        <v>1997</v>
      </c>
      <c r="D12" s="6" t="s">
        <v>34</v>
      </c>
      <c r="E12" s="5">
        <v>102</v>
      </c>
      <c r="F12">
        <f t="shared" si="0"/>
        <v>28</v>
      </c>
    </row>
    <row r="13" spans="1:10" ht="30" x14ac:dyDescent="0.25">
      <c r="A13" s="5">
        <v>213</v>
      </c>
      <c r="B13" s="6" t="s">
        <v>35</v>
      </c>
      <c r="C13" s="5">
        <v>1999</v>
      </c>
      <c r="D13" s="6" t="s">
        <v>36</v>
      </c>
      <c r="E13" s="5">
        <v>102</v>
      </c>
      <c r="F13">
        <f t="shared" si="0"/>
        <v>26</v>
      </c>
    </row>
    <row r="14" spans="1:10" ht="30" x14ac:dyDescent="0.25">
      <c r="A14" s="5">
        <v>206</v>
      </c>
      <c r="B14" s="6" t="s">
        <v>37</v>
      </c>
      <c r="C14" s="5">
        <v>2001</v>
      </c>
      <c r="D14" s="6" t="s">
        <v>38</v>
      </c>
      <c r="E14" s="5">
        <v>102</v>
      </c>
      <c r="F14">
        <f t="shared" si="0"/>
        <v>24</v>
      </c>
    </row>
    <row r="15" spans="1:10" ht="30" x14ac:dyDescent="0.25">
      <c r="A15" s="5">
        <v>228</v>
      </c>
      <c r="B15" s="6" t="s">
        <v>39</v>
      </c>
      <c r="C15" s="5">
        <v>2003</v>
      </c>
      <c r="D15" s="6" t="s">
        <v>27</v>
      </c>
      <c r="E15" s="5">
        <v>102</v>
      </c>
      <c r="F15">
        <f t="shared" si="0"/>
        <v>22</v>
      </c>
    </row>
    <row r="16" spans="1:10" ht="30" x14ac:dyDescent="0.25">
      <c r="A16" s="5">
        <v>211</v>
      </c>
      <c r="B16" s="6" t="s">
        <v>40</v>
      </c>
      <c r="C16" s="5">
        <v>2005</v>
      </c>
      <c r="D16" s="6" t="s">
        <v>27</v>
      </c>
      <c r="E16" s="5">
        <v>102</v>
      </c>
      <c r="F16">
        <f t="shared" si="0"/>
        <v>20</v>
      </c>
    </row>
    <row r="17" spans="1:6" ht="30" x14ac:dyDescent="0.25">
      <c r="A17" s="5">
        <v>226</v>
      </c>
      <c r="B17" s="6" t="s">
        <v>41</v>
      </c>
      <c r="C17" s="5">
        <v>2006</v>
      </c>
      <c r="D17" s="6" t="s">
        <v>27</v>
      </c>
      <c r="E17" s="5">
        <v>102</v>
      </c>
      <c r="F17">
        <f t="shared" si="0"/>
        <v>19</v>
      </c>
    </row>
    <row r="18" spans="1:6" ht="30" x14ac:dyDescent="0.25">
      <c r="A18" s="5">
        <v>215</v>
      </c>
      <c r="B18" s="6" t="s">
        <v>42</v>
      </c>
      <c r="C18" s="5">
        <v>2007</v>
      </c>
      <c r="D18" s="6" t="s">
        <v>27</v>
      </c>
      <c r="E18" s="5">
        <v>102</v>
      </c>
      <c r="F18">
        <f t="shared" si="0"/>
        <v>18</v>
      </c>
    </row>
    <row r="19" spans="1:6" ht="30" x14ac:dyDescent="0.25">
      <c r="A19" s="5">
        <v>204</v>
      </c>
      <c r="B19" s="6" t="s">
        <v>43</v>
      </c>
      <c r="C19" s="5">
        <v>2008</v>
      </c>
      <c r="D19" s="6" t="s">
        <v>44</v>
      </c>
      <c r="E19" s="5">
        <v>103</v>
      </c>
      <c r="F19">
        <f t="shared" si="0"/>
        <v>17</v>
      </c>
    </row>
    <row r="20" spans="1:6" ht="30" x14ac:dyDescent="0.25">
      <c r="A20" s="5">
        <v>205</v>
      </c>
      <c r="B20" s="6" t="s">
        <v>45</v>
      </c>
      <c r="C20" s="5">
        <v>2009</v>
      </c>
      <c r="D20" s="6" t="s">
        <v>46</v>
      </c>
      <c r="E20" s="5">
        <v>103</v>
      </c>
      <c r="F20">
        <f t="shared" si="0"/>
        <v>16</v>
      </c>
    </row>
    <row r="21" spans="1:6" ht="30" x14ac:dyDescent="0.25">
      <c r="A21" s="5">
        <v>209</v>
      </c>
      <c r="B21" s="6" t="s">
        <v>47</v>
      </c>
      <c r="C21" s="5">
        <v>2010</v>
      </c>
      <c r="D21" s="6" t="s">
        <v>48</v>
      </c>
      <c r="E21" s="5">
        <v>103</v>
      </c>
      <c r="F21">
        <f t="shared" si="0"/>
        <v>15</v>
      </c>
    </row>
    <row r="22" spans="1:6" ht="30" x14ac:dyDescent="0.25">
      <c r="A22" s="5">
        <v>218</v>
      </c>
      <c r="B22" s="6" t="s">
        <v>49</v>
      </c>
      <c r="C22" s="5">
        <v>2011</v>
      </c>
      <c r="D22" s="6" t="s">
        <v>48</v>
      </c>
      <c r="E22" s="5">
        <v>103</v>
      </c>
      <c r="F22">
        <f t="shared" si="0"/>
        <v>14</v>
      </c>
    </row>
    <row r="23" spans="1:6" ht="30" x14ac:dyDescent="0.25">
      <c r="A23" s="5">
        <v>230</v>
      </c>
      <c r="B23" s="6" t="s">
        <v>50</v>
      </c>
      <c r="C23" s="5">
        <v>2012</v>
      </c>
      <c r="D23" s="6" t="s">
        <v>48</v>
      </c>
      <c r="E23" s="5">
        <v>103</v>
      </c>
      <c r="F23">
        <f t="shared" si="0"/>
        <v>13</v>
      </c>
    </row>
    <row r="24" spans="1:6" ht="30" x14ac:dyDescent="0.25">
      <c r="A24" s="5">
        <v>207</v>
      </c>
      <c r="B24" s="6" t="s">
        <v>51</v>
      </c>
      <c r="C24" s="5">
        <v>2012</v>
      </c>
      <c r="D24" s="6" t="s">
        <v>48</v>
      </c>
      <c r="E24" s="5">
        <v>103</v>
      </c>
      <c r="F24">
        <f t="shared" si="0"/>
        <v>13</v>
      </c>
    </row>
    <row r="25" spans="1:6" ht="30" x14ac:dyDescent="0.25">
      <c r="A25" s="5">
        <v>216</v>
      </c>
      <c r="B25" s="6" t="s">
        <v>52</v>
      </c>
      <c r="C25" s="5">
        <v>2013</v>
      </c>
      <c r="D25" s="6" t="s">
        <v>48</v>
      </c>
      <c r="E25" s="5">
        <v>103</v>
      </c>
      <c r="F25">
        <f t="shared" si="0"/>
        <v>12</v>
      </c>
    </row>
    <row r="26" spans="1:6" ht="30" x14ac:dyDescent="0.25">
      <c r="A26" s="5">
        <v>225</v>
      </c>
      <c r="B26" s="6" t="s">
        <v>53</v>
      </c>
      <c r="C26" s="5">
        <v>2016</v>
      </c>
      <c r="D26" s="6" t="s">
        <v>48</v>
      </c>
      <c r="E26" s="5">
        <v>103</v>
      </c>
      <c r="F26">
        <f t="shared" si="0"/>
        <v>9</v>
      </c>
    </row>
    <row r="27" spans="1:6" ht="30" x14ac:dyDescent="0.25">
      <c r="A27" s="5">
        <v>210</v>
      </c>
      <c r="B27" s="6" t="s">
        <v>54</v>
      </c>
      <c r="C27" s="5">
        <v>2017</v>
      </c>
      <c r="D27" s="6" t="s">
        <v>48</v>
      </c>
      <c r="E27" s="5">
        <v>103</v>
      </c>
      <c r="F27">
        <f t="shared" si="0"/>
        <v>8</v>
      </c>
    </row>
    <row r="28" spans="1:6" ht="30" x14ac:dyDescent="0.25">
      <c r="A28" s="5">
        <v>227</v>
      </c>
      <c r="B28" s="6" t="s">
        <v>55</v>
      </c>
      <c r="C28" s="5">
        <v>2018</v>
      </c>
      <c r="D28" s="6" t="s">
        <v>48</v>
      </c>
      <c r="E28" s="5">
        <v>103</v>
      </c>
      <c r="F28">
        <f t="shared" si="0"/>
        <v>7</v>
      </c>
    </row>
    <row r="29" spans="1:6" ht="30" x14ac:dyDescent="0.25">
      <c r="A29" s="5">
        <v>229</v>
      </c>
      <c r="B29" s="6" t="s">
        <v>56</v>
      </c>
      <c r="C29" s="5">
        <v>2019</v>
      </c>
      <c r="D29" s="6" t="s">
        <v>57</v>
      </c>
      <c r="E29" s="5">
        <v>103</v>
      </c>
      <c r="F29">
        <f t="shared" si="0"/>
        <v>6</v>
      </c>
    </row>
    <row r="30" spans="1:6" ht="30" x14ac:dyDescent="0.25">
      <c r="A30" s="5">
        <v>208</v>
      </c>
      <c r="B30" s="6" t="s">
        <v>58</v>
      </c>
      <c r="C30" s="5">
        <v>2020</v>
      </c>
      <c r="D30" s="6" t="s">
        <v>57</v>
      </c>
      <c r="E30" s="5">
        <v>103</v>
      </c>
      <c r="F30">
        <f t="shared" si="0"/>
        <v>5</v>
      </c>
    </row>
    <row r="31" spans="1:6" ht="30" x14ac:dyDescent="0.25">
      <c r="A31" s="5">
        <v>217</v>
      </c>
      <c r="B31" s="6" t="s">
        <v>59</v>
      </c>
      <c r="C31" s="5">
        <v>2024</v>
      </c>
      <c r="D31" s="6" t="s">
        <v>57</v>
      </c>
      <c r="E31" s="5">
        <v>103</v>
      </c>
      <c r="F31">
        <f t="shared" si="0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19FD-42BD-4A72-A7AE-904B7042C31E}">
  <dimension ref="A1:H13"/>
  <sheetViews>
    <sheetView topLeftCell="B1" zoomScaleNormal="100" workbookViewId="0">
      <selection activeCell="O28" sqref="O28"/>
    </sheetView>
  </sheetViews>
  <sheetFormatPr defaultRowHeight="15" x14ac:dyDescent="0.25"/>
  <cols>
    <col min="1" max="1" width="14.140625" customWidth="1"/>
    <col min="2" max="2" width="33" customWidth="1"/>
    <col min="3" max="3" width="13.42578125" bestFit="1" customWidth="1"/>
    <col min="4" max="5" width="14.28515625" bestFit="1" customWidth="1"/>
    <col min="6" max="6" width="12" customWidth="1"/>
  </cols>
  <sheetData>
    <row r="1" spans="1:8" x14ac:dyDescent="0.25">
      <c r="A1" s="10" t="s">
        <v>0</v>
      </c>
      <c r="B1" s="10" t="s">
        <v>1</v>
      </c>
      <c r="C1" s="19" t="s">
        <v>92</v>
      </c>
      <c r="D1" s="10" t="s">
        <v>3</v>
      </c>
      <c r="E1" s="10" t="s">
        <v>4</v>
      </c>
      <c r="F1" s="10" t="s">
        <v>2</v>
      </c>
    </row>
    <row r="2" spans="1:8" x14ac:dyDescent="0.25">
      <c r="A2" s="11">
        <v>501</v>
      </c>
      <c r="B2" s="12" t="s">
        <v>5</v>
      </c>
      <c r="C2" s="17" t="s">
        <v>64</v>
      </c>
      <c r="D2" s="13">
        <v>45292</v>
      </c>
      <c r="E2" s="13">
        <v>46022</v>
      </c>
      <c r="F2" s="20">
        <v>5000</v>
      </c>
      <c r="H2" s="18"/>
    </row>
    <row r="3" spans="1:8" ht="30" x14ac:dyDescent="0.25">
      <c r="A3" s="11">
        <v>502</v>
      </c>
      <c r="B3" s="12" t="s">
        <v>6</v>
      </c>
      <c r="C3" s="17" t="s">
        <v>93</v>
      </c>
      <c r="D3" s="13">
        <v>45092</v>
      </c>
      <c r="E3" s="13">
        <v>45627</v>
      </c>
      <c r="F3" s="20">
        <v>12000</v>
      </c>
      <c r="H3" s="18"/>
    </row>
    <row r="4" spans="1:8" ht="30" x14ac:dyDescent="0.25">
      <c r="A4" s="11">
        <v>503</v>
      </c>
      <c r="B4" s="12" t="s">
        <v>7</v>
      </c>
      <c r="C4" s="17" t="s">
        <v>78</v>
      </c>
      <c r="D4" s="13">
        <v>45392</v>
      </c>
      <c r="E4" s="13">
        <v>45930</v>
      </c>
      <c r="F4" s="20">
        <v>3000</v>
      </c>
      <c r="H4" s="18"/>
    </row>
    <row r="5" spans="1:8" x14ac:dyDescent="0.25">
      <c r="A5" s="11">
        <v>504</v>
      </c>
      <c r="B5" s="12" t="s">
        <v>8</v>
      </c>
      <c r="C5" s="17" t="s">
        <v>74</v>
      </c>
      <c r="D5" s="13">
        <v>45392</v>
      </c>
      <c r="E5" s="13">
        <v>45945</v>
      </c>
      <c r="F5" s="20">
        <v>12000</v>
      </c>
      <c r="H5" s="18"/>
    </row>
    <row r="6" spans="1:8" x14ac:dyDescent="0.25">
      <c r="A6" s="11">
        <v>505</v>
      </c>
      <c r="B6" s="12" t="s">
        <v>9</v>
      </c>
      <c r="C6" s="17" t="s">
        <v>68</v>
      </c>
      <c r="D6" s="13">
        <v>45170</v>
      </c>
      <c r="E6" s="13">
        <v>46023</v>
      </c>
      <c r="F6" s="20">
        <v>18000</v>
      </c>
    </row>
    <row r="7" spans="1:8" x14ac:dyDescent="0.25">
      <c r="F7" s="17"/>
      <c r="G7" s="18"/>
      <c r="H7" s="18"/>
    </row>
    <row r="8" spans="1:8" x14ac:dyDescent="0.25">
      <c r="F8" s="18"/>
      <c r="G8" s="18"/>
      <c r="H8" s="18"/>
    </row>
    <row r="9" spans="1:8" x14ac:dyDescent="0.25">
      <c r="F9" s="17"/>
      <c r="G9" s="18"/>
      <c r="H9" s="18"/>
    </row>
    <row r="10" spans="1:8" x14ac:dyDescent="0.25">
      <c r="F10" s="18"/>
      <c r="G10" s="18"/>
      <c r="H10" s="18"/>
    </row>
    <row r="11" spans="1:8" x14ac:dyDescent="0.25">
      <c r="F11" s="17"/>
      <c r="G11" s="18"/>
      <c r="H11" s="18"/>
    </row>
    <row r="12" spans="1:8" x14ac:dyDescent="0.25">
      <c r="F12" s="17"/>
      <c r="G12" s="18"/>
      <c r="H12" s="18"/>
    </row>
    <row r="13" spans="1:8" x14ac:dyDescent="0.25">
      <c r="F13" s="18"/>
      <c r="G13" s="18"/>
      <c r="H13" s="18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Epuletstilusarány</vt:lpstr>
      <vt:lpstr>Epuletek</vt:lpstr>
      <vt:lpstr>Szolgaltatasok</vt:lpstr>
      <vt:lpstr>Lakosok</vt:lpstr>
      <vt:lpstr>Varosfejlesztes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D242TAN-02</dc:creator>
  <cp:lastModifiedBy>D154TAN-16</cp:lastModifiedBy>
  <dcterms:created xsi:type="dcterms:W3CDTF">2025-03-13T07:42:16Z</dcterms:created>
  <dcterms:modified xsi:type="dcterms:W3CDTF">2025-03-18T11:05:43Z</dcterms:modified>
</cp:coreProperties>
</file>