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structure.xml" ContentType="application/vnd.ms-excel.rdrichvaluestructure+xml"/>
  <Override PartName="/xl/richData/richValueRel.xml" ContentType="application/vnd.ms-excel.richvaluerel+xml"/>
  <Override PartName="/xl/richData/rdRichValueTypes.xml" ContentType="application/vnd.ms-excel.rdrichvaluetypes+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hidePivotFieldList="1"/>
  <mc:AlternateContent xmlns:mc="http://schemas.openxmlformats.org/markup-compatibility/2006">
    <mc:Choice Requires="x15">
      <x15ac:absPath xmlns:x15ac="http://schemas.microsoft.com/office/spreadsheetml/2010/11/ac" url="https://d.docs.live.net/87679a3476efdb1f/Desktop/"/>
    </mc:Choice>
  </mc:AlternateContent>
  <xr:revisionPtr revIDLastSave="12" documentId="13_ncr:1_{EA26473C-7E30-4127-9551-2149B51926C9}" xr6:coauthVersionLast="47" xr6:coauthVersionMax="47" xr10:uidLastSave="{8240AAB7-8EFD-4C32-ADD3-FCE35DBEC3EE}"/>
  <workbookProtection workbookAlgorithmName="SHA-512" workbookHashValue="Bg2YMgkwPJhQ4yWx6NfqrweAq6EorCTja6JlaUI/mFWVIrUbemfqc/UIGoZIAenu2jNYl9++op8YTMiWffh4Zg==" workbookSaltValue="BGnlcpNYZ3wjipn7UOLGlg==" workbookSpinCount="100000" lockStructure="1"/>
  <bookViews>
    <workbookView xWindow="0" yWindow="0" windowWidth="11712" windowHeight="12240" xr2:uid="{26D4546B-D2A1-4444-8EAF-A6228F96F0C1}"/>
  </bookViews>
  <sheets>
    <sheet name="Dashboard report" sheetId="5" r:id="rId1"/>
    <sheet name="Pivot sheet" sheetId="6" state="hidden" r:id="rId2"/>
    <sheet name="Data" sheetId="2" state="hidden" r:id="rId3"/>
    <sheet name="Assets" sheetId="4" state="hidden" r:id="rId4"/>
  </sheets>
  <definedNames>
    <definedName name="_xlnm._FilterDatabase" localSheetId="2" hidden="1">Data!$B$3:$H$1003</definedName>
    <definedName name="_xlcn.WorksheetConnection_Call_centre_Dashboard.xlsxcalls" hidden="1">calls[]</definedName>
    <definedName name="_xlcn.WorksheetConnection_Call_centre_Dashboard.xlsxcustomers" hidden="1">customers[]</definedName>
    <definedName name="Slicer_Representative">#N/A</definedName>
  </definedNames>
  <calcPr calcId="191029"/>
  <pivotCaches>
    <pivotCache cacheId="0" r:id="rId5"/>
    <pivotCache cacheId="1" r:id="rId6"/>
    <pivotCache cacheId="2" r:id="rId7"/>
    <pivotCache cacheId="11" r:id="rId8"/>
    <pivotCache cacheId="14" r:id="rId9"/>
    <pivotCache cacheId="17" r:id="rId10"/>
    <pivotCache cacheId="20" r:id="rId11"/>
    <pivotCache cacheId="23" r:id="rId12"/>
  </pivotCaches>
  <extLst>
    <ext xmlns:x14="http://schemas.microsoft.com/office/spreadsheetml/2009/9/main" uri="{876F7934-8845-4945-9796-88D515C7AA90}">
      <x14:pivotCaches>
        <pivotCache cacheId="8"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_centre_Dashboard.xlsx!customers"/>
          <x15:modelTable id="calls" name="calls" connection="WorksheetConnection_Call_centre_Dashboard.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H46" i="6" l="1"/>
  <c r="H49" i="6" s="1"/>
  <c r="H53" i="6" s="1"/>
  <c r="O33" i="5" s="1"/>
  <c r="H45" i="6"/>
  <c r="H48" i="6" s="1"/>
  <c r="H52" i="6" s="1"/>
  <c r="O32" i="5" s="1"/>
  <c r="H44" i="6"/>
  <c r="H51" i="6" s="1"/>
  <c r="O31" i="5" s="1"/>
  <c r="L14" i="6"/>
  <c r="P19"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O18" i="6" l="1"/>
  <c r="O22" i="6"/>
  <c r="O21" i="6"/>
  <c r="O20" i="6"/>
  <c r="O19" i="6"/>
  <c r="P22" i="6"/>
  <c r="P21" i="6"/>
  <c r="P20" i="6"/>
  <c r="P1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2672FD-6424-4DEE-95D0-1B676DF5438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8BDA45-A19E-4DF7-917E-A0210DED5F86}" name="WorksheetConnection_Call_centre_Dashboard.xlsx!calls" type="102" refreshedVersion="8" minRefreshableVersion="5">
    <extLst>
      <ext xmlns:x15="http://schemas.microsoft.com/office/spreadsheetml/2010/11/main" uri="{DE250136-89BD-433C-8126-D09CA5730AF9}">
        <x15:connection id="calls" autoDelete="1">
          <x15:rangePr sourceName="_xlcn.WorksheetConnection_Call_centre_Dashboard.xlsxcalls"/>
        </x15:connection>
      </ext>
    </extLst>
  </connection>
  <connection id="3" xr16:uid="{38E90C38-F618-49B6-AE64-A616FF505A21}" name="WorksheetConnection_Call_centre_Dashboard.xlsx!customers" type="102" refreshedVersion="8" minRefreshableVersion="5">
    <extLst>
      <ext xmlns:x15="http://schemas.microsoft.com/office/spreadsheetml/2010/11/main" uri="{DE250136-89BD-433C-8126-D09CA5730AF9}">
        <x15:connection id="customers">
          <x15:rangePr sourceName="_xlcn.WorksheetConnection_Call_centre_Dashboard.xlsxcustomers"/>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<sst xmlns="http://schemas.openxmlformats.org/spreadsheetml/2006/main" count="3189" uniqueCount="1079">
  <si>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</si>
  <si>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</si>
  <si>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</si>
  <si>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</si>
  <si>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</si>
  <si>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</si>
  <si>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</si>
  <si>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</si>
  <si>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</si>
  <si>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</si>
  <si>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</si>
  <si>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</si>
  <si>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</si>
  <si>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</si>
  <si>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</si>
  <si>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</si>
  <si>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</si>
  <si>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</si>
  <si>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</si>
  <si>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</si>
  <si>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</si>
  <si>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</si>
  <si>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</si>
  <si>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</si>
  <si>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</si>
  <si>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</si>
  <si>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</si>
  <si>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</si>
  <si>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</si>
  <si>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</si>
  <si>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</si>
  <si>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</si>
  <si>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</si>
  <si>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</si>
  <si>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</si>
  <si>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</si>
  <si>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</si>
  <si>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</si>
  <si>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</si>
  <si>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</si>
  <si>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</si>
  <si>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</si>
  <si>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</si>
  <si>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</si>
  <si>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</si>
  <si>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</si>
  <si>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</si>
  <si>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</si>
  <si>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</si>
  <si>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</si>
  <si>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</si>
  <si>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</si>
  <si>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</si>
  <si>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</si>
  <si>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</si>
  <si>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</si>
  <si>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</si>
  <si>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</si>
  <si>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</si>
  <si>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</si>
  <si>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</si>
  <si>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</si>
  <si>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</si>
  <si>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</si>
  <si>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</si>
  <si>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</si>
  <si>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</si>
  <si>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</si>
  <si>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</si>
  <si>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</si>
  <si>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</si>
  <si>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</si>
  <si>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</si>
  <si>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</si>
  <si>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</si>
  <si>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</si>
  <si>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</si>
  <si>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</si>
  <si>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</si>
  <si>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</si>
  <si>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</si>
  <si>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</si>
  <si>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</si>
  <si>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</si>
  <si>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</si>
  <si>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</si>
  <si>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</si>
  <si>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</si>
  <si>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</si>
  <si>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</si>
  <si>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</si>
  <si>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</si>
  <si>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</si>
  <si>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</si>
  <si>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</si>
  <si>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</si>
  <si>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</si>
  <si>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</si>
  <si>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</si>
  <si>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</si>
  <si>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</si>
  <si>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</si>
  <si>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</si>
  <si>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</si>
  <si>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</si>
  <si>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</si>
  <si>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</si>
  <si>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</si>
  <si>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</si>
  <si>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</si>
  <si>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</si>
  <si>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</si>
  <si>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</si>
  <si>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</si>
  <si>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</si>
  <si>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</si>
  <si>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</si>
  <si>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</si>
  <si>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</si>
  <si>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</si>
  <si>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</si>
  <si>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</si>
  <si>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</si>
  <si>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</si>
  <si>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</si>
  <si>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</si>
  <si>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</si>
  <si>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</si>
  <si>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</si>
  <si>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</si>
  <si>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</si>
  <si>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</si>
  <si>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</si>
  <si>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</si>
  <si>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</si>
  <si>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</si>
  <si>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</si>
  <si>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</si>
  <si>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</si>
  <si>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</si>
  <si>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</si>
  <si>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</si>
  <si>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</si>
  <si>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</si>
  <si>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</si>
  <si>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</si>
  <si>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</si>
  <si>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</si>
  <si>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</si>
  <si>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</si>
  <si>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</si>
  <si>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</si>
  <si>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</si>
  <si>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</si>
  <si>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</si>
  <si>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</si>
  <si>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</si>
  <si>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</si>
  <si>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</si>
  <si>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</si>
  <si>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</si>
  <si>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</si>
  <si>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</si>
  <si>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</si>
  <si>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</si>
  <si>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</si>
  <si>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</si>
  <si>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</si>
  <si>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</si>
  <si>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</si>
  <si>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</si>
  <si>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</si>
  <si>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</si>
  <si>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</si>
  <si>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</si>
  <si>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</si>
  <si>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</si>
  <si>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</si>
  <si>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</si>
  <si>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</si>
  <si>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</si>
  <si>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</si>
  <si>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</si>
  <si>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</si>
  <si>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</si>
  <si>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</si>
  <si>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</si>
  <si>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</si>
  <si>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</si>
  <si>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</si>
  <si>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</si>
  <si>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</si>
  <si>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</si>
  <si>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</si>
  <si>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</si>
  <si>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</si>
  <si>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</si>
  <si>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</si>
  <si>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</si>
  <si>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</si>
  <si>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</si>
  <si>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</si>
  <si>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</si>
  <si>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</si>
  <si>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</si>
  <si>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</si>
  <si>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</si>
  <si>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</si>
  <si>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</si>
  <si>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</si>
  <si>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</si>
  <si>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</si>
  <si>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</si>
  <si>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</si>
  <si>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</si>
  <si>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</si>
  <si>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</si>
  <si>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</si>
  <si>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</si>
  <si>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</si>
  <si>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</si>
  <si>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</si>
  <si>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</si>
  <si>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</si>
  <si>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</si>
  <si>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</si>
  <si>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</si>
  <si>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</si>
  <si>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</si>
  <si>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</si>
  <si>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</si>
  <si>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</si>
  <si>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</si>
  <si>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</si>
  <si>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</si>
  <si>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</si>
  <si>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</si>
  <si>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</si>
  <si>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</si>
  <si>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</si>
  <si>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</si>
  <si>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</si>
  <si>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</si>
  <si>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</si>
  <si>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</si>
  <si>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</si>
  <si>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</si>
  <si>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</si>
  <si>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</si>
  <si>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</si>
  <si>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</si>
  <si>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</si>
  <si>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</si>
  <si>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</si>
  <si>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</si>
  <si>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</si>
  <si>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</si>
  <si>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</si>
  <si>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</si>
  <si>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</si>
  <si>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</si>
  <si>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</si>
  <si>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</si>
  <si>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</si>
  <si>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</si>
  <si>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</si>
  <si>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</si>
  <si>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</si>
  <si>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</si>
  <si>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</si>
  <si>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</si>
  <si>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</si>
  <si>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</si>
  <si>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</si>
  <si>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</si>
  <si>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</si>
  <si>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</si>
  <si>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</si>
  <si>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</si>
  <si>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</si>
  <si>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</si>
  <si>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</si>
  <si>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</si>
  <si>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</si>
  <si>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</si>
  <si>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</si>
  <si>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</si>
  <si>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</si>
  <si>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</si>
  <si>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</si>
  <si>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</si>
  <si>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</si>
  <si>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</si>
  <si>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</si>
  <si>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</si>
  <si>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</si>
  <si>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</si>
  <si>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</si>
  <si>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</si>
  <si>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</si>
  <si>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</si>
  <si>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</si>
  <si>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</si>
  <si>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</si>
  <si>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</si>
  <si>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</si>
  <si>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</si>
  <si>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</si>
  <si>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</si>
  <si>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</si>
  <si>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</si>
  <si>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</si>
  <si>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</si>
  <si>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</si>
  <si>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</si>
  <si>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</si>
  <si>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</si>
  <si>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</si>
  <si>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</si>
  <si>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</si>
  <si>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</si>
  <si>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</si>
  <si>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</si>
  <si>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</si>
  <si>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</si>
  <si>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</si>
  <si>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</si>
  <si>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</si>
  <si>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</si>
  <si>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</si>
  <si>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</si>
  <si>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</si>
  <si>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</si>
  <si>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</si>
  <si>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</si>
  <si>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</si>
  <si>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</si>
  <si>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</si>
  <si>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</si>
  <si>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</si>
  <si>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</si>
  <si>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</si>
  <si>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</si>
  <si>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</si>
  <si>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</si>
  <si>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</si>
  <si>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</si>
  <si>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</si>
  <si>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</si>
  <si>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</si>
  <si>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</si>
  <si>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</si>
  <si>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</si>
  <si>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</si>
  <si>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</si>
  <si>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</si>
  <si>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</si>
  <si>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</si>
  <si>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</si>
  <si>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</si>
  <si>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</si>
  <si>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</si>
  <si>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</si>
  <si>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</si>
  <si>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</si>
  <si>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</si>
  <si>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</si>
  <si>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</si>
  <si>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</si>
  <si>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</si>
  <si>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</si>
  <si>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</si>
  <si>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</si>
  <si>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</si>
  <si>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</si>
  <si>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</si>
  <si>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</si>
  <si>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</si>
  <si>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</si>
  <si>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</si>
  <si>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</si>
  <si>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</si>
  <si>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</si>
  <si>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</si>
  <si>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</si>
  <si>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</si>
  <si>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</si>
  <si>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</si>
  <si>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</si>
  <si>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</si>
  <si>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</si>
  <si>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</si>
  <si>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</si>
  <si>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</si>
  <si>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</si>
  <si>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</si>
  <si>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</si>
  <si>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</si>
  <si>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</si>
  <si>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</si>
  <si>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</si>
  <si>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</si>
  <si>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</si>
  <si>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</si>
  <si>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</si>
  <si>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</si>
  <si>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</si>
  <si>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</si>
  <si>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</si>
  <si>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</si>
  <si>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</si>
  <si>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</si>
  <si>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</si>
  <si>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</si>
  <si>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</si>
  <si>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</si>
  <si>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</si>
  <si>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</si>
  <si>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</si>
  <si>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</si>
  <si>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</si>
  <si>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</si>
  <si>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</si>
  <si>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</si>
  <si>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</si>
  <si>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</si>
  <si>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</si>
  <si>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</si>
  <si>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</si>
  <si>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</si>
  <si>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</si>
  <si>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</si>
  <si>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</si>
  <si>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</si>
  <si>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</si>
  <si>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</si>
  <si>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</si>
  <si>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</si>
  <si>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</si>
  <si>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</si>
  <si>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</si>
  <si>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</si>
  <si>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</si>
  <si>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</si>
  <si>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</si>
  <si>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</si>
  <si>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</si>
  <si>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</si>
  <si>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</si>
  <si>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</si>
  <si>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</si>
  <si>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</si>
  <si>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</si>
  <si>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</si>
  <si>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</si>
  <si>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</si>
  <si>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</si>
  <si>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</si>
  <si>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</si>
  <si>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</si>
  <si>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</si>
  <si>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</si>
  <si>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</si>
  <si>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</si>
  <si>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</si>
  <si>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</si>
  <si>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</si>
  <si>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</si>
  <si>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</si>
  <si>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</si>
  <si>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</si>
  <si>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</si>
  <si>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</si>
  <si>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</si>
  <si>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</si>
  <si>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</si>
  <si>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</si>
  <si>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</si>
  <si>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</si>
  <si>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</si>
  <si>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</si>
  <si>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</si>
  <si>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</si>
  <si>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</si>
  <si>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</si>
  <si>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</si>
  <si>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</si>
  <si>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</si>
  <si>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</si>
  <si>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</si>
  <si>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</si>
  <si>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</si>
  <si>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</si>
  <si>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</si>
  <si>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</si>
  <si>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</si>
  <si>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</si>
  <si>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</si>
  <si>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</si>
  <si>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</si>
  <si>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</si>
  <si>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</si>
  <si>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</si>
  <si>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</si>
  <si>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</si>
  <si>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</si>
  <si>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</si>
  <si>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</si>
  <si>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</si>
  <si>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</si>
  <si>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</si>
  <si>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</si>
  <si>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</si>
  <si>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</si>
  <si>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</si>
  <si>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</si>
  <si>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</si>
  <si>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</si>
  <si>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</si>
  <si>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</si>
  <si>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</si>
  <si>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</si>
  <si>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</si>
  <si>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</si>
  <si>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</si>
  <si>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</si>
  <si>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</si>
  <si>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</si>
  <si>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</si>
  <si>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</si>
  <si>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</si>
  <si>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</si>
  <si>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</si>
  <si>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</si>
  <si>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</si>
  <si>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</si>
  <si>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</si>
  <si>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</si>
  <si>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</si>
  <si>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</si>
  <si>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</si>
  <si>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</si>
  <si>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</si>
  <si>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</si>
  <si>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</si>
  <si>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</si>
  <si>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</si>
  <si>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</si>
  <si>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</si>
  <si>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</si>
  <si>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</si>
  <si>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</si>
  <si>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</si>
  <si>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</si>
  <si>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</si>
  <si>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</si>
  <si>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</si>
  <si>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</si>
  <si>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</si>
  <si>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</si>
  <si>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</si>
  <si>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</si>
  <si>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</si>
  <si>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</si>
  <si>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</si>
  <si>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</si>
  <si>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</si>
  <si>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</si>
  <si>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</si>
  <si>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</si>
  <si>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</si>
  <si>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</si>
  <si>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</si>
  <si>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</si>
  <si>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</si>
  <si>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</si>
  <si>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</si>
  <si>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</si>
  <si>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</si>
  <si>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</si>
  <si>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</si>
  <si>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</si>
  <si>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</si>
  <si>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</si>
  <si>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</si>
  <si>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</si>
  <si>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</si>
  <si>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</si>
  <si>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</si>
  <si>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</si>
  <si>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</si>
  <si>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</si>
  <si>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</si>
  <si>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</si>
  <si>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</si>
  <si>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</si>
  <si>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</si>
  <si>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</si>
  <si>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</si>
  <si>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</si>
  <si>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</si>
  <si>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</si>
  <si>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</si>
  <si>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</si>
  <si>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</si>
  <si>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</si>
  <si>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</si>
  <si>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</si>
  <si>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</si>
  <si>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</si>
  <si>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</si>
  <si>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</si>
  <si>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</si>
  <si>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</si>
  <si>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</si>
  <si>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</si>
  <si>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</si>
  <si>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</si>
  <si>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</si>
  <si>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</si>
  <si>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</si>
  <si>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</si>
  <si>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</si>
  <si>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</si>
  <si>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</si>
  <si>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</si>
  <si>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</si>
  <si>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</si>
  <si>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</si>
  <si>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</si>
  <si>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</si>
  <si>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</si>
  <si>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</si>
  <si>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</si>
  <si>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</si>
  <si>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</si>
  <si>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</si>
  <si>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</si>
  <si>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</si>
  <si>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</si>
  <si>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</si>
  <si>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</si>
  <si>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</si>
  <si>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</si>
  <si>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</si>
  <si>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</si>
  <si>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</si>
  <si>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</si>
  <si>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</si>
  <si>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</si>
  <si>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</si>
  <si>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</si>
  <si>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</si>
  <si>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</si>
  <si>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</si>
  <si>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</si>
  <si>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</si>
  <si>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</si>
  <si>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</si>
  <si>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</si>
  <si>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</si>
  <si>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</si>
  <si>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</si>
  <si>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</si>
  <si>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</si>
  <si>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</si>
  <si>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</si>
  <si>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</si>
  <si>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</si>
  <si>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</si>
  <si>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</si>
  <si>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</si>
  <si>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</si>
  <si>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</si>
  <si>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</si>
  <si>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</si>
  <si>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</si>
  <si>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</si>
  <si>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</si>
  <si>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</si>
  <si>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</si>
  <si>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</si>
  <si>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</si>
  <si>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</si>
  <si>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</si>
  <si>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</si>
  <si>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</si>
  <si>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</si>
  <si>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</si>
  <si>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</si>
  <si>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</si>
  <si>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</si>
  <si>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</si>
  <si>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</si>
  <si>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</si>
  <si>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</si>
  <si>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</si>
  <si>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</si>
  <si>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</si>
  <si>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</si>
  <si>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</si>
  <si>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</si>
  <si>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</si>
  <si>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</si>
  <si>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</si>
  <si>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</si>
  <si>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</si>
  <si>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</si>
  <si>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</si>
  <si>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</si>
  <si>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</si>
  <si>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</si>
  <si>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</si>
  <si>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</si>
  <si>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</si>
  <si>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</si>
  <si>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</si>
  <si>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</si>
  <si>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</si>
  <si>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</si>
  <si>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</si>
  <si>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</si>
  <si>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</si>
  <si>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</si>
  <si>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</si>
  <si>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</si>
  <si>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</si>
  <si>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</si>
  <si>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</si>
  <si>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</si>
  <si>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</si>
  <si>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</si>
  <si>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</si>
  <si>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</si>
  <si>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</si>
  <si>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</si>
  <si>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</si>
  <si>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</si>
  <si>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</si>
  <si>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</si>
  <si>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</si>
  <si>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</si>
  <si>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</si>
  <si>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</si>
  <si>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</si>
  <si>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</si>
  <si>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</si>
  <si>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</si>
  <si>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</si>
  <si>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</si>
  <si>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</si>
  <si>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</si>
  <si>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</si>
  <si>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</si>
  <si>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</si>
  <si>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</si>
  <si>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</si>
  <si>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</si>
  <si>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</si>
  <si>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</si>
  <si>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</si>
  <si>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</si>
  <si>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</si>
  <si>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</si>
  <si>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</si>
  <si>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</si>
  <si>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</si>
  <si>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</si>
  <si>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</si>
  <si>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</si>
  <si>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</si>
  <si>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</si>
  <si>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</si>
  <si>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</si>
  <si>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</si>
  <si>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</si>
  <si>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</si>
  <si>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</si>
  <si>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</si>
  <si>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</si>
  <si>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</si>
  <si>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</si>
  <si>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</si>
  <si>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</si>
  <si>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</si>
  <si>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</si>
  <si>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</si>
  <si>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</si>
  <si>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</si>
  <si>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</si>
  <si>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</si>
  <si>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</si>
  <si>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</si>
  <si>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</si>
  <si>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</si>
  <si>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</si>
  <si>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</si>
  <si>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</si>
  <si>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</si>
  <si>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</si>
  <si>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</si>
  <si>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</si>
  <si>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</si>
  <si>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</si>
  <si>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</si>
  <si>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</si>
  <si>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</si>
  <si>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</si>
  <si>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</si>
  <si>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</si>
  <si>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</si>
  <si>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</si>
  <si>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</si>
  <si>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</si>
  <si>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</si>
  <si>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</si>
  <si>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</si>
  <si>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</si>
  <si>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</si>
  <si>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</si>
  <si>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</si>
  <si>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</si>
  <si>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</si>
  <si>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</si>
  <si>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</si>
  <si>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</si>
  <si>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</si>
  <si>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</si>
  <si>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</si>
  <si>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</si>
  <si>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</si>
  <si>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</si>
  <si>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</si>
  <si>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</si>
  <si>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</si>
  <si>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</si>
  <si>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</si>
  <si>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</si>
  <si>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</si>
  <si>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</si>
  <si>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</si>
  <si>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</si>
  <si>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</si>
  <si>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</si>
  <si>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</si>
  <si>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</si>
  <si>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</si>
  <si>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</si>
  <si>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</si>
  <si>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</si>
  <si>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</si>
  <si>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</si>
  <si>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</si>
  <si>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</si>
  <si>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</si>
  <si>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</si>
  <si>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</si>
  <si>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</si>
  <si>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</si>
  <si>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</si>
  <si>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</si>
  <si>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</si>
  <si>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</si>
  <si>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</si>
  <si>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</si>
  <si>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</si>
  <si>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</si>
  <si>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</si>
  <si>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</si>
  <si>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</si>
  <si>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</si>
  <si>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</si>
  <si>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</si>
  <si>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</si>
  <si>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</si>
  <si>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</si>
  <si>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</si>
  <si>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</si>
  <si>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</si>
  <si>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</si>
  <si>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</si>
  <si>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</si>
  <si>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</si>
  <si>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</si>
  <si>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</si>
  <si>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</si>
  <si>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</si>
  <si>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</si>
  <si>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</si>
  <si>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</si>
  <si>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</si>
  <si>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</si>
  <si>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</si>
  <si>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</si>
  <si>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</si>
  <si>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</si>
  <si>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</si>
  <si>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</si>
  <si>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</si>
  <si>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</si>
  <si>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</si>
  <si>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</si>
  <si>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</si>
  <si>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</si>
  <si>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</si>
  <si>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</si>
  <si>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</si>
  <si>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</si>
  <si>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</si>
  <si>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</si>
  <si>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</si>
  <si>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</si>
  <si>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</si>
  <si>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</si>
  <si>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</si>
  <si>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</si>
  <si>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</si>
  <si>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</si>
  <si>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</si>
  <si>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</si>
  <si>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</si>
  <si>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</si>
  <si>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</si>
  <si>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</si>
  <si>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</si>
  <si>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</si>
  <si>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</si>
  <si>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</si>
  <si>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</si>
  <si>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</si>
  <si>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</si>
  <si>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</si>
  <si>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</si>
  <si>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</si>
  <si>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</si>
  <si>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</si>
  <si>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</si>
  <si>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</si>
  <si>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</si>
  <si>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</si>
  <si>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</si>
  <si>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</si>
  <si>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</si>
  <si>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</si>
  <si>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</si>
  <si>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</si>
  <si>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</si>
  <si>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</si>
  <si>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</si>
  <si>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</si>
  <si>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</si>
  <si>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</si>
  <si>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</si>
  <si>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</si>
  <si>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</si>
  <si>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</si>
  <si>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</si>
  <si>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</si>
  <si>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</si>
  <si>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</si>
  <si>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</si>
  <si>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</si>
  <si>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</si>
  <si>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</si>
  <si>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</si>
  <si>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</si>
  <si>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</si>
  <si>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</si>
  <si>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</si>
  <si>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</si>
  <si>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</si>
  <si>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</si>
  <si>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</si>
  <si>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</si>
  <si>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</si>
  <si>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</si>
  <si>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</si>
  <si>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</si>
  <si>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</si>
  <si>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</si>
  <si>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</si>
  <si>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</si>
  <si>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</si>
  <si>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</si>
  <si>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</si>
  <si>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</si>
  <si>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</si>
  <si>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</si>
  <si>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</si>
  <si>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</si>
  <si>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</si>
  <si>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</si>
  <si>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</si>
  <si>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</si>
  <si>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</si>
  <si>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</si>
  <si>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</si>
  <si>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</si>
  <si>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</si>
  <si>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</si>
  <si>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</si>
  <si>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</si>
  <si>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</si>
  <si>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</si>
  <si>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</si>
  <si>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</si>
  <si>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</si>
  <si>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</si>
  <si>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</si>
  <si>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</si>
  <si>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</si>
  <si>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</si>
  <si>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</si>
  <si>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</si>
  <si>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</si>
  <si>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</si>
  <si>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</si>
  <si>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</si>
  <si>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</si>
  <si>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</si>
  <si>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</si>
  <si>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</si>
  <si>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</si>
  <si>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</si>
  <si>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</si>
  <si>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</si>
  <si>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</si>
  <si>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</si>
  <si>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</si>
  <si>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</si>
  <si>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</si>
  <si>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</si>
  <si>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</si>
  <si>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</si>
  <si>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</si>
  <si>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</si>
  <si>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</si>
  <si>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</si>
  <si>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</si>
  <si>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</si>
  <si>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</si>
  <si>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</si>
  <si>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</si>
  <si>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</si>
  <si>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</si>
  <si>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</si>
  <si>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No of Happy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</si>
  <si>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</si>
  <si>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</si>
  <si>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</si>
  <si>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</si>
  <si>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</si>
  <si>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</si>
  <si>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</si>
  <si>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</si>
  <si>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</si>
  <si>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</si>
  <si>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</si>
  <si>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</si>
  <si>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</si>
  <si>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</si>
  <si>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</si>
  <si>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</si>
  <si>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</si>
  <si>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</si>
  <si>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</si>
  <si>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</si>
  <si>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</si>
  <si>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</si>
  <si>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Rep</t>
  </si>
  <si>
    <t>Calls</t>
  </si>
  <si>
    <t>Amount</t>
  </si>
  <si>
    <t>Sel.calls</t>
  </si>
  <si>
    <t>Sell.amount</t>
  </si>
  <si>
    <t>Column Labels</t>
  </si>
  <si>
    <t>% of calls</t>
  </si>
  <si>
    <t>Call rank</t>
  </si>
  <si>
    <t>Amount Rank</t>
  </si>
  <si>
    <t>CALL CENTER REPORT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</si>
</sst>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0"/>
    <numFmt numFmtId="166" formatCode="0.0"/>
    <numFmt numFmtId="167" formatCode="\$#,###.0,&quot;k&quot;"/>
  </numFmts>
  <fonts count="7"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b/>
      <sz val="14"/>
      <color theme="3"/>
      <name val="Calibri"/>
      <family val="2"/>
      <scheme val="minor"/>
    </font>
    <font>
      <u/>
      <sz val="11"/>
      <color theme="1"/>
      <name val="Calibri"/>
      <family val="2"/>
      <scheme val="minor"/>
    </font>
    <font>
      <b/>
      <sz val="22"/>
      <color theme="3"/>
      <name val="Gentium Book Basic"/>
    </font>
  </fonts>
  <fills count="5">
    <fill>
      <patternFill patternType="none"/>
    </fill>
    <fill>
      <patternFill patternType="gray125"/>
    </fill>
    <fill>
      <patternFill patternType="solid">
        <fgColor theme="7"/>
        <bgColor indexed="64"/>
      </patternFill>
    </fill>
    <fill>
      <patternFill patternType="solid">
        <fgColor rgb="FFEDD7EC"/>
        <bgColor indexed="64"/>
      </patternFill>
    </fill>
    <fill>
      <patternFill patternType="solid">
        <fgColor theme="4" tint="0.79998168889431442"/>
        <bgColor theme="4" tint="0.79998168889431442"/>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1">
    <xf numFmtId="0" fontId="0" fillId="0" borderId="0"/>
  </cellStyleXfs>
  <cellXfs count="3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1" fontId="0" fillId="0" borderId="0" xfId="0" applyNumberFormat="1"/>
    <xf numFmtId="165" fontId="0" fillId="0" borderId="0" xfId="0" applyNumberFormat="1"/>
    <xf numFmtId="166" fontId="0" fillId="0" borderId="0" xfId="0" applyNumberFormat="1"/>
    <xf numFmtId="0" fontId="0" fillId="0" borderId="0" xfId="0" pivotButton="1"/>
    <xf numFmtId="0" fontId="0" fillId="3" borderId="0" xfId="0" applyFill="1"/>
    <xf numFmtId="0" fontId="0" fillId="0" borderId="0" xfId="0" applyAlignment="1">
      <alignment horizontal="left"/>
    </xf>
    <xf numFmtId="167" fontId="0" fillId="0" borderId="0" xfId="0" applyNumberFormat="1"/>
    <xf numFmtId="0" fontId="1" fillId="4" borderId="10" xfId="0" applyFont="1" applyFill="1" applyBorder="1"/>
    <xf numFmtId="0" fontId="0" fillId="0" borderId="0" xfId="0" applyAlignment="1">
      <alignment horizontal="left" indent="1"/>
    </xf>
    <xf numFmtId="0" fontId="1" fillId="0" borderId="10" xfId="0" applyFont="1" applyBorder="1"/>
    <xf numFmtId="0" fontId="1" fillId="0" borderId="10" xfId="0" applyFont="1" applyBorder="1" applyAlignment="1">
      <alignment horizontal="center"/>
    </xf>
    <xf numFmtId="0" fontId="0" fillId="0" borderId="0" xfId="0" applyAlignment="1">
      <alignment horizontal="center"/>
    </xf>
    <xf numFmtId="165" fontId="0" fillId="0" borderId="0" xfId="0" applyNumberFormat="1" applyAlignment="1">
      <alignment horizontal="center"/>
    </xf>
    <xf numFmtId="10" fontId="0" fillId="0" borderId="0" xfId="0" applyNumberFormat="1"/>
    <xf numFmtId="0" fontId="4" fillId="3" borderId="0" xfId="0" applyFont="1" applyFill="1"/>
    <xf numFmtId="0" fontId="6" fillId="3" borderId="0" xfId="0" applyFont="1" applyFill="1" applyAlignment="1">
      <alignment horizontal="center"/>
    </xf>
    <xf numFmtId="0" fontId="5" fillId="3" borderId="0" xfId="0" applyFont="1" applyFill="1" applyAlignment="1">
      <alignment horizontal="center"/>
    </xf>
    <xf numFmtId="0" fontId="0" fillId="0" borderId="0" xfId="0" applyNumberFormat="1"/>
  </cellXfs>
  <cellStyles count="1">
    <cellStyle name="Normal" xfId="0" builtinId="0"/>
  </cellStyles>
  <dxfs count="18">
    <dxf>
      <fill>
        <patternFill>
          <bgColor theme="3" tint="0.59996337778862885"/>
        </patternFill>
      </fill>
      <border>
        <left style="thin">
          <color auto="1"/>
        </left>
        <right style="thin">
          <color auto="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7"/>
    </tableStyle>
    <tableStyle name="SlicerStyleLight2 2" pivot="0" table="0" count="10" xr9:uid="{A57CEDF9-0F3C-4CFA-8794-21B608141D7A}">
      <tableStyleElement type="wholeTable" dxfId="16"/>
      <tableStyleElement type="headerRow" dxfId="15"/>
    </tableStyle>
  </tableStyles>
  <colors>
    <mruColors>
      <color rgb="FFEEEEF6"/>
      <color rgb="FFEDD7E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3"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2" tint="-9.9948118533890809E-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styles" Target="style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1" i="0" u="none" strike="noStrike" kern="1200" spc="0" baseline="0">
                <a:solidFill>
                  <a:schemeClr val="accent1">
                    <a:lumMod val="75000"/>
                  </a:schemeClr>
                </a:solidFill>
                <a:latin typeface="+mn-lt"/>
                <a:ea typeface="+mn-ea"/>
                <a:cs typeface="+mn-cs"/>
              </a:defRPr>
            </a:pPr>
            <a:r>
              <a:rPr lang="en-IN" sz="1400" b="1" i="0" u="none" strike="noStrike" kern="1200" spc="0" baseline="0">
                <a:solidFill>
                  <a:schemeClr val="accent1">
                    <a:lumMod val="75000"/>
                  </a:schemeClr>
                </a:solidFill>
                <a:latin typeface="+mn-lt"/>
                <a:ea typeface="+mn-ea"/>
                <a:cs typeface="+mn-cs"/>
              </a:rPr>
              <a:t>Amount</a:t>
            </a:r>
          </a:p>
        </c:rich>
      </c:tx>
      <c:layout>
        <c:manualLayout>
          <c:xMode val="edge"/>
          <c:yMode val="edge"/>
          <c:x val="0.12692224947291425"/>
          <c:y val="3.798597184597885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accent1">
                  <a:lumMod val="75000"/>
                </a:schemeClr>
              </a:solidFill>
              <a:latin typeface="+mn-lt"/>
              <a:ea typeface="+mn-ea"/>
              <a:cs typeface="+mn-cs"/>
            </a:defRPr>
          </a:pPr>
          <a:endParaRPr lang="en-US"/>
        </a:p>
      </c:txPr>
    </c:title>
    <c:autoTitleDeleted val="0"/>
    <c:plotArea>
      <c:layout>
        <c:manualLayout>
          <c:layoutTarget val="inner"/>
          <c:xMode val="edge"/>
          <c:yMode val="edge"/>
          <c:x val="8.2196714280916322E-2"/>
          <c:y val="0.18486174207257081"/>
          <c:w val="0.80468384074941457"/>
          <c:h val="0.73396495080972024"/>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sheet'!$L$18:$L$22</c:f>
              <c:strCache>
                <c:ptCount val="5"/>
                <c:pt idx="0">
                  <c:v>R01</c:v>
                </c:pt>
                <c:pt idx="1">
                  <c:v>R02</c:v>
                </c:pt>
                <c:pt idx="2">
                  <c:v>R03</c:v>
                </c:pt>
                <c:pt idx="3">
                  <c:v>R04</c:v>
                </c:pt>
                <c:pt idx="4">
                  <c:v>R05</c:v>
                </c:pt>
              </c:strCache>
            </c:strRef>
          </c:cat>
          <c:val>
            <c:numRef>
              <c:f>'Pivot sheet'!$N$18:$N$22</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7A14-46FC-9FD6-DB02B71075AF}"/>
            </c:ext>
          </c:extLst>
        </c:ser>
        <c:ser>
          <c:idx val="1"/>
          <c:order val="1"/>
          <c:tx>
            <c:strRef>
              <c:f>'Pivot sheet'!$P$17</c:f>
              <c:strCache>
                <c:ptCount val="1"/>
                <c:pt idx="0">
                  <c:v>Sell.amount</c:v>
                </c:pt>
              </c:strCache>
            </c:strRef>
          </c:tx>
          <c:spPr>
            <a:gradFill>
              <a:gsLst>
                <a:gs pos="0">
                  <a:srgbClr val="00B050"/>
                </a:gs>
                <a:gs pos="100000">
                  <a:schemeClr val="tx2">
                    <a:lumMod val="20000"/>
                    <a:lumOff val="80000"/>
                  </a:schemeClr>
                </a:gs>
              </a:gsLst>
              <a:lin ang="5400000" scaled="1"/>
            </a:gradFill>
            <a:ln>
              <a:noFill/>
            </a:ln>
            <a:effectLst/>
          </c:spPr>
          <c:invertIfNegative val="0"/>
          <c:val>
            <c:numRef>
              <c:f>'Pivot sheet'!$P$18:$P$22</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7A14-46FC-9FD6-DB02B71075AF}"/>
            </c:ext>
          </c:extLst>
        </c:ser>
        <c:dLbls>
          <c:showLegendKey val="0"/>
          <c:showVal val="0"/>
          <c:showCatName val="0"/>
          <c:showSerName val="0"/>
          <c:showPercent val="0"/>
          <c:showBubbleSize val="0"/>
        </c:dLbls>
        <c:gapWidth val="25"/>
        <c:overlap val="100"/>
        <c:axId val="971678527"/>
        <c:axId val="971686687"/>
      </c:barChart>
      <c:catAx>
        <c:axId val="971678527"/>
        <c:scaling>
          <c:orientation val="maxMin"/>
        </c:scaling>
        <c:delete val="1"/>
        <c:axPos val="l"/>
        <c:numFmt formatCode="General" sourceLinked="1"/>
        <c:majorTickMark val="out"/>
        <c:minorTickMark val="none"/>
        <c:tickLblPos val="nextTo"/>
        <c:crossAx val="971686687"/>
        <c:crosses val="autoZero"/>
        <c:auto val="1"/>
        <c:lblAlgn val="ctr"/>
        <c:lblOffset val="100"/>
        <c:noMultiLvlLbl val="0"/>
      </c:catAx>
      <c:valAx>
        <c:axId val="971686687"/>
        <c:scaling>
          <c:orientation val="minMax"/>
        </c:scaling>
        <c:delete val="1"/>
        <c:axPos val="t"/>
        <c:numFmt formatCode="\$#,###.0,&quot;k&quot;" sourceLinked="1"/>
        <c:majorTickMark val="out"/>
        <c:minorTickMark val="none"/>
        <c:tickLblPos val="high"/>
        <c:crossAx val="97167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[Call_centre_Dashboard.xlsx]Pivot sheet!PivotTable4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27641450318978"/>
          <c:y val="0.10908285158020008"/>
          <c:w val="0.68558612038547873"/>
          <c:h val="0.75434403735509947"/>
        </c:manualLayout>
      </c:layout>
      <c:barChart>
        <c:barDir val="bar"/>
        <c:grouping val="stacked"/>
        <c:varyColors val="0"/>
        <c:ser>
          <c:idx val="0"/>
          <c:order val="0"/>
          <c:tx>
            <c:strRef>
              <c:f>'Pivot sheet'!$F$17</c:f>
              <c:strCache>
                <c:ptCount val="1"/>
                <c:pt idx="0">
                  <c:v>Total</c:v>
                </c:pt>
              </c:strCache>
            </c:strRef>
          </c:tx>
          <c:spPr>
            <a:solidFill>
              <a:schemeClr val="accent1"/>
            </a:solidFill>
            <a:ln w="0">
              <a:solidFill>
                <a:schemeClr val="lt1">
                  <a:shade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sheet'!$E$18:$E$25</c:f>
              <c:strCache>
                <c:ptCount val="7"/>
                <c:pt idx="0">
                  <c:v>Sunday</c:v>
                </c:pt>
                <c:pt idx="1">
                  <c:v>Monday</c:v>
                </c:pt>
                <c:pt idx="2">
                  <c:v>Tuesday</c:v>
                </c:pt>
                <c:pt idx="3">
                  <c:v>Wednesday</c:v>
                </c:pt>
                <c:pt idx="4">
                  <c:v>Thursday</c:v>
                </c:pt>
                <c:pt idx="5">
                  <c:v>Friday</c:v>
                </c:pt>
                <c:pt idx="6">
                  <c:v>Saturday</c:v>
                </c:pt>
              </c:strCache>
            </c:strRef>
          </c:cat>
          <c:val>
            <c:numRef>
              <c:f>'Pivot sheet'!$F$18:$F$25</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D077-4F6A-8B13-88B6AE513715}"/>
            </c:ext>
          </c:extLst>
        </c:ser>
        <c:dLbls>
          <c:showLegendKey val="0"/>
          <c:showVal val="0"/>
          <c:showCatName val="0"/>
          <c:showSerName val="0"/>
          <c:showPercent val="0"/>
          <c:showBubbleSize val="0"/>
        </c:dLbls>
        <c:gapWidth val="29"/>
        <c:overlap val="100"/>
        <c:axId val="2035266335"/>
        <c:axId val="2035266815"/>
      </c:barChart>
      <c:catAx>
        <c:axId val="203526633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266815"/>
        <c:crosses val="autoZero"/>
        <c:auto val="1"/>
        <c:lblAlgn val="ctr"/>
        <c:lblOffset val="100"/>
        <c:noMultiLvlLbl val="0"/>
      </c:catAx>
      <c:valAx>
        <c:axId val="2035266815"/>
        <c:scaling>
          <c:orientation val="minMax"/>
        </c:scaling>
        <c:delete val="1"/>
        <c:axPos val="t"/>
        <c:numFmt formatCode="0" sourceLinked="1"/>
        <c:majorTickMark val="out"/>
        <c:minorTickMark val="none"/>
        <c:tickLblPos val="nextTo"/>
        <c:crossAx val="2035266335"/>
        <c:crosses val="autoZero"/>
        <c:crossBetween val="between"/>
      </c:valAx>
      <c:spPr>
        <a:noFill/>
        <a:ln w="3175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[Call_centre_Dashboard.xlsx]Pivot sheet!PivotTable3</c:name>
    <c:fmtId val="7"/>
  </c:pivotSource>
  <c:chart>
    <c:title>
      <c:tx>
        <c:rich>
          <a:bodyPr rot="0" spcFirstLastPara="1" vertOverflow="ellipsis" vert="horz" wrap="square" anchor="ctr" anchorCtr="1"/>
          <a:lstStyle/>
          <a:p>
            <a:pPr algn="ctr" rtl="0">
              <a:defRPr lang="en-IN" sz="1400" b="1" i="0" u="none" strike="noStrike" kern="1200" spc="0" baseline="0">
                <a:solidFill>
                  <a:schemeClr val="accent1">
                    <a:lumMod val="75000"/>
                  </a:schemeClr>
                </a:solidFill>
                <a:latin typeface="+mn-lt"/>
                <a:ea typeface="+mn-ea"/>
                <a:cs typeface="+mn-cs"/>
              </a:defRPr>
            </a:pPr>
            <a:r>
              <a:rPr lang="en-IN" sz="1400" b="1" i="0" u="none" strike="noStrike" kern="1200" spc="0" baseline="0">
                <a:solidFill>
                  <a:schemeClr val="accent1">
                    <a:lumMod val="75000"/>
                  </a:schemeClr>
                </a:solidFill>
                <a:latin typeface="+mn-lt"/>
                <a:ea typeface="+mn-ea"/>
                <a:cs typeface="+mn-cs"/>
              </a:rPr>
              <a:t>Call Trend</a:t>
            </a:r>
          </a:p>
        </c:rich>
      </c:tx>
      <c:layout>
        <c:manualLayout>
          <c:xMode val="edge"/>
          <c:yMode val="edge"/>
          <c:x val="6.7829559582564161E-2"/>
          <c:y val="3.3050047214353166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100000">
                <a:schemeClr val="accent1">
                  <a:alpha val="30000"/>
                  <a:lumMod val="91000"/>
                  <a:lumOff val="9000"/>
                </a:schemeClr>
              </a:gs>
            </a:gsLst>
            <a:lin ang="5400000" scaled="1"/>
            <a:tileRect/>
          </a:gradFill>
          <a:ln w="15875">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44450" cap="rnd">
            <a:solidFill>
              <a:schemeClr val="tx2"/>
            </a:solidFill>
            <a:round/>
          </a:ln>
          <a:effectLst/>
        </c:spPr>
        <c:marker>
          <c:symbol val="square"/>
          <c:size val="5"/>
          <c:spPr>
            <a:solidFill>
              <a:schemeClr val="bg1">
                <a:alpha val="94000"/>
              </a:schemeClr>
            </a:solidFill>
            <a:ln w="3175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sheet'!$C$17</c:f>
              <c:strCache>
                <c:ptCount val="1"/>
                <c:pt idx="0">
                  <c:v>Call count2</c:v>
                </c:pt>
              </c:strCache>
            </c:strRef>
          </c:tx>
          <c:spPr>
            <a:gradFill flip="none" rotWithShape="1">
              <a:gsLst>
                <a:gs pos="0">
                  <a:schemeClr val="accent1"/>
                </a:gs>
                <a:gs pos="100000">
                  <a:schemeClr val="accent1">
                    <a:alpha val="30000"/>
                    <a:lumMod val="91000"/>
                    <a:lumOff val="9000"/>
                  </a:schemeClr>
                </a:gs>
              </a:gsLst>
              <a:lin ang="5400000" scaled="1"/>
              <a:tileRect/>
            </a:gradFill>
            <a:ln w="15875">
              <a:solidFill>
                <a:schemeClr val="tx2"/>
              </a:solidFill>
            </a:ln>
            <a:effectLst/>
          </c:spPr>
          <c:cat>
            <c:strRef>
              <c:f>'Pivot sheet'!$A$18:$A$30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sheet'!$C$18:$C$30</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6067-4B3F-8814-9B6022D9EA2B}"/>
            </c:ext>
          </c:extLst>
        </c:ser>
        <c:dLbls>
          <c:showLegendKey val="0"/>
          <c:showVal val="0"/>
          <c:showCatName val="0"/>
          <c:showSerName val="0"/>
          <c:showPercent val="0"/>
          <c:showBubbleSize val="0"/>
        </c:dLbls>
        <c:axId val="762538063"/>
        <c:axId val="762537103"/>
      </c:areaChart>
      <c:lineChart>
        <c:grouping val="standard"/>
        <c:varyColors val="0"/>
        <c:ser>
          <c:idx val="0"/>
          <c:order val="0"/>
          <c:tx>
            <c:strRef>
              <c:f>'Pivot sheet'!$B$17</c:f>
              <c:strCache>
                <c:ptCount val="1"/>
                <c:pt idx="0">
                  <c:v>Call count</c:v>
                </c:pt>
              </c:strCache>
            </c:strRef>
          </c:tx>
          <c:spPr>
            <a:ln w="44450" cap="rnd">
              <a:solidFill>
                <a:schemeClr val="tx2"/>
              </a:solidFill>
              <a:round/>
            </a:ln>
            <a:effectLst/>
          </c:spPr>
          <c:marker>
            <c:symbol val="square"/>
            <c:size val="5"/>
            <c:spPr>
              <a:solidFill>
                <a:schemeClr val="bg1">
                  <a:alpha val="94000"/>
                </a:schemeClr>
              </a:solidFill>
              <a:ln w="31750">
                <a:solidFill>
                  <a:schemeClr val="tx1"/>
                </a:solidFill>
              </a:ln>
              <a:effectLst/>
            </c:spPr>
          </c:marker>
          <c:cat>
            <c:strRef>
              <c:f>'Pivot sheet'!$A$18:$A$30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sheet'!$B$18:$B$30</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6067-4B3F-8814-9B6022D9EA2B}"/>
            </c:ext>
          </c:extLst>
        </c:ser>
        <c:dLbls>
          <c:showLegendKey val="0"/>
          <c:showVal val="0"/>
          <c:showCatName val="0"/>
          <c:showSerName val="0"/>
          <c:showPercent val="0"/>
          <c:showBubbleSize val="0"/>
        </c:dLbls>
        <c:marker val="1"/>
        <c:smooth val="0"/>
        <c:axId val="762538063"/>
        <c:axId val="762537103"/>
      </c:lineChart>
      <c:catAx>
        <c:axId val="76253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537103"/>
        <c:crosses val="autoZero"/>
        <c:auto val="1"/>
        <c:lblAlgn val="ctr"/>
        <c:lblOffset val="100"/>
        <c:noMultiLvlLbl val="0"/>
      </c:catAx>
      <c:valAx>
        <c:axId val="76253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53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r>
              <a:rPr lang="en-IN" sz="1400" b="1">
                <a:solidFill>
                  <a:schemeClr val="accent1">
                    <a:lumMod val="75000"/>
                  </a:schemeClr>
                </a:solidFill>
                <a:latin typeface="+mn-lt"/>
              </a:rPr>
              <a:t>Calls</a:t>
            </a:r>
          </a:p>
        </c:rich>
      </c:tx>
      <c:layout>
        <c:manualLayout>
          <c:xMode val="edge"/>
          <c:yMode val="edge"/>
          <c:x val="0.11148849959754061"/>
          <c:y val="3.24712680413689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endParaRPr lang="en-US"/>
        </a:p>
      </c:txPr>
    </c:title>
    <c:autoTitleDeleted val="0"/>
    <c:plotArea>
      <c:layout>
        <c:manualLayout>
          <c:layoutTarget val="inner"/>
          <c:xMode val="edge"/>
          <c:yMode val="edge"/>
          <c:x val="9.7306141360256102E-2"/>
          <c:y val="0.19232962172251128"/>
          <c:w val="0.87029396325459318"/>
          <c:h val="0.72088764946048411"/>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sheet'!$L$18:$L$22</c:f>
              <c:strCache>
                <c:ptCount val="5"/>
                <c:pt idx="0">
                  <c:v>R01</c:v>
                </c:pt>
                <c:pt idx="1">
                  <c:v>R02</c:v>
                </c:pt>
                <c:pt idx="2">
                  <c:v>R03</c:v>
                </c:pt>
                <c:pt idx="3">
                  <c:v>R04</c:v>
                </c:pt>
                <c:pt idx="4">
                  <c:v>R05</c:v>
                </c:pt>
              </c:strCache>
            </c:strRef>
          </c:cat>
          <c:val>
            <c:numRef>
              <c:f>'Pivot sheet'!$M$18:$M$22</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CD4C-42E0-AA8C-E1EDD6A2DC46}"/>
            </c:ext>
          </c:extLst>
        </c:ser>
        <c:ser>
          <c:idx val="1"/>
          <c:order val="1"/>
          <c:tx>
            <c:strRef>
              <c:f>'Pivot sheet'!$O$17</c:f>
              <c:strCache>
                <c:ptCount val="1"/>
                <c:pt idx="0">
                  <c:v>Sel.calls</c:v>
                </c:pt>
              </c:strCache>
            </c:strRef>
          </c:tx>
          <c:spPr>
            <a:gradFill>
              <a:gsLst>
                <a:gs pos="0">
                  <a:srgbClr val="FFC000"/>
                </a:gs>
                <a:gs pos="100000">
                  <a:schemeClr val="tx2">
                    <a:lumMod val="20000"/>
                    <a:lumOff val="80000"/>
                  </a:schemeClr>
                </a:gs>
              </a:gsLst>
              <a:lin ang="5400000" scaled="1"/>
            </a:gradFill>
            <a:ln>
              <a:noFill/>
            </a:ln>
            <a:effectLst/>
          </c:spPr>
          <c:invertIfNegative val="0"/>
          <c:val>
            <c:numRef>
              <c:f>'Pivot sheet'!$O$18:$O$22</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CD4C-42E0-AA8C-E1EDD6A2DC46}"/>
            </c:ext>
          </c:extLst>
        </c:ser>
        <c:dLbls>
          <c:showLegendKey val="0"/>
          <c:showVal val="0"/>
          <c:showCatName val="0"/>
          <c:showSerName val="0"/>
          <c:showPercent val="0"/>
          <c:showBubbleSize val="0"/>
        </c:dLbls>
        <c:gapWidth val="25"/>
        <c:overlap val="100"/>
        <c:axId val="971678527"/>
        <c:axId val="971686687"/>
      </c:barChart>
      <c:catAx>
        <c:axId val="9716785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86687"/>
        <c:crosses val="autoZero"/>
        <c:auto val="1"/>
        <c:lblAlgn val="ctr"/>
        <c:lblOffset val="100"/>
        <c:noMultiLvlLbl val="0"/>
      </c:catAx>
      <c:valAx>
        <c:axId val="971686687"/>
        <c:scaling>
          <c:orientation val="minMax"/>
          <c:min val="0"/>
        </c:scaling>
        <c:delete val="1"/>
        <c:axPos val="t"/>
        <c:numFmt formatCode="0" sourceLinked="1"/>
        <c:majorTickMark val="none"/>
        <c:minorTickMark val="none"/>
        <c:tickLblPos val="nextTo"/>
        <c:crossAx val="97167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[Call_centre_Dashboard.xlsx]Pivot sheet!PivotTable5</c:name>
    <c:fmtId val="33"/>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75000"/>
                  </a:schemeClr>
                </a:solidFill>
                <a:latin typeface="+mn-lt"/>
                <a:ea typeface="+mn-ea"/>
                <a:cs typeface="+mn-cs"/>
              </a:defRPr>
            </a:pPr>
            <a:r>
              <a:rPr lang="en-US" sz="1400" b="1" i="0" u="none" strike="noStrike" kern="1200" spc="0" baseline="0">
                <a:solidFill>
                  <a:schemeClr val="accent1">
                    <a:lumMod val="75000"/>
                  </a:schemeClr>
                </a:solidFill>
                <a:latin typeface="+mn-lt"/>
                <a:ea typeface="+mn-ea"/>
                <a:cs typeface="+mn-cs"/>
              </a:rPr>
              <a:t>Rating</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sheet'!$H$32</c:f>
              <c:strCache>
                <c:ptCount val="1"/>
                <c:pt idx="0">
                  <c:v>Total</c:v>
                </c:pt>
              </c:strCache>
            </c:strRef>
          </c:tx>
          <c:spPr>
            <a:solidFill>
              <a:schemeClr val="tx2">
                <a:lumMod val="60000"/>
                <a:lumOff val="40000"/>
              </a:schemeClr>
            </a:solidFill>
            <a:ln>
              <a:noFill/>
            </a:ln>
            <a:effectLst/>
          </c:spPr>
          <c:invertIfNegative val="0"/>
          <c:cat>
            <c:strRef>
              <c:f>'Pivot sheet'!$G$33:$G$39</c:f>
              <c:strCache>
                <c:ptCount val="6"/>
                <c:pt idx="0">
                  <c:v>0</c:v>
                </c:pt>
                <c:pt idx="1">
                  <c:v>1</c:v>
                </c:pt>
                <c:pt idx="2">
                  <c:v>2</c:v>
                </c:pt>
                <c:pt idx="3">
                  <c:v>3</c:v>
                </c:pt>
                <c:pt idx="4">
                  <c:v>4</c:v>
                </c:pt>
                <c:pt idx="5">
                  <c:v>5</c:v>
                </c:pt>
              </c:strCache>
            </c:strRef>
          </c:cat>
          <c:val>
            <c:numRef>
              <c:f>'Pivot sheet'!$H$33:$H$39</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6C99-4B23-A1F2-9C160B721F50}"/>
            </c:ext>
          </c:extLst>
        </c:ser>
        <c:dLbls>
          <c:showLegendKey val="0"/>
          <c:showVal val="0"/>
          <c:showCatName val="0"/>
          <c:showSerName val="0"/>
          <c:showPercent val="0"/>
          <c:showBubbleSize val="0"/>
        </c:dLbls>
        <c:gapWidth val="25"/>
        <c:axId val="1563592271"/>
        <c:axId val="1563607631"/>
      </c:barChart>
      <c:catAx>
        <c:axId val="156359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3607631"/>
        <c:crosses val="autoZero"/>
        <c:auto val="1"/>
        <c:lblAlgn val="ctr"/>
        <c:lblOffset val="100"/>
        <c:noMultiLvlLbl val="0"/>
      </c:catAx>
      <c:valAx>
        <c:axId val="15636076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359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[Call_centre_Dashboard.xlsx]Pivot sheet!PivotTable6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solidFill>
              </a:rPr>
              <a:t>Female</a:t>
            </a:r>
            <a:r>
              <a:rPr lang="en-IN" b="1" baseline="0"/>
              <a:t> vs</a:t>
            </a:r>
            <a:r>
              <a:rPr lang="en-IN" b="1" baseline="0">
                <a:solidFill>
                  <a:schemeClr val="accent2"/>
                </a:solidFill>
              </a:rPr>
              <a:t> Male </a:t>
            </a:r>
            <a:r>
              <a:rPr lang="en-IN" b="1" baseline="0"/>
              <a:t>Callers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sheet'!$B$35:$B$36</c:f>
              <c:strCache>
                <c:ptCount val="1"/>
                <c:pt idx="0">
                  <c:v>Female</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sheet'!$A$37:$A$40</c:f>
              <c:strCache>
                <c:ptCount val="3"/>
                <c:pt idx="0">
                  <c:v>Cincinnati</c:v>
                </c:pt>
                <c:pt idx="1">
                  <c:v>Cleveland</c:v>
                </c:pt>
                <c:pt idx="2">
                  <c:v>Columbus</c:v>
                </c:pt>
              </c:strCache>
            </c:strRef>
          </c:cat>
          <c:val>
            <c:numRef>
              <c:f>'Pivot sheet'!$B$37:$B$40</c:f>
              <c:numCache>
                <c:formatCode>0</c:formatCode>
                <c:ptCount val="3"/>
                <c:pt idx="0">
                  <c:v>144</c:v>
                </c:pt>
                <c:pt idx="1">
                  <c:v>326</c:v>
                </c:pt>
                <c:pt idx="2">
                  <c:v>129</c:v>
                </c:pt>
              </c:numCache>
            </c:numRef>
          </c:val>
          <c:extLst>
            <c:ext xmlns:c16="http://schemas.microsoft.com/office/drawing/2014/chart" uri="{C3380CC4-5D6E-409C-BE32-E72D297353CC}">
              <c16:uniqueId val="{00000000-2486-4696-96CB-7291536153D2}"/>
            </c:ext>
          </c:extLst>
        </c:ser>
        <c:ser>
          <c:idx val="1"/>
          <c:order val="1"/>
          <c:tx>
            <c:strRef>
              <c:f>'Pivot sheet'!$C$35:$C$36</c:f>
              <c:strCache>
                <c:ptCount val="1"/>
                <c:pt idx="0">
                  <c:v>Male</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sheet'!$A$37:$A$40</c:f>
              <c:strCache>
                <c:ptCount val="3"/>
                <c:pt idx="0">
                  <c:v>Cincinnati</c:v>
                </c:pt>
                <c:pt idx="1">
                  <c:v>Cleveland</c:v>
                </c:pt>
                <c:pt idx="2">
                  <c:v>Columbus</c:v>
                </c:pt>
              </c:strCache>
            </c:strRef>
          </c:cat>
          <c:val>
            <c:numRef>
              <c:f>'Pivot sheet'!$C$37:$C$40</c:f>
              <c:numCache>
                <c:formatCode>0</c:formatCode>
                <c:ptCount val="3"/>
                <c:pt idx="0">
                  <c:v>132</c:v>
                </c:pt>
                <c:pt idx="1">
                  <c:v>63</c:v>
                </c:pt>
                <c:pt idx="2">
                  <c:v>206</c:v>
                </c:pt>
              </c:numCache>
            </c:numRef>
          </c:val>
          <c:extLst>
            <c:ext xmlns:c16="http://schemas.microsoft.com/office/drawing/2014/chart" uri="{C3380CC4-5D6E-409C-BE32-E72D297353CC}">
              <c16:uniqueId val="{00000001-2486-4696-96CB-7291536153D2}"/>
            </c:ext>
          </c:extLst>
        </c:ser>
        <c:dLbls>
          <c:dLblPos val="ctr"/>
          <c:showLegendKey val="0"/>
          <c:showVal val="1"/>
          <c:showCatName val="0"/>
          <c:showSerName val="0"/>
          <c:showPercent val="0"/>
          <c:showBubbleSize val="0"/>
        </c:dLbls>
        <c:gapWidth val="150"/>
        <c:overlap val="100"/>
        <c:axId val="971678527"/>
        <c:axId val="971685247"/>
      </c:barChart>
      <c:catAx>
        <c:axId val="971678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1685247"/>
        <c:crosses val="autoZero"/>
        <c:auto val="1"/>
        <c:lblAlgn val="ctr"/>
        <c:lblOffset val="100"/>
        <c:noMultiLvlLbl val="0"/>
      </c:catAx>
      <c:valAx>
        <c:axId val="971685247"/>
        <c:scaling>
          <c:orientation val="minMax"/>
        </c:scaling>
        <c:delete val="1"/>
        <c:axPos val="l"/>
        <c:numFmt formatCode="0%" sourceLinked="1"/>
        <c:majorTickMark val="out"/>
        <c:minorTickMark val="none"/>
        <c:tickLblPos val="nextTo"/>
        <c:crossAx val="97167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3.xml"/><Relationship Id="rId18" Type="http://schemas.openxmlformats.org/officeDocument/2006/relationships/image" Target="../media/image12.sv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image" Target="../media/image11.png"/><Relationship Id="rId2" Type="http://schemas.openxmlformats.org/officeDocument/2006/relationships/chart" Target="../charts/chart2.xml"/><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chart" Target="../charts/chart5.xml"/><Relationship Id="rId10" Type="http://schemas.openxmlformats.org/officeDocument/2006/relationships/image" Target="../media/image8.svg"/><Relationship Id="rId4" Type="http://schemas.openxmlformats.org/officeDocument/2006/relationships/image" Target="../media/image2.svg"/><Relationship Id="rId9" Type="http://schemas.openxmlformats.org/officeDocument/2006/relationships/image" Target="../media/image7.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18" Type="http://schemas.openxmlformats.org/officeDocument/2006/relationships/hyperlink" Target="https://pixabay.com/en/guy-boy-smart-man-people-male-3237859/" TargetMode="External"/><Relationship Id="rId3" Type="http://schemas.openxmlformats.org/officeDocument/2006/relationships/image" Target="../media/image15.png"/><Relationship Id="rId21" Type="http://schemas.openxmlformats.org/officeDocument/2006/relationships/image" Target="../media/image29.jpe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7.png"/><Relationship Id="rId2" Type="http://schemas.openxmlformats.org/officeDocument/2006/relationships/image" Target="../media/image14.svg"/><Relationship Id="rId16" Type="http://schemas.openxmlformats.org/officeDocument/2006/relationships/hyperlink" Target="https://pxhere.com/en/photo/1415289" TargetMode="External"/><Relationship Id="rId20" Type="http://schemas.openxmlformats.org/officeDocument/2006/relationships/hyperlink" Target="https://www.healthista.com/women-who-get-what-they-want/" TargetMode="External"/><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6.jpeg"/><Relationship Id="rId10" Type="http://schemas.openxmlformats.org/officeDocument/2006/relationships/image" Target="../media/image22.svg"/><Relationship Id="rId19" Type="http://schemas.openxmlformats.org/officeDocument/2006/relationships/image" Target="../media/image28.jpe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hyperlink" Target="https://pxhere.com/en/photo/182659" TargetMode="External"/><Relationship Id="rId22" Type="http://schemas.openxmlformats.org/officeDocument/2006/relationships/hyperlink" Target="https://openart.ai/themes" TargetMode="External"/></Relationships>
</file>

<file path=xl/drawings/drawing1.xml><?xml version="1.0" encoding="utf-8"?>
<xdr:wsDr xmlns:xdr="http://schemas.openxmlformats.org/drawingml/2006/spreadsheetDrawing" xmlns:a="http://schemas.openxmlformats.org/drawingml/2006/main">
  <xdr:twoCellAnchor editAs="oneCell">
    <xdr:from>
      <xdr:col>13</xdr:col>
      <xdr:colOff>306867</xdr:colOff>
      <xdr:row>16</xdr:row>
      <xdr:rowOff>167054</xdr:rowOff>
    </xdr:from>
    <xdr:to>
      <xdr:col>16</xdr:col>
      <xdr:colOff>314960</xdr:colOff>
      <xdr:row>26</xdr:row>
      <xdr:rowOff>0</xdr:rowOff>
    </xdr:to>
    <mc:AlternateContent xmlns:mc="http://schemas.openxmlformats.org/markup-compatibility/2006" xmlns:a14="http://schemas.microsoft.com/office/drawing/2010/main">
      <mc:Choice Requires="a14">
        <xdr:graphicFrame macro="">
          <xdr:nvGraphicFramePr>
            <xdr:cNvPr id="24" name="Representative">
              <a:extLst>
                <a:ext uri="{FF2B5EF4-FFF2-40B4-BE49-F238E27FC236}">
                  <a16:creationId xmlns:a16="http://schemas.microsoft.com/office/drawing/2014/main" id="{EB57C0B9-59B6-47D8-AF2B-AE2BEBEB39BE}"/>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231667" y="3069911"/>
              <a:ext cx="1836893" cy="16472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444000</xdr:colOff>
      <xdr:row>16</xdr:row>
      <xdr:rowOff>143875</xdr:rowOff>
    </xdr:from>
    <xdr:to>
      <xdr:col>13</xdr:col>
      <xdr:colOff>56243</xdr:colOff>
      <xdr:row>31</xdr:row>
      <xdr:rowOff>144000</xdr:rowOff>
    </xdr:to>
    <xdr:graphicFrame macro="">
      <xdr:nvGraphicFramePr>
        <xdr:cNvPr id="30" name="Chart 29">
          <a:extLst>
            <a:ext uri="{FF2B5EF4-FFF2-40B4-BE49-F238E27FC236}">
              <a16:creationId xmlns:a16="http://schemas.microsoft.com/office/drawing/2014/main" id="{565D5DBE-80B8-4931-B912-A4F9BFE2D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129792</xdr:colOff>
      <xdr:row>3</xdr:row>
      <xdr:rowOff>73743</xdr:rowOff>
    </xdr:from>
    <xdr:to>
      <xdr:col>12</xdr:col>
      <xdr:colOff>589935</xdr:colOff>
      <xdr:row>14</xdr:row>
      <xdr:rowOff>99194</xdr:rowOff>
    </xdr:to>
    <xdr:graphicFrame macro="">
      <xdr:nvGraphicFramePr>
        <xdr:cNvPr id="26" name="Chart 25">
          <a:extLst>
            <a:ext uri="{FF2B5EF4-FFF2-40B4-BE49-F238E27FC236}">
              <a16:creationId xmlns:a16="http://schemas.microsoft.com/office/drawing/2014/main" id="{5585D817-E0FB-4AF4-A8BE-D5C405F75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140281</xdr:colOff>
      <xdr:row>3</xdr:row>
      <xdr:rowOff>79505</xdr:rowOff>
    </xdr:from>
    <xdr:to>
      <xdr:col>1</xdr:col>
      <xdr:colOff>445081</xdr:colOff>
      <xdr:row>8</xdr:row>
      <xdr:rowOff>79505</xdr:rowOff>
    </xdr:to>
    <xdr:sp macro="" textlink="">
      <xdr:nvSpPr>
        <xdr:cNvPr id="2" name="Rectangle 1">
          <a:extLst>
            <a:ext uri="{FF2B5EF4-FFF2-40B4-BE49-F238E27FC236}">
              <a16:creationId xmlns:a16="http://schemas.microsoft.com/office/drawing/2014/main" id="{6F6C7E40-8B7C-211F-689E-82F7806EC4B1}"/>
            </a:ext>
          </a:extLst>
        </xdr:cNvPr>
        <xdr:cNvSpPr/>
      </xdr:nvSpPr>
      <xdr:spPr>
        <a:xfrm>
          <a:off x="140281" y="623791"/>
          <a:ext cx="914400" cy="907143"/>
        </a:xfrm>
        <a:prstGeom prst="rect">
          <a:avLst/>
        </a:prstGeom>
        <a:solidFill>
          <a:schemeClr val="accent1"/>
        </a:solidFill>
        <a:ln>
          <a:noFill/>
        </a:ln>
        <a:effectLst>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1000</a:t>
          </a:r>
        </a:p>
      </xdr:txBody>
    </xdr:sp>
    <xdr:clientData/>
  </xdr:twoCellAnchor>
  <xdr:twoCellAnchor>
    <xdr:from>
      <xdr:col>0</xdr:col>
      <xdr:colOff>375124</xdr:colOff>
      <xdr:row>3</xdr:row>
      <xdr:rowOff>88686</xdr:rowOff>
    </xdr:from>
    <xdr:to>
      <xdr:col>1</xdr:col>
      <xdr:colOff>443704</xdr:colOff>
      <xdr:row>4</xdr:row>
      <xdr:rowOff>134406</xdr:rowOff>
    </xdr:to>
    <xdr:sp macro="" textlink="">
      <xdr:nvSpPr>
        <xdr:cNvPr id="3" name="TextBox 2">
          <a:extLst>
            <a:ext uri="{FF2B5EF4-FFF2-40B4-BE49-F238E27FC236}">
              <a16:creationId xmlns:a16="http://schemas.microsoft.com/office/drawing/2014/main" id="{9C439CC9-3709-493F-9B3E-A01A1FEEC75E}"/>
            </a:ext>
          </a:extLst>
        </xdr:cNvPr>
        <xdr:cNvSpPr txBox="1"/>
      </xdr:nvSpPr>
      <xdr:spPr>
        <a:xfrm>
          <a:off x="375124" y="632972"/>
          <a:ext cx="678180" cy="227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mn-lt"/>
            </a:rPr>
            <a:t>Calls</a:t>
          </a:r>
        </a:p>
      </xdr:txBody>
    </xdr:sp>
    <xdr:clientData/>
  </xdr:twoCellAnchor>
  <xdr:twoCellAnchor editAs="oneCell">
    <xdr:from>
      <xdr:col>0</xdr:col>
      <xdr:colOff>260397</xdr:colOff>
      <xdr:row>3</xdr:row>
      <xdr:rowOff>131284</xdr:rowOff>
    </xdr:from>
    <xdr:to>
      <xdr:col>0</xdr:col>
      <xdr:colOff>416585</xdr:colOff>
      <xdr:row>4</xdr:row>
      <xdr:rowOff>100803</xdr:rowOff>
    </xdr:to>
    <xdr:pic>
      <xdr:nvPicPr>
        <xdr:cNvPr id="4" name="Graphic 3" descr="Receiver with solid fill">
          <a:extLst>
            <a:ext uri="{FF2B5EF4-FFF2-40B4-BE49-F238E27FC236}">
              <a16:creationId xmlns:a16="http://schemas.microsoft.com/office/drawing/2014/main" id="{D15DEEE8-DB7B-454F-BEF5-C2488DAADAD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60397" y="675570"/>
          <a:ext cx="156188" cy="150947"/>
        </a:xfrm>
        <a:prstGeom prst="rect">
          <a:avLst/>
        </a:prstGeom>
      </xdr:spPr>
    </xdr:pic>
    <xdr:clientData/>
  </xdr:twoCellAnchor>
  <xdr:twoCellAnchor>
    <xdr:from>
      <xdr:col>0</xdr:col>
      <xdr:colOff>413132</xdr:colOff>
      <xdr:row>6</xdr:row>
      <xdr:rowOff>128530</xdr:rowOff>
    </xdr:from>
    <xdr:to>
      <xdr:col>1</xdr:col>
      <xdr:colOff>369065</xdr:colOff>
      <xdr:row>7</xdr:row>
      <xdr:rowOff>168007</xdr:rowOff>
    </xdr:to>
    <xdr:sp macro="" textlink="'Pivot sheet'!A11">
      <xdr:nvSpPr>
        <xdr:cNvPr id="5" name="TextBox 4">
          <a:extLst>
            <a:ext uri="{FF2B5EF4-FFF2-40B4-BE49-F238E27FC236}">
              <a16:creationId xmlns:a16="http://schemas.microsoft.com/office/drawing/2014/main" id="{F644F9E2-BBC7-36BE-1780-571C753E0AE4}"/>
            </a:ext>
          </a:extLst>
        </xdr:cNvPr>
        <xdr:cNvSpPr txBox="1"/>
      </xdr:nvSpPr>
      <xdr:spPr>
        <a:xfrm>
          <a:off x="413132" y="1217101"/>
          <a:ext cx="565533" cy="220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34BAB0-D7CB-4E45-9CD8-5C013B162FF0}" type="TxLink">
            <a:rPr lang="en-US" sz="1000" b="1" i="0" u="none" strike="noStrike">
              <a:solidFill>
                <a:schemeClr val="bg1">
                  <a:lumMod val="95000"/>
                </a:schemeClr>
              </a:solidFill>
              <a:latin typeface="+mn-lt"/>
              <a:ea typeface="Calibri"/>
              <a:cs typeface="Calibri"/>
            </a:rPr>
            <a:pPr/>
            <a:t>207</a:t>
          </a:fld>
          <a:endParaRPr lang="en-IN" sz="1000" b="1">
            <a:solidFill>
              <a:schemeClr val="bg1">
                <a:lumMod val="95000"/>
              </a:schemeClr>
            </a:solidFill>
            <a:latin typeface="+mn-lt"/>
          </a:endParaRPr>
        </a:p>
      </xdr:txBody>
    </xdr:sp>
    <xdr:clientData/>
  </xdr:twoCellAnchor>
  <xdr:twoCellAnchor>
    <xdr:from>
      <xdr:col>0</xdr:col>
      <xdr:colOff>137160</xdr:colOff>
      <xdr:row>9</xdr:row>
      <xdr:rowOff>82260</xdr:rowOff>
    </xdr:from>
    <xdr:to>
      <xdr:col>1</xdr:col>
      <xdr:colOff>441960</xdr:colOff>
      <xdr:row>14</xdr:row>
      <xdr:rowOff>82260</xdr:rowOff>
    </xdr:to>
    <xdr:sp macro="" textlink="'Pivot sheet'!B4">
      <xdr:nvSpPr>
        <xdr:cNvPr id="6" name="Rectangle 5">
          <a:extLst>
            <a:ext uri="{FF2B5EF4-FFF2-40B4-BE49-F238E27FC236}">
              <a16:creationId xmlns:a16="http://schemas.microsoft.com/office/drawing/2014/main" id="{C498223B-9BDF-4A74-9F07-339D1C7DA0EB}"/>
            </a:ext>
          </a:extLst>
        </xdr:cNvPr>
        <xdr:cNvSpPr/>
      </xdr:nvSpPr>
      <xdr:spPr>
        <a:xfrm>
          <a:off x="137160" y="1734790"/>
          <a:ext cx="910728" cy="918072"/>
        </a:xfrm>
        <a:prstGeom prst="rect">
          <a:avLst/>
        </a:prstGeom>
        <a:solidFill>
          <a:schemeClr val="accent1"/>
        </a:solidFill>
        <a:ln>
          <a:noFill/>
        </a:ln>
        <a:effectLst>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A79B0C3-B26B-4616-B152-FF3A3E918AA1}" type="TxLink">
            <a:rPr lang="en-US" sz="1400" b="1">
              <a:solidFill>
                <a:schemeClr val="bg1"/>
              </a:solidFill>
              <a:latin typeface="+mn-lt"/>
              <a:ea typeface="+mn-ea"/>
              <a:cs typeface="+mn-cs"/>
            </a:rPr>
            <a:pPr marL="0" indent="0" algn="ctr"/>
            <a:t>$96,623</a:t>
          </a:fld>
          <a:endParaRPr lang="en-US" sz="1400" b="1">
            <a:solidFill>
              <a:schemeClr val="bg1"/>
            </a:solidFill>
            <a:latin typeface="+mn-lt"/>
            <a:ea typeface="+mn-ea"/>
            <a:cs typeface="+mn-cs"/>
          </a:endParaRPr>
        </a:p>
      </xdr:txBody>
    </xdr:sp>
    <xdr:clientData/>
  </xdr:twoCellAnchor>
  <xdr:twoCellAnchor>
    <xdr:from>
      <xdr:col>0</xdr:col>
      <xdr:colOff>335280</xdr:colOff>
      <xdr:row>9</xdr:row>
      <xdr:rowOff>91440</xdr:rowOff>
    </xdr:from>
    <xdr:to>
      <xdr:col>1</xdr:col>
      <xdr:colOff>403860</xdr:colOff>
      <xdr:row>10</xdr:row>
      <xdr:rowOff>137160</xdr:rowOff>
    </xdr:to>
    <xdr:sp macro="" textlink="">
      <xdr:nvSpPr>
        <xdr:cNvPr id="7" name="TextBox 6">
          <a:extLst>
            <a:ext uri="{FF2B5EF4-FFF2-40B4-BE49-F238E27FC236}">
              <a16:creationId xmlns:a16="http://schemas.microsoft.com/office/drawing/2014/main" id="{7404D0F9-0D05-4D09-8FEC-5E24D99E7369}"/>
            </a:ext>
          </a:extLst>
        </xdr:cNvPr>
        <xdr:cNvSpPr txBox="1"/>
      </xdr:nvSpPr>
      <xdr:spPr>
        <a:xfrm>
          <a:off x="335280" y="1737360"/>
          <a:ext cx="67818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mn-lt"/>
            </a:rPr>
            <a:t>Amount</a:t>
          </a:r>
        </a:p>
      </xdr:txBody>
    </xdr:sp>
    <xdr:clientData/>
  </xdr:twoCellAnchor>
  <xdr:twoCellAnchor editAs="oneCell">
    <xdr:from>
      <xdr:col>0</xdr:col>
      <xdr:colOff>203718</xdr:colOff>
      <xdr:row>9</xdr:row>
      <xdr:rowOff>152401</xdr:rowOff>
    </xdr:from>
    <xdr:to>
      <xdr:col>0</xdr:col>
      <xdr:colOff>356852</xdr:colOff>
      <xdr:row>10</xdr:row>
      <xdr:rowOff>121920</xdr:rowOff>
    </xdr:to>
    <xdr:pic>
      <xdr:nvPicPr>
        <xdr:cNvPr id="8" name="Graphic 7">
          <a:extLst>
            <a:ext uri="{FF2B5EF4-FFF2-40B4-BE49-F238E27FC236}">
              <a16:creationId xmlns:a16="http://schemas.microsoft.com/office/drawing/2014/main" id="{AB6195BF-D864-4BFF-85DD-EFA02FBB530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203718" y="1804931"/>
          <a:ext cx="153134" cy="153134"/>
        </a:xfrm>
        <a:prstGeom prst="rect">
          <a:avLst/>
        </a:prstGeom>
      </xdr:spPr>
    </xdr:pic>
    <xdr:clientData/>
  </xdr:twoCellAnchor>
  <xdr:twoCellAnchor>
    <xdr:from>
      <xdr:col>0</xdr:col>
      <xdr:colOff>313614</xdr:colOff>
      <xdr:row>12</xdr:row>
      <xdr:rowOff>120360</xdr:rowOff>
    </xdr:from>
    <xdr:to>
      <xdr:col>1</xdr:col>
      <xdr:colOff>321325</xdr:colOff>
      <xdr:row>13</xdr:row>
      <xdr:rowOff>146892</xdr:rowOff>
    </xdr:to>
    <xdr:sp macro="" textlink="'Pivot sheet'!B11">
      <xdr:nvSpPr>
        <xdr:cNvPr id="9" name="TextBox 8">
          <a:extLst>
            <a:ext uri="{FF2B5EF4-FFF2-40B4-BE49-F238E27FC236}">
              <a16:creationId xmlns:a16="http://schemas.microsoft.com/office/drawing/2014/main" id="{4C36CF06-D95A-4ACA-A7CA-21DF83469486}"/>
            </a:ext>
          </a:extLst>
        </xdr:cNvPr>
        <xdr:cNvSpPr txBox="1"/>
      </xdr:nvSpPr>
      <xdr:spPr>
        <a:xfrm>
          <a:off x="313614" y="2323733"/>
          <a:ext cx="613639" cy="21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37A916-AF99-4F87-9FD9-28576050B49A}" type="TxLink">
            <a:rPr lang="en-US" sz="1000" b="1" i="0" u="none" strike="noStrike">
              <a:solidFill>
                <a:schemeClr val="bg1">
                  <a:lumMod val="95000"/>
                </a:schemeClr>
              </a:solidFill>
              <a:latin typeface="+mn-lt"/>
              <a:ea typeface="Calibri"/>
              <a:cs typeface="Calibri"/>
            </a:rPr>
            <a:pPr marL="0" indent="0"/>
            <a:t>$20,872</a:t>
          </a:fld>
          <a:endParaRPr lang="en-IN" sz="1000" b="1" i="0" u="none" strike="noStrike">
            <a:solidFill>
              <a:schemeClr val="bg1">
                <a:lumMod val="95000"/>
              </a:schemeClr>
            </a:solidFill>
            <a:latin typeface="+mn-lt"/>
            <a:ea typeface="Calibri"/>
            <a:cs typeface="Calibri"/>
          </a:endParaRPr>
        </a:p>
      </xdr:txBody>
    </xdr:sp>
    <xdr:clientData/>
  </xdr:twoCellAnchor>
  <xdr:twoCellAnchor>
    <xdr:from>
      <xdr:col>0</xdr:col>
      <xdr:colOff>137160</xdr:colOff>
      <xdr:row>15</xdr:row>
      <xdr:rowOff>114300</xdr:rowOff>
    </xdr:from>
    <xdr:to>
      <xdr:col>1</xdr:col>
      <xdr:colOff>441960</xdr:colOff>
      <xdr:row>20</xdr:row>
      <xdr:rowOff>114300</xdr:rowOff>
    </xdr:to>
    <xdr:sp macro="" textlink="'Pivot sheet'!C4">
      <xdr:nvSpPr>
        <xdr:cNvPr id="10" name="Rectangle 9">
          <a:extLst>
            <a:ext uri="{FF2B5EF4-FFF2-40B4-BE49-F238E27FC236}">
              <a16:creationId xmlns:a16="http://schemas.microsoft.com/office/drawing/2014/main" id="{3EEEA320-809C-4B83-95DD-030945009227}"/>
            </a:ext>
          </a:extLst>
        </xdr:cNvPr>
        <xdr:cNvSpPr/>
      </xdr:nvSpPr>
      <xdr:spPr>
        <a:xfrm>
          <a:off x="137160" y="2857500"/>
          <a:ext cx="914400" cy="914400"/>
        </a:xfrm>
        <a:prstGeom prst="rect">
          <a:avLst/>
        </a:prstGeom>
        <a:solidFill>
          <a:schemeClr val="accent1"/>
        </a:solidFill>
        <a:ln>
          <a:noFill/>
        </a:ln>
        <a:effectLst>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BA40137-D4F1-4948-AC73-1131DD9630BB}" type="TxLink">
            <a:rPr lang="en-US" sz="1400" b="1">
              <a:solidFill>
                <a:schemeClr val="bg1"/>
              </a:solidFill>
              <a:latin typeface="+mn-lt"/>
              <a:ea typeface="+mn-ea"/>
              <a:cs typeface="+mn-cs"/>
            </a:rPr>
            <a:pPr marL="0" indent="0" algn="ctr"/>
            <a:t>89850</a:t>
          </a:fld>
          <a:endParaRPr lang="en-US" sz="1400" b="1">
            <a:solidFill>
              <a:schemeClr val="bg1"/>
            </a:solidFill>
            <a:latin typeface="+mn-lt"/>
            <a:ea typeface="+mn-ea"/>
            <a:cs typeface="+mn-cs"/>
          </a:endParaRPr>
        </a:p>
      </xdr:txBody>
    </xdr:sp>
    <xdr:clientData/>
  </xdr:twoCellAnchor>
  <xdr:twoCellAnchor>
    <xdr:from>
      <xdr:col>0</xdr:col>
      <xdr:colOff>335280</xdr:colOff>
      <xdr:row>15</xdr:row>
      <xdr:rowOff>114300</xdr:rowOff>
    </xdr:from>
    <xdr:to>
      <xdr:col>1</xdr:col>
      <xdr:colOff>403860</xdr:colOff>
      <xdr:row>16</xdr:row>
      <xdr:rowOff>160020</xdr:rowOff>
    </xdr:to>
    <xdr:sp macro="" textlink="">
      <xdr:nvSpPr>
        <xdr:cNvPr id="11" name="TextBox 10">
          <a:extLst>
            <a:ext uri="{FF2B5EF4-FFF2-40B4-BE49-F238E27FC236}">
              <a16:creationId xmlns:a16="http://schemas.microsoft.com/office/drawing/2014/main" id="{87A38EBB-09F9-4515-80BB-6DDAF405A140}"/>
            </a:ext>
          </a:extLst>
        </xdr:cNvPr>
        <xdr:cNvSpPr txBox="1"/>
      </xdr:nvSpPr>
      <xdr:spPr>
        <a:xfrm>
          <a:off x="335280" y="2857500"/>
          <a:ext cx="67818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mn-lt"/>
            </a:rPr>
            <a:t>Duration</a:t>
          </a:r>
        </a:p>
      </xdr:txBody>
    </xdr:sp>
    <xdr:clientData/>
  </xdr:twoCellAnchor>
  <xdr:twoCellAnchor editAs="oneCell">
    <xdr:from>
      <xdr:col>0</xdr:col>
      <xdr:colOff>240441</xdr:colOff>
      <xdr:row>15</xdr:row>
      <xdr:rowOff>175261</xdr:rowOff>
    </xdr:from>
    <xdr:to>
      <xdr:col>0</xdr:col>
      <xdr:colOff>393574</xdr:colOff>
      <xdr:row>16</xdr:row>
      <xdr:rowOff>144780</xdr:rowOff>
    </xdr:to>
    <xdr:pic>
      <xdr:nvPicPr>
        <xdr:cNvPr id="12" name="Graphic 11">
          <a:extLst>
            <a:ext uri="{FF2B5EF4-FFF2-40B4-BE49-F238E27FC236}">
              <a16:creationId xmlns:a16="http://schemas.microsoft.com/office/drawing/2014/main" id="{6DE6D58A-86BC-40F3-9804-4468DC634C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240441" y="2929478"/>
          <a:ext cx="153133" cy="153133"/>
        </a:xfrm>
        <a:prstGeom prst="rect">
          <a:avLst/>
        </a:prstGeom>
      </xdr:spPr>
    </xdr:pic>
    <xdr:clientData/>
  </xdr:twoCellAnchor>
  <xdr:twoCellAnchor>
    <xdr:from>
      <xdr:col>0</xdr:col>
      <xdr:colOff>330106</xdr:colOff>
      <xdr:row>18</xdr:row>
      <xdr:rowOff>161580</xdr:rowOff>
    </xdr:from>
    <xdr:to>
      <xdr:col>1</xdr:col>
      <xdr:colOff>253906</xdr:colOff>
      <xdr:row>20</xdr:row>
      <xdr:rowOff>826</xdr:rowOff>
    </xdr:to>
    <xdr:sp macro="" textlink="'Pivot sheet'!C11">
      <xdr:nvSpPr>
        <xdr:cNvPr id="13" name="TextBox 12">
          <a:extLst>
            <a:ext uri="{FF2B5EF4-FFF2-40B4-BE49-F238E27FC236}">
              <a16:creationId xmlns:a16="http://schemas.microsoft.com/office/drawing/2014/main" id="{A1556413-8464-4546-9933-D5100AE344D6}"/>
            </a:ext>
          </a:extLst>
        </xdr:cNvPr>
        <xdr:cNvSpPr txBox="1"/>
      </xdr:nvSpPr>
      <xdr:spPr>
        <a:xfrm>
          <a:off x="330106" y="3438854"/>
          <a:ext cx="530703" cy="203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20C804F-E404-471D-8A03-3EC3612DED56}" type="TxLink">
            <a:rPr lang="en-US" sz="1000" b="1" i="0" u="none" strike="noStrike">
              <a:solidFill>
                <a:schemeClr val="bg1">
                  <a:lumMod val="95000"/>
                </a:schemeClr>
              </a:solidFill>
              <a:latin typeface="+mn-lt"/>
              <a:ea typeface="Calibri"/>
              <a:cs typeface="Calibri"/>
            </a:rPr>
            <a:pPr marL="0" indent="0"/>
            <a:t>17700</a:t>
          </a:fld>
          <a:endParaRPr lang="en-IN" sz="1000" b="1" i="0" u="none" strike="noStrike">
            <a:solidFill>
              <a:schemeClr val="bg1">
                <a:lumMod val="95000"/>
              </a:schemeClr>
            </a:solidFill>
            <a:latin typeface="+mn-lt"/>
            <a:ea typeface="Calibri"/>
            <a:cs typeface="Calibri"/>
          </a:endParaRPr>
        </a:p>
      </xdr:txBody>
    </xdr:sp>
    <xdr:clientData/>
  </xdr:twoCellAnchor>
  <xdr:twoCellAnchor>
    <xdr:from>
      <xdr:col>0</xdr:col>
      <xdr:colOff>156073</xdr:colOff>
      <xdr:row>21</xdr:row>
      <xdr:rowOff>146891</xdr:rowOff>
    </xdr:from>
    <xdr:to>
      <xdr:col>1</xdr:col>
      <xdr:colOff>460873</xdr:colOff>
      <xdr:row>26</xdr:row>
      <xdr:rowOff>146891</xdr:rowOff>
    </xdr:to>
    <xdr:sp macro="" textlink="'Pivot sheet'!D4">
      <xdr:nvSpPr>
        <xdr:cNvPr id="14" name="Rectangle 13">
          <a:extLst>
            <a:ext uri="{FF2B5EF4-FFF2-40B4-BE49-F238E27FC236}">
              <a16:creationId xmlns:a16="http://schemas.microsoft.com/office/drawing/2014/main" id="{F229D364-EE62-4372-95CE-15B3E7A7FEF3}"/>
            </a:ext>
          </a:extLst>
        </xdr:cNvPr>
        <xdr:cNvSpPr/>
      </xdr:nvSpPr>
      <xdr:spPr>
        <a:xfrm>
          <a:off x="156073" y="4002795"/>
          <a:ext cx="910728" cy="918072"/>
        </a:xfrm>
        <a:prstGeom prst="rect">
          <a:avLst/>
        </a:prstGeom>
        <a:solidFill>
          <a:schemeClr val="accent1"/>
        </a:solidFill>
        <a:ln>
          <a:noFill/>
        </a:ln>
        <a:effectLst>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77AA7A8-3D9F-4E09-B76D-90EAAF7BE5CD}" type="TxLink">
            <a:rPr lang="en-US" sz="1400" b="1">
              <a:solidFill>
                <a:schemeClr val="bg1"/>
              </a:solidFill>
              <a:latin typeface="+mn-lt"/>
              <a:ea typeface="+mn-ea"/>
              <a:cs typeface="+mn-cs"/>
            </a:rPr>
            <a:pPr marL="0" indent="0" algn="ctr"/>
            <a:t>3.9</a:t>
          </a:fld>
          <a:endParaRPr lang="en-US" sz="1400" b="1">
            <a:solidFill>
              <a:schemeClr val="bg1"/>
            </a:solidFill>
            <a:latin typeface="+mn-lt"/>
            <a:ea typeface="+mn-ea"/>
            <a:cs typeface="+mn-cs"/>
          </a:endParaRPr>
        </a:p>
      </xdr:txBody>
    </xdr:sp>
    <xdr:clientData/>
  </xdr:twoCellAnchor>
  <xdr:twoCellAnchor>
    <xdr:from>
      <xdr:col>0</xdr:col>
      <xdr:colOff>354193</xdr:colOff>
      <xdr:row>21</xdr:row>
      <xdr:rowOff>146891</xdr:rowOff>
    </xdr:from>
    <xdr:to>
      <xdr:col>1</xdr:col>
      <xdr:colOff>422773</xdr:colOff>
      <xdr:row>23</xdr:row>
      <xdr:rowOff>8997</xdr:rowOff>
    </xdr:to>
    <xdr:sp macro="" textlink="">
      <xdr:nvSpPr>
        <xdr:cNvPr id="15" name="TextBox 14">
          <a:extLst>
            <a:ext uri="{FF2B5EF4-FFF2-40B4-BE49-F238E27FC236}">
              <a16:creationId xmlns:a16="http://schemas.microsoft.com/office/drawing/2014/main" id="{63992AAE-3657-41B6-A9C8-708EE1B1F144}"/>
            </a:ext>
          </a:extLst>
        </xdr:cNvPr>
        <xdr:cNvSpPr txBox="1"/>
      </xdr:nvSpPr>
      <xdr:spPr>
        <a:xfrm>
          <a:off x="354193" y="4002795"/>
          <a:ext cx="674508" cy="229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mn-lt"/>
            </a:rPr>
            <a:t>Rating</a:t>
          </a:r>
        </a:p>
      </xdr:txBody>
    </xdr:sp>
    <xdr:clientData/>
  </xdr:twoCellAnchor>
  <xdr:twoCellAnchor editAs="oneCell">
    <xdr:from>
      <xdr:col>0</xdr:col>
      <xdr:colOff>259354</xdr:colOff>
      <xdr:row>22</xdr:row>
      <xdr:rowOff>24238</xdr:rowOff>
    </xdr:from>
    <xdr:to>
      <xdr:col>0</xdr:col>
      <xdr:colOff>412488</xdr:colOff>
      <xdr:row>22</xdr:row>
      <xdr:rowOff>177372</xdr:rowOff>
    </xdr:to>
    <xdr:pic>
      <xdr:nvPicPr>
        <xdr:cNvPr id="16" name="Graphic 15">
          <a:extLst>
            <a:ext uri="{FF2B5EF4-FFF2-40B4-BE49-F238E27FC236}">
              <a16:creationId xmlns:a16="http://schemas.microsoft.com/office/drawing/2014/main" id="{6AFAFFA4-672E-47E7-8A23-32754A4CB94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259354" y="4063756"/>
          <a:ext cx="153134" cy="153134"/>
        </a:xfrm>
        <a:prstGeom prst="rect">
          <a:avLst/>
        </a:prstGeom>
      </xdr:spPr>
    </xdr:pic>
    <xdr:clientData/>
  </xdr:twoCellAnchor>
  <xdr:twoCellAnchor>
    <xdr:from>
      <xdr:col>0</xdr:col>
      <xdr:colOff>442126</xdr:colOff>
      <xdr:row>25</xdr:row>
      <xdr:rowOff>14864</xdr:rowOff>
    </xdr:from>
    <xdr:to>
      <xdr:col>1</xdr:col>
      <xdr:colOff>365926</xdr:colOff>
      <xdr:row>26</xdr:row>
      <xdr:rowOff>37724</xdr:rowOff>
    </xdr:to>
    <xdr:sp macro="" textlink="'Pivot sheet'!D11">
      <xdr:nvSpPr>
        <xdr:cNvPr id="17" name="TextBox 16">
          <a:extLst>
            <a:ext uri="{FF2B5EF4-FFF2-40B4-BE49-F238E27FC236}">
              <a16:creationId xmlns:a16="http://schemas.microsoft.com/office/drawing/2014/main" id="{5E885696-9A6C-4C7E-9CA2-A720C4E946E9}"/>
            </a:ext>
          </a:extLst>
        </xdr:cNvPr>
        <xdr:cNvSpPr txBox="1"/>
      </xdr:nvSpPr>
      <xdr:spPr>
        <a:xfrm>
          <a:off x="442126" y="4566634"/>
          <a:ext cx="530703" cy="204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177452E-4EA1-4026-836F-7C38B83745D2}" type="TxLink">
            <a:rPr lang="en-US" sz="1000" b="1" i="0" u="none" strike="noStrike">
              <a:solidFill>
                <a:schemeClr val="bg1">
                  <a:lumMod val="95000"/>
                </a:schemeClr>
              </a:solidFill>
              <a:latin typeface="+mn-lt"/>
              <a:ea typeface="Calibri"/>
              <a:cs typeface="Calibri"/>
            </a:rPr>
            <a:pPr marL="0" indent="0"/>
            <a:t>3.9</a:t>
          </a:fld>
          <a:endParaRPr lang="en-IN" sz="1000" b="1" i="0" u="none" strike="noStrike">
            <a:solidFill>
              <a:schemeClr val="bg1">
                <a:lumMod val="95000"/>
              </a:schemeClr>
            </a:solidFill>
            <a:latin typeface="+mn-lt"/>
            <a:ea typeface="Calibri"/>
            <a:cs typeface="Calibri"/>
          </a:endParaRPr>
        </a:p>
      </xdr:txBody>
    </xdr:sp>
    <xdr:clientData/>
  </xdr:twoCellAnchor>
  <xdr:twoCellAnchor>
    <xdr:from>
      <xdr:col>0</xdr:col>
      <xdr:colOff>174434</xdr:colOff>
      <xdr:row>28</xdr:row>
      <xdr:rowOff>0</xdr:rowOff>
    </xdr:from>
    <xdr:to>
      <xdr:col>1</xdr:col>
      <xdr:colOff>479234</xdr:colOff>
      <xdr:row>33</xdr:row>
      <xdr:rowOff>1</xdr:rowOff>
    </xdr:to>
    <xdr:sp macro="" textlink="'Pivot sheet'!E4">
      <xdr:nvSpPr>
        <xdr:cNvPr id="18" name="Rectangle 17">
          <a:extLst>
            <a:ext uri="{FF2B5EF4-FFF2-40B4-BE49-F238E27FC236}">
              <a16:creationId xmlns:a16="http://schemas.microsoft.com/office/drawing/2014/main" id="{1ACB31D2-B312-4765-838F-3F82EB399056}"/>
            </a:ext>
          </a:extLst>
        </xdr:cNvPr>
        <xdr:cNvSpPr/>
      </xdr:nvSpPr>
      <xdr:spPr>
        <a:xfrm>
          <a:off x="174434" y="5141205"/>
          <a:ext cx="910728" cy="918073"/>
        </a:xfrm>
        <a:prstGeom prst="rect">
          <a:avLst/>
        </a:prstGeom>
        <a:solidFill>
          <a:schemeClr val="accent1"/>
        </a:solidFill>
        <a:ln>
          <a:noFill/>
        </a:ln>
        <a:effectLst>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87CAEDE-7A10-4649-B54F-E67BC26AB732}" type="TxLink">
            <a:rPr lang="en-US" sz="1400" b="1">
              <a:solidFill>
                <a:schemeClr val="bg1"/>
              </a:solidFill>
              <a:latin typeface="+mn-lt"/>
              <a:ea typeface="+mn-ea"/>
              <a:cs typeface="+mn-cs"/>
            </a:rPr>
            <a:pPr marL="0" indent="0" algn="ctr"/>
            <a:t>307</a:t>
          </a:fld>
          <a:endParaRPr lang="en-US" sz="1400" b="1">
            <a:solidFill>
              <a:schemeClr val="bg1"/>
            </a:solidFill>
            <a:latin typeface="+mn-lt"/>
            <a:ea typeface="+mn-ea"/>
            <a:cs typeface="+mn-cs"/>
          </a:endParaRPr>
        </a:p>
      </xdr:txBody>
    </xdr:sp>
    <xdr:clientData/>
  </xdr:twoCellAnchor>
  <xdr:twoCellAnchor>
    <xdr:from>
      <xdr:col>0</xdr:col>
      <xdr:colOff>372554</xdr:colOff>
      <xdr:row>28</xdr:row>
      <xdr:rowOff>0</xdr:rowOff>
    </xdr:from>
    <xdr:to>
      <xdr:col>1</xdr:col>
      <xdr:colOff>441134</xdr:colOff>
      <xdr:row>29</xdr:row>
      <xdr:rowOff>45721</xdr:rowOff>
    </xdr:to>
    <xdr:sp macro="" textlink="">
      <xdr:nvSpPr>
        <xdr:cNvPr id="19" name="TextBox 18">
          <a:extLst>
            <a:ext uri="{FF2B5EF4-FFF2-40B4-BE49-F238E27FC236}">
              <a16:creationId xmlns:a16="http://schemas.microsoft.com/office/drawing/2014/main" id="{81345877-0C28-4E4D-BBD1-02AFB30F3740}"/>
            </a:ext>
          </a:extLst>
        </xdr:cNvPr>
        <xdr:cNvSpPr txBox="1"/>
      </xdr:nvSpPr>
      <xdr:spPr>
        <a:xfrm>
          <a:off x="372554" y="5141205"/>
          <a:ext cx="674508" cy="229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mn-lt"/>
            </a:rPr>
            <a:t>5*</a:t>
          </a:r>
          <a:r>
            <a:rPr lang="en-IN" sz="1050" b="1" baseline="0">
              <a:solidFill>
                <a:schemeClr val="bg1"/>
              </a:solidFill>
              <a:latin typeface="+mn-lt"/>
            </a:rPr>
            <a:t> Calls</a:t>
          </a:r>
          <a:endParaRPr lang="en-IN" sz="1050" b="1">
            <a:solidFill>
              <a:schemeClr val="bg1"/>
            </a:solidFill>
            <a:latin typeface="+mn-lt"/>
          </a:endParaRPr>
        </a:p>
      </xdr:txBody>
    </xdr:sp>
    <xdr:clientData/>
  </xdr:twoCellAnchor>
  <xdr:twoCellAnchor editAs="oneCell">
    <xdr:from>
      <xdr:col>0</xdr:col>
      <xdr:colOff>277715</xdr:colOff>
      <xdr:row>28</xdr:row>
      <xdr:rowOff>60961</xdr:rowOff>
    </xdr:from>
    <xdr:to>
      <xdr:col>0</xdr:col>
      <xdr:colOff>430849</xdr:colOff>
      <xdr:row>29</xdr:row>
      <xdr:rowOff>30481</xdr:rowOff>
    </xdr:to>
    <xdr:pic>
      <xdr:nvPicPr>
        <xdr:cNvPr id="20" name="Graphic 19">
          <a:extLst>
            <a:ext uri="{FF2B5EF4-FFF2-40B4-BE49-F238E27FC236}">
              <a16:creationId xmlns:a16="http://schemas.microsoft.com/office/drawing/2014/main" id="{BCE56090-EA80-4D8B-99E1-17F28D0944B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277715" y="5202166"/>
          <a:ext cx="153134" cy="153134"/>
        </a:xfrm>
        <a:prstGeom prst="rect">
          <a:avLst/>
        </a:prstGeom>
      </xdr:spPr>
    </xdr:pic>
    <xdr:clientData/>
  </xdr:twoCellAnchor>
  <xdr:twoCellAnchor>
    <xdr:from>
      <xdr:col>0</xdr:col>
      <xdr:colOff>468217</xdr:colOff>
      <xdr:row>31</xdr:row>
      <xdr:rowOff>36723</xdr:rowOff>
    </xdr:from>
    <xdr:to>
      <xdr:col>1</xdr:col>
      <xdr:colOff>403218</xdr:colOff>
      <xdr:row>32</xdr:row>
      <xdr:rowOff>79321</xdr:rowOff>
    </xdr:to>
    <xdr:sp macro="" textlink="'Pivot sheet'!E11">
      <xdr:nvSpPr>
        <xdr:cNvPr id="21" name="TextBox 20">
          <a:extLst>
            <a:ext uri="{FF2B5EF4-FFF2-40B4-BE49-F238E27FC236}">
              <a16:creationId xmlns:a16="http://schemas.microsoft.com/office/drawing/2014/main" id="{98C681CA-E4BA-4F3D-9D94-1E712476EA69}"/>
            </a:ext>
          </a:extLst>
        </xdr:cNvPr>
        <xdr:cNvSpPr txBox="1"/>
      </xdr:nvSpPr>
      <xdr:spPr>
        <a:xfrm>
          <a:off x="468217" y="5728771"/>
          <a:ext cx="540929" cy="226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AC1EE5-91BD-445B-93DC-55878F293869}" type="TxLink">
            <a:rPr lang="en-US" sz="1100" b="1" i="0" u="none" strike="noStrike">
              <a:solidFill>
                <a:schemeClr val="bg1">
                  <a:lumMod val="95000"/>
                </a:schemeClr>
              </a:solidFill>
              <a:latin typeface="+mn-lt"/>
              <a:ea typeface="Calibri"/>
              <a:cs typeface="Calibri"/>
            </a:rPr>
            <a:pPr marL="0" indent="0"/>
            <a:t>60</a:t>
          </a:fld>
          <a:endParaRPr lang="en-IN" sz="1100" b="1" i="0" u="none" strike="noStrike">
            <a:solidFill>
              <a:schemeClr val="bg1">
                <a:lumMod val="95000"/>
              </a:schemeClr>
            </a:solidFill>
            <a:latin typeface="+mn-lt"/>
            <a:ea typeface="Calibri"/>
            <a:cs typeface="Calibri"/>
          </a:endParaRPr>
        </a:p>
      </xdr:txBody>
    </xdr:sp>
    <xdr:clientData/>
  </xdr:twoCellAnchor>
  <xdr:twoCellAnchor>
    <xdr:from>
      <xdr:col>2</xdr:col>
      <xdr:colOff>0</xdr:colOff>
      <xdr:row>3</xdr:row>
      <xdr:rowOff>74177</xdr:rowOff>
    </xdr:from>
    <xdr:to>
      <xdr:col>7</xdr:col>
      <xdr:colOff>364142</xdr:colOff>
      <xdr:row>16</xdr:row>
      <xdr:rowOff>26974</xdr:rowOff>
    </xdr:to>
    <xdr:graphicFrame macro="">
      <xdr:nvGraphicFramePr>
        <xdr:cNvPr id="25" name="Chart 24">
          <a:extLst>
            <a:ext uri="{FF2B5EF4-FFF2-40B4-BE49-F238E27FC236}">
              <a16:creationId xmlns:a16="http://schemas.microsoft.com/office/drawing/2014/main" id="{D268A9D4-16DF-44B8-BEE5-021B55CF8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590270</xdr:colOff>
      <xdr:row>16</xdr:row>
      <xdr:rowOff>142434</xdr:rowOff>
    </xdr:from>
    <xdr:to>
      <xdr:col>8</xdr:col>
      <xdr:colOff>44083</xdr:colOff>
      <xdr:row>31</xdr:row>
      <xdr:rowOff>144004</xdr:rowOff>
    </xdr:to>
    <xdr:graphicFrame macro="">
      <xdr:nvGraphicFramePr>
        <xdr:cNvPr id="29" name="Chart 28">
          <a:extLst>
            <a:ext uri="{FF2B5EF4-FFF2-40B4-BE49-F238E27FC236}">
              <a16:creationId xmlns:a16="http://schemas.microsoft.com/office/drawing/2014/main" id="{CCD905DB-69BE-4AFF-BAFA-540AB3A5D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336177</xdr:colOff>
      <xdr:row>3</xdr:row>
      <xdr:rowOff>67235</xdr:rowOff>
    </xdr:from>
    <xdr:to>
      <xdr:col>22</xdr:col>
      <xdr:colOff>37352</xdr:colOff>
      <xdr:row>15</xdr:row>
      <xdr:rowOff>173317</xdr:rowOff>
    </xdr:to>
    <xdr:graphicFrame macro="">
      <xdr:nvGraphicFramePr>
        <xdr:cNvPr id="34" name="Chart 33">
          <a:extLst>
            <a:ext uri="{FF2B5EF4-FFF2-40B4-BE49-F238E27FC236}">
              <a16:creationId xmlns:a16="http://schemas.microsoft.com/office/drawing/2014/main" id="{23C30762-54EA-4725-99B6-E2E0DF187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597646</xdr:colOff>
      <xdr:row>3</xdr:row>
      <xdr:rowOff>74706</xdr:rowOff>
    </xdr:from>
    <xdr:to>
      <xdr:col>19</xdr:col>
      <xdr:colOff>313765</xdr:colOff>
      <xdr:row>15</xdr:row>
      <xdr:rowOff>158376</xdr:rowOff>
    </xdr:to>
    <xdr:graphicFrame macro="">
      <xdr:nvGraphicFramePr>
        <xdr:cNvPr id="35" name="Chart 34">
          <a:extLst>
            <a:ext uri="{FF2B5EF4-FFF2-40B4-BE49-F238E27FC236}">
              <a16:creationId xmlns:a16="http://schemas.microsoft.com/office/drawing/2014/main" id="{15BDFEFF-7F5C-4154-BA51-4739D771E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14</xdr:col>
      <xdr:colOff>0</xdr:colOff>
      <xdr:row>26</xdr:row>
      <xdr:rowOff>132216</xdr:rowOff>
    </xdr:from>
    <xdr:to>
      <xdr:col>15</xdr:col>
      <xdr:colOff>0</xdr:colOff>
      <xdr:row>30</xdr:row>
      <xdr:rowOff>0</xdr:rowOff>
    </xdr:to>
    <xdr:pic>
      <xdr:nvPicPr>
        <xdr:cNvPr id="22" name="Graphic 21" descr="Call center with solid fill">
          <a:extLst>
            <a:ext uri="{FF2B5EF4-FFF2-40B4-BE49-F238E27FC236}">
              <a16:creationId xmlns:a16="http://schemas.microsoft.com/office/drawing/2014/main" id="{9DC31E3A-E148-4F51-A58B-967F3C433A7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534400" y="4887096"/>
          <a:ext cx="609600" cy="5993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221826</xdr:colOff>
      <xdr:row>3</xdr:row>
      <xdr:rowOff>19879</xdr:rowOff>
    </xdr:from>
    <xdr:to>
      <xdr:col>5</xdr:col>
      <xdr:colOff>435653</xdr:colOff>
      <xdr:row>3</xdr:row>
      <xdr:rowOff>298175</xdr:rowOff>
    </xdr:to>
    <xdr:pic>
      <xdr:nvPicPr>
        <xdr:cNvPr id="9" name="Picture 8">
          <a:extLst>
            <a:ext uri="{FF2B5EF4-FFF2-40B4-BE49-F238E27FC236}">
              <a16:creationId xmlns:a16="http://schemas.microsoft.com/office/drawing/2014/main" id="{D5FCFF19-BDE8-327D-302F-37C465A17D2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l="16750" t="3974" r="34186"/>
        <a:stretch>
          <a:fillRect/>
        </a:stretch>
      </xdr:blipFill>
      <xdr:spPr>
        <a:xfrm>
          <a:off x="3415600" y="708992"/>
          <a:ext cx="213827" cy="278296"/>
        </a:xfrm>
        <a:prstGeom prst="ellipse">
          <a:avLst/>
        </a:prstGeom>
        <a:ln w="228600" cap="sq" cmpd="thickThin">
          <a:noFill/>
          <a:prstDash val="solid"/>
          <a:miter lim="800000"/>
        </a:ln>
        <a:effectLst>
          <a:innerShdw blurRad="76200">
            <a:srgbClr val="000000"/>
          </a:innerShdw>
        </a:effectLst>
      </xdr:spPr>
    </xdr:pic>
    <xdr:clientData/>
  </xdr:twoCellAnchor>
  <xdr:twoCellAnchor>
    <xdr:from>
      <xdr:col>5</xdr:col>
      <xdr:colOff>159025</xdr:colOff>
      <xdr:row>2</xdr:row>
      <xdr:rowOff>53009</xdr:rowOff>
    </xdr:from>
    <xdr:to>
      <xdr:col>5</xdr:col>
      <xdr:colOff>470452</xdr:colOff>
      <xdr:row>2</xdr:row>
      <xdr:rowOff>314519</xdr:rowOff>
    </xdr:to>
    <xdr:pic>
      <xdr:nvPicPr>
        <xdr:cNvPr id="11" name="Picture 10">
          <a:extLst>
            <a:ext uri="{FF2B5EF4-FFF2-40B4-BE49-F238E27FC236}">
              <a16:creationId xmlns:a16="http://schemas.microsoft.com/office/drawing/2014/main" id="{71DAC0A2-5E56-7700-7CC7-C2FC6B43793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l="1185" t="5186" r="1636" b="40381"/>
        <a:stretch>
          <a:fillRect/>
        </a:stretch>
      </xdr:blipFill>
      <xdr:spPr>
        <a:xfrm>
          <a:off x="3352799" y="424070"/>
          <a:ext cx="311427" cy="261510"/>
        </a:xfrm>
        <a:prstGeom prst="ellipse">
          <a:avLst/>
        </a:prstGeom>
      </xdr:spPr>
    </xdr:pic>
    <xdr:clientData/>
  </xdr:twoCellAnchor>
  <xdr:twoCellAnchor>
    <xdr:from>
      <xdr:col>5</xdr:col>
      <xdr:colOff>212035</xdr:colOff>
      <xdr:row>3</xdr:row>
      <xdr:rowOff>301487</xdr:rowOff>
    </xdr:from>
    <xdr:to>
      <xdr:col>5</xdr:col>
      <xdr:colOff>478647</xdr:colOff>
      <xdr:row>4</xdr:row>
      <xdr:rowOff>291548</xdr:rowOff>
    </xdr:to>
    <xdr:pic>
      <xdr:nvPicPr>
        <xdr:cNvPr id="13" name="Picture 12">
          <a:extLst>
            <a:ext uri="{FF2B5EF4-FFF2-40B4-BE49-F238E27FC236}">
              <a16:creationId xmlns:a16="http://schemas.microsoft.com/office/drawing/2014/main" id="{DE0088C1-C805-4111-55F7-77780FC819C2}"/>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l="20001" t="6329" r="3188" b="34493"/>
        <a:stretch>
          <a:fillRect/>
        </a:stretch>
      </xdr:blipFill>
      <xdr:spPr>
        <a:xfrm>
          <a:off x="3405809" y="990600"/>
          <a:ext cx="266612" cy="308113"/>
        </a:xfrm>
        <a:prstGeom prst="ellipse">
          <a:avLst/>
        </a:prstGeom>
      </xdr:spPr>
    </xdr:pic>
    <xdr:clientData/>
  </xdr:twoCellAnchor>
  <xdr:twoCellAnchor editAs="oneCell">
    <xdr:from>
      <xdr:col>5</xdr:col>
      <xdr:colOff>185530</xdr:colOff>
      <xdr:row>5</xdr:row>
      <xdr:rowOff>39964</xdr:rowOff>
    </xdr:from>
    <xdr:to>
      <xdr:col>5</xdr:col>
      <xdr:colOff>459862</xdr:colOff>
      <xdr:row>6</xdr:row>
      <xdr:rowOff>6626</xdr:rowOff>
    </xdr:to>
    <xdr:pic>
      <xdr:nvPicPr>
        <xdr:cNvPr id="15" name="Picture 14">
          <a:extLst>
            <a:ext uri="{FF2B5EF4-FFF2-40B4-BE49-F238E27FC236}">
              <a16:creationId xmlns:a16="http://schemas.microsoft.com/office/drawing/2014/main" id="{F1C7B824-C496-2027-9208-B00AFBE5F072}"/>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l="20827" t="4870" r="20602" b="40263"/>
        <a:stretch>
          <a:fillRect/>
        </a:stretch>
      </xdr:blipFill>
      <xdr:spPr>
        <a:xfrm>
          <a:off x="3379304" y="1365181"/>
          <a:ext cx="274332" cy="284715"/>
        </a:xfrm>
        <a:prstGeom prst="ellipse">
          <a:avLst/>
        </a:prstGeom>
      </xdr:spPr>
    </xdr:pic>
    <xdr:clientData/>
  </xdr:twoCellAnchor>
  <xdr:twoCellAnchor editAs="oneCell">
    <xdr:from>
      <xdr:col>5</xdr:col>
      <xdr:colOff>185531</xdr:colOff>
      <xdr:row>6</xdr:row>
      <xdr:rowOff>13253</xdr:rowOff>
    </xdr:from>
    <xdr:to>
      <xdr:col>5</xdr:col>
      <xdr:colOff>463827</xdr:colOff>
      <xdr:row>7</xdr:row>
      <xdr:rowOff>23440</xdr:rowOff>
    </xdr:to>
    <xdr:pic>
      <xdr:nvPicPr>
        <xdr:cNvPr id="17" name="Picture 16">
          <a:extLst>
            <a:ext uri="{FF2B5EF4-FFF2-40B4-BE49-F238E27FC236}">
              <a16:creationId xmlns:a16="http://schemas.microsoft.com/office/drawing/2014/main" id="{6FFAFCD8-A391-0B5D-9198-7C3A94A88343}"/>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l="21142" t="3261" b="22622"/>
        <a:stretch>
          <a:fillRect/>
        </a:stretch>
      </xdr:blipFill>
      <xdr:spPr>
        <a:xfrm>
          <a:off x="3379305" y="1656523"/>
          <a:ext cx="278296" cy="328239"/>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22.702749074073" backgroundQuery="1" createdVersion="8" refreshedVersion="8" minRefreshableVersion="3" recordCount="0" supportSubquery="1" supportAdvancedDrill="1" xr:uid="{14728427-D54B-479E-9CA0-2C16039AA526}">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No of Happy Calls]" caption="No of Happy Calls" numFmtId="0" hierarchy="21" level="32767"/>
    <cacheField name="[Measures].[Average Rating]" caption="Average Rating" numFmtId="0" hierarchy="20"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4"/>
      </fieldsUsage>
    </cacheHierarchy>
    <cacheHierarchy uniqueName="[Measures].[No of Happy Calls]" caption="No of Happy Calls" measure="1" displayFolder="" measureGroup="calls" count="0" oneField="1">
      <fieldsUsage count="1">
        <fieldUsage x="3"/>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23.546273842592" backgroundQuery="1" createdVersion="8" refreshedVersion="8" minRefreshableVersion="3" recordCount="0" supportSubquery="1" supportAdvancedDrill="1" xr:uid="{8F5C9E26-05C8-4F36-9A64-F325799FA724}">
  <cacheSource type="external" connectionId="1"/>
  <cacheFields count="3">
    <cacheField name="[Measures].[Call count]" caption="Call count" numFmtId="0" hierarchy="17" level="32767"/>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24.69600034722" backgroundQuery="1" createdVersion="8" refreshedVersion="8" minRefreshableVersion="3" recordCount="0" supportSubquery="1" supportAdvancedDrill="1" xr:uid="{CD20BE1E-EC89-43E3-A2DB-CC43DBA08617}">
  <cacheSource type="external" connectionId="1"/>
  <cacheFields count="4">
    <cacheField name="[Measures].[Total Amount]" caption="Total Amount" numFmtId="0" hierarchy="18" level="32767"/>
    <cacheField name="[calls].[Representative].[Representative]" caption="Representative" numFmtId="0" hierarchy="3" level="1">
      <sharedItems count="5">
        <s v="R01"/>
        <s v="R02"/>
        <s v="R03"/>
        <s v="R04"/>
        <s v="R05"/>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0"/>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32.868650115743" backgroundQuery="1" createdVersion="8" refreshedVersion="8" minRefreshableVersion="3" recordCount="0" supportSubquery="1" supportAdvancedDrill="1" xr:uid="{F0D2C036-FE1E-4833-97E0-7AC9950671DA}">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No of Happy Calls]" caption="No of Happy Calls" numFmtId="0" hierarchy="21" level="32767"/>
    <cacheField name="[Measures].[Average Rating]" caption="Average Rating" numFmtId="0" hierarchy="20"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4"/>
      </fieldsUsage>
    </cacheHierarchy>
    <cacheHierarchy uniqueName="[Measures].[No of Happy Calls]" caption="No of Happy Calls" measure="1" displayFolder="" measureGroup="calls" count="0" oneField="1">
      <fieldsUsage count="1">
        <fieldUsage x="3"/>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32.868650925928" backgroundQuery="1" createdVersion="8" refreshedVersion="8" minRefreshableVersion="3" recordCount="0" supportSubquery="1" supportAdvancedDrill="1" xr:uid="{8EC06542-D62F-4AF9-9507-75777C8733F8}">
  <cacheSource type="external" connectionId="1"/>
  <cacheFields count="5">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2"/>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3"/>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32.868651620367" backgroundQuery="1" createdVersion="8" refreshedVersion="8" minRefreshableVersion="3" recordCount="0" supportSubquery="1" supportAdvancedDrill="1" xr:uid="{16AB926E-1092-438D-8779-600FF46A462A}">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32.868652314814" backgroundQuery="1" createdVersion="8" refreshedVersion="8" minRefreshableVersion="3" recordCount="0" supportSubquery="1" supportAdvancedDrill="1" xr:uid="{950A5508-1E3B-45AE-B249-E82185BB21B3}">
  <cacheSource type="external" connectionId="1"/>
  <cacheFields count="4">
    <cacheField name="[calls].[Representative].[Representative]" caption="Representative" numFmtId="0" hierarchy="3" level="1">
      <sharedItems count="1">
        <s v="R03"/>
      </sharedItems>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32.86865300926" backgroundQuery="1" createdVersion="8" refreshedVersion="8" minRefreshableVersion="3" recordCount="0" supportSubquery="1" supportAdvancedDrill="1" xr:uid="{F6F30E68-7732-42E0-9056-03D88A4596F7}">
  <cacheSource type="external" connectionId="1"/>
  <cacheFields count="4">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22.702740046298" backgroundQuery="1" createdVersion="3" refreshedVersion="8" minRefreshableVersion="3" recordCount="0" supportSubquery="1" supportAdvancedDrill="1" xr:uid="{67DB1867-FD90-4D16-A6FE-BC953C743FC0}">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94808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CC29D2-73C6-4740-B016-BB006DB2429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0:R50" firstHeaderRow="1" firstDataRow="2" firstDataCol="1"/>
  <pivotFields count="4">
    <pivotField dataField="1" subtotalTop="0" showAll="0" defaultSubtotal="0"/>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s>
  <rowFields count="2">
    <field x="3"/>
    <field x="2"/>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1"/>
  </colFields>
  <colItems count="6">
    <i>
      <x/>
    </i>
    <i>
      <x v="1"/>
    </i>
    <i>
      <x v="2"/>
    </i>
    <i>
      <x v="3"/>
    </i>
    <i>
      <x v="4"/>
    </i>
    <i t="grand">
      <x/>
    </i>
  </colItems>
  <dataFields count="1">
    <dataField fld="0"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1A9D90-4BFA-4D8A-B1BD-64236E5DF8B1}" name="rep pivot"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4" subtotal="count" baseField="0" baseItem="0"/>
    <dataField fld="3"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5AAFAD-99A2-437B-ABBF-612E92E4B7DA}" name="PivotTable5"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location ref="G32:H39" firstHeaderRow="1" firstDataRow="1" firstDataCol="1"/>
  <pivotFields count="4">
    <pivotField allDrilled="1" subtotalTop="0" showAll="0" dataSourceSort="1" defaultSubtotal="0" defaultAttributeDrillState="1"/>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2"/>
  </rowFields>
  <rowItems count="7">
    <i>
      <x/>
    </i>
    <i>
      <x v="1"/>
    </i>
    <i>
      <x v="2"/>
    </i>
    <i>
      <x v="3"/>
    </i>
    <i>
      <x v="4"/>
    </i>
    <i>
      <x v="5"/>
    </i>
    <i t="grand">
      <x/>
    </i>
  </rowItems>
  <colItems count="1">
    <i/>
  </colItems>
  <dataFields count="1">
    <dataField fld="3" subtotal="count" baseField="0" baseItem="0"/>
  </dataFields>
  <chartFormats count="3">
    <chartFormat chart="13"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F60389-050D-409B-927B-D559892FD5B7}" name="PivotTable4"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E17:F25"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4">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0CA122-C70F-405A-97EF-2CDF36CC683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5:D40"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1"/>
  </colFields>
  <colItems count="3">
    <i>
      <x/>
    </i>
    <i>
      <x v="1"/>
    </i>
    <i t="grand">
      <x/>
    </i>
  </colItems>
  <dataFields count="1">
    <dataField fld="0" subtotal="count" baseField="0" baseItem="0"/>
  </dataFields>
  <chartFormats count="8">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0"/>
          </reference>
          <reference field="1" count="1" selected="0">
            <x v="0"/>
          </reference>
        </references>
      </pivotArea>
    </chartFormat>
    <chartFormat chart="3" format="3"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327F85-F9FB-46C9-B299-C757CE43F765}" name="PivotTable3"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7:C30" firstHeaderRow="0" firstDataRow="1" firstDataCol="1"/>
  <pivotFields count="5">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3"/>
    <field x="2"/>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name="Call count2" fld="4" subtotal="count" baseField="0" baseItem="0">
      <extLst>
        <ext xmlns:x14="http://schemas.microsoft.com/office/spreadsheetml/2009/9/main" uri="{E15A36E0-9728-4e99-A89B-3F7291B0FE68}">
          <x14:dataField sourceField="1"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18F301-552B-4DA0-A4AA-04E351713C41}" name="Summary Pivot"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4" subtotal="count" baseField="0" baseItem="0"/>
    <dataField fld="3"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B38CD1-8D65-4A52-8087-207A5D7EA4C9}" name="reps pivot" cacheId="2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3">
  <location ref="H17:J18" firstHeaderRow="0" firstDataRow="1" firstDataCol="1"/>
  <pivotFields count="4">
    <pivotField axis="axisRow" allDrilled="1" subtotalTop="0" showAll="0" dataSourceSort="1" defaultSubtotal="0" defaultAttributeDrillState="1">
      <items count="1">
        <item s="1" x="0"/>
      </items>
    </pivotField>
    <pivotField allDrilled="1" subtotalTop="0" showAll="0" sortType="ascending" defaultSubtotal="0" defaultAttributeDrillState="1">
      <items count="7">
        <item x="3"/>
        <item x="1"/>
        <item x="5"/>
        <item x="6"/>
        <item x="4"/>
        <item x="0"/>
        <item x="2"/>
      </items>
    </pivotField>
    <pivotField dataField="1" subtotalTop="0" showAll="0" defaultSubtotal="0"/>
    <pivotField dataField="1" subtotalTop="0" showAll="0" defaultSubtotal="0"/>
  </pivotFields>
  <rowFields count="1">
    <field x="0"/>
  </rowFields>
  <rowItems count="1">
    <i>
      <x/>
    </i>
  </rowItems>
  <colFields count="1">
    <field x="-2"/>
  </colFields>
  <colItems count="2">
    <i>
      <x/>
    </i>
    <i i="1">
      <x v="1"/>
    </i>
  </colItems>
  <dataFields count="2">
    <dataField fld="2" subtotal="count" baseField="0" baseItem="0"/>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C7965995-F4D7-4AD1-AB07-62B350B46D9F}" sourceName="[calls].[Representative]">
  <pivotTables>
    <pivotTable tabId="6" name="rep pivot"/>
    <pivotTable tabId="6" name="PivotTable3"/>
    <pivotTable tabId="6" name="PivotTable4"/>
    <pivotTable tabId="6" name="reps pivot"/>
    <pivotTable tabId="6" name="PivotTable5"/>
  </pivotTables>
  <data>
    <olap pivotCacheId="35948085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ABAF811E-2ACC-4A54-B35E-D7F49B9D52D1}" cache="Slicer_Representative" caption="Representative" showCaption="0" level="1" style="SlicerStyleLight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E3A13-3D91-4098-9392-FD87A884AB54}">
  <dimension ref="A1:X37"/>
  <sheetViews>
    <sheetView showGridLines="0" tabSelected="1" topLeftCell="I4" zoomScale="105" zoomScaleNormal="89" workbookViewId="0">
      <selection activeCell="H53" sqref="H53"/>
    </sheetView>
  </sheetViews>
  <sheetFormatPr defaultRowHeight="14.4" x14ac:dyDescent="0.3"/>
  <cols>
    <col min="1" max="17" width="8.88671875" style="24"/>
    <col min="18" max="18" width="9.5546875" style="24" bestFit="1" customWidth="1"/>
    <col min="19" max="23" width="8.88671875" style="24"/>
    <col min="24" max="24" width="11" style="24" bestFit="1" customWidth="1"/>
    <col min="25" max="16384" width="8.88671875" style="24"/>
  </cols>
  <sheetData>
    <row r="1" spans="1:7" x14ac:dyDescent="0.3">
      <c r="A1" s="35" t="s">
        <v>1078</v>
      </c>
      <c r="B1" s="36"/>
      <c r="C1" s="36"/>
      <c r="D1" s="36"/>
      <c r="E1" s="36"/>
      <c r="F1" s="36"/>
      <c r="G1" s="36"/>
    </row>
    <row r="2" spans="1:7" x14ac:dyDescent="0.3">
      <c r="A2" s="36"/>
      <c r="B2" s="36"/>
      <c r="C2" s="36"/>
      <c r="D2" s="36"/>
      <c r="E2" s="36"/>
      <c r="F2" s="36"/>
      <c r="G2" s="36"/>
    </row>
    <row r="19" spans="14:24" x14ac:dyDescent="0.3">
      <c r="S19" s="27" t="s">
        <v>11</v>
      </c>
      <c r="T19" s="27" t="s">
        <v>9</v>
      </c>
      <c r="U19" s="27" t="s">
        <v>6</v>
      </c>
      <c r="V19" s="27" t="s">
        <v>13</v>
      </c>
      <c r="W19" s="27" t="s">
        <v>10</v>
      </c>
      <c r="X19" s="27" t="s">
        <v>1048</v>
      </c>
    </row>
    <row r="20" spans="14:24" x14ac:dyDescent="0.3">
      <c r="R20" s="30" t="s">
        <v>1002</v>
      </c>
      <c r="S20" s="29"/>
      <c r="T20" s="29"/>
      <c r="U20" s="29"/>
      <c r="V20" s="29"/>
      <c r="W20" s="29"/>
      <c r="X20" s="29"/>
    </row>
    <row r="21" spans="14:24" x14ac:dyDescent="0.3">
      <c r="R21" s="31" t="s">
        <v>20</v>
      </c>
      <c r="S21" s="21">
        <v>891</v>
      </c>
      <c r="T21" s="21">
        <v>1332</v>
      </c>
      <c r="U21" s="21">
        <v>1282</v>
      </c>
      <c r="V21" s="21">
        <v>739</v>
      </c>
      <c r="W21" s="21">
        <v>560</v>
      </c>
      <c r="X21" s="32">
        <v>4804</v>
      </c>
    </row>
    <row r="22" spans="14:24" x14ac:dyDescent="0.3">
      <c r="R22" s="31" t="s">
        <v>12</v>
      </c>
      <c r="S22" s="21">
        <v>1991</v>
      </c>
      <c r="T22" s="21">
        <v>1886</v>
      </c>
      <c r="U22" s="21">
        <v>1206</v>
      </c>
      <c r="V22" s="21">
        <v>884</v>
      </c>
      <c r="W22" s="21">
        <v>1722</v>
      </c>
      <c r="X22" s="32">
        <v>7689</v>
      </c>
    </row>
    <row r="23" spans="14:24" x14ac:dyDescent="0.3">
      <c r="R23" s="31" t="s">
        <v>8</v>
      </c>
      <c r="S23" s="21">
        <v>1163</v>
      </c>
      <c r="T23" s="21">
        <v>1180</v>
      </c>
      <c r="U23" s="21">
        <v>1616</v>
      </c>
      <c r="V23" s="21">
        <v>1043</v>
      </c>
      <c r="W23" s="21">
        <v>1747</v>
      </c>
      <c r="X23" s="32">
        <v>6749</v>
      </c>
    </row>
    <row r="24" spans="14:24" x14ac:dyDescent="0.3">
      <c r="R24" s="31" t="s">
        <v>16</v>
      </c>
      <c r="S24" s="21">
        <v>1438</v>
      </c>
      <c r="T24" s="21">
        <v>1616</v>
      </c>
      <c r="U24" s="21">
        <v>866</v>
      </c>
      <c r="V24" s="21">
        <v>829</v>
      </c>
      <c r="W24" s="21">
        <v>2070</v>
      </c>
      <c r="X24" s="32">
        <v>6819</v>
      </c>
    </row>
    <row r="25" spans="14:24" x14ac:dyDescent="0.3">
      <c r="R25" s="30" t="s">
        <v>1001</v>
      </c>
      <c r="S25" s="29"/>
      <c r="T25" s="29"/>
      <c r="U25" s="29"/>
      <c r="V25" s="29"/>
      <c r="W25" s="29"/>
      <c r="X25" s="30"/>
    </row>
    <row r="26" spans="14:24" x14ac:dyDescent="0.3">
      <c r="R26" s="31" t="s">
        <v>24</v>
      </c>
      <c r="S26" s="21">
        <v>1233</v>
      </c>
      <c r="T26" s="21">
        <v>223</v>
      </c>
      <c r="U26" s="21">
        <v>1680</v>
      </c>
      <c r="V26" s="21">
        <v>990</v>
      </c>
      <c r="W26" s="21">
        <v>1508</v>
      </c>
      <c r="X26" s="32">
        <v>5634</v>
      </c>
    </row>
    <row r="27" spans="14:24" x14ac:dyDescent="0.3">
      <c r="R27" s="31" t="s">
        <v>15</v>
      </c>
      <c r="S27" s="21">
        <v>1598</v>
      </c>
      <c r="T27" s="21">
        <v>1907</v>
      </c>
      <c r="U27" s="21">
        <v>869</v>
      </c>
      <c r="V27" s="21">
        <v>1426</v>
      </c>
      <c r="W27" s="21">
        <v>1416</v>
      </c>
      <c r="X27" s="32">
        <v>7216</v>
      </c>
    </row>
    <row r="28" spans="14:24" x14ac:dyDescent="0.3">
      <c r="R28" s="31" t="s">
        <v>5</v>
      </c>
      <c r="S28" s="21">
        <v>900</v>
      </c>
      <c r="T28" s="21">
        <v>1016</v>
      </c>
      <c r="U28" s="21">
        <v>960</v>
      </c>
      <c r="V28" s="21">
        <v>940</v>
      </c>
      <c r="W28" s="21">
        <v>1193</v>
      </c>
      <c r="X28" s="32">
        <v>5009</v>
      </c>
    </row>
    <row r="29" spans="14:24" x14ac:dyDescent="0.3">
      <c r="R29" s="31" t="s">
        <v>18</v>
      </c>
      <c r="S29" s="21">
        <v>900</v>
      </c>
      <c r="T29" s="21">
        <v>1470</v>
      </c>
      <c r="U29" s="21">
        <v>1617</v>
      </c>
      <c r="V29" s="21">
        <v>1314</v>
      </c>
      <c r="W29" s="21">
        <v>941</v>
      </c>
      <c r="X29" s="32">
        <v>6242</v>
      </c>
    </row>
    <row r="30" spans="14:24" x14ac:dyDescent="0.3">
      <c r="R30" s="31" t="s">
        <v>14</v>
      </c>
      <c r="S30" s="21">
        <v>1255</v>
      </c>
      <c r="T30" s="21">
        <v>516</v>
      </c>
      <c r="U30" s="21">
        <v>1874</v>
      </c>
      <c r="V30" s="21">
        <v>1863</v>
      </c>
      <c r="W30" s="21">
        <v>1722</v>
      </c>
      <c r="X30" s="32">
        <v>7230</v>
      </c>
    </row>
    <row r="31" spans="14:24" ht="18" x14ac:dyDescent="0.35">
      <c r="N31" s="34"/>
      <c r="O31" s="34" t="str">
        <f>'Pivot sheet'!$H$51</f>
        <v>% of calls : 21%</v>
      </c>
      <c r="P31" s="34"/>
      <c r="R31" s="31" t="s">
        <v>19</v>
      </c>
      <c r="S31" s="21">
        <v>1138</v>
      </c>
      <c r="T31" s="21">
        <v>1898</v>
      </c>
      <c r="U31" s="21">
        <v>1482</v>
      </c>
      <c r="V31" s="21">
        <v>846</v>
      </c>
      <c r="W31" s="21">
        <v>1154</v>
      </c>
      <c r="X31" s="32">
        <v>6518</v>
      </c>
    </row>
    <row r="32" spans="14:24" ht="18" x14ac:dyDescent="0.35">
      <c r="N32" s="34"/>
      <c r="O32" s="34" t="str">
        <f>'Pivot sheet'!$H$52</f>
        <v>Call Rank : 2</v>
      </c>
      <c r="P32" s="34"/>
      <c r="R32" s="30" t="s">
        <v>1000</v>
      </c>
      <c r="S32" s="29"/>
      <c r="T32" s="29"/>
      <c r="U32" s="29"/>
      <c r="V32" s="29"/>
      <c r="W32" s="29"/>
      <c r="X32" s="30"/>
    </row>
    <row r="33" spans="14:24" ht="18" x14ac:dyDescent="0.35">
      <c r="N33" s="34"/>
      <c r="O33" s="34" t="str">
        <f>'Pivot sheet'!$H$53</f>
        <v>Amount Rank : 1</v>
      </c>
      <c r="P33" s="34"/>
      <c r="R33" s="31" t="s">
        <v>17</v>
      </c>
      <c r="S33" s="21">
        <v>1655</v>
      </c>
      <c r="T33" s="21">
        <v>805</v>
      </c>
      <c r="U33" s="21">
        <v>2263</v>
      </c>
      <c r="V33" s="21">
        <v>987</v>
      </c>
      <c r="W33" s="21">
        <v>1075</v>
      </c>
      <c r="X33" s="32">
        <v>6785</v>
      </c>
    </row>
    <row r="34" spans="14:24" x14ac:dyDescent="0.3">
      <c r="R34" s="31" t="s">
        <v>23</v>
      </c>
      <c r="S34" s="21">
        <v>1104</v>
      </c>
      <c r="T34" s="21">
        <v>2280</v>
      </c>
      <c r="U34" s="21">
        <v>1445</v>
      </c>
      <c r="V34" s="21">
        <v>1722</v>
      </c>
      <c r="W34" s="21">
        <v>1196</v>
      </c>
      <c r="X34" s="32">
        <v>7747</v>
      </c>
    </row>
    <row r="35" spans="14:24" x14ac:dyDescent="0.3">
      <c r="R35" s="31" t="s">
        <v>7</v>
      </c>
      <c r="S35" s="21">
        <v>372</v>
      </c>
      <c r="T35" s="21">
        <v>1818</v>
      </c>
      <c r="U35" s="21">
        <v>1346</v>
      </c>
      <c r="V35" s="21">
        <v>1156</v>
      </c>
      <c r="W35" s="21">
        <v>1484</v>
      </c>
      <c r="X35" s="32">
        <v>6176</v>
      </c>
    </row>
    <row r="36" spans="14:24" x14ac:dyDescent="0.3">
      <c r="R36" s="31" t="s">
        <v>22</v>
      </c>
      <c r="S36" s="21">
        <v>1415</v>
      </c>
      <c r="T36" s="21">
        <v>1271</v>
      </c>
      <c r="U36" s="21">
        <v>1214</v>
      </c>
      <c r="V36" s="21">
        <v>1135</v>
      </c>
      <c r="W36" s="21">
        <v>1566</v>
      </c>
      <c r="X36" s="32">
        <v>6601</v>
      </c>
    </row>
    <row r="37" spans="14:24" x14ac:dyDescent="0.3">
      <c r="R37" s="31" t="s">
        <v>21</v>
      </c>
      <c r="S37" s="21">
        <v>1362</v>
      </c>
      <c r="T37" s="21">
        <v>1363</v>
      </c>
      <c r="U37" s="21">
        <v>1152</v>
      </c>
      <c r="V37" s="21">
        <v>777</v>
      </c>
      <c r="W37" s="21">
        <v>750</v>
      </c>
      <c r="X37" s="32">
        <v>5404</v>
      </c>
    </row>
  </sheetData>
  <sheetProtection sheet="1" objects="1" scenarios="1" selectLockedCells="1"/>
  <mergeCells count="1">
    <mergeCell ref="A1:G2"/>
  </mergeCells>
  <conditionalFormatting sqref="S19:W37">
    <cfRule type="dataBar" priority="2">
      <dataBar>
        <cfvo type="num" val="0"/>
        <cfvo type="formula" val="MAX($S$21:$W$37)*2"/>
        <color theme="1"/>
      </dataBar>
      <extLst>
        <ext xmlns:x14="http://schemas.microsoft.com/office/spreadsheetml/2009/9/main" uri="{B025F937-C7B1-47D3-B67F-A62EFF666E3E}">
          <x14:id>{452E899D-AFDE-43BF-BD0C-7237BF50C99E}</x14:id>
        </ext>
      </extLst>
    </cfRule>
    <cfRule type="dataBar" priority="3">
      <dataBar>
        <cfvo type="min"/>
        <cfvo type="max"/>
        <color rgb="FF638EC6"/>
      </dataBar>
      <extLst>
        <ext xmlns:x14="http://schemas.microsoft.com/office/spreadsheetml/2009/9/main" uri="{B025F937-C7B1-47D3-B67F-A62EFF666E3E}">
          <x14:id>{1A2F29B3-427E-4C5A-82AF-82A161C77276}</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32FFAEA5-E135-458F-B985-712DA1343C66}">
            <xm:f>S$19='Pivot sheet'!$H$18</xm:f>
            <x14:dxf>
              <fill>
                <patternFill>
                  <bgColor theme="3" tint="0.59996337778862885"/>
                </patternFill>
              </fill>
              <border>
                <left style="thin">
                  <color auto="1"/>
                </left>
                <right style="thin">
                  <color auto="1"/>
                </right>
                <vertical/>
                <horizontal/>
              </border>
            </x14:dxf>
          </x14:cfRule>
          <x14:cfRule type="dataBar" id="{452E899D-AFDE-43BF-BD0C-7237BF50C99E}">
            <x14:dataBar minLength="0" maxLength="100">
              <x14:cfvo type="num">
                <xm:f>0</xm:f>
              </x14:cfvo>
              <x14:cfvo type="formula">
                <xm:f>MAX($S$21:$W$37)*2</xm:f>
              </x14:cfvo>
              <x14:negativeFillColor rgb="FFFF0000"/>
              <x14:axisColor rgb="FF000000"/>
            </x14:dataBar>
          </x14:cfRule>
          <x14:cfRule type="dataBar" id="{1A2F29B3-427E-4C5A-82AF-82A161C77276}">
            <x14:dataBar minLength="0" maxLength="100" gradient="0">
              <x14:cfvo type="autoMin"/>
              <x14:cfvo type="autoMax"/>
              <x14:negativeFillColor rgb="FFFF0000"/>
              <x14:axisColor rgb="FF000000"/>
            </x14:dataBar>
          </x14:cfRule>
          <xm:sqref>S19:W37</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5BA87-1583-430A-9F85-6CC76ADBEABE}">
  <dimension ref="A3:R53"/>
  <sheetViews>
    <sheetView topLeftCell="B25" workbookViewId="0">
      <selection activeCell="H53" sqref="H53"/>
    </sheetView>
  </sheetViews>
  <sheetFormatPr defaultRowHeight="14.4" x14ac:dyDescent="0.3"/>
  <cols>
    <col min="1" max="1" width="12.5546875" bestFit="1" customWidth="1"/>
    <col min="2" max="2" width="9.33203125" bestFit="1" customWidth="1"/>
    <col min="3" max="3" width="10.33203125" bestFit="1" customWidth="1"/>
    <col min="4" max="4" width="13.77734375" bestFit="1" customWidth="1"/>
    <col min="5" max="5" width="12.5546875" bestFit="1" customWidth="1"/>
    <col min="6" max="6" width="9.33203125" bestFit="1" customWidth="1"/>
    <col min="7" max="7" width="12.5546875" bestFit="1" customWidth="1"/>
    <col min="8" max="9" width="9.33203125" bestFit="1" customWidth="1"/>
    <col min="10" max="10" width="12.5546875" bestFit="1" customWidth="1"/>
    <col min="12" max="12" width="12.5546875" bestFit="1" customWidth="1"/>
    <col min="13" max="13" width="15.5546875" bestFit="1" customWidth="1"/>
    <col min="14" max="17" width="7.5546875" bestFit="1" customWidth="1"/>
    <col min="18" max="18" width="10.77734375" bestFit="1" customWidth="1"/>
  </cols>
  <sheetData>
    <row r="3" spans="1:12" x14ac:dyDescent="0.3">
      <c r="A3" t="s">
        <v>1042</v>
      </c>
      <c r="B3" t="s">
        <v>1043</v>
      </c>
      <c r="C3" t="s">
        <v>1044</v>
      </c>
      <c r="D3" t="s">
        <v>1045</v>
      </c>
      <c r="E3" t="s">
        <v>1046</v>
      </c>
    </row>
    <row r="4" spans="1:12" x14ac:dyDescent="0.3">
      <c r="A4" s="20">
        <v>1000</v>
      </c>
      <c r="B4" s="21">
        <v>96623</v>
      </c>
      <c r="C4">
        <v>89850</v>
      </c>
      <c r="D4" s="22">
        <v>3.8854000000000033</v>
      </c>
      <c r="E4" s="20">
        <v>307</v>
      </c>
    </row>
    <row r="10" spans="1:12" x14ac:dyDescent="0.3">
      <c r="A10" t="s">
        <v>1042</v>
      </c>
      <c r="B10" t="s">
        <v>1043</v>
      </c>
      <c r="C10" t="s">
        <v>1044</v>
      </c>
      <c r="D10" t="s">
        <v>1045</v>
      </c>
      <c r="E10" t="s">
        <v>1046</v>
      </c>
    </row>
    <row r="11" spans="1:12" x14ac:dyDescent="0.3">
      <c r="A11" s="20">
        <v>207</v>
      </c>
      <c r="B11" s="21">
        <v>20872</v>
      </c>
      <c r="C11" s="37">
        <v>17700</v>
      </c>
      <c r="D11" s="22">
        <v>3.8589371980676304</v>
      </c>
      <c r="E11" s="20">
        <v>60</v>
      </c>
    </row>
    <row r="14" spans="1:12" x14ac:dyDescent="0.3">
      <c r="K14" s="25"/>
      <c r="L14" t="str">
        <f>H18</f>
        <v>R03</v>
      </c>
    </row>
    <row r="17" spans="1:18" x14ac:dyDescent="0.3">
      <c r="A17" s="23" t="s">
        <v>1047</v>
      </c>
      <c r="B17" t="s">
        <v>1042</v>
      </c>
      <c r="C17" t="s">
        <v>1061</v>
      </c>
      <c r="E17" s="23" t="s">
        <v>1047</v>
      </c>
      <c r="F17" t="s">
        <v>1042</v>
      </c>
      <c r="H17" s="23" t="s">
        <v>1047</v>
      </c>
      <c r="I17" t="s">
        <v>1042</v>
      </c>
      <c r="J17" t="s">
        <v>1043</v>
      </c>
      <c r="L17" t="s">
        <v>1069</v>
      </c>
      <c r="M17" t="s">
        <v>1070</v>
      </c>
      <c r="N17" t="s">
        <v>1071</v>
      </c>
      <c r="O17" t="s">
        <v>1072</v>
      </c>
      <c r="P17" t="s">
        <v>1073</v>
      </c>
    </row>
    <row r="18" spans="1:18" x14ac:dyDescent="0.3">
      <c r="A18" s="25" t="s">
        <v>1049</v>
      </c>
      <c r="B18" s="20">
        <v>13</v>
      </c>
      <c r="C18" s="20">
        <v>13</v>
      </c>
      <c r="E18" s="25" t="s">
        <v>1065</v>
      </c>
      <c r="F18" s="20">
        <v>30</v>
      </c>
      <c r="H18" s="25" t="s">
        <v>6</v>
      </c>
      <c r="I18" s="20">
        <v>207</v>
      </c>
      <c r="J18" s="21">
        <v>20872</v>
      </c>
      <c r="L18" s="25" t="s">
        <v>11</v>
      </c>
      <c r="M18" s="20">
        <v>189</v>
      </c>
      <c r="N18" s="26">
        <v>18415</v>
      </c>
      <c r="O18" t="e">
        <f>IF(L18=$L$14,M18,NA())</f>
        <v>#N/A</v>
      </c>
      <c r="P18" t="e">
        <f>IF(L18=$L$14,N18,NA())</f>
        <v>#N/A</v>
      </c>
    </row>
    <row r="19" spans="1:18" x14ac:dyDescent="0.3">
      <c r="A19" s="25" t="s">
        <v>1050</v>
      </c>
      <c r="B19" s="20">
        <v>13</v>
      </c>
      <c r="C19" s="20">
        <v>13</v>
      </c>
      <c r="E19" s="25" t="s">
        <v>1063</v>
      </c>
      <c r="F19" s="20">
        <v>34</v>
      </c>
      <c r="L19" s="25" t="s">
        <v>9</v>
      </c>
      <c r="M19" s="20">
        <v>218</v>
      </c>
      <c r="N19" s="26">
        <v>20581</v>
      </c>
      <c r="O19" t="e">
        <f t="shared" ref="O19:O22" si="0">IF(L19=$L$14,M19,NA())</f>
        <v>#N/A</v>
      </c>
      <c r="P19" t="e">
        <f t="shared" ref="P19:P22" si="1">IF(L19=$L$14,N19,NA())</f>
        <v>#N/A</v>
      </c>
    </row>
    <row r="20" spans="1:18" x14ac:dyDescent="0.3">
      <c r="A20" s="25" t="s">
        <v>1051</v>
      </c>
      <c r="B20" s="20">
        <v>28</v>
      </c>
      <c r="C20" s="20">
        <v>28</v>
      </c>
      <c r="E20" s="25" t="s">
        <v>1067</v>
      </c>
      <c r="F20" s="20">
        <v>26</v>
      </c>
      <c r="L20" s="25" t="s">
        <v>6</v>
      </c>
      <c r="M20" s="20">
        <v>207</v>
      </c>
      <c r="N20" s="26">
        <v>20872</v>
      </c>
      <c r="O20">
        <f t="shared" si="0"/>
        <v>207</v>
      </c>
      <c r="P20">
        <f t="shared" si="1"/>
        <v>20872</v>
      </c>
    </row>
    <row r="21" spans="1:18" x14ac:dyDescent="0.3">
      <c r="A21" s="25" t="s">
        <v>1052</v>
      </c>
      <c r="B21" s="20">
        <v>24</v>
      </c>
      <c r="C21" s="20">
        <v>24</v>
      </c>
      <c r="E21" s="25" t="s">
        <v>1068</v>
      </c>
      <c r="F21" s="20">
        <v>38</v>
      </c>
      <c r="L21" s="25" t="s">
        <v>13</v>
      </c>
      <c r="M21" s="20">
        <v>186</v>
      </c>
      <c r="N21" s="26">
        <v>16651</v>
      </c>
      <c r="O21" t="e">
        <f t="shared" si="0"/>
        <v>#N/A</v>
      </c>
      <c r="P21" t="e">
        <f t="shared" si="1"/>
        <v>#N/A</v>
      </c>
    </row>
    <row r="22" spans="1:18" x14ac:dyDescent="0.3">
      <c r="A22" s="25" t="s">
        <v>1053</v>
      </c>
      <c r="B22" s="20">
        <v>23</v>
      </c>
      <c r="C22" s="20">
        <v>23</v>
      </c>
      <c r="E22" s="25" t="s">
        <v>1066</v>
      </c>
      <c r="F22" s="20">
        <v>27</v>
      </c>
      <c r="L22" s="25" t="s">
        <v>10</v>
      </c>
      <c r="M22" s="20">
        <v>200</v>
      </c>
      <c r="N22" s="26">
        <v>20104</v>
      </c>
      <c r="O22" t="e">
        <f t="shared" si="0"/>
        <v>#N/A</v>
      </c>
      <c r="P22" t="e">
        <f t="shared" si="1"/>
        <v>#N/A</v>
      </c>
    </row>
    <row r="23" spans="1:18" x14ac:dyDescent="0.3">
      <c r="A23" s="25" t="s">
        <v>1054</v>
      </c>
      <c r="B23" s="20">
        <v>17</v>
      </c>
      <c r="C23" s="20">
        <v>17</v>
      </c>
      <c r="E23" s="25" t="s">
        <v>1062</v>
      </c>
      <c r="F23" s="20">
        <v>27</v>
      </c>
    </row>
    <row r="24" spans="1:18" x14ac:dyDescent="0.3">
      <c r="A24" s="25" t="s">
        <v>1055</v>
      </c>
      <c r="B24" s="20">
        <v>11</v>
      </c>
      <c r="C24" s="20">
        <v>11</v>
      </c>
      <c r="E24" s="25" t="s">
        <v>1064</v>
      </c>
      <c r="F24" s="20">
        <v>25</v>
      </c>
    </row>
    <row r="25" spans="1:18" x14ac:dyDescent="0.3">
      <c r="A25" s="25" t="s">
        <v>1056</v>
      </c>
      <c r="B25" s="20">
        <v>11</v>
      </c>
      <c r="C25" s="20">
        <v>11</v>
      </c>
      <c r="E25" s="25" t="s">
        <v>1048</v>
      </c>
      <c r="F25" s="20">
        <v>207</v>
      </c>
    </row>
    <row r="26" spans="1:18" x14ac:dyDescent="0.3">
      <c r="A26" s="25" t="s">
        <v>1057</v>
      </c>
      <c r="B26" s="20">
        <v>14</v>
      </c>
      <c r="C26" s="20">
        <v>14</v>
      </c>
    </row>
    <row r="27" spans="1:18" x14ac:dyDescent="0.3">
      <c r="A27" s="25" t="s">
        <v>1058</v>
      </c>
      <c r="B27" s="20">
        <v>30</v>
      </c>
      <c r="C27" s="20">
        <v>30</v>
      </c>
    </row>
    <row r="28" spans="1:18" x14ac:dyDescent="0.3">
      <c r="A28" s="25" t="s">
        <v>1059</v>
      </c>
      <c r="B28" s="20">
        <v>14</v>
      </c>
      <c r="C28" s="20">
        <v>14</v>
      </c>
    </row>
    <row r="29" spans="1:18" x14ac:dyDescent="0.3">
      <c r="A29" s="25" t="s">
        <v>1060</v>
      </c>
      <c r="B29" s="20">
        <v>9</v>
      </c>
      <c r="C29" s="20">
        <v>9</v>
      </c>
    </row>
    <row r="30" spans="1:18" x14ac:dyDescent="0.3">
      <c r="A30" s="25" t="s">
        <v>1048</v>
      </c>
      <c r="B30" s="20">
        <v>207</v>
      </c>
      <c r="C30" s="20">
        <v>207</v>
      </c>
      <c r="L30" s="23" t="s">
        <v>1043</v>
      </c>
      <c r="M30" s="23" t="s">
        <v>1074</v>
      </c>
    </row>
    <row r="31" spans="1:18" x14ac:dyDescent="0.3">
      <c r="L31" s="23" t="s">
        <v>1047</v>
      </c>
      <c r="M31" t="s">
        <v>11</v>
      </c>
      <c r="N31" t="s">
        <v>9</v>
      </c>
      <c r="O31" t="s">
        <v>6</v>
      </c>
      <c r="P31" t="s">
        <v>13</v>
      </c>
      <c r="Q31" t="s">
        <v>10</v>
      </c>
      <c r="R31" t="s">
        <v>1048</v>
      </c>
    </row>
    <row r="32" spans="1:18" x14ac:dyDescent="0.3">
      <c r="G32" s="23" t="s">
        <v>1047</v>
      </c>
      <c r="H32" t="s">
        <v>1042</v>
      </c>
      <c r="L32" s="25" t="s">
        <v>1002</v>
      </c>
    </row>
    <row r="33" spans="1:18" x14ac:dyDescent="0.3">
      <c r="G33" s="25">
        <v>0</v>
      </c>
      <c r="H33" s="20">
        <v>1</v>
      </c>
      <c r="L33" s="28" t="s">
        <v>20</v>
      </c>
      <c r="M33" s="21">
        <v>891</v>
      </c>
      <c r="N33" s="21">
        <v>1332</v>
      </c>
      <c r="O33" s="21">
        <v>1282</v>
      </c>
      <c r="P33" s="21">
        <v>739</v>
      </c>
      <c r="Q33" s="21">
        <v>560</v>
      </c>
      <c r="R33" s="21">
        <v>4804</v>
      </c>
    </row>
    <row r="34" spans="1:18" x14ac:dyDescent="0.3">
      <c r="G34" s="25">
        <v>1</v>
      </c>
      <c r="H34" s="20">
        <v>1</v>
      </c>
      <c r="L34" s="28" t="s">
        <v>12</v>
      </c>
      <c r="M34" s="21">
        <v>1991</v>
      </c>
      <c r="N34" s="21">
        <v>1886</v>
      </c>
      <c r="O34" s="21">
        <v>1206</v>
      </c>
      <c r="P34" s="21">
        <v>884</v>
      </c>
      <c r="Q34" s="21">
        <v>1722</v>
      </c>
      <c r="R34" s="21">
        <v>7689</v>
      </c>
    </row>
    <row r="35" spans="1:18" x14ac:dyDescent="0.3">
      <c r="A35" s="23" t="s">
        <v>1042</v>
      </c>
      <c r="B35" s="23" t="s">
        <v>1074</v>
      </c>
      <c r="G35" s="25">
        <v>2</v>
      </c>
      <c r="H35" s="20">
        <v>11</v>
      </c>
      <c r="L35" s="28" t="s">
        <v>8</v>
      </c>
      <c r="M35" s="21">
        <v>1163</v>
      </c>
      <c r="N35" s="21">
        <v>1180</v>
      </c>
      <c r="O35" s="21">
        <v>1616</v>
      </c>
      <c r="P35" s="21">
        <v>1043</v>
      </c>
      <c r="Q35" s="21">
        <v>1747</v>
      </c>
      <c r="R35" s="21">
        <v>6749</v>
      </c>
    </row>
    <row r="36" spans="1:18" x14ac:dyDescent="0.3">
      <c r="A36" s="23" t="s">
        <v>1047</v>
      </c>
      <c r="B36" t="s">
        <v>999</v>
      </c>
      <c r="C36" t="s">
        <v>998</v>
      </c>
      <c r="D36" t="s">
        <v>1048</v>
      </c>
      <c r="G36" s="25">
        <v>3</v>
      </c>
      <c r="H36" s="20">
        <v>46</v>
      </c>
      <c r="L36" s="28" t="s">
        <v>16</v>
      </c>
      <c r="M36" s="21">
        <v>1438</v>
      </c>
      <c r="N36" s="21">
        <v>1616</v>
      </c>
      <c r="O36" s="21">
        <v>866</v>
      </c>
      <c r="P36" s="21">
        <v>829</v>
      </c>
      <c r="Q36" s="21">
        <v>2070</v>
      </c>
      <c r="R36" s="21">
        <v>6819</v>
      </c>
    </row>
    <row r="37" spans="1:18" x14ac:dyDescent="0.3">
      <c r="A37" s="25" t="s">
        <v>1002</v>
      </c>
      <c r="B37" s="20">
        <v>144</v>
      </c>
      <c r="C37" s="20">
        <v>132</v>
      </c>
      <c r="D37" s="20">
        <v>276</v>
      </c>
      <c r="G37" s="25">
        <v>4</v>
      </c>
      <c r="H37" s="20">
        <v>88</v>
      </c>
      <c r="L37" s="25" t="s">
        <v>1001</v>
      </c>
    </row>
    <row r="38" spans="1:18" x14ac:dyDescent="0.3">
      <c r="A38" s="25" t="s">
        <v>1001</v>
      </c>
      <c r="B38" s="20">
        <v>326</v>
      </c>
      <c r="C38" s="20">
        <v>63</v>
      </c>
      <c r="D38" s="20">
        <v>389</v>
      </c>
      <c r="G38" s="25">
        <v>5</v>
      </c>
      <c r="H38" s="20">
        <v>60</v>
      </c>
      <c r="L38" s="28" t="s">
        <v>24</v>
      </c>
      <c r="M38" s="21">
        <v>1233</v>
      </c>
      <c r="N38" s="21">
        <v>223</v>
      </c>
      <c r="O38" s="21">
        <v>1680</v>
      </c>
      <c r="P38" s="21">
        <v>990</v>
      </c>
      <c r="Q38" s="21">
        <v>1508</v>
      </c>
      <c r="R38" s="21">
        <v>5634</v>
      </c>
    </row>
    <row r="39" spans="1:18" x14ac:dyDescent="0.3">
      <c r="A39" s="25" t="s">
        <v>1000</v>
      </c>
      <c r="B39" s="20">
        <v>129</v>
      </c>
      <c r="C39" s="20">
        <v>206</v>
      </c>
      <c r="D39" s="20">
        <v>335</v>
      </c>
      <c r="G39" s="25" t="s">
        <v>1048</v>
      </c>
      <c r="H39" s="20">
        <v>207</v>
      </c>
      <c r="L39" s="28" t="s">
        <v>15</v>
      </c>
      <c r="M39" s="21">
        <v>1598</v>
      </c>
      <c r="N39" s="21">
        <v>1907</v>
      </c>
      <c r="O39" s="21">
        <v>869</v>
      </c>
      <c r="P39" s="21">
        <v>1426</v>
      </c>
      <c r="Q39" s="21">
        <v>1416</v>
      </c>
      <c r="R39" s="21">
        <v>7216</v>
      </c>
    </row>
    <row r="40" spans="1:18" x14ac:dyDescent="0.3">
      <c r="A40" s="25" t="s">
        <v>1048</v>
      </c>
      <c r="B40" s="20">
        <v>599</v>
      </c>
      <c r="C40" s="20">
        <v>401</v>
      </c>
      <c r="D40" s="20">
        <v>1000</v>
      </c>
      <c r="L40" s="28" t="s">
        <v>5</v>
      </c>
      <c r="M40" s="21">
        <v>900</v>
      </c>
      <c r="N40" s="21">
        <v>1016</v>
      </c>
      <c r="O40" s="21">
        <v>960</v>
      </c>
      <c r="P40" s="21">
        <v>940</v>
      </c>
      <c r="Q40" s="21">
        <v>1193</v>
      </c>
      <c r="R40" s="21">
        <v>5009</v>
      </c>
    </row>
    <row r="41" spans="1:18" x14ac:dyDescent="0.3">
      <c r="L41" s="28" t="s">
        <v>18</v>
      </c>
      <c r="M41" s="21">
        <v>900</v>
      </c>
      <c r="N41" s="21">
        <v>1470</v>
      </c>
      <c r="O41" s="21">
        <v>1617</v>
      </c>
      <c r="P41" s="21">
        <v>1314</v>
      </c>
      <c r="Q41" s="21">
        <v>941</v>
      </c>
      <c r="R41" s="21">
        <v>6242</v>
      </c>
    </row>
    <row r="42" spans="1:18" x14ac:dyDescent="0.3">
      <c r="L42" s="28" t="s">
        <v>14</v>
      </c>
      <c r="M42" s="21">
        <v>1255</v>
      </c>
      <c r="N42" s="21">
        <v>516</v>
      </c>
      <c r="O42" s="21">
        <v>1874</v>
      </c>
      <c r="P42" s="21">
        <v>1863</v>
      </c>
      <c r="Q42" s="21">
        <v>1722</v>
      </c>
      <c r="R42" s="21">
        <v>7230</v>
      </c>
    </row>
    <row r="43" spans="1:18" x14ac:dyDescent="0.3">
      <c r="L43" s="28" t="s">
        <v>19</v>
      </c>
      <c r="M43" s="21">
        <v>1138</v>
      </c>
      <c r="N43" s="21">
        <v>1898</v>
      </c>
      <c r="O43" s="21">
        <v>1482</v>
      </c>
      <c r="P43" s="21">
        <v>846</v>
      </c>
      <c r="Q43" s="21">
        <v>1154</v>
      </c>
      <c r="R43" s="21">
        <v>6518</v>
      </c>
    </row>
    <row r="44" spans="1:18" x14ac:dyDescent="0.3">
      <c r="G44" t="s">
        <v>1075</v>
      </c>
      <c r="H44" s="33">
        <f>A11/A4</f>
        <v>0.20699999999999999</v>
      </c>
      <c r="L44" s="25" t="s">
        <v>1000</v>
      </c>
    </row>
    <row r="45" spans="1:18" x14ac:dyDescent="0.3">
      <c r="G45" t="s">
        <v>1070</v>
      </c>
      <c r="H45">
        <f>INDEX($M$18:$M$22,MATCH($H$18,$L$18:$L$22,0))</f>
        <v>207</v>
      </c>
      <c r="L45" s="28" t="s">
        <v>17</v>
      </c>
      <c r="M45" s="21">
        <v>1655</v>
      </c>
      <c r="N45" s="21">
        <v>805</v>
      </c>
      <c r="O45" s="21">
        <v>2263</v>
      </c>
      <c r="P45" s="21">
        <v>987</v>
      </c>
      <c r="Q45" s="21">
        <v>1075</v>
      </c>
      <c r="R45" s="21">
        <v>6785</v>
      </c>
    </row>
    <row r="46" spans="1:18" x14ac:dyDescent="0.3">
      <c r="G46" t="s">
        <v>1071</v>
      </c>
      <c r="H46" s="26">
        <f>INDEX($N$18:$N$22,MATCH($H$18,$L$18:$L$22,0))</f>
        <v>20872</v>
      </c>
      <c r="L46" s="28" t="s">
        <v>23</v>
      </c>
      <c r="M46" s="21">
        <v>1104</v>
      </c>
      <c r="N46" s="21">
        <v>2280</v>
      </c>
      <c r="O46" s="21">
        <v>1445</v>
      </c>
      <c r="P46" s="21">
        <v>1722</v>
      </c>
      <c r="Q46" s="21">
        <v>1196</v>
      </c>
      <c r="R46" s="21">
        <v>7747</v>
      </c>
    </row>
    <row r="47" spans="1:18" x14ac:dyDescent="0.3">
      <c r="L47" s="28" t="s">
        <v>7</v>
      </c>
      <c r="M47" s="21">
        <v>372</v>
      </c>
      <c r="N47" s="21">
        <v>1818</v>
      </c>
      <c r="O47" s="21">
        <v>1346</v>
      </c>
      <c r="P47" s="21">
        <v>1156</v>
      </c>
      <c r="Q47" s="21">
        <v>1484</v>
      </c>
      <c r="R47" s="21">
        <v>6176</v>
      </c>
    </row>
    <row r="48" spans="1:18" x14ac:dyDescent="0.3">
      <c r="G48" t="s">
        <v>1076</v>
      </c>
      <c r="H48">
        <f>_xlfn.RANK.AVG(H45,M18:M22)</f>
        <v>2</v>
      </c>
      <c r="L48" s="28" t="s">
        <v>22</v>
      </c>
      <c r="M48" s="21">
        <v>1415</v>
      </c>
      <c r="N48" s="21">
        <v>1271</v>
      </c>
      <c r="O48" s="21">
        <v>1214</v>
      </c>
      <c r="P48" s="21">
        <v>1135</v>
      </c>
      <c r="Q48" s="21">
        <v>1566</v>
      </c>
      <c r="R48" s="21">
        <v>6601</v>
      </c>
    </row>
    <row r="49" spans="7:18" x14ac:dyDescent="0.3">
      <c r="G49" t="s">
        <v>1077</v>
      </c>
      <c r="H49">
        <f>_xlfn.RANK.AVG(H46,N18:N22)</f>
        <v>1</v>
      </c>
      <c r="L49" s="28" t="s">
        <v>21</v>
      </c>
      <c r="M49" s="21">
        <v>1362</v>
      </c>
      <c r="N49" s="21">
        <v>1363</v>
      </c>
      <c r="O49" s="21">
        <v>1152</v>
      </c>
      <c r="P49" s="21">
        <v>777</v>
      </c>
      <c r="Q49" s="21">
        <v>750</v>
      </c>
      <c r="R49" s="21">
        <v>5404</v>
      </c>
    </row>
    <row r="50" spans="7:18" x14ac:dyDescent="0.3">
      <c r="L50" s="25" t="s">
        <v>1048</v>
      </c>
      <c r="M50" s="21">
        <v>18415</v>
      </c>
      <c r="N50" s="21">
        <v>20581</v>
      </c>
      <c r="O50" s="21">
        <v>20872</v>
      </c>
      <c r="P50" s="21">
        <v>16651</v>
      </c>
      <c r="Q50" s="21">
        <v>20104</v>
      </c>
      <c r="R50" s="21">
        <v>96623</v>
      </c>
    </row>
    <row r="51" spans="7:18" x14ac:dyDescent="0.3">
      <c r="H51" t="str">
        <f>"% of calls : "&amp;TEXT(H44,"0%")</f>
        <v>% of calls : 21%</v>
      </c>
    </row>
    <row r="52" spans="7:18" x14ac:dyDescent="0.3">
      <c r="H52" t="str">
        <f>IF(COUNTA(H18:H22)&gt;1,"","Call Rank : "&amp;H48)</f>
        <v>Call Rank : 2</v>
      </c>
    </row>
    <row r="53" spans="7:18" x14ac:dyDescent="0.3">
      <c r="H53" t="str">
        <f>IF(COUNTA(H18:H22)&gt;1,"","Amount Rank : "&amp;H49)</f>
        <v>Amount Rank : 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H53" sqref="H53"/>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H53" sqref="H53"/>
    </sheetView>
  </sheetViews>
  <sheetFormatPr defaultRowHeight="14.4" x14ac:dyDescent="0.3"/>
  <cols>
    <col min="5" max="5" width="11" customWidth="1"/>
    <col min="6" max="6" width="10" customWidth="1"/>
  </cols>
  <sheetData>
    <row r="2" spans="5:6" x14ac:dyDescent="0.3">
      <c r="E2" t="s">
        <v>1040</v>
      </c>
      <c r="F2" t="s">
        <v>1041</v>
      </c>
    </row>
    <row r="3" spans="5:6" ht="25.5" customHeight="1" x14ac:dyDescent="0.3">
      <c r="E3" t="s">
        <v>11</v>
      </c>
    </row>
    <row r="4" spans="5:6" ht="25.5" customHeight="1" x14ac:dyDescent="0.3">
      <c r="E4" t="s">
        <v>9</v>
      </c>
    </row>
    <row r="5" spans="5:6" ht="25.5" customHeight="1" x14ac:dyDescent="0.3">
      <c r="E5" t="s">
        <v>6</v>
      </c>
    </row>
    <row r="6" spans="5:6" ht="25.5" customHeight="1" x14ac:dyDescent="0.3">
      <c r="E6" t="s">
        <v>13</v>
      </c>
    </row>
    <row r="7" spans="5:6" ht="25.5" customHeight="1" x14ac:dyDescent="0.3">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 report</vt:lpstr>
      <vt:lpstr>Pivot sheet</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Fathima S</cp:lastModifiedBy>
  <dcterms:created xsi:type="dcterms:W3CDTF">2021-03-14T20:21:32Z</dcterms:created>
  <dcterms:modified xsi:type="dcterms:W3CDTF">2025-06-24T15:20:55Z</dcterms:modified>
</cp:coreProperties>
</file>