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2"/>
  </bookViews>
  <sheets>
    <sheet name="Meteo" sheetId="1" r:id="rId1"/>
    <sheet name="design" sheetId="2" r:id="rId2"/>
    <sheet name="material" sheetId="3" r:id="rId3"/>
    <sheet name="Corr" sheetId="7" r:id="rId4"/>
    <sheet name="Exp_Data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I9" i="3"/>
  <c r="F9" i="3"/>
  <c r="L8" i="3"/>
  <c r="I8" i="3"/>
  <c r="F8" i="3"/>
  <c r="L7" i="3"/>
  <c r="I7" i="3"/>
  <c r="F7" i="3"/>
  <c r="L6" i="3"/>
  <c r="I6" i="3"/>
  <c r="F6" i="3"/>
  <c r="L5" i="3"/>
  <c r="I5" i="3"/>
  <c r="F5" i="3"/>
  <c r="L4" i="3"/>
  <c r="I4" i="3"/>
  <c r="F4" i="3"/>
  <c r="L3" i="3"/>
  <c r="I3" i="3"/>
  <c r="F3" i="3"/>
  <c r="L2" i="3"/>
  <c r="I2" i="3"/>
  <c r="F2" i="3"/>
</calcChain>
</file>

<file path=xl/comments1.xml><?xml version="1.0" encoding="utf-8"?>
<comments xmlns="http://schemas.openxmlformats.org/spreadsheetml/2006/main">
  <authors>
    <author>Auteur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PMMA, Optical Sheet</t>
        </r>
      </text>
    </comment>
  </commentList>
</comments>
</file>

<file path=xl/sharedStrings.xml><?xml version="1.0" encoding="utf-8"?>
<sst xmlns="http://schemas.openxmlformats.org/spreadsheetml/2006/main" count="257" uniqueCount="175">
  <si>
    <t>t</t>
  </si>
  <si>
    <t>Ta</t>
  </si>
  <si>
    <t>Ig</t>
  </si>
  <si>
    <t>P</t>
  </si>
  <si>
    <t>V</t>
  </si>
  <si>
    <t>H</t>
  </si>
  <si>
    <t>dim</t>
  </si>
  <si>
    <t>Description</t>
  </si>
  <si>
    <t>Unit</t>
  </si>
  <si>
    <t>With baffles</t>
  </si>
  <si>
    <t>Collector height</t>
  </si>
  <si>
    <t>m</t>
  </si>
  <si>
    <t>df0</t>
  </si>
  <si>
    <t>Without baffles</t>
  </si>
  <si>
    <t>Height crossed by humid air</t>
  </si>
  <si>
    <t>df</t>
  </si>
  <si>
    <t xml:space="preserve">Absorber thickness </t>
  </si>
  <si>
    <t>epb</t>
  </si>
  <si>
    <t>insulation thickness</t>
  </si>
  <si>
    <t>epi</t>
  </si>
  <si>
    <t>Cover thickness</t>
  </si>
  <si>
    <t>epg</t>
  </si>
  <si>
    <t>Solar still width</t>
  </si>
  <si>
    <t>l</t>
  </si>
  <si>
    <t>-</t>
  </si>
  <si>
    <t>ns</t>
  </si>
  <si>
    <t>li0</t>
  </si>
  <si>
    <t>lh0</t>
  </si>
  <si>
    <t>Height of edges that retain water</t>
  </si>
  <si>
    <t>b</t>
  </si>
  <si>
    <t>Last stage before collector lengrh</t>
  </si>
  <si>
    <t>lh1</t>
  </si>
  <si>
    <t>Collector width</t>
  </si>
  <si>
    <t>lh2</t>
  </si>
  <si>
    <t>Tilt angle transparent cover</t>
  </si>
  <si>
    <t>degree</t>
  </si>
  <si>
    <t>teta1</t>
  </si>
  <si>
    <t>Stair inclination angle</t>
  </si>
  <si>
    <t>teta2</t>
  </si>
  <si>
    <t>Basin with or without baffles</t>
  </si>
  <si>
    <t>Fs</t>
  </si>
  <si>
    <t>Diameter of the salt water storage tank</t>
  </si>
  <si>
    <t>Dc</t>
  </si>
  <si>
    <t>Supply valve diameter</t>
  </si>
  <si>
    <t>d0</t>
  </si>
  <si>
    <t>Supply valve position</t>
  </si>
  <si>
    <t>hv</t>
  </si>
  <si>
    <t>Thickness Rubber sealing</t>
  </si>
  <si>
    <t>epc</t>
  </si>
  <si>
    <t>baff</t>
  </si>
  <si>
    <t>nbaf</t>
  </si>
  <si>
    <t>W</t>
  </si>
  <si>
    <t>G</t>
  </si>
  <si>
    <t>B</t>
  </si>
  <si>
    <t>Aluminium</t>
  </si>
  <si>
    <t>Ins</t>
  </si>
  <si>
    <t>Wood</t>
  </si>
  <si>
    <t>S</t>
  </si>
  <si>
    <t>Water salinity g/kg</t>
  </si>
  <si>
    <t>eg</t>
  </si>
  <si>
    <t>eb</t>
  </si>
  <si>
    <t>lami</t>
  </si>
  <si>
    <t>conductivity w/m K</t>
  </si>
  <si>
    <t>ew</t>
  </si>
  <si>
    <t>alg</t>
  </si>
  <si>
    <t>alb</t>
  </si>
  <si>
    <t>lamc</t>
  </si>
  <si>
    <t>alw</t>
  </si>
  <si>
    <t>tog</t>
  </si>
  <si>
    <t>transmissivity</t>
  </si>
  <si>
    <t>lamb</t>
  </si>
  <si>
    <t>rhoins(i)</t>
  </si>
  <si>
    <t>density Kg/m3</t>
  </si>
  <si>
    <t>tow</t>
  </si>
  <si>
    <t>lamg</t>
  </si>
  <si>
    <t>rhobasin</t>
  </si>
  <si>
    <t>rhoins(c)</t>
  </si>
  <si>
    <t>f</t>
  </si>
  <si>
    <t xml:space="preserve"> film in m</t>
  </si>
  <si>
    <t>rhoglass</t>
  </si>
  <si>
    <t>Cpb</t>
  </si>
  <si>
    <t>Specific heat Kj/Kg K</t>
  </si>
  <si>
    <t>Price(i)</t>
  </si>
  <si>
    <t>Mtot</t>
  </si>
  <si>
    <t>salt water mass</t>
  </si>
  <si>
    <t>Cpg</t>
  </si>
  <si>
    <t>Price</t>
  </si>
  <si>
    <t>Price(kg)</t>
  </si>
  <si>
    <t>Price(c)</t>
  </si>
  <si>
    <t>Type</t>
  </si>
  <si>
    <t>Cover</t>
  </si>
  <si>
    <t>Acrylic</t>
  </si>
  <si>
    <t>Salt Water</t>
  </si>
  <si>
    <t>Absorber</t>
  </si>
  <si>
    <t>Insulation</t>
  </si>
  <si>
    <t>OTHER MATERIALS</t>
  </si>
  <si>
    <t>(Source : Matweb)</t>
  </si>
  <si>
    <t>Material</t>
  </si>
  <si>
    <t>Glass</t>
  </si>
  <si>
    <t>absorpivity</t>
  </si>
  <si>
    <t>Stainless Steel</t>
  </si>
  <si>
    <t>Choose the material for cover, absorber and insulation</t>
  </si>
  <si>
    <t>Click on the materials a drop-down list gives you the choice</t>
  </si>
  <si>
    <t>Rubber</t>
  </si>
  <si>
    <t>Inclined</t>
  </si>
  <si>
    <t>Rugosity</t>
  </si>
  <si>
    <t>baffles width</t>
  </si>
  <si>
    <t>emissivity</t>
  </si>
  <si>
    <t>Absorptivity</t>
  </si>
  <si>
    <t>Lti</t>
  </si>
  <si>
    <t>Lt</t>
  </si>
  <si>
    <t>Lifetime(year)</t>
  </si>
  <si>
    <t>Ltc</t>
  </si>
  <si>
    <t>Lifetime</t>
  </si>
  <si>
    <t>Define the quantity, the salinty and the optical propreities of salt water, the other properties (mechanical, thermal, etc.) are calculated by the software as the distillation process progresses</t>
  </si>
  <si>
    <t>Configurations</t>
  </si>
  <si>
    <t>C1</t>
  </si>
  <si>
    <t>C2</t>
  </si>
  <si>
    <t>Cascade</t>
  </si>
  <si>
    <t>C3</t>
  </si>
  <si>
    <t>Conventional</t>
  </si>
  <si>
    <t>C4</t>
  </si>
  <si>
    <t>Stepped</t>
  </si>
  <si>
    <t>Number of steps</t>
  </si>
  <si>
    <t>Inclined part of step length</t>
  </si>
  <si>
    <t>Length horizontal part of step</t>
  </si>
  <si>
    <t>Type of solar still</t>
  </si>
  <si>
    <t>baffles count</t>
  </si>
  <si>
    <t>Meteorological data</t>
  </si>
  <si>
    <t>:</t>
  </si>
  <si>
    <t>Time</t>
  </si>
  <si>
    <t>hours</t>
  </si>
  <si>
    <t>Ambiant Temperature</t>
  </si>
  <si>
    <t>°C</t>
  </si>
  <si>
    <t>Solar irradiation</t>
  </si>
  <si>
    <t>w/m2</t>
  </si>
  <si>
    <t>Atmospherique pressure</t>
  </si>
  <si>
    <t>atm</t>
  </si>
  <si>
    <t>Wind velocity</t>
  </si>
  <si>
    <t>km/h</t>
  </si>
  <si>
    <t>Specific Air humidity</t>
  </si>
  <si>
    <t>kg/kg</t>
  </si>
  <si>
    <t>Correlations for thermal model</t>
  </si>
  <si>
    <t>Therm_mod</t>
  </si>
  <si>
    <t>R.V Dunkle</t>
  </si>
  <si>
    <t>Choose the correlation</t>
  </si>
  <si>
    <t>Hollands et al</t>
  </si>
  <si>
    <t>Chen et al</t>
  </si>
  <si>
    <t>Zheng Hongfei et al</t>
  </si>
  <si>
    <t>t_exp</t>
  </si>
  <si>
    <t>Tg</t>
  </si>
  <si>
    <t>Tw</t>
  </si>
  <si>
    <t>Tb</t>
  </si>
  <si>
    <t>md_cum</t>
  </si>
  <si>
    <t>Exp_err_T</t>
  </si>
  <si>
    <t>Exp_err_md</t>
  </si>
  <si>
    <t>t_exp :</t>
  </si>
  <si>
    <t>Tg:</t>
  </si>
  <si>
    <t>Cover Temperature</t>
  </si>
  <si>
    <t>Tw :</t>
  </si>
  <si>
    <t>Water Temperature</t>
  </si>
  <si>
    <t>Tb:</t>
  </si>
  <si>
    <t>Basin Temperature</t>
  </si>
  <si>
    <t>md_cum:</t>
  </si>
  <si>
    <t>Cumulated distilled water</t>
  </si>
  <si>
    <t>Kg</t>
  </si>
  <si>
    <t>https://fr.weatherspark.com/h/d/109174/2005/4/8/M%C3%A9t%C3%A9o-historique-le-vendredi-8-avril-2005-%C3%A0-New-Delhi-Delhi-Inde#Figures-WindSpeed</t>
  </si>
  <si>
    <t>https://www.wofrance.fr/weather/maps/city</t>
  </si>
  <si>
    <t>Site</t>
  </si>
  <si>
    <t>35°8'28.3"N 33°54'38.0"E</t>
  </si>
  <si>
    <t>Month</t>
  </si>
  <si>
    <t>Apr</t>
  </si>
  <si>
    <t>Galvanized steel</t>
  </si>
  <si>
    <t>Polyestyrene</t>
  </si>
  <si>
    <t>Price(USD/kg)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</si>
</sst>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1" xfId="0" applyFont="1" applyFill="1" applyBorder="1"/>
    <xf numFmtId="20" fontId="3" fillId="0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0" fillId="5" borderId="2" xfId="0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6" borderId="3" xfId="0" applyFill="1" applyBorder="1"/>
    <xf numFmtId="0" fontId="0" fillId="0" borderId="0" xfId="0" applyFill="1" applyBorder="1"/>
    <xf numFmtId="0" fontId="3" fillId="0" borderId="0" xfId="0" applyFont="1"/>
    <xf numFmtId="0" fontId="0" fillId="5" borderId="1" xfId="0" applyFill="1" applyBorder="1"/>
    <xf numFmtId="0" fontId="3" fillId="6" borderId="4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0" fillId="4" borderId="3" xfId="0" applyFill="1" applyBorder="1" applyAlignment="1"/>
    <xf numFmtId="0" fontId="3" fillId="6" borderId="1" xfId="0" applyFont="1" applyFill="1" applyBorder="1"/>
    <xf numFmtId="0" fontId="0" fillId="4" borderId="4" xfId="0" applyFill="1" applyBorder="1"/>
    <xf numFmtId="0" fontId="3" fillId="4" borderId="4" xfId="0" applyFont="1" applyFill="1" applyBorder="1"/>
    <xf numFmtId="0" fontId="0" fillId="0" borderId="0" xfId="0" applyBorder="1"/>
    <xf numFmtId="0" fontId="3" fillId="4" borderId="3" xfId="0" applyFont="1" applyFill="1" applyBorder="1"/>
    <xf numFmtId="0" fontId="3" fillId="5" borderId="5" xfId="0" applyFont="1" applyFill="1" applyBorder="1" applyAlignment="1"/>
    <xf numFmtId="0" fontId="3" fillId="5" borderId="3" xfId="0" applyFont="1" applyFill="1" applyBorder="1" applyAlignment="1"/>
    <xf numFmtId="0" fontId="0" fillId="5" borderId="4" xfId="0" applyFill="1" applyBorder="1"/>
    <xf numFmtId="0" fontId="3" fillId="5" borderId="4" xfId="0" applyFont="1" applyFill="1" applyBorder="1"/>
    <xf numFmtId="0" fontId="2" fillId="5" borderId="1" xfId="0" applyFont="1" applyFill="1" applyBorder="1"/>
    <xf numFmtId="0" fontId="0" fillId="7" borderId="2" xfId="0" applyFill="1" applyBorder="1"/>
    <xf numFmtId="0" fontId="3" fillId="7" borderId="5" xfId="0" applyFont="1" applyFill="1" applyBorder="1" applyAlignment="1"/>
    <xf numFmtId="0" fontId="3" fillId="7" borderId="5" xfId="0" applyFont="1" applyFill="1" applyBorder="1" applyAlignment="1">
      <alignment horizontal="center"/>
    </xf>
    <xf numFmtId="0" fontId="3" fillId="7" borderId="3" xfId="0" applyFont="1" applyFill="1" applyBorder="1"/>
    <xf numFmtId="0" fontId="0" fillId="7" borderId="4" xfId="0" applyFill="1" applyBorder="1"/>
    <xf numFmtId="0" fontId="4" fillId="7" borderId="4" xfId="0" applyFont="1" applyFill="1" applyBorder="1"/>
    <xf numFmtId="0" fontId="3" fillId="7" borderId="4" xfId="0" applyFont="1" applyFill="1" applyBorder="1"/>
    <xf numFmtId="0" fontId="0" fillId="7" borderId="1" xfId="0" applyFill="1" applyBorder="1"/>
    <xf numFmtId="0" fontId="3" fillId="0" borderId="1" xfId="0" applyFont="1" applyBorder="1"/>
    <xf numFmtId="0" fontId="0" fillId="4" borderId="5" xfId="0" applyFill="1" applyBorder="1" applyAlignment="1"/>
    <xf numFmtId="0" fontId="9" fillId="0" borderId="0" xfId="0" applyFont="1"/>
    <xf numFmtId="0" fontId="8" fillId="8" borderId="1" xfId="0" applyFont="1" applyFill="1" applyBorder="1"/>
    <xf numFmtId="0" fontId="4" fillId="0" borderId="1" xfId="0" applyFont="1" applyBorder="1"/>
    <xf numFmtId="0" fontId="0" fillId="2" borderId="1" xfId="0" applyFill="1" applyBorder="1"/>
    <xf numFmtId="0" fontId="3" fillId="0" borderId="6" xfId="0" applyFont="1" applyFill="1" applyBorder="1"/>
    <xf numFmtId="0" fontId="3" fillId="0" borderId="0" xfId="0" applyFont="1" applyFill="1" applyBorder="1"/>
    <xf numFmtId="0" fontId="8" fillId="8" borderId="0" xfId="0" applyFont="1" applyFill="1"/>
    <xf numFmtId="165" fontId="2" fillId="0" borderId="1" xfId="0" applyNumberFormat="1" applyFont="1" applyBorder="1"/>
    <xf numFmtId="0" fontId="3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0" fontId="3" fillId="0" borderId="0" xfId="0" applyFont="1" applyFill="1" applyBorder="1" applyAlignment="1">
      <alignment horizontal="right" vertical="top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1" xfId="0" applyBorder="1" applyAlignment="1">
      <alignment vertical="center" wrapText="1"/>
    </xf>
    <xf numFmtId="165" fontId="0" fillId="0" borderId="3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515056</xdr:colOff>
      <xdr:row>5</xdr:row>
      <xdr:rowOff>148168</xdr:rowOff>
    </xdr:from>
    <xdr:to>
      <xdr:col>11</xdr:col>
      <xdr:colOff>80313</xdr:colOff>
      <xdr:row>22</xdr:row>
      <xdr:rowOff>70556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1079501"/>
          <a:ext cx="3946757" cy="3040944"/>
        </a:xfrm>
        <a:prstGeom prst="rect">
          <a:avLst/>
        </a:prstGeom>
      </xdr:spPr>
    </xdr:pic>
    <xdr:clientData/>
  </xdr:twoCellAnchor>
  <xdr:twoCellAnchor editAs="oneCell">
    <xdr:from>
      <xdr:col>5</xdr:col>
      <xdr:colOff>437719</xdr:colOff>
      <xdr:row>22</xdr:row>
      <xdr:rowOff>122513</xdr:rowOff>
    </xdr:from>
    <xdr:to>
      <xdr:col>12</xdr:col>
      <xdr:colOff>88837</xdr:colOff>
      <xdr:row>33</xdr:row>
      <xdr:rowOff>44659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9855" y="4203775"/>
          <a:ext cx="4798933" cy="1956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</xdr:row>
      <xdr:rowOff>44451</xdr:rowOff>
    </xdr:from>
    <xdr:to>
      <xdr:col>11</xdr:col>
      <xdr:colOff>66879</xdr:colOff>
      <xdr:row>19</xdr:row>
      <xdr:rowOff>19051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685801"/>
          <a:ext cx="6143829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Normal="100" workbookViewId="0">
      <selection activeCell="K25" sqref="K25"/>
    </sheetView>
  </sheetViews>
  <sheetFormatPr baseColWidth="10" defaultColWidth="8.77734375" defaultRowHeight="14.4" x14ac:dyDescent="0.3"/>
  <cols>
    <col min="8" max="8" width="2.77734375" style="28" bestFit="1" customWidth="1"/>
    <col min="9" max="9" width="1.33203125" style="28" bestFit="1" customWidth="1"/>
    <col min="10" max="10" width="21.6640625" style="28" bestFit="1" customWidth="1"/>
    <col min="11" max="11" width="5.77734375" style="28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9" t="s">
        <v>128</v>
      </c>
    </row>
    <row r="2" spans="1:12" x14ac:dyDescent="0.3">
      <c r="A2" s="5">
        <v>0.29166666666666669</v>
      </c>
      <c r="B2" s="6">
        <v>20</v>
      </c>
      <c r="C2" s="7">
        <v>0</v>
      </c>
      <c r="D2" s="7">
        <v>0.101325</v>
      </c>
      <c r="E2" s="7">
        <v>7</v>
      </c>
      <c r="F2" s="7">
        <v>1.0999999999999999E-2</v>
      </c>
      <c r="H2" s="50" t="s">
        <v>0</v>
      </c>
      <c r="I2" s="18" t="s">
        <v>129</v>
      </c>
      <c r="J2" s="18" t="s">
        <v>130</v>
      </c>
      <c r="K2" s="18" t="s">
        <v>131</v>
      </c>
    </row>
    <row r="3" spans="1:12" x14ac:dyDescent="0.3">
      <c r="A3" s="5">
        <v>0.33333333333333298</v>
      </c>
      <c r="B3" s="6">
        <v>24</v>
      </c>
      <c r="C3" s="7">
        <v>120</v>
      </c>
      <c r="D3" s="7"/>
      <c r="E3" s="7">
        <v>11</v>
      </c>
      <c r="F3" s="7"/>
      <c r="H3" s="50" t="s">
        <v>1</v>
      </c>
      <c r="I3" s="18" t="s">
        <v>129</v>
      </c>
      <c r="J3" s="28" t="s">
        <v>132</v>
      </c>
      <c r="K3" s="28" t="s">
        <v>133</v>
      </c>
    </row>
    <row r="4" spans="1:12" x14ac:dyDescent="0.3">
      <c r="A4" s="5">
        <v>0.375</v>
      </c>
      <c r="B4" s="6">
        <v>29</v>
      </c>
      <c r="C4" s="7">
        <v>440</v>
      </c>
      <c r="D4" s="7"/>
      <c r="E4" s="7">
        <v>12</v>
      </c>
      <c r="F4" s="7"/>
      <c r="H4" s="50" t="s">
        <v>2</v>
      </c>
      <c r="I4" s="18" t="s">
        <v>129</v>
      </c>
      <c r="J4" s="28" t="s">
        <v>134</v>
      </c>
      <c r="K4" s="28" t="s">
        <v>135</v>
      </c>
    </row>
    <row r="5" spans="1:12" x14ac:dyDescent="0.3">
      <c r="A5" s="5">
        <v>0.41666666666666702</v>
      </c>
      <c r="B5" s="6">
        <v>32</v>
      </c>
      <c r="C5" s="7">
        <v>600</v>
      </c>
      <c r="D5" s="7"/>
      <c r="E5" s="7">
        <v>9</v>
      </c>
      <c r="F5" s="7"/>
      <c r="H5" s="50" t="s">
        <v>3</v>
      </c>
      <c r="I5" s="18" t="s">
        <v>129</v>
      </c>
      <c r="J5" s="28" t="s">
        <v>136</v>
      </c>
      <c r="K5" s="28" t="s">
        <v>137</v>
      </c>
    </row>
    <row r="6" spans="1:12" x14ac:dyDescent="0.3">
      <c r="A6" s="5">
        <v>0.45833333333333298</v>
      </c>
      <c r="B6" s="6">
        <v>34</v>
      </c>
      <c r="C6" s="7">
        <v>700</v>
      </c>
      <c r="D6" s="7"/>
      <c r="E6" s="7">
        <v>8</v>
      </c>
      <c r="F6" s="7"/>
      <c r="H6" s="50" t="s">
        <v>4</v>
      </c>
      <c r="I6" s="18" t="s">
        <v>129</v>
      </c>
      <c r="J6" s="28" t="s">
        <v>138</v>
      </c>
      <c r="K6" s="28" t="s">
        <v>139</v>
      </c>
      <c r="L6" t="s">
        <v>166</v>
      </c>
    </row>
    <row r="7" spans="1:12" x14ac:dyDescent="0.3">
      <c r="A7" s="5">
        <v>0.5</v>
      </c>
      <c r="B7" s="6">
        <v>37</v>
      </c>
      <c r="C7" s="7">
        <v>780</v>
      </c>
      <c r="D7" s="7"/>
      <c r="E7" s="7">
        <v>4</v>
      </c>
      <c r="F7" s="7"/>
      <c r="H7" s="50" t="s">
        <v>5</v>
      </c>
      <c r="I7" s="18" t="s">
        <v>129</v>
      </c>
      <c r="J7" s="28" t="s">
        <v>140</v>
      </c>
      <c r="K7" s="28" t="s">
        <v>141</v>
      </c>
      <c r="L7" t="s">
        <v>167</v>
      </c>
    </row>
    <row r="8" spans="1:12" x14ac:dyDescent="0.3">
      <c r="A8" s="5">
        <v>0.54166666666666696</v>
      </c>
      <c r="B8" s="6">
        <v>39</v>
      </c>
      <c r="C8" s="7">
        <v>760</v>
      </c>
      <c r="D8" s="7"/>
      <c r="E8" s="7">
        <v>20</v>
      </c>
      <c r="F8" s="7"/>
      <c r="H8" s="50" t="s">
        <v>168</v>
      </c>
      <c r="I8" s="18" t="s">
        <v>129</v>
      </c>
      <c r="J8" s="60" t="s">
        <v>169</v>
      </c>
    </row>
    <row r="9" spans="1:12" x14ac:dyDescent="0.3">
      <c r="A9" s="5">
        <v>0.58333333333333304</v>
      </c>
      <c r="B9" s="6">
        <v>39</v>
      </c>
      <c r="C9" s="7">
        <v>600</v>
      </c>
      <c r="D9" s="7"/>
      <c r="E9" s="7">
        <v>18</v>
      </c>
      <c r="F9" s="7"/>
      <c r="H9" s="50" t="s">
        <v>170</v>
      </c>
      <c r="I9" s="61" t="s">
        <v>129</v>
      </c>
      <c r="J9" s="61" t="s">
        <v>171</v>
      </c>
    </row>
    <row r="10" spans="1:12" x14ac:dyDescent="0.3">
      <c r="A10" s="5">
        <v>0.625</v>
      </c>
      <c r="B10" s="6">
        <v>38</v>
      </c>
      <c r="C10" s="7">
        <v>540</v>
      </c>
      <c r="D10" s="7"/>
      <c r="E10" s="7">
        <v>18</v>
      </c>
      <c r="F10" s="7"/>
    </row>
    <row r="11" spans="1:12" x14ac:dyDescent="0.3">
      <c r="A11" s="5">
        <v>0.66666666666666696</v>
      </c>
      <c r="B11" s="6">
        <v>38</v>
      </c>
      <c r="C11" s="7">
        <v>300</v>
      </c>
      <c r="D11" s="7"/>
      <c r="E11" s="7">
        <v>27.7</v>
      </c>
      <c r="F11" s="7"/>
    </row>
    <row r="12" spans="1:12" x14ac:dyDescent="0.3">
      <c r="A12" s="5">
        <v>0.70833333333333304</v>
      </c>
      <c r="B12" s="6">
        <v>36</v>
      </c>
      <c r="C12" s="7">
        <v>140</v>
      </c>
      <c r="D12" s="7"/>
      <c r="E12" s="7">
        <v>21</v>
      </c>
      <c r="F12" s="7"/>
    </row>
    <row r="13" spans="1:12" x14ac:dyDescent="0.3">
      <c r="A13" s="5">
        <v>0.75</v>
      </c>
      <c r="B13" s="6">
        <v>31</v>
      </c>
      <c r="C13" s="7">
        <v>0</v>
      </c>
      <c r="D13" s="7"/>
      <c r="E13" s="7">
        <v>9</v>
      </c>
      <c r="F13" s="7"/>
    </row>
    <row r="14" spans="1:12" x14ac:dyDescent="0.3">
      <c r="A14" s="5">
        <v>0.79166666666666696</v>
      </c>
      <c r="B14" s="6">
        <v>27</v>
      </c>
      <c r="C14" s="7">
        <v>0</v>
      </c>
      <c r="D14" s="7"/>
      <c r="E14" s="7">
        <v>9</v>
      </c>
      <c r="F14" s="7"/>
    </row>
    <row r="15" spans="1:12" x14ac:dyDescent="0.3">
      <c r="A15" s="5">
        <v>0.83333333333333304</v>
      </c>
      <c r="B15" s="6">
        <v>25</v>
      </c>
      <c r="C15" s="7">
        <v>0</v>
      </c>
      <c r="D15" s="7"/>
      <c r="E15" s="7">
        <v>9</v>
      </c>
      <c r="F15" s="7"/>
    </row>
    <row r="16" spans="1:12" x14ac:dyDescent="0.3">
      <c r="A16" s="5">
        <v>0.875</v>
      </c>
      <c r="B16" s="6">
        <v>25</v>
      </c>
      <c r="C16" s="7">
        <v>0</v>
      </c>
      <c r="D16" s="7"/>
      <c r="E16" s="7">
        <v>15</v>
      </c>
      <c r="F16" s="7"/>
    </row>
    <row r="17" spans="1:6" x14ac:dyDescent="0.3">
      <c r="A17" s="5">
        <v>0.91666666666666097</v>
      </c>
      <c r="B17" s="6">
        <v>24</v>
      </c>
      <c r="C17" s="7">
        <v>0</v>
      </c>
      <c r="D17" s="7"/>
      <c r="E17" s="7">
        <v>17</v>
      </c>
      <c r="F17" s="7"/>
    </row>
    <row r="18" spans="1:6" x14ac:dyDescent="0.3">
      <c r="A18" s="5">
        <v>0.95833333333332804</v>
      </c>
      <c r="B18" s="6">
        <v>23</v>
      </c>
      <c r="C18" s="7">
        <v>0</v>
      </c>
      <c r="D18" s="7"/>
      <c r="E18" s="7">
        <v>17</v>
      </c>
      <c r="F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topLeftCell="A4" zoomScale="103" zoomScaleNormal="90" workbookViewId="0">
      <selection activeCell="F28" sqref="F28"/>
    </sheetView>
  </sheetViews>
  <sheetFormatPr baseColWidth="10" defaultRowHeight="14.4" x14ac:dyDescent="0.3"/>
  <cols>
    <col min="1" max="1" width="8.5546875" customWidth="1"/>
    <col min="2" max="2" width="16.33203125" customWidth="1"/>
    <col min="3" max="3" width="42.21875" customWidth="1"/>
    <col min="4" max="4" width="7.77734375" customWidth="1"/>
    <col min="5" max="6" width="8.5546875" customWidth="1"/>
    <col min="7" max="7" width="19.77734375" customWidth="1"/>
    <col min="8" max="8" width="3.33203125" customWidth="1"/>
    <col min="9" max="9" width="13.88671875" style="1" customWidth="1"/>
    <col min="10" max="10" width="3.5546875" style="1" customWidth="1"/>
    <col min="11" max="11" width="13.5546875" customWidth="1"/>
  </cols>
  <sheetData>
    <row r="1" spans="1:11" ht="15.6" x14ac:dyDescent="0.3">
      <c r="A1" s="8"/>
      <c r="B1" s="8" t="s">
        <v>6</v>
      </c>
      <c r="C1" s="8" t="s">
        <v>7</v>
      </c>
      <c r="D1" s="8" t="s">
        <v>8</v>
      </c>
      <c r="E1" s="8"/>
      <c r="G1" s="45" t="s">
        <v>115</v>
      </c>
      <c r="H1">
        <v>1</v>
      </c>
      <c r="I1" s="46" t="s">
        <v>9</v>
      </c>
      <c r="J1" t="s">
        <v>116</v>
      </c>
      <c r="K1" s="46" t="s">
        <v>104</v>
      </c>
    </row>
    <row r="2" spans="1:11" x14ac:dyDescent="0.3">
      <c r="A2" s="8">
        <v>0</v>
      </c>
      <c r="B2" s="8">
        <v>0.19500000000000001</v>
      </c>
      <c r="C2" s="8" t="s">
        <v>10</v>
      </c>
      <c r="D2" s="8" t="s">
        <v>11</v>
      </c>
      <c r="E2" s="8" t="s">
        <v>12</v>
      </c>
      <c r="H2">
        <v>2</v>
      </c>
      <c r="I2" s="46" t="s">
        <v>13</v>
      </c>
      <c r="J2" s="57" t="s">
        <v>117</v>
      </c>
      <c r="K2" s="46" t="s">
        <v>118</v>
      </c>
    </row>
    <row r="3" spans="1:11" x14ac:dyDescent="0.3">
      <c r="A3" s="8">
        <v>1</v>
      </c>
      <c r="B3" s="8">
        <v>0.19</v>
      </c>
      <c r="C3" s="7" t="s">
        <v>14</v>
      </c>
      <c r="D3" s="8" t="s">
        <v>11</v>
      </c>
      <c r="E3" s="8" t="s">
        <v>15</v>
      </c>
      <c r="J3" s="3" t="s">
        <v>119</v>
      </c>
      <c r="K3" s="46" t="s">
        <v>120</v>
      </c>
    </row>
    <row r="4" spans="1:11" x14ac:dyDescent="0.3">
      <c r="A4" s="8">
        <v>2</v>
      </c>
      <c r="B4" s="8">
        <v>5.0000000000000001E-3</v>
      </c>
      <c r="C4" s="8" t="s">
        <v>16</v>
      </c>
      <c r="D4" s="8" t="s">
        <v>11</v>
      </c>
      <c r="E4" s="8" t="s">
        <v>17</v>
      </c>
      <c r="J4" t="s">
        <v>121</v>
      </c>
      <c r="K4" s="46" t="s">
        <v>122</v>
      </c>
    </row>
    <row r="5" spans="1:11" x14ac:dyDescent="0.3">
      <c r="A5" s="8">
        <v>3</v>
      </c>
      <c r="B5" s="8">
        <v>0.1</v>
      </c>
      <c r="C5" s="8" t="s">
        <v>18</v>
      </c>
      <c r="D5" s="8" t="s">
        <v>11</v>
      </c>
      <c r="E5" s="8" t="s">
        <v>19</v>
      </c>
    </row>
    <row r="6" spans="1:11" x14ac:dyDescent="0.3">
      <c r="A6" s="8">
        <v>4</v>
      </c>
      <c r="B6" s="8">
        <v>4.0000000000000001E-3</v>
      </c>
      <c r="C6" s="8" t="s">
        <v>20</v>
      </c>
      <c r="D6" s="8" t="s">
        <v>11</v>
      </c>
      <c r="E6" s="8" t="s">
        <v>21</v>
      </c>
    </row>
    <row r="7" spans="1:11" x14ac:dyDescent="0.3">
      <c r="A7" s="8">
        <v>5</v>
      </c>
      <c r="B7" s="8">
        <v>1</v>
      </c>
      <c r="C7" s="8" t="s">
        <v>22</v>
      </c>
      <c r="D7" s="8" t="s">
        <v>11</v>
      </c>
      <c r="E7" s="8" t="s">
        <v>23</v>
      </c>
      <c r="I7" s="2"/>
      <c r="J7" s="2"/>
    </row>
    <row r="8" spans="1:11" x14ac:dyDescent="0.3">
      <c r="A8" s="8">
        <v>6</v>
      </c>
      <c r="B8" s="48">
        <v>1</v>
      </c>
      <c r="C8" s="8" t="s">
        <v>123</v>
      </c>
      <c r="D8" s="8" t="s">
        <v>24</v>
      </c>
      <c r="E8" s="8" t="s">
        <v>25</v>
      </c>
    </row>
    <row r="9" spans="1:11" x14ac:dyDescent="0.3">
      <c r="A9" s="8">
        <v>7</v>
      </c>
      <c r="B9" s="48">
        <v>0</v>
      </c>
      <c r="C9" s="8" t="s">
        <v>124</v>
      </c>
      <c r="D9" s="8" t="s">
        <v>11</v>
      </c>
      <c r="E9" s="8" t="s">
        <v>26</v>
      </c>
    </row>
    <row r="10" spans="1:11" x14ac:dyDescent="0.3">
      <c r="A10" s="8">
        <v>8</v>
      </c>
      <c r="B10" s="8">
        <v>1</v>
      </c>
      <c r="C10" s="8" t="s">
        <v>125</v>
      </c>
      <c r="D10" s="8" t="s">
        <v>11</v>
      </c>
      <c r="E10" s="8" t="s">
        <v>27</v>
      </c>
    </row>
    <row r="11" spans="1:11" x14ac:dyDescent="0.3">
      <c r="A11" s="8">
        <v>9</v>
      </c>
      <c r="B11" s="8">
        <v>0</v>
      </c>
      <c r="C11" s="8" t="s">
        <v>28</v>
      </c>
      <c r="D11" s="8" t="s">
        <v>11</v>
      </c>
      <c r="E11" s="8" t="s">
        <v>29</v>
      </c>
    </row>
    <row r="12" spans="1:11" x14ac:dyDescent="0.3">
      <c r="A12" s="8">
        <v>10</v>
      </c>
      <c r="B12" s="8">
        <v>0</v>
      </c>
      <c r="C12" s="8" t="s">
        <v>30</v>
      </c>
      <c r="D12" s="8" t="s">
        <v>11</v>
      </c>
      <c r="E12" s="8" t="s">
        <v>31</v>
      </c>
    </row>
    <row r="13" spans="1:11" x14ac:dyDescent="0.3">
      <c r="A13" s="8">
        <v>11</v>
      </c>
      <c r="B13" s="8">
        <v>3.7999999999999999E-2</v>
      </c>
      <c r="C13" s="8" t="s">
        <v>32</v>
      </c>
      <c r="D13" s="8" t="s">
        <v>11</v>
      </c>
      <c r="E13" s="8" t="s">
        <v>33</v>
      </c>
    </row>
    <row r="14" spans="1:11" x14ac:dyDescent="0.3">
      <c r="A14" s="8">
        <v>12</v>
      </c>
      <c r="B14" s="8">
        <v>15</v>
      </c>
      <c r="C14" s="8" t="s">
        <v>34</v>
      </c>
      <c r="D14" s="8" t="s">
        <v>35</v>
      </c>
      <c r="E14" s="8" t="s">
        <v>36</v>
      </c>
    </row>
    <row r="15" spans="1:11" x14ac:dyDescent="0.3">
      <c r="A15" s="8">
        <v>13</v>
      </c>
      <c r="B15" s="48">
        <v>0</v>
      </c>
      <c r="C15" s="8" t="s">
        <v>37</v>
      </c>
      <c r="D15" s="8" t="s">
        <v>35</v>
      </c>
      <c r="E15" s="8" t="s">
        <v>38</v>
      </c>
    </row>
    <row r="16" spans="1:11" x14ac:dyDescent="0.3">
      <c r="A16" s="8">
        <v>14</v>
      </c>
      <c r="B16" s="47" t="s">
        <v>13</v>
      </c>
      <c r="C16" s="8" t="s">
        <v>39</v>
      </c>
      <c r="D16" s="8" t="s">
        <v>24</v>
      </c>
      <c r="E16" s="8" t="s">
        <v>40</v>
      </c>
    </row>
    <row r="17" spans="1:5" x14ac:dyDescent="0.3">
      <c r="A17" s="8">
        <v>15</v>
      </c>
      <c r="B17" s="43" t="s">
        <v>120</v>
      </c>
      <c r="C17" s="7" t="s">
        <v>126</v>
      </c>
      <c r="D17" s="7" t="s">
        <v>24</v>
      </c>
      <c r="E17" s="7" t="s">
        <v>89</v>
      </c>
    </row>
    <row r="18" spans="1:5" x14ac:dyDescent="0.3">
      <c r="A18" s="8">
        <v>16</v>
      </c>
      <c r="B18" s="8">
        <v>0.02</v>
      </c>
      <c r="C18" s="8" t="s">
        <v>43</v>
      </c>
      <c r="D18" s="8" t="s">
        <v>11</v>
      </c>
      <c r="E18" s="8" t="s">
        <v>44</v>
      </c>
    </row>
    <row r="19" spans="1:5" x14ac:dyDescent="0.3">
      <c r="A19" s="8">
        <v>17</v>
      </c>
      <c r="B19" s="8">
        <v>0.25</v>
      </c>
      <c r="C19" s="8" t="s">
        <v>45</v>
      </c>
      <c r="D19" s="8" t="s">
        <v>11</v>
      </c>
      <c r="E19" s="8" t="s">
        <v>46</v>
      </c>
    </row>
    <row r="20" spans="1:5" x14ac:dyDescent="0.3">
      <c r="A20" s="8">
        <v>18</v>
      </c>
      <c r="B20" s="8">
        <v>0.01</v>
      </c>
      <c r="C20" s="8" t="s">
        <v>47</v>
      </c>
      <c r="D20" s="8" t="s">
        <v>11</v>
      </c>
      <c r="E20" s="8" t="s">
        <v>48</v>
      </c>
    </row>
    <row r="21" spans="1:5" x14ac:dyDescent="0.3">
      <c r="A21" s="8">
        <v>19</v>
      </c>
      <c r="B21" s="8">
        <v>0.4</v>
      </c>
      <c r="C21" s="8" t="s">
        <v>41</v>
      </c>
      <c r="D21" s="8" t="s">
        <v>11</v>
      </c>
      <c r="E21" s="8" t="s">
        <v>42</v>
      </c>
    </row>
    <row r="22" spans="1:5" x14ac:dyDescent="0.3">
      <c r="A22" s="8">
        <v>20</v>
      </c>
      <c r="B22" s="8">
        <v>0</v>
      </c>
      <c r="C22" s="8" t="s">
        <v>106</v>
      </c>
      <c r="D22" s="8" t="s">
        <v>11</v>
      </c>
      <c r="E22" s="8" t="s">
        <v>49</v>
      </c>
    </row>
    <row r="23" spans="1:5" x14ac:dyDescent="0.3">
      <c r="A23" s="8">
        <v>21</v>
      </c>
      <c r="B23" s="8">
        <v>0</v>
      </c>
      <c r="C23" s="8" t="s">
        <v>127</v>
      </c>
      <c r="D23" s="8" t="s">
        <v>24</v>
      </c>
      <c r="E23" s="8" t="s">
        <v>50</v>
      </c>
    </row>
  </sheetData>
  <dataValidations count="2">
    <dataValidation type="list" allowBlank="1" showInputMessage="1" showErrorMessage="1" sqref="B16">
      <formula1>$I$1:$I$2</formula1>
    </dataValidation>
    <dataValidation type="list" allowBlank="1" showInputMessage="1" showErrorMessage="1" sqref="B17">
      <formula1>$K:$K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showGridLines="0" tabSelected="1" topLeftCell="B1" zoomScale="133" zoomScaleNormal="70" workbookViewId="0">
      <selection activeCell="J18" sqref="J18"/>
    </sheetView>
  </sheetViews>
  <sheetFormatPr baseColWidth="10" defaultRowHeight="14.4" x14ac:dyDescent="0.3"/>
  <cols>
    <col min="1" max="1" width="1.88671875" bestFit="1" customWidth="1"/>
    <col min="2" max="2" width="5.21875" bestFit="1" customWidth="1"/>
    <col min="3" max="3" width="5.109375" customWidth="1"/>
    <col min="4" max="4" width="16.77734375" bestFit="1" customWidth="1"/>
    <col min="5" max="5" width="7.88671875" bestFit="1" customWidth="1"/>
    <col min="6" max="6" width="5.21875" bestFit="1" customWidth="1"/>
    <col min="7" max="7" width="17.88671875" bestFit="1" customWidth="1"/>
    <col min="8" max="8" width="8.33203125" bestFit="1" customWidth="1"/>
    <col min="9" max="9" width="5.88671875" bestFit="1" customWidth="1"/>
    <col min="10" max="10" width="17.88671875" bestFit="1" customWidth="1"/>
    <col min="11" max="11" width="8.21875" bestFit="1" customWidth="1"/>
    <col min="12" max="12" width="5.88671875" bestFit="1" customWidth="1"/>
    <col min="13" max="13" width="17.21875" bestFit="1" customWidth="1"/>
    <col min="14" max="14" width="5.5546875" style="18" customWidth="1"/>
    <col min="15" max="15" width="17.33203125" bestFit="1" customWidth="1"/>
    <col min="18" max="18" width="12.44140625" bestFit="1" customWidth="1"/>
  </cols>
  <sheetData>
    <row r="1" spans="1:18" x14ac:dyDescent="0.3">
      <c r="A1" s="8"/>
      <c r="B1" s="9"/>
      <c r="C1" s="9" t="s">
        <v>51</v>
      </c>
      <c r="D1" s="10" t="s">
        <v>92</v>
      </c>
      <c r="E1" s="11" t="s">
        <v>90</v>
      </c>
      <c r="F1" s="11" t="s">
        <v>52</v>
      </c>
      <c r="G1" s="12" t="s">
        <v>98</v>
      </c>
      <c r="H1" s="13" t="s">
        <v>93</v>
      </c>
      <c r="I1" s="13" t="s">
        <v>53</v>
      </c>
      <c r="J1" s="14" t="s">
        <v>172</v>
      </c>
      <c r="K1" s="15" t="s">
        <v>94</v>
      </c>
      <c r="L1" s="16" t="s">
        <v>55</v>
      </c>
      <c r="M1" s="17" t="s">
        <v>173</v>
      </c>
      <c r="O1" s="19" t="s">
        <v>95</v>
      </c>
      <c r="P1" t="s">
        <v>96</v>
      </c>
    </row>
    <row r="2" spans="1:18" x14ac:dyDescent="0.3">
      <c r="A2" s="8">
        <v>0</v>
      </c>
      <c r="B2" s="9" t="s">
        <v>57</v>
      </c>
      <c r="C2" s="9">
        <v>15</v>
      </c>
      <c r="D2" s="10" t="s">
        <v>58</v>
      </c>
      <c r="E2" s="11" t="s">
        <v>59</v>
      </c>
      <c r="F2" s="11">
        <f t="shared" ref="F2:F8" si="0">IF($G$1=$P$3,P4,IF($G$1=$Q$3,Q4))</f>
        <v>0.85</v>
      </c>
      <c r="G2" s="12" t="s">
        <v>107</v>
      </c>
      <c r="H2" s="13" t="s">
        <v>60</v>
      </c>
      <c r="I2" s="13">
        <f>IF($J$1=$P$14,P15,IF($J$1=$Q$14,Q15,IF($J$1=$R$14,R15)))</f>
        <v>0</v>
      </c>
      <c r="J2" s="20" t="s">
        <v>107</v>
      </c>
      <c r="K2" s="21" t="s">
        <v>61</v>
      </c>
      <c r="L2" s="21">
        <f>IF($M$1=$P$25,P26,IF($M$1=$Q$25,Q26))</f>
        <v>3.3000000000000002E-2</v>
      </c>
      <c r="M2" s="22" t="s">
        <v>62</v>
      </c>
      <c r="O2" s="23"/>
      <c r="P2" s="44" t="s">
        <v>90</v>
      </c>
      <c r="Q2" s="24"/>
    </row>
    <row r="3" spans="1:18" x14ac:dyDescent="0.3">
      <c r="A3" s="8">
        <v>1</v>
      </c>
      <c r="B3" s="9" t="s">
        <v>63</v>
      </c>
      <c r="C3" s="9">
        <v>0.95</v>
      </c>
      <c r="D3" s="10" t="s">
        <v>107</v>
      </c>
      <c r="E3" s="11" t="s">
        <v>64</v>
      </c>
      <c r="F3" s="11">
        <f t="shared" si="0"/>
        <v>0.3</v>
      </c>
      <c r="G3" s="12" t="s">
        <v>108</v>
      </c>
      <c r="H3" s="13" t="s">
        <v>65</v>
      </c>
      <c r="I3" s="13">
        <f>IF($J$1=$P$14,P16,IF($J$1=$Q$14,Q16,IF($J$1=$R$14,R16)))</f>
        <v>0.9</v>
      </c>
      <c r="J3" s="20" t="s">
        <v>108</v>
      </c>
      <c r="K3" s="25" t="s">
        <v>66</v>
      </c>
      <c r="L3" s="25">
        <f>R26</f>
        <v>8.7999999999999995E-2</v>
      </c>
      <c r="M3" s="22" t="s">
        <v>62</v>
      </c>
      <c r="O3" s="26" t="s">
        <v>97</v>
      </c>
      <c r="P3" s="27" t="s">
        <v>98</v>
      </c>
      <c r="Q3" s="27" t="s">
        <v>91</v>
      </c>
    </row>
    <row r="4" spans="1:18" x14ac:dyDescent="0.3">
      <c r="A4" s="8">
        <v>2</v>
      </c>
      <c r="B4" s="9" t="s">
        <v>67</v>
      </c>
      <c r="C4" s="9">
        <v>0.05</v>
      </c>
      <c r="D4" s="10" t="s">
        <v>108</v>
      </c>
      <c r="E4" s="11" t="s">
        <v>68</v>
      </c>
      <c r="F4" s="11">
        <f t="shared" si="0"/>
        <v>0.95</v>
      </c>
      <c r="G4" s="12" t="s">
        <v>69</v>
      </c>
      <c r="H4" s="13" t="s">
        <v>70</v>
      </c>
      <c r="I4" s="13">
        <f t="shared" ref="I4:I9" si="1">IF($J$1=$P$14,P17,IF($J$1=$Q$14,Q17,IF($J$1=$R$14,R17)))</f>
        <v>50</v>
      </c>
      <c r="J4" s="20" t="s">
        <v>62</v>
      </c>
      <c r="K4" s="25" t="s">
        <v>71</v>
      </c>
      <c r="L4" s="25">
        <f>IF($M$1=$P$25,P27,IF($M$1=$Q$25,Q27))</f>
        <v>100</v>
      </c>
      <c r="M4" s="22" t="s">
        <v>72</v>
      </c>
      <c r="O4" s="12" t="s">
        <v>107</v>
      </c>
      <c r="P4" s="12">
        <v>0.85</v>
      </c>
      <c r="Q4" s="12">
        <v>0.86</v>
      </c>
    </row>
    <row r="5" spans="1:18" x14ac:dyDescent="0.3">
      <c r="A5" s="8">
        <v>3</v>
      </c>
      <c r="B5" s="9" t="s">
        <v>73</v>
      </c>
      <c r="C5" s="9">
        <v>0.9</v>
      </c>
      <c r="D5" s="10" t="s">
        <v>69</v>
      </c>
      <c r="E5" s="11" t="s">
        <v>74</v>
      </c>
      <c r="F5" s="11">
        <f t="shared" si="0"/>
        <v>0.9</v>
      </c>
      <c r="G5" s="12" t="s">
        <v>62</v>
      </c>
      <c r="H5" s="13" t="s">
        <v>75</v>
      </c>
      <c r="I5" s="13">
        <f t="shared" si="1"/>
        <v>7100</v>
      </c>
      <c r="J5" s="20" t="s">
        <v>72</v>
      </c>
      <c r="K5" s="25" t="s">
        <v>76</v>
      </c>
      <c r="L5" s="25">
        <f>R27</f>
        <v>930</v>
      </c>
      <c r="M5" s="22" t="s">
        <v>72</v>
      </c>
      <c r="O5" s="12" t="s">
        <v>99</v>
      </c>
      <c r="P5" s="12">
        <v>0.3</v>
      </c>
      <c r="Q5" s="12">
        <v>0.3</v>
      </c>
    </row>
    <row r="6" spans="1:18" x14ac:dyDescent="0.3">
      <c r="A6" s="8">
        <v>4</v>
      </c>
      <c r="B6" s="9" t="s">
        <v>77</v>
      </c>
      <c r="C6" s="9">
        <v>0.05</v>
      </c>
      <c r="D6" s="10" t="s">
        <v>78</v>
      </c>
      <c r="E6" s="11" t="s">
        <v>79</v>
      </c>
      <c r="F6" s="11">
        <f t="shared" si="0"/>
        <v>2530</v>
      </c>
      <c r="G6" s="12" t="s">
        <v>72</v>
      </c>
      <c r="H6" s="13" t="s">
        <v>80</v>
      </c>
      <c r="I6" s="13">
        <f t="shared" si="1"/>
        <v>0.46</v>
      </c>
      <c r="J6" s="20" t="s">
        <v>81</v>
      </c>
      <c r="K6" s="25" t="s">
        <v>82</v>
      </c>
      <c r="L6" s="25">
        <f>IF($M$1=$P$25,P28,IF($M$1=$Q$25,Q28))</f>
        <v>6</v>
      </c>
      <c r="M6" s="22"/>
      <c r="O6" s="12" t="s">
        <v>69</v>
      </c>
      <c r="P6" s="12">
        <v>0.95</v>
      </c>
      <c r="Q6" s="12">
        <v>0.92</v>
      </c>
    </row>
    <row r="7" spans="1:18" x14ac:dyDescent="0.3">
      <c r="A7" s="8">
        <v>5</v>
      </c>
      <c r="B7" s="9" t="s">
        <v>83</v>
      </c>
      <c r="C7" s="9">
        <v>50</v>
      </c>
      <c r="D7" s="10" t="s">
        <v>84</v>
      </c>
      <c r="E7" s="11" t="s">
        <v>85</v>
      </c>
      <c r="F7" s="11">
        <f t="shared" si="0"/>
        <v>0.72</v>
      </c>
      <c r="G7" s="12" t="s">
        <v>81</v>
      </c>
      <c r="H7" s="13" t="s">
        <v>86</v>
      </c>
      <c r="I7" s="13">
        <f t="shared" si="1"/>
        <v>10</v>
      </c>
      <c r="J7" s="20" t="s">
        <v>87</v>
      </c>
      <c r="K7" s="25" t="s">
        <v>88</v>
      </c>
      <c r="L7" s="25">
        <f>R28</f>
        <v>20</v>
      </c>
      <c r="M7" s="22"/>
      <c r="O7" s="12" t="s">
        <v>62</v>
      </c>
      <c r="P7" s="12">
        <v>0.9</v>
      </c>
      <c r="Q7" s="12">
        <v>0.22</v>
      </c>
    </row>
    <row r="8" spans="1:18" x14ac:dyDescent="0.3">
      <c r="A8" s="8">
        <v>6</v>
      </c>
      <c r="B8" s="28"/>
      <c r="C8" s="28"/>
      <c r="D8" s="28"/>
      <c r="E8" s="29" t="s">
        <v>86</v>
      </c>
      <c r="F8" s="11">
        <f t="shared" si="0"/>
        <v>50</v>
      </c>
      <c r="G8" s="23" t="s">
        <v>174</v>
      </c>
      <c r="H8" s="13" t="s">
        <v>105</v>
      </c>
      <c r="I8" s="13">
        <f t="shared" si="1"/>
        <v>0.02</v>
      </c>
      <c r="J8" s="20" t="s">
        <v>105</v>
      </c>
      <c r="K8" s="25" t="s">
        <v>109</v>
      </c>
      <c r="L8" s="25">
        <f>IF($M$1=$P$25,P29,IF($M$1=$Q$25,Q29))</f>
        <v>75</v>
      </c>
      <c r="M8" s="18"/>
      <c r="O8" s="12" t="s">
        <v>72</v>
      </c>
      <c r="P8" s="12">
        <v>2530</v>
      </c>
      <c r="Q8" s="12">
        <v>1190</v>
      </c>
    </row>
    <row r="9" spans="1:18" x14ac:dyDescent="0.3">
      <c r="A9" s="8">
        <v>7</v>
      </c>
      <c r="E9" s="29" t="s">
        <v>110</v>
      </c>
      <c r="F9" s="11">
        <f>IF($G$1=$P$3,P11,IF($G$1=$Q$3,Q11))</f>
        <v>20</v>
      </c>
      <c r="G9" s="12" t="s">
        <v>111</v>
      </c>
      <c r="H9" s="13" t="s">
        <v>110</v>
      </c>
      <c r="I9" s="13">
        <f t="shared" si="1"/>
        <v>60</v>
      </c>
      <c r="J9" s="20" t="s">
        <v>111</v>
      </c>
      <c r="K9" s="25" t="s">
        <v>112</v>
      </c>
      <c r="L9" s="25">
        <f>R29</f>
        <v>5</v>
      </c>
      <c r="O9" s="12" t="s">
        <v>81</v>
      </c>
      <c r="P9" s="12">
        <v>0.72</v>
      </c>
      <c r="Q9" s="12">
        <v>2.2999999999999998</v>
      </c>
    </row>
    <row r="10" spans="1:18" x14ac:dyDescent="0.3">
      <c r="O10" s="12" t="s">
        <v>87</v>
      </c>
      <c r="P10" s="12">
        <v>50</v>
      </c>
      <c r="Q10" s="12">
        <v>10</v>
      </c>
    </row>
    <row r="11" spans="1:18" x14ac:dyDescent="0.3">
      <c r="O11" s="12" t="s">
        <v>113</v>
      </c>
      <c r="P11" s="12">
        <v>20</v>
      </c>
      <c r="Q11" s="12">
        <v>15</v>
      </c>
    </row>
    <row r="13" spans="1:18" ht="14.55" customHeight="1" x14ac:dyDescent="0.3">
      <c r="B13" s="62" t="s">
        <v>114</v>
      </c>
      <c r="C13" s="62"/>
      <c r="D13" s="62"/>
      <c r="E13" s="62"/>
      <c r="F13" s="62"/>
      <c r="G13" s="62"/>
      <c r="H13" s="62"/>
      <c r="O13" s="14"/>
      <c r="P13" s="30" t="s">
        <v>93</v>
      </c>
      <c r="Q13" s="30"/>
      <c r="R13" s="31"/>
    </row>
    <row r="14" spans="1:18" x14ac:dyDescent="0.3">
      <c r="B14" s="62"/>
      <c r="C14" s="62"/>
      <c r="D14" s="62"/>
      <c r="E14" s="62"/>
      <c r="F14" s="62"/>
      <c r="G14" s="62"/>
      <c r="H14" s="62"/>
      <c r="O14" s="32" t="s">
        <v>97</v>
      </c>
      <c r="P14" s="33" t="s">
        <v>54</v>
      </c>
      <c r="Q14" s="33" t="s">
        <v>172</v>
      </c>
      <c r="R14" s="33" t="s">
        <v>100</v>
      </c>
    </row>
    <row r="15" spans="1:18" x14ac:dyDescent="0.3">
      <c r="B15" s="62"/>
      <c r="C15" s="62"/>
      <c r="D15" s="62"/>
      <c r="E15" s="62"/>
      <c r="F15" s="62"/>
      <c r="G15" s="62"/>
      <c r="H15" s="62"/>
      <c r="O15" s="20" t="s">
        <v>107</v>
      </c>
      <c r="P15" s="20">
        <v>0.02</v>
      </c>
      <c r="Q15" s="20">
        <v>0</v>
      </c>
      <c r="R15" s="20">
        <v>0.2</v>
      </c>
    </row>
    <row r="16" spans="1:18" x14ac:dyDescent="0.3">
      <c r="B16" s="63" t="s">
        <v>101</v>
      </c>
      <c r="C16" s="63"/>
      <c r="D16" s="63"/>
      <c r="E16" s="63"/>
      <c r="F16" s="63"/>
      <c r="G16" s="63"/>
      <c r="H16" s="63"/>
      <c r="O16" s="20" t="s">
        <v>99</v>
      </c>
      <c r="P16" s="20">
        <v>0.85</v>
      </c>
      <c r="Q16" s="20">
        <v>0.9</v>
      </c>
      <c r="R16" s="20">
        <v>0.7</v>
      </c>
    </row>
    <row r="17" spans="2:18" x14ac:dyDescent="0.3">
      <c r="B17" s="63" t="s">
        <v>102</v>
      </c>
      <c r="C17" s="63"/>
      <c r="D17" s="63"/>
      <c r="E17" s="63"/>
      <c r="F17" s="63"/>
      <c r="G17" s="63"/>
      <c r="H17" s="63"/>
      <c r="O17" s="20" t="s">
        <v>62</v>
      </c>
      <c r="P17" s="34">
        <v>73</v>
      </c>
      <c r="Q17" s="20">
        <v>50</v>
      </c>
      <c r="R17" s="20">
        <v>34</v>
      </c>
    </row>
    <row r="18" spans="2:18" x14ac:dyDescent="0.3">
      <c r="O18" s="20" t="s">
        <v>72</v>
      </c>
      <c r="P18" s="20">
        <v>2700</v>
      </c>
      <c r="Q18" s="20">
        <v>7100</v>
      </c>
      <c r="R18" s="20">
        <v>2500</v>
      </c>
    </row>
    <row r="19" spans="2:18" x14ac:dyDescent="0.3">
      <c r="O19" s="20" t="s">
        <v>81</v>
      </c>
      <c r="P19" s="20">
        <v>0.89600000000000002</v>
      </c>
      <c r="Q19" s="20">
        <v>0.46</v>
      </c>
      <c r="R19" s="20">
        <v>0.85</v>
      </c>
    </row>
    <row r="20" spans="2:18" x14ac:dyDescent="0.3">
      <c r="O20" s="20" t="s">
        <v>87</v>
      </c>
      <c r="P20" s="20">
        <v>40</v>
      </c>
      <c r="Q20" s="20">
        <v>10</v>
      </c>
      <c r="R20" s="20">
        <v>19</v>
      </c>
    </row>
    <row r="21" spans="2:18" x14ac:dyDescent="0.3">
      <c r="O21" s="20" t="s">
        <v>105</v>
      </c>
      <c r="P21" s="20">
        <v>0.02</v>
      </c>
      <c r="Q21" s="20">
        <v>0.02</v>
      </c>
      <c r="R21" s="20">
        <v>0.04</v>
      </c>
    </row>
    <row r="22" spans="2:18" x14ac:dyDescent="0.3">
      <c r="O22" s="20" t="s">
        <v>113</v>
      </c>
      <c r="P22" s="20">
        <v>75</v>
      </c>
      <c r="Q22" s="20">
        <v>60</v>
      </c>
      <c r="R22" s="20">
        <v>20</v>
      </c>
    </row>
    <row r="24" spans="2:18" x14ac:dyDescent="0.3">
      <c r="O24" s="35"/>
      <c r="P24" s="36" t="s">
        <v>94</v>
      </c>
      <c r="Q24" s="37"/>
      <c r="R24" s="38"/>
    </row>
    <row r="25" spans="2:18" x14ac:dyDescent="0.3">
      <c r="O25" s="39" t="s">
        <v>97</v>
      </c>
      <c r="P25" s="40" t="s">
        <v>173</v>
      </c>
      <c r="Q25" s="40" t="s">
        <v>56</v>
      </c>
      <c r="R25" s="41" t="s">
        <v>103</v>
      </c>
    </row>
    <row r="26" spans="2:18" x14ac:dyDescent="0.3">
      <c r="O26" s="42" t="s">
        <v>62</v>
      </c>
      <c r="P26" s="42">
        <v>3.3000000000000002E-2</v>
      </c>
      <c r="Q26" s="42">
        <v>4.4999999999999998E-2</v>
      </c>
      <c r="R26" s="42">
        <v>8.7999999999999995E-2</v>
      </c>
    </row>
    <row r="27" spans="2:18" x14ac:dyDescent="0.3">
      <c r="O27" s="42" t="s">
        <v>72</v>
      </c>
      <c r="P27" s="42">
        <v>100</v>
      </c>
      <c r="Q27" s="42">
        <v>400</v>
      </c>
      <c r="R27" s="42">
        <v>930</v>
      </c>
    </row>
    <row r="28" spans="2:18" x14ac:dyDescent="0.3">
      <c r="O28" s="42" t="s">
        <v>87</v>
      </c>
      <c r="P28" s="42">
        <v>6</v>
      </c>
      <c r="Q28" s="42">
        <v>14</v>
      </c>
      <c r="R28" s="42">
        <v>20</v>
      </c>
    </row>
    <row r="29" spans="2:18" x14ac:dyDescent="0.3">
      <c r="O29" s="42" t="s">
        <v>113</v>
      </c>
      <c r="P29" s="42">
        <v>75</v>
      </c>
      <c r="Q29" s="42">
        <v>80</v>
      </c>
      <c r="R29" s="42">
        <v>5</v>
      </c>
    </row>
  </sheetData>
  <mergeCells count="3">
    <mergeCell ref="B13:H15"/>
    <mergeCell ref="B16:H16"/>
    <mergeCell ref="B17:H17"/>
  </mergeCells>
  <dataValidations count="3">
    <dataValidation type="list" allowBlank="1" showInputMessage="1" showErrorMessage="1" sqref="G1">
      <formula1>$P$3:$Q$3</formula1>
    </dataValidation>
    <dataValidation type="list" allowBlank="1" showInputMessage="1" showErrorMessage="1" sqref="M1">
      <formula1>$P$25:$Q$25</formula1>
    </dataValidation>
    <dataValidation type="list" allowBlank="1" showInputMessage="1" showErrorMessage="1" sqref="J1">
      <formula1>$P$14:$R$14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G2" sqref="G2"/>
    </sheetView>
  </sheetViews>
  <sheetFormatPr baseColWidth="10" defaultRowHeight="14.4" x14ac:dyDescent="0.3"/>
  <sheetData>
    <row r="1" spans="1:7" x14ac:dyDescent="0.3">
      <c r="A1" s="19" t="s">
        <v>142</v>
      </c>
      <c r="G1" s="19" t="s">
        <v>143</v>
      </c>
    </row>
    <row r="2" spans="1:7" ht="21" x14ac:dyDescent="0.4">
      <c r="A2" s="51" t="s">
        <v>144</v>
      </c>
      <c r="B2" s="51"/>
      <c r="D2" s="64" t="s">
        <v>145</v>
      </c>
      <c r="E2" s="64"/>
      <c r="F2" s="64"/>
      <c r="G2" t="s">
        <v>144</v>
      </c>
    </row>
    <row r="3" spans="1:7" ht="15" customHeight="1" x14ac:dyDescent="0.3">
      <c r="A3" s="51" t="s">
        <v>146</v>
      </c>
      <c r="B3" s="51"/>
    </row>
    <row r="4" spans="1:7" ht="13.95" customHeight="1" x14ac:dyDescent="0.3">
      <c r="A4" s="51" t="s">
        <v>147</v>
      </c>
      <c r="B4" s="51"/>
    </row>
    <row r="5" spans="1:7" x14ac:dyDescent="0.3">
      <c r="A5" s="51" t="s">
        <v>148</v>
      </c>
      <c r="B5" s="51"/>
    </row>
    <row r="11" spans="1:7" ht="14.55" customHeight="1" x14ac:dyDescent="0.3"/>
  </sheetData>
  <mergeCells count="1">
    <mergeCell ref="D2:F2"/>
  </mergeCells>
  <dataValidations count="1">
    <dataValidation type="list" allowBlank="1" showInputMessage="1" showErrorMessage="1" sqref="G2">
      <formula1>$A$2:$A$5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zoomScale="90" zoomScaleNormal="90" workbookViewId="0">
      <selection activeCell="H11" sqref="H11"/>
    </sheetView>
  </sheetViews>
  <sheetFormatPr baseColWidth="10" defaultRowHeight="14.4" x14ac:dyDescent="0.3"/>
  <cols>
    <col min="9" max="9" width="8.88671875" customWidth="1"/>
    <col min="10" max="10" width="24.77734375" customWidth="1"/>
  </cols>
  <sheetData>
    <row r="1" spans="1:11" x14ac:dyDescent="0.3">
      <c r="A1" s="4" t="s">
        <v>149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spans="1:11" x14ac:dyDescent="0.3">
      <c r="A2" s="5">
        <v>0.29166666666666669</v>
      </c>
      <c r="B2" s="58">
        <v>22.1</v>
      </c>
      <c r="C2" s="58">
        <v>21.5</v>
      </c>
      <c r="D2" s="6">
        <v>21.4</v>
      </c>
      <c r="E2" s="58">
        <v>0</v>
      </c>
      <c r="F2" s="59">
        <v>0.01</v>
      </c>
      <c r="G2" s="52">
        <v>0.02</v>
      </c>
      <c r="I2" s="53" t="s">
        <v>156</v>
      </c>
      <c r="J2" s="18" t="s">
        <v>130</v>
      </c>
      <c r="K2" s="18" t="s">
        <v>131</v>
      </c>
    </row>
    <row r="3" spans="1:11" x14ac:dyDescent="0.3">
      <c r="A3" s="5">
        <v>0.33333333333333298</v>
      </c>
      <c r="B3" s="58">
        <v>24.4</v>
      </c>
      <c r="C3" s="58">
        <v>24.4</v>
      </c>
      <c r="D3" s="6">
        <v>25.4</v>
      </c>
      <c r="E3" s="58">
        <v>0.01</v>
      </c>
      <c r="F3" s="54"/>
      <c r="I3" s="53" t="s">
        <v>157</v>
      </c>
      <c r="J3" s="28" t="s">
        <v>158</v>
      </c>
      <c r="K3" s="28" t="s">
        <v>133</v>
      </c>
    </row>
    <row r="4" spans="1:11" x14ac:dyDescent="0.3">
      <c r="A4" s="5">
        <v>0.375</v>
      </c>
      <c r="B4" s="58">
        <v>31.4</v>
      </c>
      <c r="C4" s="58">
        <v>34</v>
      </c>
      <c r="D4" s="6">
        <v>40.6</v>
      </c>
      <c r="E4" s="58">
        <v>0.02</v>
      </c>
      <c r="F4" s="54"/>
      <c r="I4" s="53" t="s">
        <v>159</v>
      </c>
      <c r="J4" s="28" t="s">
        <v>160</v>
      </c>
      <c r="K4" s="28" t="s">
        <v>133</v>
      </c>
    </row>
    <row r="5" spans="1:11" x14ac:dyDescent="0.3">
      <c r="A5" s="5">
        <v>0.41666666666666702</v>
      </c>
      <c r="B5" s="58">
        <v>45.2</v>
      </c>
      <c r="C5" s="58">
        <v>48.1</v>
      </c>
      <c r="D5" s="6">
        <v>57.7</v>
      </c>
      <c r="E5" s="58">
        <v>9.0000000000000011E-2</v>
      </c>
      <c r="F5" s="54"/>
      <c r="I5" s="53" t="s">
        <v>161</v>
      </c>
      <c r="J5" s="28" t="s">
        <v>162</v>
      </c>
      <c r="K5" s="28" t="s">
        <v>133</v>
      </c>
    </row>
    <row r="6" spans="1:11" x14ac:dyDescent="0.3">
      <c r="A6" s="5">
        <v>0.45833333333333298</v>
      </c>
      <c r="B6" s="58">
        <v>52.7</v>
      </c>
      <c r="C6" s="58">
        <v>56</v>
      </c>
      <c r="D6" s="6">
        <v>64.3</v>
      </c>
      <c r="E6" s="58">
        <v>0.26</v>
      </c>
      <c r="F6" s="54"/>
      <c r="I6" s="55" t="s">
        <v>163</v>
      </c>
      <c r="J6" s="28" t="s">
        <v>164</v>
      </c>
      <c r="K6" s="56" t="s">
        <v>165</v>
      </c>
    </row>
    <row r="7" spans="1:11" x14ac:dyDescent="0.3">
      <c r="A7" s="5">
        <v>0.5</v>
      </c>
      <c r="B7" s="58">
        <v>59.6</v>
      </c>
      <c r="C7" s="58">
        <v>63</v>
      </c>
      <c r="D7" s="6">
        <v>67.8</v>
      </c>
      <c r="E7" s="58">
        <v>0.54</v>
      </c>
      <c r="F7" s="54"/>
      <c r="I7" s="28"/>
      <c r="J7" s="28"/>
      <c r="K7" s="28"/>
    </row>
    <row r="8" spans="1:11" x14ac:dyDescent="0.3">
      <c r="A8" s="5">
        <v>0.54166666666666696</v>
      </c>
      <c r="B8" s="58">
        <v>62.5</v>
      </c>
      <c r="C8" s="58">
        <v>64.8</v>
      </c>
      <c r="D8" s="6">
        <v>65.599999999999994</v>
      </c>
      <c r="E8" s="58">
        <v>0.88000000000000012</v>
      </c>
      <c r="F8" s="54"/>
    </row>
    <row r="9" spans="1:11" x14ac:dyDescent="0.3">
      <c r="A9" s="5">
        <v>0.58333333333333304</v>
      </c>
      <c r="B9" s="58">
        <v>57.5</v>
      </c>
      <c r="C9" s="58">
        <v>68.2</v>
      </c>
      <c r="D9" s="6">
        <v>63.3</v>
      </c>
      <c r="E9" s="58">
        <v>1.2400000000000002</v>
      </c>
      <c r="F9" s="54"/>
    </row>
    <row r="10" spans="1:11" x14ac:dyDescent="0.3">
      <c r="A10" s="5">
        <v>0.625</v>
      </c>
      <c r="B10" s="58">
        <v>58.3</v>
      </c>
      <c r="C10" s="58">
        <v>68.8</v>
      </c>
      <c r="D10" s="6">
        <v>68.2</v>
      </c>
      <c r="E10" s="58">
        <v>1.5100000000000002</v>
      </c>
      <c r="F10" s="54"/>
    </row>
    <row r="11" spans="1:11" x14ac:dyDescent="0.3">
      <c r="A11" s="5">
        <v>0.66666666666666696</v>
      </c>
      <c r="B11" s="58">
        <v>53.9</v>
      </c>
      <c r="C11" s="58">
        <v>62.4</v>
      </c>
      <c r="D11" s="6">
        <v>62.7</v>
      </c>
      <c r="E11" s="58">
        <v>1.7500000000000002</v>
      </c>
      <c r="F11" s="54"/>
    </row>
    <row r="12" spans="1:11" x14ac:dyDescent="0.3">
      <c r="A12" s="5">
        <v>0.70833333333333304</v>
      </c>
      <c r="B12" s="58">
        <v>48.9</v>
      </c>
      <c r="C12" s="58">
        <v>56.1</v>
      </c>
      <c r="D12" s="6">
        <v>55.2</v>
      </c>
      <c r="E12" s="58">
        <v>1.9200000000000002</v>
      </c>
      <c r="F12" s="54"/>
    </row>
    <row r="13" spans="1:11" x14ac:dyDescent="0.3">
      <c r="A13" s="5">
        <v>0.75</v>
      </c>
      <c r="B13" s="58">
        <v>43.3</v>
      </c>
      <c r="C13" s="58">
        <v>45.9</v>
      </c>
      <c r="D13" s="8">
        <v>45.8</v>
      </c>
      <c r="E13" s="58">
        <v>2</v>
      </c>
    </row>
    <row r="14" spans="1:11" x14ac:dyDescent="0.3">
      <c r="A14" s="5">
        <v>0.79166666666666696</v>
      </c>
      <c r="B14" s="58">
        <v>37.1</v>
      </c>
      <c r="C14" s="58">
        <v>37.799999999999997</v>
      </c>
      <c r="D14" s="8">
        <v>36.5</v>
      </c>
      <c r="E14" s="58">
        <v>2.0699999999999998</v>
      </c>
    </row>
    <row r="15" spans="1:11" x14ac:dyDescent="0.3">
      <c r="A15" s="5">
        <v>0.83333333333333304</v>
      </c>
      <c r="B15" s="58">
        <v>31.8</v>
      </c>
      <c r="C15" s="58">
        <v>31.1</v>
      </c>
      <c r="D15" s="8">
        <v>30.1</v>
      </c>
      <c r="E15" s="58">
        <v>2.1199999999999997</v>
      </c>
    </row>
    <row r="16" spans="1:11" x14ac:dyDescent="0.3">
      <c r="A16" s="5">
        <v>0.875</v>
      </c>
      <c r="B16" s="58">
        <v>28.9</v>
      </c>
      <c r="C16" s="58">
        <v>28.1</v>
      </c>
      <c r="D16" s="8">
        <v>27.1</v>
      </c>
      <c r="E16" s="58">
        <v>2.1499999999999995</v>
      </c>
    </row>
    <row r="17" spans="1:5" x14ac:dyDescent="0.3">
      <c r="A17" s="5">
        <v>0.91666666666666097</v>
      </c>
      <c r="B17" s="58">
        <v>26.8</v>
      </c>
      <c r="C17" s="58">
        <v>28.6</v>
      </c>
      <c r="D17" s="8">
        <v>26.8</v>
      </c>
      <c r="E17" s="58">
        <v>2.1799999999999993</v>
      </c>
    </row>
    <row r="18" spans="1:5" x14ac:dyDescent="0.3">
      <c r="A18" s="5">
        <v>0.95833333333332804</v>
      </c>
      <c r="B18" s="58">
        <v>26.9</v>
      </c>
      <c r="C18" s="58">
        <v>26.7</v>
      </c>
      <c r="D18" s="8">
        <v>25.1</v>
      </c>
      <c r="E18" s="58">
        <v>2.1999999999999993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Meteo</vt:lpstr>
      <vt:lpstr>design</vt:lpstr>
      <vt:lpstr>material</vt:lpstr>
      <vt:lpstr>Corr</vt:lpstr>
      <vt:lpstr>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2025-02-12T16:23:38Z</dcterms:modified>
</cp:coreProperties>
</file>