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ecepkeskinli\Desktop\2022 KİTAP\1-KURULU GÜÇ\"/>
    </mc:Choice>
  </mc:AlternateContent>
  <bookViews>
    <workbookView xWindow="0" yWindow="0" windowWidth="19200" windowHeight="11505"/>
  </bookViews>
  <sheets>
    <sheet name="16" sheetId="1" r:id="rId1"/>
  </sheets>
  <definedNames>
    <definedName name="_xlnm.Print_Area" localSheetId="0">'16'!$B$2:$N$23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7" i="1"/>
  <c r="L27" i="1"/>
  <c r="N27" i="1"/>
  <c r="K26" i="1"/>
  <c r="L26" i="1"/>
  <c r="N26" i="1"/>
  <c r="K25" i="1"/>
  <c r="L25" i="1"/>
  <c r="N25" i="1"/>
  <c r="L28" i="1"/>
  <c r="N28" i="1"/>
  <c r="K24" i="1"/>
  <c r="L24" i="1"/>
  <c r="N24" i="1"/>
  <c r="K23" i="1"/>
  <c r="L23" i="1"/>
  <c r="N23" i="1"/>
  <c r="K22" i="1"/>
  <c r="L22" i="1"/>
  <c r="N22" i="1"/>
  <c r="K21" i="1"/>
  <c r="L21" i="1"/>
  <c r="N21" i="1"/>
  <c r="L20" i="1"/>
  <c r="N20" i="1"/>
  <c r="L19" i="1"/>
  <c r="N19" i="1"/>
  <c r="L18" i="1"/>
  <c r="N18" i="1"/>
  <c r="K17" i="1"/>
  <c r="L17" i="1"/>
  <c r="N17" i="1"/>
  <c r="K16" i="1"/>
  <c r="L16" i="1"/>
  <c r="N16" i="1"/>
  <c r="K15" i="1"/>
  <c r="L15" i="1"/>
  <c r="N15" i="1"/>
  <c r="L14" i="1"/>
  <c r="N14" i="1"/>
  <c r="L13" i="1"/>
  <c r="N13" i="1"/>
  <c r="F12" i="1"/>
  <c r="L12" i="1"/>
  <c r="N12" i="1"/>
  <c r="L11" i="1"/>
  <c r="N11" i="1"/>
  <c r="L10" i="1"/>
  <c r="N10" i="1"/>
  <c r="L9" i="1"/>
  <c r="N9" i="1"/>
  <c r="L8" i="1"/>
  <c r="N8" i="1"/>
  <c r="L7" i="1"/>
  <c r="N7" i="1"/>
  <c r="L6" i="1"/>
  <c r="N6" i="1"/>
</calcChain>
</file>

<file path=xl/sharedStrings.xml><?xml version="1.0" encoding="utf-8"?>
<sst xmlns="http://schemas.openxmlformats.org/spreadsheetml/2006/main" count="31" uniqueCount="31">
  <si>
    <t xml:space="preserve">                                      </t>
  </si>
  <si>
    <t>Birim (Unit) : MW</t>
  </si>
  <si>
    <t>YILLAR</t>
  </si>
  <si>
    <t>JEOTERMAL</t>
  </si>
  <si>
    <t>RÜZGAR</t>
  </si>
  <si>
    <t>GÜNEŞ</t>
  </si>
  <si>
    <t>LİNYİT</t>
  </si>
  <si>
    <t>TAŞKÖMÜRÜ+
ASFALTİT</t>
  </si>
  <si>
    <t>YERLİ KAYNAK  KURULU GÜCÜ</t>
  </si>
  <si>
    <t>TÜRKİYE TOPLAM 
KURULU GÜCÜ</t>
  </si>
  <si>
    <t>YERLİ KAYNAK PAYI
%</t>
  </si>
  <si>
    <t>YEARS</t>
  </si>
  <si>
    <t>GEOTERMAL</t>
  </si>
  <si>
    <t>WIND</t>
  </si>
  <si>
    <t>SOLAR</t>
  </si>
  <si>
    <t>LIGNITE</t>
  </si>
  <si>
    <t xml:space="preserve"> HARD COAL 
+ASPHALTITE</t>
  </si>
  <si>
    <t xml:space="preserve"> DOMESTIC RESOURCES 
INSTALLED CAPACITY</t>
  </si>
  <si>
    <t>TOTAL 
INSTALLED CAPACITIY</t>
  </si>
  <si>
    <t>DOMESTIC RESOURCES
SHARE %</t>
  </si>
  <si>
    <r>
      <rPr>
        <b/>
        <sz val="11"/>
        <color theme="1"/>
        <rFont val="Calibri"/>
        <family val="2"/>
        <charset val="162"/>
        <scheme val="minor"/>
      </rPr>
      <t>Not:</t>
    </r>
    <r>
      <rPr>
        <sz val="11"/>
        <color theme="1"/>
        <rFont val="Calibri"/>
        <family val="2"/>
        <charset val="162"/>
        <scheme val="minor"/>
      </rPr>
      <t xml:space="preserve"> Çok yakıtlı santralların kurulu gücü dahil değildir.</t>
    </r>
  </si>
  <si>
    <r>
      <rPr>
        <b/>
        <sz val="11"/>
        <color theme="1"/>
        <rFont val="Calibri"/>
        <family val="2"/>
        <charset val="162"/>
        <scheme val="minor"/>
      </rPr>
      <t>Note</t>
    </r>
    <r>
      <rPr>
        <sz val="11"/>
        <color theme="1"/>
        <rFont val="Calibri"/>
        <family val="2"/>
        <charset val="162"/>
        <scheme val="minor"/>
      </rPr>
      <t>: Installed capacity of multi-fired power plants is not included.</t>
    </r>
  </si>
  <si>
    <t>BARAJLI</t>
  </si>
  <si>
    <t>D.GÖL VE AKARSU</t>
  </si>
  <si>
    <t>N.LAKE AND RUN OF RIVER</t>
  </si>
  <si>
    <t>DAM</t>
  </si>
  <si>
    <t>HİDROLİK TOPLAM</t>
  </si>
  <si>
    <t xml:space="preserve">TOTAL HYDRO </t>
  </si>
  <si>
    <t>YENİLENEBİLİR+ ATIK
+ATIK ISI</t>
  </si>
  <si>
    <t>RENEW.+WASTES +
 WASTE HEAT</t>
  </si>
  <si>
    <r>
      <t xml:space="preserve"> YERLİ ENERJİ KAYNAKLARINA AİT KURULU GÜCÜN TÜRKİYE TOPLAM KURULU GÜCÜ İÇİNDEKİ PAYININ YILLAR İTİBARİYLE GELİŞİMİ
</t>
    </r>
    <r>
      <rPr>
        <i/>
        <sz val="11"/>
        <color theme="1"/>
        <rFont val="Calibri"/>
        <family val="2"/>
        <charset val="162"/>
        <scheme val="minor"/>
      </rPr>
      <t>ANNUAL DEVELOPMENT OF DOMESTIC RESOURCES BASED INSTALLED CAPACITY SHARE IN TURKEY TOTAL INSTALLED CAPACITY</t>
    </r>
    <r>
      <rPr>
        <b/>
        <sz val="11"/>
        <color theme="1"/>
        <rFont val="Calibri"/>
        <family val="2"/>
        <charset val="162"/>
        <scheme val="minor"/>
      </rPr>
      <t xml:space="preserve">
(2000-2022)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</si>
</sst>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color indexed="8"/>
      <name val="Calibri"/>
      <family val="2"/>
      <charset val="162"/>
      <scheme val="minor"/>
    </font>
    <font>
      <i/>
      <sz val="8"/>
      <name val="Arial Tur"/>
      <family val="2"/>
      <charset val="162"/>
    </font>
    <font>
      <b/>
      <sz val="10"/>
      <name val="Arial Tur"/>
      <charset val="162"/>
    </font>
    <font>
      <sz val="10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3" fillId="0" borderId="0" xfId="0" applyFont="1"/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4" fillId="2" borderId="7" xfId="0" applyNumberFormat="1" applyFont="1" applyFill="1" applyBorder="1" applyAlignment="1">
      <alignment horizontal="right" vertical="center"/>
    </xf>
    <xf numFmtId="0" fontId="4" fillId="2" borderId="8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Border="1"/>
    <xf numFmtId="164" fontId="6" fillId="0" borderId="5" xfId="0" applyNumberFormat="1" applyFont="1" applyBorder="1"/>
    <xf numFmtId="164" fontId="6" fillId="0" borderId="6" xfId="0" applyNumberFormat="1" applyFont="1" applyBorder="1"/>
    <xf numFmtId="1" fontId="5" fillId="2" borderId="10" xfId="0" applyNumberFormat="1" applyFont="1" applyFill="1" applyBorder="1"/>
    <xf numFmtId="164" fontId="6" fillId="2" borderId="0" xfId="0" applyNumberFormat="1" applyFont="1" applyFill="1" applyBorder="1"/>
    <xf numFmtId="164" fontId="6" fillId="2" borderId="11" xfId="0" applyNumberFormat="1" applyFont="1" applyFill="1" applyBorder="1"/>
    <xf numFmtId="1" fontId="5" fillId="0" borderId="10" xfId="0" applyNumberFormat="1" applyFont="1" applyBorder="1"/>
    <xf numFmtId="164" fontId="6" fillId="0" borderId="0" xfId="0" applyNumberFormat="1" applyFont="1" applyBorder="1"/>
    <xf numFmtId="164" fontId="6" fillId="0" borderId="11" xfId="0" applyNumberFormat="1" applyFont="1" applyBorder="1"/>
    <xf numFmtId="165" fontId="0" fillId="0" borderId="0" xfId="0" applyNumberFormat="1"/>
    <xf numFmtId="0" fontId="0" fillId="0" borderId="0" xfId="0" applyFill="1"/>
    <xf numFmtId="1" fontId="5" fillId="0" borderId="10" xfId="0" applyNumberFormat="1" applyFont="1" applyFill="1" applyBorder="1"/>
    <xf numFmtId="164" fontId="6" fillId="0" borderId="0" xfId="0" applyNumberFormat="1" applyFont="1" applyFill="1" applyBorder="1"/>
    <xf numFmtId="164" fontId="6" fillId="0" borderId="11" xfId="0" applyNumberFormat="1" applyFont="1" applyFill="1" applyBorder="1"/>
    <xf numFmtId="1" fontId="5" fillId="0" borderId="7" xfId="0" applyNumberFormat="1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1"/>
  <sheetViews>
    <sheetView tabSelected="1" topLeftCell="B16" workbookViewId="0">
      <selection activeCell="I34" sqref="I34"/>
    </sheetView>
  </sheetViews>
  <sheetFormatPr defaultRowHeight="15" x14ac:dyDescent="0.25"/>
  <cols>
    <col min="2" max="4" width="10.42578125" customWidth="1"/>
    <col min="5" max="5" width="14.28515625" customWidth="1"/>
    <col min="6" max="6" width="13.140625" customWidth="1"/>
    <col min="7" max="7" width="12.140625" customWidth="1"/>
    <col min="8" max="8" width="10.7109375" customWidth="1"/>
    <col min="9" max="9" width="21.28515625" customWidth="1"/>
    <col min="10" max="10" width="12" customWidth="1"/>
    <col min="11" max="11" width="13.5703125" customWidth="1"/>
    <col min="12" max="12" width="17.85546875" customWidth="1"/>
    <col min="13" max="13" width="16.28515625" customWidth="1"/>
    <col min="14" max="14" width="16.42578125" customWidth="1"/>
  </cols>
  <sheetData>
    <row r="1" spans="2:14" ht="11.25" customHeight="1" x14ac:dyDescent="0.25"/>
    <row r="2" spans="2:14" s="1" customFormat="1" ht="63" customHeight="1" x14ac:dyDescent="0.25">
      <c r="B2" s="30" t="s">
        <v>30</v>
      </c>
      <c r="C2" s="31"/>
      <c r="D2" s="31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2:14" ht="18.75" customHeight="1" x14ac:dyDescent="0.25">
      <c r="B3" s="2"/>
      <c r="C3" s="2"/>
      <c r="D3" s="2"/>
      <c r="E3" s="2"/>
      <c r="F3" s="2"/>
      <c r="G3" s="2"/>
      <c r="H3" s="2"/>
      <c r="I3" s="2" t="s">
        <v>0</v>
      </c>
      <c r="J3" s="2"/>
      <c r="N3" s="3" t="s">
        <v>1</v>
      </c>
    </row>
    <row r="4" spans="2:14" ht="43.5" customHeight="1" x14ac:dyDescent="0.25">
      <c r="B4" s="4" t="s">
        <v>2</v>
      </c>
      <c r="C4" s="7" t="s">
        <v>22</v>
      </c>
      <c r="D4" s="6" t="s">
        <v>23</v>
      </c>
      <c r="E4" s="6" t="s">
        <v>26</v>
      </c>
      <c r="F4" s="5" t="s">
        <v>3</v>
      </c>
      <c r="G4" s="5" t="s">
        <v>4</v>
      </c>
      <c r="H4" s="5" t="s">
        <v>5</v>
      </c>
      <c r="I4" s="6" t="s">
        <v>28</v>
      </c>
      <c r="J4" s="7" t="s">
        <v>6</v>
      </c>
      <c r="K4" s="6" t="s">
        <v>7</v>
      </c>
      <c r="L4" s="6" t="s">
        <v>8</v>
      </c>
      <c r="M4" s="6" t="s">
        <v>9</v>
      </c>
      <c r="N4" s="8" t="s">
        <v>10</v>
      </c>
    </row>
    <row r="5" spans="2:14" ht="34.5" customHeight="1" x14ac:dyDescent="0.25">
      <c r="B5" s="9" t="s">
        <v>11</v>
      </c>
      <c r="C5" s="11" t="s">
        <v>25</v>
      </c>
      <c r="D5" s="10" t="s">
        <v>24</v>
      </c>
      <c r="E5" s="10" t="s">
        <v>27</v>
      </c>
      <c r="F5" s="11" t="s">
        <v>12</v>
      </c>
      <c r="G5" s="11" t="s">
        <v>13</v>
      </c>
      <c r="H5" s="11" t="s">
        <v>14</v>
      </c>
      <c r="I5" s="10" t="s">
        <v>29</v>
      </c>
      <c r="J5" s="11" t="s">
        <v>15</v>
      </c>
      <c r="K5" s="10" t="s">
        <v>16</v>
      </c>
      <c r="L5" s="10" t="s">
        <v>17</v>
      </c>
      <c r="M5" s="10" t="s">
        <v>18</v>
      </c>
      <c r="N5" s="12" t="s">
        <v>19</v>
      </c>
    </row>
    <row r="6" spans="2:14" ht="20.100000000000001" customHeight="1" x14ac:dyDescent="0.25">
      <c r="B6" s="13">
        <v>2000</v>
      </c>
      <c r="C6" s="20">
        <v>10501.400000000001</v>
      </c>
      <c r="D6" s="20">
        <v>673.79999999999927</v>
      </c>
      <c r="E6" s="14">
        <v>11175.2</v>
      </c>
      <c r="F6" s="14">
        <v>17.5</v>
      </c>
      <c r="G6" s="14">
        <v>18.899999999999999</v>
      </c>
      <c r="H6" s="14"/>
      <c r="I6" s="14">
        <v>23.8</v>
      </c>
      <c r="J6" s="14">
        <v>6508.9</v>
      </c>
      <c r="K6" s="14">
        <v>335</v>
      </c>
      <c r="L6" s="14">
        <f>SUM(E6:K6)</f>
        <v>18079.3</v>
      </c>
      <c r="M6" s="14">
        <v>27264.1</v>
      </c>
      <c r="N6" s="15">
        <f>+L6/M6*100</f>
        <v>66.311743281458035</v>
      </c>
    </row>
    <row r="7" spans="2:14" ht="20.100000000000001" customHeight="1" x14ac:dyDescent="0.25">
      <c r="B7" s="16">
        <v>2001</v>
      </c>
      <c r="C7" s="17">
        <v>10959.4</v>
      </c>
      <c r="D7" s="17">
        <v>713.5</v>
      </c>
      <c r="E7" s="17">
        <v>11672.9</v>
      </c>
      <c r="F7" s="17">
        <v>17.5</v>
      </c>
      <c r="G7" s="17">
        <v>18.899999999999999</v>
      </c>
      <c r="H7" s="17"/>
      <c r="I7" s="17">
        <v>23.6</v>
      </c>
      <c r="J7" s="17">
        <v>6510.7</v>
      </c>
      <c r="K7" s="17">
        <v>335</v>
      </c>
      <c r="L7" s="17">
        <f t="shared" ref="L7:L21" si="0">SUM(E7:K7)</f>
        <v>18578.599999999999</v>
      </c>
      <c r="M7" s="17">
        <v>28332.400000000001</v>
      </c>
      <c r="N7" s="18">
        <f t="shared" ref="N7:N21" si="1">+L7/M7*100</f>
        <v>65.573689486241889</v>
      </c>
    </row>
    <row r="8" spans="2:14" ht="20.100000000000001" customHeight="1" x14ac:dyDescent="0.25">
      <c r="B8" s="19">
        <v>2002</v>
      </c>
      <c r="C8" s="20">
        <v>11469.4</v>
      </c>
      <c r="D8" s="20">
        <v>771.5</v>
      </c>
      <c r="E8" s="20">
        <v>12240.9</v>
      </c>
      <c r="F8" s="20">
        <v>17.5</v>
      </c>
      <c r="G8" s="20">
        <v>18.899999999999999</v>
      </c>
      <c r="H8" s="20"/>
      <c r="I8" s="20">
        <v>27.6</v>
      </c>
      <c r="J8" s="20">
        <v>6502.9</v>
      </c>
      <c r="K8" s="20">
        <v>335</v>
      </c>
      <c r="L8" s="20">
        <f t="shared" si="0"/>
        <v>19142.8</v>
      </c>
      <c r="M8" s="20">
        <v>31845.8</v>
      </c>
      <c r="N8" s="21">
        <f t="shared" si="1"/>
        <v>60.110909444887554</v>
      </c>
    </row>
    <row r="9" spans="2:14" ht="20.100000000000001" customHeight="1" x14ac:dyDescent="0.25">
      <c r="B9" s="16">
        <v>2003</v>
      </c>
      <c r="C9" s="17">
        <v>11752.4</v>
      </c>
      <c r="D9" s="17">
        <v>826.3</v>
      </c>
      <c r="E9" s="17">
        <v>12578.7</v>
      </c>
      <c r="F9" s="17">
        <v>15</v>
      </c>
      <c r="G9" s="17">
        <v>18.899999999999999</v>
      </c>
      <c r="H9" s="17"/>
      <c r="I9" s="17">
        <v>27.6</v>
      </c>
      <c r="J9" s="17">
        <v>6438.9</v>
      </c>
      <c r="K9" s="17">
        <v>335</v>
      </c>
      <c r="L9" s="17">
        <f t="shared" si="0"/>
        <v>19414.099999999999</v>
      </c>
      <c r="M9" s="17">
        <v>35587</v>
      </c>
      <c r="N9" s="18">
        <f t="shared" si="1"/>
        <v>54.553910135723719</v>
      </c>
    </row>
    <row r="10" spans="2:14" ht="20.100000000000001" customHeight="1" x14ac:dyDescent="0.25">
      <c r="B10" s="19">
        <v>2004</v>
      </c>
      <c r="C10" s="20">
        <v>11752.4</v>
      </c>
      <c r="D10" s="20">
        <v>893</v>
      </c>
      <c r="E10" s="20">
        <v>12645.4</v>
      </c>
      <c r="F10" s="20">
        <v>15</v>
      </c>
      <c r="G10" s="20">
        <v>18.899999999999999</v>
      </c>
      <c r="H10" s="20"/>
      <c r="I10" s="20">
        <v>27.6</v>
      </c>
      <c r="J10" s="20">
        <v>6450.8</v>
      </c>
      <c r="K10" s="20">
        <v>335</v>
      </c>
      <c r="L10" s="20">
        <f t="shared" si="0"/>
        <v>19492.7</v>
      </c>
      <c r="M10" s="20">
        <v>36824</v>
      </c>
      <c r="N10" s="21">
        <f t="shared" si="1"/>
        <v>52.934770801651098</v>
      </c>
    </row>
    <row r="11" spans="2:14" ht="20.100000000000001" customHeight="1" x14ac:dyDescent="0.25">
      <c r="B11" s="16">
        <v>2005</v>
      </c>
      <c r="C11" s="17">
        <v>11967.4</v>
      </c>
      <c r="D11" s="17">
        <v>938.6</v>
      </c>
      <c r="E11" s="17">
        <v>12906.1</v>
      </c>
      <c r="F11" s="17">
        <v>15</v>
      </c>
      <c r="G11" s="17">
        <v>20.100000000000001</v>
      </c>
      <c r="H11" s="17"/>
      <c r="I11" s="17">
        <v>35.299999999999997</v>
      </c>
      <c r="J11" s="17">
        <v>7130.8</v>
      </c>
      <c r="K11" s="17">
        <v>335</v>
      </c>
      <c r="L11" s="17">
        <f t="shared" si="0"/>
        <v>20442.3</v>
      </c>
      <c r="M11" s="17">
        <v>38843.5</v>
      </c>
      <c r="N11" s="18">
        <f t="shared" si="1"/>
        <v>52.627337907243167</v>
      </c>
    </row>
    <row r="12" spans="2:14" ht="20.100000000000001" customHeight="1" x14ac:dyDescent="0.25">
      <c r="B12" s="19">
        <v>2006</v>
      </c>
      <c r="C12" s="20">
        <v>11966.9</v>
      </c>
      <c r="D12" s="20">
        <v>1095.8</v>
      </c>
      <c r="E12" s="20">
        <v>13062.7</v>
      </c>
      <c r="F12" s="20">
        <f>81.9-G12</f>
        <v>22.950000000000003</v>
      </c>
      <c r="G12" s="20">
        <v>58.95</v>
      </c>
      <c r="H12" s="20"/>
      <c r="I12" s="20">
        <v>41.3</v>
      </c>
      <c r="J12" s="20">
        <v>8210.7999999999993</v>
      </c>
      <c r="K12" s="20">
        <v>335</v>
      </c>
      <c r="L12" s="20">
        <f t="shared" si="0"/>
        <v>21731.7</v>
      </c>
      <c r="M12" s="20">
        <v>40564.800000000003</v>
      </c>
      <c r="N12" s="21">
        <f t="shared" si="1"/>
        <v>53.5728020352621</v>
      </c>
    </row>
    <row r="13" spans="2:14" ht="20.100000000000001" customHeight="1" x14ac:dyDescent="0.25">
      <c r="B13" s="16">
        <v>2007</v>
      </c>
      <c r="C13" s="17">
        <v>12262</v>
      </c>
      <c r="D13" s="17">
        <v>1132.9000000000001</v>
      </c>
      <c r="E13" s="17">
        <v>13394.9</v>
      </c>
      <c r="F13" s="17">
        <v>22.950000000000003</v>
      </c>
      <c r="G13" s="17">
        <v>147.5</v>
      </c>
      <c r="H13" s="17"/>
      <c r="I13" s="17">
        <v>42.7</v>
      </c>
      <c r="J13" s="17">
        <v>8211.4</v>
      </c>
      <c r="K13" s="17">
        <v>335</v>
      </c>
      <c r="L13" s="17">
        <f t="shared" si="0"/>
        <v>22154.45</v>
      </c>
      <c r="M13" s="17">
        <v>40835.699999999997</v>
      </c>
      <c r="N13" s="18">
        <f t="shared" si="1"/>
        <v>54.252651478975508</v>
      </c>
    </row>
    <row r="14" spans="2:14" ht="20.100000000000001" customHeight="1" x14ac:dyDescent="0.25">
      <c r="B14" s="19">
        <v>2008</v>
      </c>
      <c r="C14" s="20">
        <v>12422.8</v>
      </c>
      <c r="D14" s="20">
        <v>1405.9</v>
      </c>
      <c r="E14" s="20">
        <v>13828.7</v>
      </c>
      <c r="F14" s="20">
        <v>29.8</v>
      </c>
      <c r="G14" s="20">
        <v>363.7</v>
      </c>
      <c r="H14" s="20"/>
      <c r="I14" s="20">
        <v>59.7</v>
      </c>
      <c r="J14" s="20">
        <v>8204.9599999999991</v>
      </c>
      <c r="K14" s="20">
        <v>335</v>
      </c>
      <c r="L14" s="20">
        <f t="shared" si="0"/>
        <v>22821.86</v>
      </c>
      <c r="M14" s="20">
        <v>41817.199999999997</v>
      </c>
      <c r="N14" s="21">
        <f t="shared" si="1"/>
        <v>54.57529437647667</v>
      </c>
    </row>
    <row r="15" spans="2:14" ht="20.100000000000001" customHeight="1" x14ac:dyDescent="0.25">
      <c r="B15" s="16">
        <v>2009</v>
      </c>
      <c r="C15" s="17">
        <v>12681.7</v>
      </c>
      <c r="D15" s="17">
        <v>1871.7</v>
      </c>
      <c r="E15" s="17">
        <v>14553.3</v>
      </c>
      <c r="F15" s="17">
        <v>77.2</v>
      </c>
      <c r="G15" s="17">
        <v>791.6</v>
      </c>
      <c r="H15" s="17"/>
      <c r="I15" s="17">
        <v>86.5</v>
      </c>
      <c r="J15" s="17">
        <v>8199.3459999999995</v>
      </c>
      <c r="K15" s="17">
        <f>335+135</f>
        <v>470</v>
      </c>
      <c r="L15" s="17">
        <f t="shared" si="0"/>
        <v>24177.946</v>
      </c>
      <c r="M15" s="17">
        <v>44761.2</v>
      </c>
      <c r="N15" s="18">
        <f t="shared" si="1"/>
        <v>54.015410668167974</v>
      </c>
    </row>
    <row r="16" spans="2:14" ht="20.100000000000001" customHeight="1" x14ac:dyDescent="0.25">
      <c r="B16" s="19">
        <v>2010</v>
      </c>
      <c r="C16" s="20">
        <v>13067.1</v>
      </c>
      <c r="D16" s="20">
        <v>2764.2</v>
      </c>
      <c r="E16" s="20">
        <v>15831.2</v>
      </c>
      <c r="F16" s="20">
        <v>94.2</v>
      </c>
      <c r="G16" s="20">
        <v>1320.2</v>
      </c>
      <c r="H16" s="20"/>
      <c r="I16" s="20">
        <v>107.2</v>
      </c>
      <c r="J16" s="20">
        <v>8199.3459999999995</v>
      </c>
      <c r="K16" s="20">
        <f>335+135</f>
        <v>470</v>
      </c>
      <c r="L16" s="20">
        <f t="shared" si="0"/>
        <v>26022.146000000001</v>
      </c>
      <c r="M16" s="20">
        <v>49524.1</v>
      </c>
      <c r="N16" s="21">
        <f t="shared" si="1"/>
        <v>52.544409691443164</v>
      </c>
    </row>
    <row r="17" spans="2:14" ht="20.100000000000001" customHeight="1" x14ac:dyDescent="0.25">
      <c r="B17" s="16">
        <v>2011</v>
      </c>
      <c r="C17" s="17">
        <v>13529.3</v>
      </c>
      <c r="D17" s="17">
        <v>3607.7</v>
      </c>
      <c r="E17" s="17">
        <v>17137.099999999999</v>
      </c>
      <c r="F17" s="17">
        <v>114.2</v>
      </c>
      <c r="G17" s="17">
        <v>1728.7</v>
      </c>
      <c r="H17" s="17"/>
      <c r="I17" s="17">
        <v>125.7</v>
      </c>
      <c r="J17" s="17">
        <v>8199.3459999999995</v>
      </c>
      <c r="K17" s="17">
        <f>335+135</f>
        <v>470</v>
      </c>
      <c r="L17" s="17">
        <f t="shared" si="0"/>
        <v>27775.046000000002</v>
      </c>
      <c r="M17" s="17">
        <v>52911.1</v>
      </c>
      <c r="N17" s="18">
        <f t="shared" si="1"/>
        <v>52.493798087735854</v>
      </c>
    </row>
    <row r="18" spans="2:14" ht="20.100000000000001" customHeight="1" x14ac:dyDescent="0.25">
      <c r="B18" s="19">
        <v>2012</v>
      </c>
      <c r="C18" s="20">
        <v>14744.6</v>
      </c>
      <c r="D18" s="20">
        <v>4864.8</v>
      </c>
      <c r="E18" s="20">
        <v>19609.400000000001</v>
      </c>
      <c r="F18" s="20">
        <v>162.19999999999999</v>
      </c>
      <c r="G18" s="20">
        <v>2260.6</v>
      </c>
      <c r="H18" s="20"/>
      <c r="I18" s="20">
        <v>168.8</v>
      </c>
      <c r="J18" s="20">
        <v>8193.3140000000003</v>
      </c>
      <c r="K18" s="20">
        <v>470</v>
      </c>
      <c r="L18" s="20">
        <f t="shared" si="0"/>
        <v>30864.313999999998</v>
      </c>
      <c r="M18" s="20">
        <v>57059.4</v>
      </c>
      <c r="N18" s="21">
        <f t="shared" si="1"/>
        <v>54.091550209080353</v>
      </c>
    </row>
    <row r="19" spans="2:14" ht="20.100000000000001" customHeight="1" x14ac:dyDescent="0.25">
      <c r="B19" s="16">
        <v>2013</v>
      </c>
      <c r="C19" s="17">
        <v>16142.5</v>
      </c>
      <c r="D19" s="17">
        <v>6146.6</v>
      </c>
      <c r="E19" s="17">
        <v>22289</v>
      </c>
      <c r="F19" s="17">
        <v>310.8</v>
      </c>
      <c r="G19" s="17">
        <v>2759.7</v>
      </c>
      <c r="H19" s="17"/>
      <c r="I19" s="17">
        <v>235</v>
      </c>
      <c r="J19" s="17">
        <v>8223.1859999999997</v>
      </c>
      <c r="K19" s="17">
        <v>470</v>
      </c>
      <c r="L19" s="17">
        <f t="shared" si="0"/>
        <v>34287.686000000002</v>
      </c>
      <c r="M19" s="17">
        <v>64007.5</v>
      </c>
      <c r="N19" s="18">
        <f t="shared" si="1"/>
        <v>53.56823184783034</v>
      </c>
    </row>
    <row r="20" spans="2:14" ht="20.100000000000001" customHeight="1" x14ac:dyDescent="0.25">
      <c r="B20" s="19">
        <v>2014</v>
      </c>
      <c r="C20" s="20">
        <v>16606.900000000001</v>
      </c>
      <c r="D20" s="20">
        <v>7036.3</v>
      </c>
      <c r="E20" s="20">
        <v>23643.200000000001</v>
      </c>
      <c r="F20" s="20">
        <v>404.9</v>
      </c>
      <c r="G20" s="20">
        <v>3629.7</v>
      </c>
      <c r="H20" s="20">
        <v>40.200000000000003</v>
      </c>
      <c r="I20" s="20">
        <v>299.10000000000002</v>
      </c>
      <c r="J20" s="20">
        <v>8281.3259999999991</v>
      </c>
      <c r="K20" s="20">
        <v>470</v>
      </c>
      <c r="L20" s="20">
        <f>SUM(E20:K20)</f>
        <v>36768.425999999999</v>
      </c>
      <c r="M20" s="20">
        <v>69519.8</v>
      </c>
      <c r="N20" s="21">
        <f t="shared" si="1"/>
        <v>52.889142373827312</v>
      </c>
    </row>
    <row r="21" spans="2:14" ht="20.100000000000001" customHeight="1" x14ac:dyDescent="0.25">
      <c r="B21" s="16">
        <v>2015</v>
      </c>
      <c r="C21" s="17">
        <v>19077.2</v>
      </c>
      <c r="D21" s="17">
        <v>6790.6</v>
      </c>
      <c r="E21" s="17">
        <v>25867.8</v>
      </c>
      <c r="F21" s="17">
        <v>623.9</v>
      </c>
      <c r="G21" s="17">
        <v>4503.2</v>
      </c>
      <c r="H21" s="17">
        <v>248.8</v>
      </c>
      <c r="I21" s="17">
        <v>370.1</v>
      </c>
      <c r="J21" s="17">
        <v>8663.4</v>
      </c>
      <c r="K21" s="17">
        <f>350+405</f>
        <v>755</v>
      </c>
      <c r="L21" s="17">
        <f t="shared" si="0"/>
        <v>41032.199999999997</v>
      </c>
      <c r="M21" s="17">
        <v>73146.7</v>
      </c>
      <c r="N21" s="18">
        <f t="shared" si="1"/>
        <v>56.095763718663996</v>
      </c>
    </row>
    <row r="22" spans="2:14" ht="20.100000000000001" customHeight="1" x14ac:dyDescent="0.25">
      <c r="B22" s="19">
        <v>2016</v>
      </c>
      <c r="C22" s="20">
        <v>19558.599999999999</v>
      </c>
      <c r="D22" s="20">
        <v>7122.5</v>
      </c>
      <c r="E22" s="20">
        <v>26681.1</v>
      </c>
      <c r="F22" s="20">
        <v>820.9</v>
      </c>
      <c r="G22" s="20">
        <v>5751.3</v>
      </c>
      <c r="H22" s="20">
        <v>832.5</v>
      </c>
      <c r="I22" s="20">
        <v>496.4</v>
      </c>
      <c r="J22" s="20">
        <v>9126.5</v>
      </c>
      <c r="K22" s="20">
        <f>350+405</f>
        <v>755</v>
      </c>
      <c r="L22" s="20">
        <f>SUM(E22:K22)</f>
        <v>44463.700000000004</v>
      </c>
      <c r="M22" s="20">
        <v>78497.399999999994</v>
      </c>
      <c r="N22" s="21">
        <f t="shared" ref="N22:N27" si="2">+L22/M22*100</f>
        <v>56.64353214246588</v>
      </c>
    </row>
    <row r="23" spans="2:14" ht="21.75" customHeight="1" x14ac:dyDescent="0.25">
      <c r="B23" s="16">
        <v>2017</v>
      </c>
      <c r="C23" s="17">
        <v>19776</v>
      </c>
      <c r="D23" s="17">
        <v>7497.1</v>
      </c>
      <c r="E23" s="17">
        <v>27273.092000000001</v>
      </c>
      <c r="F23" s="17">
        <v>1063.7280000000001</v>
      </c>
      <c r="G23" s="17">
        <v>6516.1819999999998</v>
      </c>
      <c r="H23" s="17">
        <v>3420.7</v>
      </c>
      <c r="I23" s="17">
        <v>641.88400000000001</v>
      </c>
      <c r="J23" s="17">
        <v>9129.1360000000004</v>
      </c>
      <c r="K23" s="17">
        <f>377.5+405</f>
        <v>782.5</v>
      </c>
      <c r="L23" s="17">
        <f t="shared" ref="L23" si="3">SUM(E23:K23)</f>
        <v>48827.221999999994</v>
      </c>
      <c r="M23" s="17">
        <v>85200</v>
      </c>
      <c r="N23" s="18">
        <f t="shared" si="2"/>
        <v>57.308946009389658</v>
      </c>
    </row>
    <row r="24" spans="2:14" ht="21.75" customHeight="1" x14ac:dyDescent="0.25">
      <c r="B24" s="24">
        <v>2018</v>
      </c>
      <c r="C24" s="20">
        <v>20536.099999999999</v>
      </c>
      <c r="D24" s="20">
        <v>7755.3</v>
      </c>
      <c r="E24" s="25">
        <v>28291.392</v>
      </c>
      <c r="F24" s="25">
        <v>1282.518</v>
      </c>
      <c r="G24" s="25">
        <v>7005.3860000000004</v>
      </c>
      <c r="H24" s="25">
        <v>5062.835</v>
      </c>
      <c r="I24" s="25">
        <v>818.89300000000003</v>
      </c>
      <c r="J24" s="25">
        <v>9456.0939999999991</v>
      </c>
      <c r="K24" s="25">
        <f>377.5+405</f>
        <v>782.5</v>
      </c>
      <c r="L24" s="25">
        <f t="shared" ref="L24:L26" si="4">SUM(E24:K24)</f>
        <v>52699.618000000002</v>
      </c>
      <c r="M24" s="25">
        <v>88550.778999999995</v>
      </c>
      <c r="N24" s="26">
        <f t="shared" si="2"/>
        <v>59.513443693137923</v>
      </c>
    </row>
    <row r="25" spans="2:14" ht="21.75" customHeight="1" x14ac:dyDescent="0.25">
      <c r="B25" s="16">
        <v>2019</v>
      </c>
      <c r="C25" s="17">
        <v>20642.5</v>
      </c>
      <c r="D25" s="17">
        <v>7860.5</v>
      </c>
      <c r="E25" s="17">
        <v>28503.007789999996</v>
      </c>
      <c r="F25" s="17">
        <v>1514.6879999999996</v>
      </c>
      <c r="G25" s="17">
        <v>7591.1556399999963</v>
      </c>
      <c r="H25" s="17">
        <v>5995.1551139176809</v>
      </c>
      <c r="I25" s="17">
        <v>1170.5360000000001</v>
      </c>
      <c r="J25" s="17">
        <v>9966.0400000000009</v>
      </c>
      <c r="K25" s="17">
        <f>377.5+405</f>
        <v>782.5</v>
      </c>
      <c r="L25" s="17">
        <f t="shared" si="4"/>
        <v>55523.08254391767</v>
      </c>
      <c r="M25" s="17">
        <v>91266.991999999998</v>
      </c>
      <c r="N25" s="18">
        <f t="shared" si="2"/>
        <v>60.835885271553238</v>
      </c>
    </row>
    <row r="26" spans="2:14" ht="21.75" customHeight="1" x14ac:dyDescent="0.25">
      <c r="B26" s="24">
        <v>2020</v>
      </c>
      <c r="C26" s="25">
        <v>22925</v>
      </c>
      <c r="D26" s="25">
        <v>8058.9</v>
      </c>
      <c r="E26" s="25">
        <v>30983.900779999993</v>
      </c>
      <c r="F26" s="25">
        <v>1613.1879999999996</v>
      </c>
      <c r="G26" s="25">
        <v>8832.3954400000002</v>
      </c>
      <c r="H26" s="25">
        <v>6667.4178350000002</v>
      </c>
      <c r="I26" s="25">
        <v>1502.7840000000001</v>
      </c>
      <c r="J26" s="25">
        <v>9988.6980000000003</v>
      </c>
      <c r="K26" s="25">
        <f>377.5+405</f>
        <v>782.5</v>
      </c>
      <c r="L26" s="25">
        <f t="shared" si="4"/>
        <v>60370.884054999988</v>
      </c>
      <c r="M26" s="25">
        <v>95890.607055</v>
      </c>
      <c r="N26" s="26">
        <f t="shared" si="2"/>
        <v>62.958078907950856</v>
      </c>
    </row>
    <row r="27" spans="2:14" ht="21.75" customHeight="1" x14ac:dyDescent="0.25">
      <c r="B27" s="16">
        <v>2021</v>
      </c>
      <c r="C27" s="17">
        <v>23280.37</v>
      </c>
      <c r="D27" s="17">
        <v>8212.2082699999992</v>
      </c>
      <c r="E27" s="17">
        <v>31492.578269999998</v>
      </c>
      <c r="F27" s="17">
        <v>1676.1699999999996</v>
      </c>
      <c r="G27" s="17">
        <v>10606.974839999999</v>
      </c>
      <c r="H27" s="17">
        <v>7815.6297200000008</v>
      </c>
      <c r="I27" s="17">
        <v>1642.7359999999999</v>
      </c>
      <c r="J27" s="17">
        <v>9988.6980000000003</v>
      </c>
      <c r="K27" s="17">
        <f>407.5+405</f>
        <v>812.5</v>
      </c>
      <c r="L27" s="17">
        <f t="shared" ref="L27" si="5">SUM(E27:K27)</f>
        <v>64035.286829999983</v>
      </c>
      <c r="M27" s="17">
        <v>99819.612829999984</v>
      </c>
      <c r="N27" s="18">
        <f t="shared" si="2"/>
        <v>64.151007016082801</v>
      </c>
    </row>
    <row r="28" spans="2:14" s="23" customFormat="1" ht="21.75" customHeight="1" x14ac:dyDescent="0.25">
      <c r="B28" s="27">
        <v>2022</v>
      </c>
      <c r="C28" s="28">
        <v>23275.233</v>
      </c>
      <c r="D28" s="28">
        <v>8296.2520099999947</v>
      </c>
      <c r="E28" s="28">
        <v>31571.485009999997</v>
      </c>
      <c r="F28" s="28">
        <v>1691.3379999999997</v>
      </c>
      <c r="G28" s="28">
        <v>11396.163999999999</v>
      </c>
      <c r="H28" s="28">
        <v>9425.44</v>
      </c>
      <c r="I28" s="28">
        <v>1921.3019999999983</v>
      </c>
      <c r="J28" s="28">
        <v>10066.302</v>
      </c>
      <c r="K28" s="28">
        <f>407.5+405</f>
        <v>812.5</v>
      </c>
      <c r="L28" s="28">
        <f t="shared" ref="L28" si="6">SUM(E28:K28)</f>
        <v>66884.531009999992</v>
      </c>
      <c r="M28" s="28">
        <v>103809.25900000001</v>
      </c>
      <c r="N28" s="29">
        <f t="shared" ref="N28" si="7">+L28/M28*100</f>
        <v>64.430217163962212</v>
      </c>
    </row>
    <row r="29" spans="2:14" x14ac:dyDescent="0.25">
      <c r="K29" s="22"/>
    </row>
    <row r="30" spans="2:14" x14ac:dyDescent="0.25">
      <c r="B30" t="s">
        <v>20</v>
      </c>
    </row>
    <row r="31" spans="2:14" x14ac:dyDescent="0.25">
      <c r="B31" t="s">
        <v>21</v>
      </c>
    </row>
  </sheetData>
  <mergeCells count="1">
    <mergeCell ref="B2:N2"/>
  </mergeCells>
  <pageMargins left="0.51181102362204722" right="0.51181102362204722" top="0.74803149606299213" bottom="0.74803149606299213" header="0.31496062992125984" footer="0.31496062992125984"/>
  <pageSetup paperSize="9" scale="76" fitToHeight="0" orientation="landscape" r:id="rId1"/>
  <ignoredErrors>
    <ignoredError sqref="L6:L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16</vt:lpstr>
      <vt:lpstr>'16'!Yazdırma_Alanı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 KESKİNLİ</dc:creator>
  <cp:lastModifiedBy>Recep KESKİNLİ</cp:lastModifiedBy>
  <cp:lastPrinted>2021-09-30T12:18:03Z</cp:lastPrinted>
  <dcterms:created xsi:type="dcterms:W3CDTF">2017-10-05T08:01:56Z</dcterms:created>
  <dcterms:modified xsi:type="dcterms:W3CDTF">2023-08-25T11:33:06Z</dcterms:modified>
</cp:coreProperties>
</file>