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1080" windowWidth="10872" windowHeight="8964" activeTab="5"/>
  </bookViews>
  <sheets>
    <sheet name="الرئيسى " sheetId="1" r:id="rId1"/>
    <sheet name="مبيعات  العملاء " sheetId="2" r:id="rId2"/>
    <sheet name="مبيعات المنطقه" sheetId="3" r:id="rId3"/>
    <sheet name="مبيعات  المندوب " sheetId="7" r:id="rId4"/>
    <sheet name="ترند المبيعات" sheetId="8" r:id="rId5"/>
    <sheet name="Dash Board " sheetId="6" r:id="rId6"/>
  </sheets>
  <definedNames>
    <definedName name="_xlnm._FilterDatabase" localSheetId="0" hidden="1">'الرئيسى '!$A$3:$H$20</definedName>
    <definedName name="_xlnm._FilterDatabase" localSheetId="1" hidden="1">'مبيعات  العملاء '!#REF!</definedName>
    <definedName name="_xlcn.WorksheetConnection_الرئيسىA3H191" hidden="1">'الرئيسى '!$A$3:$H$19</definedName>
    <definedName name="_xlnm.Extract" localSheetId="0">'الرئيسى '!$M$22:$M$34</definedName>
    <definedName name="Slicer_courier">#N/A</definedName>
    <definedName name="Slicer_Name">#N/A</definedName>
  </definedNames>
  <calcPr calcId="162913"/>
  <pivotCaches>
    <pivotCache cacheId="25" r:id="rId7"/>
    <pivotCache cacheId="98" r:id="rId8"/>
    <pivotCache cacheId="122" r:id="rId9"/>
    <pivotCache cacheId="140" r:id="rId10"/>
  </pivotCaches>
  <extLst>
    <ext xmlns:x14="http://schemas.microsoft.com/office/spreadsheetml/2009/9/main" uri="{876F7934-8845-4945-9796-88D515C7AA90}">
      <x14:pivotCaches>
        <pivotCache cacheId="10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الرئيسى !$A$3:$H$1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H16" i="1"/>
  <c r="H17" i="1"/>
  <c r="H18" i="1"/>
  <c r="H14" i="1"/>
  <c r="F11" i="1"/>
  <c r="F15" i="1"/>
  <c r="F19" i="1"/>
  <c r="F7" i="1"/>
  <c r="H13" i="1"/>
  <c r="H4" i="1"/>
  <c r="L4" i="1" l="1"/>
  <c r="C19" i="1" l="1"/>
  <c r="L10" i="1"/>
  <c r="L6" i="1"/>
  <c r="L17" i="1"/>
  <c r="L18" i="1"/>
  <c r="L19" i="1"/>
  <c r="L16" i="1"/>
  <c r="L15" i="1"/>
  <c r="L13" i="1" s="1"/>
  <c r="L14" i="1"/>
  <c r="L5" i="1"/>
  <c r="L7" i="1"/>
  <c r="L8" i="1"/>
  <c r="L9" i="1"/>
  <c r="L11" i="1"/>
  <c r="L12" i="1"/>
  <c r="A20" i="1"/>
  <c r="G4" i="1"/>
  <c r="G6" i="1"/>
  <c r="H6" i="1" s="1"/>
  <c r="G5" i="1"/>
  <c r="H5" i="1" s="1"/>
  <c r="G18" i="1"/>
  <c r="G7" i="1"/>
  <c r="H7" i="1" s="1"/>
  <c r="G8" i="1"/>
  <c r="H8" i="1" s="1"/>
  <c r="G9" i="1"/>
  <c r="H9" i="1" s="1"/>
  <c r="G10" i="1"/>
  <c r="H10" i="1" s="1"/>
  <c r="G11" i="1"/>
  <c r="H11" i="1" s="1"/>
  <c r="G12" i="1"/>
  <c r="H12" i="1" s="1"/>
  <c r="G13" i="1"/>
  <c r="G14" i="1"/>
  <c r="G15" i="1"/>
  <c r="G16" i="1"/>
  <c r="G17" i="1"/>
  <c r="H19" i="1"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الرئيسى !$A$3:$H$19" type="102" refreshedVersion="6" minRefreshableVersion="5">
    <extLst>
      <ext xmlns:x15="http://schemas.microsoft.com/office/spreadsheetml/2010/11/main" uri="{DE250136-89BD-433C-8126-D09CA5730AF9}">
        <x15:connection id="Range" autoDelete="1">
          <x15:rangePr sourceName="_xlcn.WorksheetConnection_الرئيسىA3H191"/>
        </x15:connection>
      </ext>
    </extLst>
  </connection>
</connections>
</file>

<file path=xl/sharedStrings.xml><?xml version="1.0" encoding="utf-8"?>
<sst xmlns="http://schemas.openxmlformats.org/spreadsheetml/2006/main" count="126" uniqueCount="52">
  <si>
    <t>Customer  Details</t>
  </si>
  <si>
    <t>Total Customer interactions</t>
  </si>
  <si>
    <t>Name</t>
  </si>
  <si>
    <t>Date</t>
  </si>
  <si>
    <t>Value</t>
  </si>
  <si>
    <t>City</t>
  </si>
  <si>
    <t>Taxs</t>
  </si>
  <si>
    <t>Net</t>
  </si>
  <si>
    <t>Client</t>
  </si>
  <si>
    <t>Total Sales</t>
  </si>
  <si>
    <t>citty</t>
  </si>
  <si>
    <t>Fatma</t>
  </si>
  <si>
    <t>Giza</t>
  </si>
  <si>
    <t>Khalid</t>
  </si>
  <si>
    <t>Cairo</t>
  </si>
  <si>
    <t>Bahget</t>
  </si>
  <si>
    <t>Nasr City</t>
  </si>
  <si>
    <t xml:space="preserve">Mohammed </t>
  </si>
  <si>
    <t>El-Shekh zayed</t>
  </si>
  <si>
    <t>c</t>
  </si>
  <si>
    <t>Masora</t>
  </si>
  <si>
    <t>Asmaa</t>
  </si>
  <si>
    <t>Hema</t>
  </si>
  <si>
    <t>Shobra</t>
  </si>
  <si>
    <t>Sherien</t>
  </si>
  <si>
    <t xml:space="preserve">Abdelrahman </t>
  </si>
  <si>
    <t xml:space="preserve">Gabr </t>
  </si>
  <si>
    <t>Mahmoud</t>
  </si>
  <si>
    <t>Ahmed</t>
  </si>
  <si>
    <t xml:space="preserve">Toka </t>
  </si>
  <si>
    <t>Nada</t>
  </si>
  <si>
    <t>Toncy</t>
  </si>
  <si>
    <t>Column Labels</t>
  </si>
  <si>
    <t>Row Labels</t>
  </si>
  <si>
    <t>Abdelrahman</t>
  </si>
  <si>
    <t>Gabr</t>
  </si>
  <si>
    <t>Mohammed</t>
  </si>
  <si>
    <t>Toka</t>
  </si>
  <si>
    <t>Grand Total</t>
  </si>
  <si>
    <t>Statement</t>
  </si>
  <si>
    <t>invoice</t>
  </si>
  <si>
    <t>Special discount</t>
  </si>
  <si>
    <t>courier</t>
  </si>
  <si>
    <t xml:space="preserve">Abd EL-Ghanie </t>
  </si>
  <si>
    <t xml:space="preserve">Youssef </t>
  </si>
  <si>
    <t xml:space="preserve">Ahmed </t>
  </si>
  <si>
    <t>Sum of Value</t>
  </si>
  <si>
    <t>Sum of Net</t>
  </si>
  <si>
    <t>Abd EL-Ghanie</t>
  </si>
  <si>
    <t>Youssef</t>
  </si>
  <si>
    <t>Total Sum of Net</t>
  </si>
  <si>
    <t>Total 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</si>
</sst>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EGP]\ * #,##0.00_-;\-[$EGP]\ * #,##0.00_-;_-[$EGP]\ * &quot;-&quot;??_-;_-@_-"/>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0" fontId="0" fillId="0" borderId="1" xfId="0" applyBorder="1"/>
    <xf numFmtId="0" fontId="0" fillId="0" borderId="2" xfId="0" applyBorder="1"/>
    <xf numFmtId="14" fontId="0" fillId="0" borderId="1" xfId="0" applyNumberFormat="1" applyBorder="1"/>
    <xf numFmtId="2" fontId="0" fillId="0" borderId="1" xfId="0" applyNumberFormat="1" applyBorder="1"/>
    <xf numFmtId="2" fontId="0" fillId="0" borderId="0" xfId="0" applyNumberFormat="1"/>
    <xf numFmtId="2" fontId="0" fillId="0" borderId="2" xfId="0" applyNumberFormat="1" applyBorder="1"/>
    <xf numFmtId="0" fontId="0" fillId="2" borderId="1" xfId="0" applyFill="1" applyBorder="1"/>
    <xf numFmtId="0" fontId="0" fillId="2" borderId="1" xfId="0" applyFill="1" applyBorder="1" applyAlignment="1">
      <alignment horizontal="left" vertical="center" indent="3"/>
    </xf>
    <xf numFmtId="2" fontId="0" fillId="2" borderId="1" xfId="0" applyNumberFormat="1" applyFill="1" applyBorder="1" applyAlignment="1">
      <alignment horizontal="left" vertical="center" indent="3"/>
    </xf>
    <xf numFmtId="2" fontId="0" fillId="2" borderId="1" xfId="0" applyNumberFormat="1" applyFill="1" applyBorder="1"/>
    <xf numFmtId="2" fontId="0" fillId="3" borderId="1" xfId="0" applyNumberFormat="1" applyFill="1" applyBorder="1"/>
    <xf numFmtId="0" fontId="0" fillId="3" borderId="1" xfId="0" applyFill="1" applyBorder="1"/>
    <xf numFmtId="2" fontId="0" fillId="4" borderId="1" xfId="0" applyNumberFormat="1" applyFill="1" applyBorder="1"/>
    <xf numFmtId="44" fontId="0" fillId="0" borderId="1" xfId="0" applyNumberFormat="1" applyBorder="1"/>
    <xf numFmtId="164" fontId="0" fillId="0" borderId="1" xfId="1" applyNumberFormat="1" applyFont="1" applyBorder="1"/>
    <xf numFmtId="164" fontId="0" fillId="3" borderId="1" xfId="1" applyNumberFormat="1" applyFont="1" applyFill="1" applyBorder="1"/>
    <xf numFmtId="0" fontId="0" fillId="0" borderId="0" xfId="0" pivotButton="1"/>
    <xf numFmtId="0" fontId="0" fillId="0" borderId="0" xfId="0" applyAlignment="1">
      <alignment horizontal="left"/>
    </xf>
    <xf numFmtId="0" fontId="0" fillId="2" borderId="1" xfId="0" applyFill="1" applyBorder="1" applyAlignment="1">
      <alignment horizontal="center"/>
    </xf>
    <xf numFmtId="0" fontId="0" fillId="2" borderId="3" xfId="0" applyFill="1" applyBorder="1" applyAlignment="1">
      <alignment horizontal="center"/>
    </xf>
    <xf numFmtId="0" fontId="0" fillId="2" borderId="0" xfId="0" applyFill="1" applyBorder="1" applyAlignment="1">
      <alignment horizontal="center"/>
    </xf>
    <xf numFmtId="44" fontId="0" fillId="0" borderId="0" xfId="0" applyNumberFormat="1"/>
    <xf numFmtId="0" fontId="0" fillId="0" borderId="7" xfId="0" applyBorder="1"/>
    <xf numFmtId="2" fontId="0" fillId="0" borderId="6" xfId="0" applyNumberFormat="1" applyBorder="1"/>
    <xf numFmtId="0" fontId="0" fillId="2" borderId="5" xfId="0" applyFill="1" applyBorder="1"/>
    <xf numFmtId="0" fontId="0" fillId="2" borderId="8" xfId="0" applyFill="1" applyBorder="1"/>
    <xf numFmtId="0" fontId="0" fillId="2" borderId="4" xfId="0" applyFill="1" applyBorder="1"/>
    <xf numFmtId="0" fontId="0" fillId="0" borderId="0" xfId="0" applyNumberFormat="1"/>
    <xf numFmtId="14" fontId="0" fillId="0" borderId="0" xfId="0" applyNumberFormat="1"/>
  </cellXfs>
  <cellStyles count="2">
    <cellStyle name="Currency" xfId="1" builtinId="4"/>
    <cellStyle name="Normal" xfId="0" builtinId="0"/>
  </cellStyles>
  <dxfs count="9">
    <dxf>
      <font>
        <color rgb="FF9C5700"/>
      </font>
      <fill>
        <patternFill>
          <bgColor rgb="FFFFEB9C"/>
        </patternFill>
      </fill>
    </dxf>
    <dxf>
      <font>
        <color rgb="FF9C0006"/>
      </font>
      <fill>
        <patternFill>
          <bgColor rgb="FFFFC7CE"/>
        </patternFill>
      </fill>
    </dxf>
    <dxf>
      <fill>
        <patternFill patternType="solid">
          <fgColor indexed="64"/>
          <bgColor theme="4" tint="0.59999389629810485"/>
        </patternFill>
      </fill>
      <border diagonalUp="0" diagonalDown="0" outline="0">
        <left style="thin">
          <color indexed="64"/>
        </left>
        <right style="thin">
          <color indexed="64"/>
        </right>
        <top/>
        <bottom/>
      </border>
    </dxf>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rder>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1.xlsx]مبيعات  العملاء !المبيعات للعملاء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baseline="0"/>
              <a:t>مبيعات للعملاء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'مبيعات  العملاء '!$B$7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'مبيعات  العملاء '!$A$8:$A$22</c:f>
              <c:strCache>
                <c:ptCount val="14"/>
                <c:pt idx="0">
                  <c:v>Abdelrahman</c:v>
                </c:pt>
                <c:pt idx="1">
                  <c:v>Ahmed</c:v>
                </c:pt>
                <c:pt idx="2">
                  <c:v>Bahget</c:v>
                </c:pt>
                <c:pt idx="3">
                  <c:v>c</c:v>
                </c:pt>
                <c:pt idx="4">
                  <c:v>Fatma</c:v>
                </c:pt>
                <c:pt idx="5">
                  <c:v>Gabr</c:v>
                </c:pt>
                <c:pt idx="6">
                  <c:v>Hema</c:v>
                </c:pt>
                <c:pt idx="7">
                  <c:v>Khalid</c:v>
                </c:pt>
                <c:pt idx="8">
                  <c:v>Mahmoud</c:v>
                </c:pt>
                <c:pt idx="9">
                  <c:v>Mohammed</c:v>
                </c:pt>
                <c:pt idx="10">
                  <c:v>Nada</c:v>
                </c:pt>
                <c:pt idx="11">
                  <c:v>Sherien</c:v>
                </c:pt>
                <c:pt idx="12">
                  <c:v>Toka</c:v>
                </c:pt>
                <c:pt idx="13">
                  <c:v>Toncy</c:v>
                </c:pt>
              </c:strCache>
            </c:strRef>
          </c:cat>
          <c:val>
            <c:numRef>
              <c:f>'مبيعات  العملاء '!$B$8:$B$22</c:f>
              <c:numCache>
                <c:formatCode>General</c:formatCode>
                <c:ptCount val="14"/>
                <c:pt idx="0">
                  <c:v>600</c:v>
                </c:pt>
                <c:pt idx="1">
                  <c:v>1020</c:v>
                </c:pt>
                <c:pt idx="2">
                  <c:v>50</c:v>
                </c:pt>
                <c:pt idx="3">
                  <c:v>20</c:v>
                </c:pt>
                <c:pt idx="4">
                  <c:v>5000</c:v>
                </c:pt>
                <c:pt idx="5">
                  <c:v>7000</c:v>
                </c:pt>
                <c:pt idx="6">
                  <c:v>50</c:v>
                </c:pt>
                <c:pt idx="7">
                  <c:v>45</c:v>
                </c:pt>
                <c:pt idx="8">
                  <c:v>100</c:v>
                </c:pt>
                <c:pt idx="9">
                  <c:v>14507</c:v>
                </c:pt>
                <c:pt idx="10">
                  <c:v>21</c:v>
                </c:pt>
                <c:pt idx="11">
                  <c:v>60</c:v>
                </c:pt>
                <c:pt idx="12">
                  <c:v>120</c:v>
                </c:pt>
                <c:pt idx="13">
                  <c:v>221</c:v>
                </c:pt>
              </c:numCache>
            </c:numRef>
          </c:val>
          <c:extLst>
            <c:ext xmlns:c16="http://schemas.microsoft.com/office/drawing/2014/chart" uri="{C3380CC4-5D6E-409C-BE32-E72D297353CC}">
              <c16:uniqueId val="{00000000-49E7-4DFD-8322-017D7F4DA19C}"/>
            </c:ext>
          </c:extLst>
        </c:ser>
        <c:dLbls>
          <c:dLblPos val="outEnd"/>
          <c:showLegendKey val="0"/>
          <c:showVal val="1"/>
          <c:showCatName val="0"/>
          <c:showSerName val="0"/>
          <c:showPercent val="0"/>
          <c:showBubbleSize val="0"/>
        </c:dLbls>
        <c:gapWidth val="219"/>
        <c:overlap val="-27"/>
        <c:axId val="1750265760"/>
        <c:axId val="1750282400"/>
      </c:barChart>
      <c:catAx>
        <c:axId val="17502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282400"/>
        <c:crosses val="autoZero"/>
        <c:auto val="1"/>
        <c:lblAlgn val="ctr"/>
        <c:lblOffset val="100"/>
        <c:noMultiLvlLbl val="0"/>
      </c:catAx>
      <c:valAx>
        <c:axId val="175028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265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1.xlsx]مبيعات  المندوب !مبيعات المندوب </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للمندوب</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'مبيعات  المندوب '!$B$13</c:f>
              <c:strCache>
                <c:ptCount val="1"/>
                <c:pt idx="0">
                  <c:v>Total</c:v>
                </c:pt>
              </c:strCache>
            </c:strRef>
          </c:tx>
          <c:spPr>
            <a:solidFill>
              <a:schemeClr val="accent1"/>
            </a:solidFill>
            <a:ln>
              <a:noFill/>
            </a:ln>
            <a:effectLst/>
            <a:sp3d/>
          </c:spPr>
          <c:invertIfNegative val="0"/>
          <c:cat>
            <c:strRef>
              <c:f>'مبيعات  المندوب '!$A$14:$A$17</c:f>
              <c:strCache>
                <c:ptCount val="3"/>
                <c:pt idx="0">
                  <c:v>Abd EL-Ghanie</c:v>
                </c:pt>
                <c:pt idx="1">
                  <c:v>Ahmed</c:v>
                </c:pt>
                <c:pt idx="2">
                  <c:v>Youssef</c:v>
                </c:pt>
              </c:strCache>
            </c:strRef>
          </c:cat>
          <c:val>
            <c:numRef>
              <c:f>'مبيعات  المندوب '!$B$14:$B$17</c:f>
              <c:numCache>
                <c:formatCode>General</c:formatCode>
                <c:ptCount val="3"/>
                <c:pt idx="0">
                  <c:v>10319.14</c:v>
                </c:pt>
                <c:pt idx="1">
                  <c:v>-955.46</c:v>
                </c:pt>
                <c:pt idx="2">
                  <c:v>10662.28</c:v>
                </c:pt>
              </c:numCache>
            </c:numRef>
          </c:val>
          <c:extLst>
            <c:ext xmlns:c16="http://schemas.microsoft.com/office/drawing/2014/chart" uri="{C3380CC4-5D6E-409C-BE32-E72D297353CC}">
              <c16:uniqueId val="{00000000-38AC-4A5B-8EDD-AB10B831AC11}"/>
            </c:ext>
          </c:extLst>
        </c:ser>
        <c:dLbls>
          <c:showLegendKey val="0"/>
          <c:showVal val="0"/>
          <c:showCatName val="0"/>
          <c:showSerName val="0"/>
          <c:showPercent val="0"/>
          <c:showBubbleSize val="0"/>
        </c:dLbls>
        <c:gapWidth val="150"/>
        <c:shape val="box"/>
        <c:axId val="1469593104"/>
        <c:axId val="1469600592"/>
        <c:axId val="0"/>
      </c:bar3DChart>
      <c:catAx>
        <c:axId val="1469593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00592"/>
        <c:crosses val="autoZero"/>
        <c:auto val="1"/>
        <c:lblAlgn val="ctr"/>
        <c:lblOffset val="100"/>
        <c:noMultiLvlLbl val="0"/>
      </c:catAx>
      <c:valAx>
        <c:axId val="146960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59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1.xlsx]مبيعات المنطقه!المبيعات للمنطقه</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s>
    <c:plotArea>
      <c:layout>
        <c:manualLayout>
          <c:layoutTarget val="inner"/>
          <c:xMode val="edge"/>
          <c:yMode val="edge"/>
          <c:x val="0.26630883639545055"/>
          <c:y val="0.25865522018081066"/>
          <c:w val="0.35653040244969381"/>
          <c:h val="0.59421733741615634"/>
        </c:manualLayout>
      </c:layout>
      <c:pieChart>
        <c:varyColors val="1"/>
        <c:ser>
          <c:idx val="0"/>
          <c:order val="0"/>
          <c:tx>
            <c:strRef>
              <c:f>'مبيعات المنطقه'!$H$6:$H$7</c:f>
              <c:strCache>
                <c:ptCount val="1"/>
                <c:pt idx="0">
                  <c:v>Cairo</c:v>
                </c:pt>
              </c:strCache>
            </c:strRef>
          </c:tx>
          <c:dPt>
            <c:idx val="0"/>
            <c:bubble3D val="0"/>
            <c:spPr>
              <a:solidFill>
                <a:schemeClr val="accent1"/>
              </a:solidFill>
              <a:ln w="19050">
                <a:solidFill>
                  <a:schemeClr val="lt1"/>
                </a:solidFill>
              </a:ln>
              <a:effectLst/>
            </c:spPr>
          </c:dPt>
          <c:cat>
            <c:strRef>
              <c:f>'مبيعات المنطقه'!$G$8</c:f>
              <c:strCache>
                <c:ptCount val="1"/>
                <c:pt idx="0">
                  <c:v>Total</c:v>
                </c:pt>
              </c:strCache>
            </c:strRef>
          </c:cat>
          <c:val>
            <c:numRef>
              <c:f>'مبيعات المنطقه'!$H$8</c:f>
              <c:numCache>
                <c:formatCode>General</c:formatCode>
                <c:ptCount val="1"/>
                <c:pt idx="0">
                  <c:v>537.5</c:v>
                </c:pt>
              </c:numCache>
            </c:numRef>
          </c:val>
          <c:extLst>
            <c:ext xmlns:c16="http://schemas.microsoft.com/office/drawing/2014/chart" uri="{C3380CC4-5D6E-409C-BE32-E72D297353CC}">
              <c16:uniqueId val="{00000000-34FA-48A0-ACE4-CD34D7840060}"/>
            </c:ext>
          </c:extLst>
        </c:ser>
        <c:ser>
          <c:idx val="1"/>
          <c:order val="1"/>
          <c:tx>
            <c:strRef>
              <c:f>'مبيعات المنطقه'!$I$6:$I$7</c:f>
              <c:strCache>
                <c:ptCount val="1"/>
                <c:pt idx="0">
                  <c:v>El-Shekh zayed</c:v>
                </c:pt>
              </c:strCache>
            </c:strRef>
          </c:tx>
          <c:dPt>
            <c:idx val="0"/>
            <c:bubble3D val="0"/>
            <c:spPr>
              <a:solidFill>
                <a:schemeClr val="accent1"/>
              </a:solidFill>
              <a:ln w="19050">
                <a:solidFill>
                  <a:schemeClr val="lt1"/>
                </a:solidFill>
              </a:ln>
              <a:effectLst/>
            </c:spPr>
          </c:dPt>
          <c:cat>
            <c:strRef>
              <c:f>'مبيعات المنطقه'!$G$8</c:f>
              <c:strCache>
                <c:ptCount val="1"/>
                <c:pt idx="0">
                  <c:v>Total</c:v>
                </c:pt>
              </c:strCache>
            </c:strRef>
          </c:cat>
          <c:val>
            <c:numRef>
              <c:f>'مبيعات المنطقه'!$I$8</c:f>
              <c:numCache>
                <c:formatCode>General</c:formatCode>
                <c:ptCount val="1"/>
                <c:pt idx="0">
                  <c:v>172</c:v>
                </c:pt>
              </c:numCache>
            </c:numRef>
          </c:val>
          <c:extLst>
            <c:ext xmlns:c16="http://schemas.microsoft.com/office/drawing/2014/chart" uri="{C3380CC4-5D6E-409C-BE32-E72D297353CC}">
              <c16:uniqueId val="{00000001-34FA-48A0-ACE4-CD34D7840060}"/>
            </c:ext>
          </c:extLst>
        </c:ser>
        <c:ser>
          <c:idx val="2"/>
          <c:order val="2"/>
          <c:tx>
            <c:strRef>
              <c:f>'مبيعات المنطقه'!$J$6:$J$7</c:f>
              <c:strCache>
                <c:ptCount val="1"/>
                <c:pt idx="0">
                  <c:v>Giza</c:v>
                </c:pt>
              </c:strCache>
            </c:strRef>
          </c:tx>
          <c:dPt>
            <c:idx val="0"/>
            <c:bubble3D val="0"/>
            <c:spPr>
              <a:solidFill>
                <a:schemeClr val="accent1"/>
              </a:solidFill>
              <a:ln w="19050">
                <a:solidFill>
                  <a:schemeClr val="lt1"/>
                </a:solidFill>
              </a:ln>
              <a:effectLst/>
            </c:spPr>
          </c:dPt>
          <c:cat>
            <c:strRef>
              <c:f>'مبيعات المنطقه'!$G$8</c:f>
              <c:strCache>
                <c:ptCount val="1"/>
                <c:pt idx="0">
                  <c:v>Total</c:v>
                </c:pt>
              </c:strCache>
            </c:strRef>
          </c:cat>
          <c:val>
            <c:numRef>
              <c:f>'مبيعات المنطقه'!$J$8</c:f>
              <c:numCache>
                <c:formatCode>General</c:formatCode>
                <c:ptCount val="1"/>
                <c:pt idx="0">
                  <c:v>14346.52</c:v>
                </c:pt>
              </c:numCache>
            </c:numRef>
          </c:val>
          <c:extLst>
            <c:ext xmlns:c16="http://schemas.microsoft.com/office/drawing/2014/chart" uri="{C3380CC4-5D6E-409C-BE32-E72D297353CC}">
              <c16:uniqueId val="{00000002-34FA-48A0-ACE4-CD34D7840060}"/>
            </c:ext>
          </c:extLst>
        </c:ser>
        <c:ser>
          <c:idx val="3"/>
          <c:order val="3"/>
          <c:tx>
            <c:strRef>
              <c:f>'مبيعات المنطقه'!$K$6:$K$7</c:f>
              <c:strCache>
                <c:ptCount val="1"/>
                <c:pt idx="0">
                  <c:v>Masora</c:v>
                </c:pt>
              </c:strCache>
            </c:strRef>
          </c:tx>
          <c:dPt>
            <c:idx val="0"/>
            <c:bubble3D val="0"/>
            <c:spPr>
              <a:solidFill>
                <a:schemeClr val="accent1"/>
              </a:solidFill>
              <a:ln w="19050">
                <a:solidFill>
                  <a:schemeClr val="lt1"/>
                </a:solidFill>
              </a:ln>
              <a:effectLst/>
            </c:spPr>
          </c:dPt>
          <c:cat>
            <c:strRef>
              <c:f>'مبيعات المنطقه'!$G$8</c:f>
              <c:strCache>
                <c:ptCount val="1"/>
                <c:pt idx="0">
                  <c:v>Total</c:v>
                </c:pt>
              </c:strCache>
            </c:strRef>
          </c:cat>
          <c:val>
            <c:numRef>
              <c:f>'مبيعات المنطقه'!$K$8</c:f>
              <c:numCache>
                <c:formatCode>General</c:formatCode>
                <c:ptCount val="1"/>
                <c:pt idx="0">
                  <c:v>-842.8</c:v>
                </c:pt>
              </c:numCache>
            </c:numRef>
          </c:val>
          <c:extLst>
            <c:ext xmlns:c16="http://schemas.microsoft.com/office/drawing/2014/chart" uri="{C3380CC4-5D6E-409C-BE32-E72D297353CC}">
              <c16:uniqueId val="{00000003-34FA-48A0-ACE4-CD34D7840060}"/>
            </c:ext>
          </c:extLst>
        </c:ser>
        <c:ser>
          <c:idx val="4"/>
          <c:order val="4"/>
          <c:tx>
            <c:strRef>
              <c:f>'مبيعات المنطقه'!$L$6:$L$7</c:f>
              <c:strCache>
                <c:ptCount val="1"/>
                <c:pt idx="0">
                  <c:v>Nasr City</c:v>
                </c:pt>
              </c:strCache>
            </c:strRef>
          </c:tx>
          <c:dPt>
            <c:idx val="0"/>
            <c:bubble3D val="0"/>
            <c:spPr>
              <a:solidFill>
                <a:schemeClr val="accent1"/>
              </a:solidFill>
              <a:ln w="19050">
                <a:solidFill>
                  <a:schemeClr val="lt1"/>
                </a:solidFill>
              </a:ln>
              <a:effectLst/>
            </c:spPr>
          </c:dPt>
          <c:cat>
            <c:strRef>
              <c:f>'مبيعات المنطقه'!$G$8</c:f>
              <c:strCache>
                <c:ptCount val="1"/>
                <c:pt idx="0">
                  <c:v>Total</c:v>
                </c:pt>
              </c:strCache>
            </c:strRef>
          </c:cat>
          <c:val>
            <c:numRef>
              <c:f>'مبيعات المنطقه'!$L$8</c:f>
              <c:numCache>
                <c:formatCode>General</c:formatCode>
                <c:ptCount val="1"/>
                <c:pt idx="0">
                  <c:v>5872.94</c:v>
                </c:pt>
              </c:numCache>
            </c:numRef>
          </c:val>
          <c:extLst>
            <c:ext xmlns:c16="http://schemas.microsoft.com/office/drawing/2014/chart" uri="{C3380CC4-5D6E-409C-BE32-E72D297353CC}">
              <c16:uniqueId val="{00000004-34FA-48A0-ACE4-CD34D7840060}"/>
            </c:ext>
          </c:extLst>
        </c:ser>
        <c:ser>
          <c:idx val="5"/>
          <c:order val="5"/>
          <c:tx>
            <c:strRef>
              <c:f>'مبيعات المنطقه'!$M$6:$M$7</c:f>
              <c:strCache>
                <c:ptCount val="1"/>
                <c:pt idx="0">
                  <c:v>Shobra</c:v>
                </c:pt>
              </c:strCache>
            </c:strRef>
          </c:tx>
          <c:dPt>
            <c:idx val="0"/>
            <c:bubble3D val="0"/>
            <c:spPr>
              <a:solidFill>
                <a:schemeClr val="accent1"/>
              </a:solidFill>
              <a:ln w="19050">
                <a:solidFill>
                  <a:schemeClr val="lt1"/>
                </a:solidFill>
              </a:ln>
              <a:effectLst/>
            </c:spPr>
          </c:dPt>
          <c:cat>
            <c:strRef>
              <c:f>'مبيعات المنطقه'!$G$8</c:f>
              <c:strCache>
                <c:ptCount val="1"/>
                <c:pt idx="0">
                  <c:v>Total</c:v>
                </c:pt>
              </c:strCache>
            </c:strRef>
          </c:cat>
          <c:val>
            <c:numRef>
              <c:f>'مبيعات المنطقه'!$M$8</c:f>
              <c:numCache>
                <c:formatCode>General</c:formatCode>
                <c:ptCount val="1"/>
                <c:pt idx="0">
                  <c:v>-60.2</c:v>
                </c:pt>
              </c:numCache>
            </c:numRef>
          </c:val>
          <c:extLst>
            <c:ext xmlns:c16="http://schemas.microsoft.com/office/drawing/2014/chart" uri="{C3380CC4-5D6E-409C-BE32-E72D297353CC}">
              <c16:uniqueId val="{00000005-34FA-48A0-ACE4-CD34D7840060}"/>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1.xlsx]مبيعات  المندوب !مبيعات المندوب </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للمندوب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FFC000"/>
          </a:solidFill>
          <a:ln w="19050">
            <a:solidFill>
              <a:schemeClr val="lt1"/>
            </a:solidFill>
          </a:ln>
          <a:effectLst/>
        </c:spPr>
      </c:pivotFmt>
    </c:pivotFmts>
    <c:plotArea>
      <c:layout/>
      <c:pieChart>
        <c:varyColors val="1"/>
        <c:ser>
          <c:idx val="0"/>
          <c:order val="0"/>
          <c:tx>
            <c:strRef>
              <c:f>'مبيعات  المندوب '!$B$13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9B69-4E24-9BAA-DE7F083B47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'مبيعات  المندوب '!$A$14:$A$17</c:f>
              <c:strCache>
                <c:ptCount val="3"/>
                <c:pt idx="0">
                  <c:v>Abd EL-Ghanie</c:v>
                </c:pt>
                <c:pt idx="1">
                  <c:v>Ahmed</c:v>
                </c:pt>
                <c:pt idx="2">
                  <c:v>Youssef</c:v>
                </c:pt>
              </c:strCache>
            </c:strRef>
          </c:cat>
          <c:val>
            <c:numRef>
              <c:f>'مبيعات  المندوب '!$B$14:$B$17</c:f>
              <c:numCache>
                <c:formatCode>General</c:formatCode>
                <c:ptCount val="3"/>
                <c:pt idx="0">
                  <c:v>10319.14</c:v>
                </c:pt>
                <c:pt idx="1">
                  <c:v>-955.46</c:v>
                </c:pt>
                <c:pt idx="2">
                  <c:v>10662.28</c:v>
                </c:pt>
              </c:numCache>
            </c:numRef>
          </c:val>
          <c:extLst>
            <c:ext xmlns:c16="http://schemas.microsoft.com/office/drawing/2014/chart" uri="{C3380CC4-5D6E-409C-BE32-E72D297353CC}">
              <c16:uniqueId val="{00000000-9B69-4E24-9BAA-DE7F083B47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1.xlsx]مبيعات  المندوب !مبيعات المندوب </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للمندوب</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'مبيعات  المندوب '!$B$13</c:f>
              <c:strCache>
                <c:ptCount val="1"/>
                <c:pt idx="0">
                  <c:v>Total</c:v>
                </c:pt>
              </c:strCache>
            </c:strRef>
          </c:tx>
          <c:spPr>
            <a:solidFill>
              <a:schemeClr val="accent1"/>
            </a:solidFill>
            <a:ln>
              <a:noFill/>
            </a:ln>
            <a:effectLst/>
            <a:sp3d/>
          </c:spPr>
          <c:invertIfNegative val="0"/>
          <c:cat>
            <c:strRef>
              <c:f>'مبيعات  المندوب '!$A$14:$A$17</c:f>
              <c:strCache>
                <c:ptCount val="3"/>
                <c:pt idx="0">
                  <c:v>Abd EL-Ghanie</c:v>
                </c:pt>
                <c:pt idx="1">
                  <c:v>Ahmed</c:v>
                </c:pt>
                <c:pt idx="2">
                  <c:v>Youssef</c:v>
                </c:pt>
              </c:strCache>
            </c:strRef>
          </c:cat>
          <c:val>
            <c:numRef>
              <c:f>'مبيعات  المندوب '!$B$14:$B$17</c:f>
              <c:numCache>
                <c:formatCode>General</c:formatCode>
                <c:ptCount val="3"/>
                <c:pt idx="0">
                  <c:v>10319.14</c:v>
                </c:pt>
                <c:pt idx="1">
                  <c:v>-955.46</c:v>
                </c:pt>
                <c:pt idx="2">
                  <c:v>10662.28</c:v>
                </c:pt>
              </c:numCache>
            </c:numRef>
          </c:val>
          <c:extLst>
            <c:ext xmlns:c16="http://schemas.microsoft.com/office/drawing/2014/chart" uri="{C3380CC4-5D6E-409C-BE32-E72D297353CC}">
              <c16:uniqueId val="{00000000-1CA5-4DBB-A660-FE344A294C94}"/>
            </c:ext>
          </c:extLst>
        </c:ser>
        <c:dLbls>
          <c:showLegendKey val="0"/>
          <c:showVal val="0"/>
          <c:showCatName val="0"/>
          <c:showSerName val="0"/>
          <c:showPercent val="0"/>
          <c:showBubbleSize val="0"/>
        </c:dLbls>
        <c:gapWidth val="150"/>
        <c:shape val="box"/>
        <c:axId val="1469593104"/>
        <c:axId val="1469600592"/>
        <c:axId val="0"/>
      </c:bar3DChart>
      <c:catAx>
        <c:axId val="1469593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00592"/>
        <c:crosses val="autoZero"/>
        <c:auto val="1"/>
        <c:lblAlgn val="ctr"/>
        <c:lblOffset val="100"/>
        <c:noMultiLvlLbl val="0"/>
      </c:catAx>
      <c:valAx>
        <c:axId val="146960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59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1.xlsx]ترند المبيعات!PivotTable7</c:name>
    <c:fmtId val="1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122703412073491E-2"/>
          <c:y val="0.12265055409740447"/>
          <c:w val="0.52232174103237095"/>
          <c:h val="0.80657626130067073"/>
        </c:manualLayout>
      </c:layout>
      <c:lineChart>
        <c:grouping val="percentStacked"/>
        <c:varyColors val="0"/>
        <c:ser>
          <c:idx val="0"/>
          <c:order val="0"/>
          <c:tx>
            <c:strRef>
              <c:f>'ترند المبيعات'!$A$1:$A$3</c:f>
              <c:strCache>
                <c:ptCount val="1"/>
                <c:pt idx="0">
                  <c:v>14/05/2024 - Sum of Net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'ترند المبيعات'!$A$4</c:f>
              <c:strCache>
                <c:ptCount val="1"/>
                <c:pt idx="0">
                  <c:v>Total</c:v>
                </c:pt>
              </c:strCache>
            </c:strRef>
          </c:cat>
          <c:val>
            <c:numRef>
              <c:f>'ترند المبيعات'!$A$4</c:f>
              <c:numCache>
                <c:formatCode>General</c:formatCode>
                <c:ptCount val="1"/>
                <c:pt idx="0">
                  <c:v>20025.96</c:v>
                </c:pt>
              </c:numCache>
            </c:numRef>
          </c:val>
          <c:smooth val="0"/>
          <c:extLst>
            <c:ext xmlns:c16="http://schemas.microsoft.com/office/drawing/2014/chart" uri="{C3380CC4-5D6E-409C-BE32-E72D297353CC}">
              <c16:uniqueId val="{00000000-BB19-4471-8B1D-77AA285D63D5}"/>
            </c:ext>
          </c:extLst>
        </c:ser>
        <c:ser>
          <c:idx val="1"/>
          <c:order val="1"/>
          <c:tx>
            <c:strRef>
              <c:f>'ترند المبيعات'!$B$1:$B$3</c:f>
              <c:strCache>
                <c:ptCount val="1"/>
                <c:pt idx="0">
                  <c:v>14/05/2024 - Sum of Value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'ترند المبيعات'!$A$4</c:f>
              <c:strCache>
                <c:ptCount val="1"/>
                <c:pt idx="0">
                  <c:v>Total</c:v>
                </c:pt>
              </c:strCache>
            </c:strRef>
          </c:cat>
          <c:val>
            <c:numRef>
              <c:f>'ترند المبيعات'!$B$4</c:f>
              <c:numCache>
                <c:formatCode>General</c:formatCode>
                <c:ptCount val="1"/>
                <c:pt idx="0">
                  <c:v>28814</c:v>
                </c:pt>
              </c:numCache>
            </c:numRef>
          </c:val>
          <c:smooth val="0"/>
          <c:extLst>
            <c:ext xmlns:c16="http://schemas.microsoft.com/office/drawing/2014/chart" uri="{C3380CC4-5D6E-409C-BE32-E72D297353CC}">
              <c16:uniqueId val="{00000001-BB19-4471-8B1D-77AA285D63D5}"/>
            </c:ext>
          </c:extLst>
        </c:ser>
        <c:dLbls>
          <c:dLblPos val="t"/>
          <c:showLegendKey val="0"/>
          <c:showVal val="1"/>
          <c:showCatName val="0"/>
          <c:showSerName val="0"/>
          <c:showPercent val="0"/>
          <c:showBubbleSize val="0"/>
        </c:dLbls>
        <c:marker val="1"/>
        <c:smooth val="0"/>
        <c:axId val="1464162576"/>
        <c:axId val="1464160496"/>
      </c:lineChart>
      <c:catAx>
        <c:axId val="1464162576"/>
        <c:scaling>
          <c:orientation val="minMax"/>
        </c:scaling>
        <c:delete val="1"/>
        <c:axPos val="b"/>
        <c:numFmt formatCode="General" sourceLinked="1"/>
        <c:majorTickMark val="none"/>
        <c:minorTickMark val="none"/>
        <c:tickLblPos val="nextTo"/>
        <c:crossAx val="1464160496"/>
        <c:crosses val="autoZero"/>
        <c:auto val="1"/>
        <c:lblAlgn val="ctr"/>
        <c:lblOffset val="100"/>
        <c:noMultiLvlLbl val="0"/>
      </c:catAx>
      <c:valAx>
        <c:axId val="1464160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6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1.xlsx]مبيعات  العملاء !المبيعات للعملاء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baseline="0"/>
              <a:t>مبيعات للعملاء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'مبيعات  العملاء '!$B$7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'مبيعات  العملاء '!$A$8:$A$22</c:f>
              <c:strCache>
                <c:ptCount val="14"/>
                <c:pt idx="0">
                  <c:v>Abdelrahman</c:v>
                </c:pt>
                <c:pt idx="1">
                  <c:v>Ahmed</c:v>
                </c:pt>
                <c:pt idx="2">
                  <c:v>Bahget</c:v>
                </c:pt>
                <c:pt idx="3">
                  <c:v>c</c:v>
                </c:pt>
                <c:pt idx="4">
                  <c:v>Fatma</c:v>
                </c:pt>
                <c:pt idx="5">
                  <c:v>Gabr</c:v>
                </c:pt>
                <c:pt idx="6">
                  <c:v>Hema</c:v>
                </c:pt>
                <c:pt idx="7">
                  <c:v>Khalid</c:v>
                </c:pt>
                <c:pt idx="8">
                  <c:v>Mahmoud</c:v>
                </c:pt>
                <c:pt idx="9">
                  <c:v>Mohammed</c:v>
                </c:pt>
                <c:pt idx="10">
                  <c:v>Nada</c:v>
                </c:pt>
                <c:pt idx="11">
                  <c:v>Sherien</c:v>
                </c:pt>
                <c:pt idx="12">
                  <c:v>Toka</c:v>
                </c:pt>
                <c:pt idx="13">
                  <c:v>Toncy</c:v>
                </c:pt>
              </c:strCache>
            </c:strRef>
          </c:cat>
          <c:val>
            <c:numRef>
              <c:f>'مبيعات  العملاء '!$B$8:$B$22</c:f>
              <c:numCache>
                <c:formatCode>General</c:formatCode>
                <c:ptCount val="14"/>
                <c:pt idx="0">
                  <c:v>600</c:v>
                </c:pt>
                <c:pt idx="1">
                  <c:v>1020</c:v>
                </c:pt>
                <c:pt idx="2">
                  <c:v>50</c:v>
                </c:pt>
                <c:pt idx="3">
                  <c:v>20</c:v>
                </c:pt>
                <c:pt idx="4">
                  <c:v>5000</c:v>
                </c:pt>
                <c:pt idx="5">
                  <c:v>7000</c:v>
                </c:pt>
                <c:pt idx="6">
                  <c:v>50</c:v>
                </c:pt>
                <c:pt idx="7">
                  <c:v>45</c:v>
                </c:pt>
                <c:pt idx="8">
                  <c:v>100</c:v>
                </c:pt>
                <c:pt idx="9">
                  <c:v>14507</c:v>
                </c:pt>
                <c:pt idx="10">
                  <c:v>21</c:v>
                </c:pt>
                <c:pt idx="11">
                  <c:v>60</c:v>
                </c:pt>
                <c:pt idx="12">
                  <c:v>120</c:v>
                </c:pt>
                <c:pt idx="13">
                  <c:v>221</c:v>
                </c:pt>
              </c:numCache>
            </c:numRef>
          </c:val>
          <c:extLst>
            <c:ext xmlns:c16="http://schemas.microsoft.com/office/drawing/2014/chart" uri="{C3380CC4-5D6E-409C-BE32-E72D297353CC}">
              <c16:uniqueId val="{00000000-A3B9-4A1D-98B1-3CC4DF9D68F7}"/>
            </c:ext>
          </c:extLst>
        </c:ser>
        <c:dLbls>
          <c:dLblPos val="outEnd"/>
          <c:showLegendKey val="0"/>
          <c:showVal val="1"/>
          <c:showCatName val="0"/>
          <c:showSerName val="0"/>
          <c:showPercent val="0"/>
          <c:showBubbleSize val="0"/>
        </c:dLbls>
        <c:gapWidth val="219"/>
        <c:overlap val="-27"/>
        <c:axId val="1750265760"/>
        <c:axId val="1750282400"/>
      </c:barChart>
      <c:catAx>
        <c:axId val="17502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282400"/>
        <c:crosses val="autoZero"/>
        <c:auto val="1"/>
        <c:lblAlgn val="ctr"/>
        <c:lblOffset val="100"/>
        <c:noMultiLvlLbl val="0"/>
      </c:catAx>
      <c:valAx>
        <c:axId val="175028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265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1.xlsx]مبيعات المنطقه!المبيعات للمنطقه</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pivotFmt>
      <c:pivotFmt>
        <c:idx val="29"/>
        <c:spPr>
          <a:solidFill>
            <a:schemeClr val="accent1"/>
          </a:solidFill>
          <a:ln w="19050">
            <a:solidFill>
              <a:schemeClr val="lt1"/>
            </a:solidFill>
          </a:ln>
          <a:effectLst/>
        </c:spPr>
      </c:pivotFmt>
    </c:pivotFmts>
    <c:plotArea>
      <c:layout>
        <c:manualLayout>
          <c:layoutTarget val="inner"/>
          <c:xMode val="edge"/>
          <c:yMode val="edge"/>
          <c:x val="0.26630883639545055"/>
          <c:y val="0.25865522018081066"/>
          <c:w val="0.35653040244969381"/>
          <c:h val="0.59421733741615634"/>
        </c:manualLayout>
      </c:layout>
      <c:pieChart>
        <c:varyColors val="1"/>
        <c:ser>
          <c:idx val="0"/>
          <c:order val="0"/>
          <c:tx>
            <c:strRef>
              <c:f>'مبيعات المنطقه'!$H$6:$H$7</c:f>
              <c:strCache>
                <c:ptCount val="1"/>
                <c:pt idx="0">
                  <c:v>Cairo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7F-44B8-BE92-29C3296E2078}"/>
              </c:ext>
            </c:extLst>
          </c:dPt>
          <c:cat>
            <c:strRef>
              <c:f>'مبيعات المنطقه'!$G$8</c:f>
              <c:strCache>
                <c:ptCount val="1"/>
                <c:pt idx="0">
                  <c:v>Total</c:v>
                </c:pt>
              </c:strCache>
            </c:strRef>
          </c:cat>
          <c:val>
            <c:numRef>
              <c:f>'مبيعات المنطقه'!$H$8</c:f>
              <c:numCache>
                <c:formatCode>General</c:formatCode>
                <c:ptCount val="1"/>
                <c:pt idx="0">
                  <c:v>537.5</c:v>
                </c:pt>
              </c:numCache>
            </c:numRef>
          </c:val>
          <c:extLst>
            <c:ext xmlns:c16="http://schemas.microsoft.com/office/drawing/2014/chart" uri="{C3380CC4-5D6E-409C-BE32-E72D297353CC}">
              <c16:uniqueId val="{00000002-BF7F-44B8-BE92-29C3296E2078}"/>
            </c:ext>
          </c:extLst>
        </c:ser>
        <c:ser>
          <c:idx val="1"/>
          <c:order val="1"/>
          <c:tx>
            <c:strRef>
              <c:f>'مبيعات المنطقه'!$I$6:$I$7</c:f>
              <c:strCache>
                <c:ptCount val="1"/>
                <c:pt idx="0">
                  <c:v>El-Shekh zayed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BF7F-44B8-BE92-29C3296E2078}"/>
              </c:ext>
            </c:extLst>
          </c:dPt>
          <c:cat>
            <c:strRef>
              <c:f>'مبيعات المنطقه'!$G$8</c:f>
              <c:strCache>
                <c:ptCount val="1"/>
                <c:pt idx="0">
                  <c:v>Total</c:v>
                </c:pt>
              </c:strCache>
            </c:strRef>
          </c:cat>
          <c:val>
            <c:numRef>
              <c:f>'مبيعات المنطقه'!$I$8</c:f>
              <c:numCache>
                <c:formatCode>General</c:formatCode>
                <c:ptCount val="1"/>
                <c:pt idx="0">
                  <c:v>172</c:v>
                </c:pt>
              </c:numCache>
            </c:numRef>
          </c:val>
          <c:extLst>
            <c:ext xmlns:c16="http://schemas.microsoft.com/office/drawing/2014/chart" uri="{C3380CC4-5D6E-409C-BE32-E72D297353CC}">
              <c16:uniqueId val="{00000005-BF7F-44B8-BE92-29C3296E2078}"/>
            </c:ext>
          </c:extLst>
        </c:ser>
        <c:ser>
          <c:idx val="2"/>
          <c:order val="2"/>
          <c:tx>
            <c:strRef>
              <c:f>'مبيعات المنطقه'!$J$6:$J$7</c:f>
              <c:strCache>
                <c:ptCount val="1"/>
                <c:pt idx="0">
                  <c:v>Giza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F7F-44B8-BE92-29C3296E2078}"/>
              </c:ext>
            </c:extLst>
          </c:dPt>
          <c:cat>
            <c:strRef>
              <c:f>'مبيعات المنطقه'!$G$8</c:f>
              <c:strCache>
                <c:ptCount val="1"/>
                <c:pt idx="0">
                  <c:v>Total</c:v>
                </c:pt>
              </c:strCache>
            </c:strRef>
          </c:cat>
          <c:val>
            <c:numRef>
              <c:f>'مبيعات المنطقه'!$J$8</c:f>
              <c:numCache>
                <c:formatCode>General</c:formatCode>
                <c:ptCount val="1"/>
                <c:pt idx="0">
                  <c:v>14346.52</c:v>
                </c:pt>
              </c:numCache>
            </c:numRef>
          </c:val>
          <c:extLst>
            <c:ext xmlns:c16="http://schemas.microsoft.com/office/drawing/2014/chart" uri="{C3380CC4-5D6E-409C-BE32-E72D297353CC}">
              <c16:uniqueId val="{00000008-BF7F-44B8-BE92-29C3296E2078}"/>
            </c:ext>
          </c:extLst>
        </c:ser>
        <c:ser>
          <c:idx val="3"/>
          <c:order val="3"/>
          <c:tx>
            <c:strRef>
              <c:f>'مبيعات المنطقه'!$K$6:$K$7</c:f>
              <c:strCache>
                <c:ptCount val="1"/>
                <c:pt idx="0">
                  <c:v>Masora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F7F-44B8-BE92-29C3296E2078}"/>
              </c:ext>
            </c:extLst>
          </c:dPt>
          <c:cat>
            <c:strRef>
              <c:f>'مبيعات المنطقه'!$G$8</c:f>
              <c:strCache>
                <c:ptCount val="1"/>
                <c:pt idx="0">
                  <c:v>Total</c:v>
                </c:pt>
              </c:strCache>
            </c:strRef>
          </c:cat>
          <c:val>
            <c:numRef>
              <c:f>'مبيعات المنطقه'!$K$8</c:f>
              <c:numCache>
                <c:formatCode>General</c:formatCode>
                <c:ptCount val="1"/>
                <c:pt idx="0">
                  <c:v>-842.8</c:v>
                </c:pt>
              </c:numCache>
            </c:numRef>
          </c:val>
          <c:extLst>
            <c:ext xmlns:c16="http://schemas.microsoft.com/office/drawing/2014/chart" uri="{C3380CC4-5D6E-409C-BE32-E72D297353CC}">
              <c16:uniqueId val="{0000000B-BF7F-44B8-BE92-29C3296E2078}"/>
            </c:ext>
          </c:extLst>
        </c:ser>
        <c:ser>
          <c:idx val="4"/>
          <c:order val="4"/>
          <c:tx>
            <c:strRef>
              <c:f>'مبيعات المنطقه'!$L$6:$L$7</c:f>
              <c:strCache>
                <c:ptCount val="1"/>
                <c:pt idx="0">
                  <c:v>Nasr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BF7F-44B8-BE92-29C3296E2078}"/>
              </c:ext>
            </c:extLst>
          </c:dPt>
          <c:cat>
            <c:strRef>
              <c:f>'مبيعات المنطقه'!$G$8</c:f>
              <c:strCache>
                <c:ptCount val="1"/>
                <c:pt idx="0">
                  <c:v>Total</c:v>
                </c:pt>
              </c:strCache>
            </c:strRef>
          </c:cat>
          <c:val>
            <c:numRef>
              <c:f>'مبيعات المنطقه'!$L$8</c:f>
              <c:numCache>
                <c:formatCode>General</c:formatCode>
                <c:ptCount val="1"/>
                <c:pt idx="0">
                  <c:v>5872.94</c:v>
                </c:pt>
              </c:numCache>
            </c:numRef>
          </c:val>
          <c:extLst>
            <c:ext xmlns:c16="http://schemas.microsoft.com/office/drawing/2014/chart" uri="{C3380CC4-5D6E-409C-BE32-E72D297353CC}">
              <c16:uniqueId val="{0000000E-BF7F-44B8-BE92-29C3296E2078}"/>
            </c:ext>
          </c:extLst>
        </c:ser>
        <c:ser>
          <c:idx val="5"/>
          <c:order val="5"/>
          <c:tx>
            <c:strRef>
              <c:f>'مبيعات المنطقه'!$M$6:$M$7</c:f>
              <c:strCache>
                <c:ptCount val="1"/>
                <c:pt idx="0">
                  <c:v>Shobra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BF7F-44B8-BE92-29C3296E2078}"/>
              </c:ext>
            </c:extLst>
          </c:dPt>
          <c:cat>
            <c:strRef>
              <c:f>'مبيعات المنطقه'!$G$8</c:f>
              <c:strCache>
                <c:ptCount val="1"/>
                <c:pt idx="0">
                  <c:v>Total</c:v>
                </c:pt>
              </c:strCache>
            </c:strRef>
          </c:cat>
          <c:val>
            <c:numRef>
              <c:f>'مبيعات المنطقه'!$M$8</c:f>
              <c:numCache>
                <c:formatCode>General</c:formatCode>
                <c:ptCount val="1"/>
                <c:pt idx="0">
                  <c:v>-60.2</c:v>
                </c:pt>
              </c:numCache>
            </c:numRef>
          </c:val>
          <c:extLst>
            <c:ext xmlns:c16="http://schemas.microsoft.com/office/drawing/2014/chart" uri="{C3380CC4-5D6E-409C-BE32-E72D297353CC}">
              <c16:uniqueId val="{00000011-BF7F-44B8-BE92-29C3296E2078}"/>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1.xlsx]مبيعات  المندوب !مبيعات المندوب </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للمندوب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C000"/>
          </a:solidFill>
          <a:ln w="19050">
            <a:solidFill>
              <a:schemeClr val="lt1"/>
            </a:solidFill>
          </a:ln>
          <a:effectLst/>
        </c:spPr>
      </c:pivotFmt>
    </c:pivotFmts>
    <c:plotArea>
      <c:layout/>
      <c:pieChart>
        <c:varyColors val="1"/>
        <c:ser>
          <c:idx val="0"/>
          <c:order val="0"/>
          <c:tx>
            <c:strRef>
              <c:f>'مبيعات  المندوب '!$B$13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A7-4308-8C31-B48DD42270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A7-4308-8C31-B48DD422705C}"/>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EFA7-4308-8C31-B48DD42270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'مبيعات  المندوب '!$A$14:$A$17</c:f>
              <c:strCache>
                <c:ptCount val="3"/>
                <c:pt idx="0">
                  <c:v>Abd EL-Ghanie</c:v>
                </c:pt>
                <c:pt idx="1">
                  <c:v>Ahmed</c:v>
                </c:pt>
                <c:pt idx="2">
                  <c:v>Youssef</c:v>
                </c:pt>
              </c:strCache>
            </c:strRef>
          </c:cat>
          <c:val>
            <c:numRef>
              <c:f>'مبيعات  المندوب '!$B$14:$B$17</c:f>
              <c:numCache>
                <c:formatCode>General</c:formatCode>
                <c:ptCount val="3"/>
                <c:pt idx="0">
                  <c:v>10319.14</c:v>
                </c:pt>
                <c:pt idx="1">
                  <c:v>-955.46</c:v>
                </c:pt>
                <c:pt idx="2">
                  <c:v>10662.28</c:v>
                </c:pt>
              </c:numCache>
            </c:numRef>
          </c:val>
          <c:extLst>
            <c:ext xmlns:c16="http://schemas.microsoft.com/office/drawing/2014/chart" uri="{C3380CC4-5D6E-409C-BE32-E72D297353CC}">
              <c16:uniqueId val="{00000006-EFA7-4308-8C31-B48DD422705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1.xlsx]ترند المبيعات!PivotTable7</c:name>
    <c:fmtId val="1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122703412073491E-2"/>
          <c:y val="0.12265055409740447"/>
          <c:w val="0.52232174103237095"/>
          <c:h val="0.80657626130067073"/>
        </c:manualLayout>
      </c:layout>
      <c:lineChart>
        <c:grouping val="percentStacked"/>
        <c:varyColors val="0"/>
        <c:ser>
          <c:idx val="0"/>
          <c:order val="0"/>
          <c:tx>
            <c:strRef>
              <c:f>'ترند المبيعات'!$A$1:$A$3</c:f>
              <c:strCache>
                <c:ptCount val="1"/>
                <c:pt idx="0">
                  <c:v>14/05/2024 - Sum of Net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'ترند المبيعات'!$A$4</c:f>
              <c:strCache>
                <c:ptCount val="1"/>
                <c:pt idx="0">
                  <c:v>Total</c:v>
                </c:pt>
              </c:strCache>
            </c:strRef>
          </c:cat>
          <c:val>
            <c:numRef>
              <c:f>'ترند المبيعات'!$A$4</c:f>
              <c:numCache>
                <c:formatCode>General</c:formatCode>
                <c:ptCount val="1"/>
                <c:pt idx="0">
                  <c:v>20025.96</c:v>
                </c:pt>
              </c:numCache>
            </c:numRef>
          </c:val>
          <c:smooth val="0"/>
          <c:extLst>
            <c:ext xmlns:c16="http://schemas.microsoft.com/office/drawing/2014/chart" uri="{C3380CC4-5D6E-409C-BE32-E72D297353CC}">
              <c16:uniqueId val="{00000000-17DD-49B6-A9FC-044D53D0751A}"/>
            </c:ext>
          </c:extLst>
        </c:ser>
        <c:ser>
          <c:idx val="1"/>
          <c:order val="1"/>
          <c:tx>
            <c:strRef>
              <c:f>'ترند المبيعات'!$B$1:$B$3</c:f>
              <c:strCache>
                <c:ptCount val="1"/>
                <c:pt idx="0">
                  <c:v>14/05/2024 - Sum of Value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'ترند المبيعات'!$A$4</c:f>
              <c:strCache>
                <c:ptCount val="1"/>
                <c:pt idx="0">
                  <c:v>Total</c:v>
                </c:pt>
              </c:strCache>
            </c:strRef>
          </c:cat>
          <c:val>
            <c:numRef>
              <c:f>'ترند المبيعات'!$B$4</c:f>
              <c:numCache>
                <c:formatCode>General</c:formatCode>
                <c:ptCount val="1"/>
                <c:pt idx="0">
                  <c:v>28814</c:v>
                </c:pt>
              </c:numCache>
            </c:numRef>
          </c:val>
          <c:smooth val="0"/>
          <c:extLst>
            <c:ext xmlns:c16="http://schemas.microsoft.com/office/drawing/2014/chart" uri="{C3380CC4-5D6E-409C-BE32-E72D297353CC}">
              <c16:uniqueId val="{00000001-17DD-49B6-A9FC-044D53D0751A}"/>
            </c:ext>
          </c:extLst>
        </c:ser>
        <c:dLbls>
          <c:dLblPos val="t"/>
          <c:showLegendKey val="0"/>
          <c:showVal val="1"/>
          <c:showCatName val="0"/>
          <c:showSerName val="0"/>
          <c:showPercent val="0"/>
          <c:showBubbleSize val="0"/>
        </c:dLbls>
        <c:marker val="1"/>
        <c:smooth val="0"/>
        <c:axId val="1464162576"/>
        <c:axId val="1464160496"/>
      </c:lineChart>
      <c:catAx>
        <c:axId val="1464162576"/>
        <c:scaling>
          <c:orientation val="minMax"/>
        </c:scaling>
        <c:delete val="1"/>
        <c:axPos val="b"/>
        <c:numFmt formatCode="General" sourceLinked="1"/>
        <c:majorTickMark val="none"/>
        <c:minorTickMark val="none"/>
        <c:tickLblPos val="nextTo"/>
        <c:crossAx val="1464160496"/>
        <c:crosses val="autoZero"/>
        <c:auto val="1"/>
        <c:lblAlgn val="ctr"/>
        <c:lblOffset val="100"/>
        <c:noMultiLvlLbl val="0"/>
      </c:catAx>
      <c:valAx>
        <c:axId val="1464160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6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525780</xdr:colOff>
      <xdr:row>5</xdr:row>
      <xdr:rowOff>19050</xdr:rowOff>
    </xdr:from>
    <xdr:to>
      <xdr:col>10</xdr:col>
      <xdr:colOff>220980</xdr:colOff>
      <xdr:row>20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160020</xdr:colOff>
      <xdr:row>5</xdr:row>
      <xdr:rowOff>19050</xdr:rowOff>
    </xdr:from>
    <xdr:to>
      <xdr:col>21</xdr:col>
      <xdr:colOff>464820</xdr:colOff>
      <xdr:row>20</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396240</xdr:colOff>
      <xdr:row>4</xdr:row>
      <xdr:rowOff>49530</xdr:rowOff>
    </xdr:from>
    <xdr:to>
      <xdr:col>10</xdr:col>
      <xdr:colOff>563880</xdr:colOff>
      <xdr:row>19</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167640</xdr:colOff>
      <xdr:row>4</xdr:row>
      <xdr:rowOff>64770</xdr:rowOff>
    </xdr:from>
    <xdr:to>
      <xdr:col>18</xdr:col>
      <xdr:colOff>472440</xdr:colOff>
      <xdr:row>19</xdr:row>
      <xdr:rowOff>64770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1</xdr:row>
      <xdr:rowOff>102870</xdr:rowOff>
    </xdr:from>
    <xdr:to>
      <xdr:col>12</xdr:col>
      <xdr:colOff>76200</xdr:colOff>
      <xdr:row>16</xdr:row>
      <xdr:rowOff>102870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121920</xdr:colOff>
      <xdr:row>1</xdr:row>
      <xdr:rowOff>38100</xdr:rowOff>
    </xdr:from>
    <xdr:to>
      <xdr:col>7</xdr:col>
      <xdr:colOff>426720</xdr:colOff>
      <xdr:row>16</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480060</xdr:colOff>
      <xdr:row>1</xdr:row>
      <xdr:rowOff>15240</xdr:rowOff>
    </xdr:from>
    <xdr:to>
      <xdr:col>15</xdr:col>
      <xdr:colOff>175260</xdr:colOff>
      <xdr:row>16</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16</xdr:row>
      <xdr:rowOff>38100</xdr:rowOff>
    </xdr:from>
    <xdr:to>
      <xdr:col>6</xdr:col>
      <xdr:colOff>167640</xdr:colOff>
      <xdr:row>27</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243840</xdr:colOff>
      <xdr:row>16</xdr:row>
      <xdr:rowOff>30480</xdr:rowOff>
    </xdr:from>
    <xdr:to>
      <xdr:col>12</xdr:col>
      <xdr:colOff>541020</xdr:colOff>
      <xdr:row>28</xdr:row>
      <xdr:rowOff>60960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525780</xdr:colOff>
      <xdr:row>16</xdr:row>
      <xdr:rowOff>0</xdr:rowOff>
    </xdr:from>
    <xdr:to>
      <xdr:col>20</xdr:col>
      <xdr:colOff>0</xdr:colOff>
      <xdr:row>29</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396240</xdr:colOff>
      <xdr:row>1</xdr:row>
      <xdr:rowOff>15240</xdr:rowOff>
    </xdr:from>
    <xdr:to>
      <xdr:col>18</xdr:col>
      <xdr:colOff>396240</xdr:colOff>
      <xdr:row>14</xdr:row>
      <xdr:rowOff>104775</xdr:rowOff>
    </xdr:to>
    <mc:AlternateContent xmlns:mc="http://schemas.openxmlformats.org/markup-compatibility/2006">
      <mc:Choice xmlns:a14="http://schemas.microsoft.com/office/drawing/2010/main" Requires="a14">
        <xdr:graphicFrame macro="">
          <xdr:nvGraphicFramePr>
            <xdr:cNvPr id="8"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9540240" y="1981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518160</xdr:colOff>
      <xdr:row>1</xdr:row>
      <xdr:rowOff>22861</xdr:rowOff>
    </xdr:from>
    <xdr:to>
      <xdr:col>21</xdr:col>
      <xdr:colOff>518160</xdr:colOff>
      <xdr:row>8</xdr:row>
      <xdr:rowOff>137161</xdr:rowOff>
    </xdr:to>
    <mc:AlternateContent xmlns:mc="http://schemas.openxmlformats.org/markup-compatibility/2006">
      <mc:Choice xmlns:a14="http://schemas.microsoft.com/office/drawing/2010/main" Requires="a14">
        <xdr:graphicFrame macro="">
          <xdr:nvGraphicFramePr>
            <xdr:cNvPr id="9" name="courier"/>
            <xdr:cNvGraphicFramePr/>
          </xdr:nvGraphicFramePr>
          <xdr:xfrm>
            <a:off x="0" y="0"/>
            <a:ext cx="0" cy="0"/>
          </xdr:xfrm>
          <a:graphic>
            <a:graphicData uri="http://schemas.microsoft.com/office/drawing/2010/slicer">
              <sle:slicer xmlns:sle="http://schemas.microsoft.com/office/drawing/2010/slicer" name="courier"/>
            </a:graphicData>
          </a:graphic>
        </xdr:graphicFrame>
      </mc:Choice>
      <mc:Fallback>
        <xdr:sp macro="" textlink="">
          <xdr:nvSpPr>
            <xdr:cNvPr id="0" name=""/>
            <xdr:cNvSpPr>
              <a:spLocks noTextEdit="1"/>
            </xdr:cNvSpPr>
          </xdr:nvSpPr>
          <xdr:spPr>
            <a:xfrm>
              <a:off x="11490960" y="205741"/>
              <a:ext cx="1828800" cy="1394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606.773148379631" backgroundQuery="1" createdVersion="6" refreshedVersion="6" minRefreshableVersion="3" recordCount="0" supportSubquery="1" supportAdvancedDrill="1">
  <cacheSource type="external" connectionId="1"/>
  <cacheFields count="2">
    <cacheField name="[Range].[City].[City]" caption="City" numFmtId="0" hierarchy="3" level="1">
      <sharedItems count="6">
        <s v="Cairo"/>
        <s v="El-Shekh zayed"/>
        <s v="Giza"/>
        <s v="Masora"/>
        <s v="Nasr City"/>
        <s v="Shobra"/>
      </sharedItems>
    </cacheField>
    <cacheField name="[Measures].[Sum of Net]" caption="Sum of Net" numFmtId="0" hierarchy="11" level="32767"/>
  </cacheFields>
  <cacheHierarchies count="12">
    <cacheHierarchy uniqueName="[Range].[Name]" caption="Name" attribute="1" defaultMemberUniqueName="[Range].[Name].[All]" allUniqueName="[Range].[Name].[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Value]" caption="Value" attribute="1" defaultMemberUniqueName="[Range].[Value].[All]" allUniqueName="[Range].[Value].[All]" dimensionUniqueName="[Range]" displayFolder="" count="2" memberValueDatatype="2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Statement]" caption="Statement" attribute="1" defaultMemberUniqueName="[Range].[Statement].[All]" allUniqueName="[Range].[Statement].[All]" dimensionUniqueName="[Range]" displayFolder="" count="2" memberValueDatatype="130" unbalanced="0"/>
    <cacheHierarchy uniqueName="[Range].[courier]" caption="courier" attribute="1" defaultMemberUniqueName="[Range].[courier].[All]" allUniqueName="[Range].[courier].[All]" dimensionUniqueName="[Range]" displayFolder="" count="2" memberValueDatatype="130" unbalanced="0"/>
    <cacheHierarchy uniqueName="[Range].[Taxs]" caption="Taxs" attribute="1" defaultMemberUniqueName="[Range].[Taxs].[All]" allUniqueName="[Range].[Taxs].[All]" dimensionUniqueName="[Range]" displayFolder="" count="2" memberValueDatatype="5" unbalanced="0"/>
    <cacheHierarchy uniqueName="[Range].[Net]" caption="Net" attribute="1" defaultMemberUniqueName="[Range].[Net].[All]" allUniqueName="[Range].[Net].[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Value]" caption="Sum of Value" measure="1" displayFolder="" measureGroup="Range" count="0" hidden="1">
      <extLst>
        <ext xmlns:x15="http://schemas.microsoft.com/office/spreadsheetml/2010/11/main" uri="{B97F6D7D-B522-45F9-BDA1-12C45D357490}">
          <x15:cacheHierarchy aggregatedColumn="2"/>
        </ext>
      </extLst>
    </cacheHierarchy>
    <cacheHierarchy uniqueName="[Measures].[Sum of Net]" caption="Sum of Ne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606.786284953705" backgroundQuery="1" createdVersion="6" refreshedVersion="6" minRefreshableVersion="3" recordCount="0" supportSubquery="1" supportAdvancedDrill="1">
  <cacheSource type="external" connectionId="1"/>
  <cacheFields count="3">
    <cacheField name="[Range].[Date].[Date]" caption="Date" numFmtId="0" hierarchy="1" level="1">
      <sharedItems containsSemiMixedTypes="0" containsNonDate="0" containsDate="1" containsString="0" minDate="2024-05-14T00:00:00" maxDate="2024-05-15T00:00:00" count="1">
        <d v="2024-05-14T00:00:00"/>
      </sharedItems>
    </cacheField>
    <cacheField name="[Measures].[Sum of Net]" caption="Sum of Net" numFmtId="0" hierarchy="11" level="32767"/>
    <cacheField name="[Measures].[Sum of Value]" caption="Sum of Value" numFmtId="0" hierarchy="10" level="32767"/>
  </cacheFields>
  <cacheHierarchies count="12">
    <cacheHierarchy uniqueName="[Range].[Name]" caption="Name" attribute="1" defaultMemberUniqueName="[Range].[Name].[All]" allUniqueName="[Range].[Name].[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Value]" caption="Value" attribute="1" defaultMemberUniqueName="[Range].[Value].[All]" allUniqueName="[Range].[Value].[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Statement]" caption="Statement" attribute="1" defaultMemberUniqueName="[Range].[Statement].[All]" allUniqueName="[Range].[Statement].[All]" dimensionUniqueName="[Range]" displayFolder="" count="0" memberValueDatatype="130" unbalanced="0"/>
    <cacheHierarchy uniqueName="[Range].[courier]" caption="courier" attribute="1" defaultMemberUniqueName="[Range].[courier].[All]" allUniqueName="[Range].[courier].[All]" dimensionUniqueName="[Range]" displayFolder="" count="0" memberValueDatatype="130" unbalanced="0"/>
    <cacheHierarchy uniqueName="[Range].[Taxs]" caption="Taxs" attribute="1" defaultMemberUniqueName="[Range].[Taxs].[All]" allUniqueName="[Range].[Taxs].[All]" dimensionUniqueName="[Range]" displayFolder="" count="0" memberValueDatatype="5" unbalanced="0"/>
    <cacheHierarchy uniqueName="[Range].[Net]" caption="Net" attribute="1" defaultMemberUniqueName="[Range].[Net].[All]" allUniqueName="[Range].[Ne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Value]" caption="Sum of Value"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Net]" caption="Sum of Ne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606.797876736113" backgroundQuery="1" createdVersion="6" refreshedVersion="6" minRefreshableVersion="3" recordCount="0" supportSubquery="1" supportAdvancedDrill="1">
  <cacheSource type="external" connectionId="1"/>
  <cacheFields count="2">
    <cacheField name="[Range].[Name].[Name]" caption="Name" numFmtId="0" level="1">
      <sharedItems count="14">
        <s v="Abdelrahman"/>
        <s v="Ahmed"/>
        <s v="Bahget"/>
        <s v="c"/>
        <s v="Fatma"/>
        <s v="Gabr"/>
        <s v="Hema"/>
        <s v="Khalid"/>
        <s v="Mahmoud"/>
        <s v="Mohammed"/>
        <s v="Nada"/>
        <s v="Sherien"/>
        <s v="Toka"/>
        <s v="Toncy"/>
      </sharedItems>
    </cacheField>
    <cacheField name="[Measures].[Sum of Value]" caption="Sum of Value" numFmtId="0" hierarchy="10" level="32767"/>
  </cacheFields>
  <cacheHierarchies count="12">
    <cacheHierarchy uniqueName="[Range].[Name]" caption="Name" attribute="1" defaultMemberUniqueName="[Range].[Name].[All]" allUniqueName="[Range].[Name].[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2" memberValueDatatype="7" unbalanced="0"/>
    <cacheHierarchy uniqueName="[Range].[Value]" caption="Value" attribute="1" defaultMemberUniqueName="[Range].[Value].[All]" allUniqueName="[Range].[Value].[All]" dimensionUniqueName="[Range]" displayFolder="" count="2" memberValueDatatype="20" unbalanced="0"/>
    <cacheHierarchy uniqueName="[Range].[City]" caption="City" attribute="1" defaultMemberUniqueName="[Range].[City].[All]" allUniqueName="[Range].[City].[All]" dimensionUniqueName="[Range]" displayFolder="" count="2" memberValueDatatype="130" unbalanced="0"/>
    <cacheHierarchy uniqueName="[Range].[Statement]" caption="Statement" attribute="1" defaultMemberUniqueName="[Range].[Statement].[All]" allUniqueName="[Range].[Statement].[All]" dimensionUniqueName="[Range]" displayFolder="" count="2" memberValueDatatype="130" unbalanced="0"/>
    <cacheHierarchy uniqueName="[Range].[courier]" caption="courier" attribute="1" defaultMemberUniqueName="[Range].[courier].[All]" allUniqueName="[Range].[courier].[All]" dimensionUniqueName="[Range]" displayFolder="" count="2" memberValueDatatype="130" unbalanced="0"/>
    <cacheHierarchy uniqueName="[Range].[Taxs]" caption="Taxs" attribute="1" defaultMemberUniqueName="[Range].[Taxs].[All]" allUniqueName="[Range].[Taxs].[All]" dimensionUniqueName="[Range]" displayFolder="" count="2" memberValueDatatype="5" unbalanced="0"/>
    <cacheHierarchy uniqueName="[Range].[Net]" caption="Net" attribute="1" defaultMemberUniqueName="[Range].[Net].[All]" allUniqueName="[Range].[Net].[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Value]" caption="Sum of Value"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Net]" caption="Sum of Net"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606.798348611112" backgroundQuery="1" createdVersion="6" refreshedVersion="6" minRefreshableVersion="3" recordCount="0" supportSubquery="1" supportAdvancedDrill="1">
  <cacheSource type="external" connectionId="1"/>
  <cacheFields count="2">
    <cacheField name="[Range].[courier].[courier]" caption="courier" numFmtId="0" hierarchy="5" level="1">
      <sharedItems count="3">
        <s v="Abd EL-Ghanie"/>
        <s v="Ahmed"/>
        <s v="Youssef"/>
      </sharedItems>
    </cacheField>
    <cacheField name="[Measures].[Sum of Net]" caption="Sum of Net" numFmtId="0" hierarchy="11" level="32767"/>
  </cacheFields>
  <cacheHierarchies count="12">
    <cacheHierarchy uniqueName="[Range].[Name]" caption="Name" attribute="1" defaultMemberUniqueName="[Range].[Name].[All]" allUniqueName="[Range].[Name].[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Value]" caption="Value" attribute="1" defaultMemberUniqueName="[Range].[Value].[All]" allUniqueName="[Range].[Value].[All]" dimensionUniqueName="[Range]" displayFolder="" count="2" memberValueDatatype="20" unbalanced="0"/>
    <cacheHierarchy uniqueName="[Range].[City]" caption="City" attribute="1" defaultMemberUniqueName="[Range].[City].[All]" allUniqueName="[Range].[City].[All]" dimensionUniqueName="[Range]" displayFolder="" count="2" memberValueDatatype="130" unbalanced="0"/>
    <cacheHierarchy uniqueName="[Range].[Statement]" caption="Statement" attribute="1" defaultMemberUniqueName="[Range].[Statement].[All]" allUniqueName="[Range].[Statement].[All]" dimensionUniqueName="[Range]" displayFolder="" count="2" memberValueDatatype="130" unbalanced="0"/>
    <cacheHierarchy uniqueName="[Range].[courier]" caption="courier" attribute="1" defaultMemberUniqueName="[Range].[courier].[All]" allUniqueName="[Range].[courier].[All]" dimensionUniqueName="[Range]" displayFolder="" count="2" memberValueDatatype="130" unbalanced="0">
      <fieldsUsage count="2">
        <fieldUsage x="-1"/>
        <fieldUsage x="0"/>
      </fieldsUsage>
    </cacheHierarchy>
    <cacheHierarchy uniqueName="[Range].[Taxs]" caption="Taxs" attribute="1" defaultMemberUniqueName="[Range].[Taxs].[All]" allUniqueName="[Range].[Taxs].[All]" dimensionUniqueName="[Range]" displayFolder="" count="2" memberValueDatatype="5" unbalanced="0"/>
    <cacheHierarchy uniqueName="[Range].[Net]" caption="Net" attribute="1" defaultMemberUniqueName="[Range].[Net].[All]" allUniqueName="[Range].[Net].[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Value]" caption="Sum of Value" measure="1" displayFolder="" measureGroup="Range" count="0" hidden="1">
      <extLst>
        <ext xmlns:x15="http://schemas.microsoft.com/office/spreadsheetml/2010/11/main" uri="{B97F6D7D-B522-45F9-BDA1-12C45D357490}">
          <x15:cacheHierarchy aggregatedColumn="2"/>
        </ext>
      </extLst>
    </cacheHierarchy>
    <cacheHierarchy uniqueName="[Measures].[Sum of Net]" caption="Sum of Ne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606.79778240740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Name]" caption="Name" attribute="1" defaultMemberUniqueName="[Range].[Name].[All]" allUniqueName="[Range].[Name].[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Value]" caption="Value" attribute="1" defaultMemberUniqueName="[Range].[Value].[All]" allUniqueName="[Range].[Value].[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Statement]" caption="Statement" attribute="1" defaultMemberUniqueName="[Range].[Statement].[All]" allUniqueName="[Range].[Statement].[All]" dimensionUniqueName="[Range]" displayFolder="" count="0" memberValueDatatype="130" unbalanced="0"/>
    <cacheHierarchy uniqueName="[Range].[courier]" caption="courier" attribute="1" defaultMemberUniqueName="[Range].[courier].[All]" allUniqueName="[Range].[courier].[All]" dimensionUniqueName="[Range]" displayFolder="" count="2" memberValueDatatype="130" unbalanced="0"/>
    <cacheHierarchy uniqueName="[Range].[Taxs]" caption="Taxs" attribute="1" defaultMemberUniqueName="[Range].[Taxs].[All]" allUniqueName="[Range].[Taxs].[All]" dimensionUniqueName="[Range]" displayFolder="" count="0" memberValueDatatype="5" unbalanced="0"/>
    <cacheHierarchy uniqueName="[Range].[Net]" caption="Net" attribute="1" defaultMemberUniqueName="[Range].[Net].[All]" allUniqueName="[Range].[Ne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Value]" caption="Sum of Value" measure="1" displayFolder="" measureGroup="Range" count="0" hidden="1">
      <extLst>
        <ext xmlns:x15="http://schemas.microsoft.com/office/spreadsheetml/2010/11/main" uri="{B97F6D7D-B522-45F9-BDA1-12C45D357490}">
          <x15:cacheHierarchy aggregatedColumn="2"/>
        </ext>
      </extLst>
    </cacheHierarchy>
    <cacheHierarchy uniqueName="[Measures].[Sum of Net]" caption="Sum of Net"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المبيعات للعملاء " cacheId="12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7:B22" firstHeaderRow="1" firstDataRow="1" firstDataCol="1"/>
  <pivotFields count="2">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Value"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2">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الرئيسى !$A$3:$H$19">
        <x15:activeTabTopLevelEntity name="[Range]"/>
      </x15:pivotTableUISettings>
    </ext>
  </extLst>
</pivotTableDefinition>
</file>

<file path=xl/pivotTables/pivotTable2.xml><?xml version="1.0" encoding="utf-8"?>
<pivotTableDefinition xmlns="http://schemas.openxmlformats.org/spreadsheetml/2006/main" name="المبيعات للمنطقه" cacheId="2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
  <location ref="G6:N8" firstHeaderRow="1" firstDataRow="2" firstDataCol="1"/>
  <pivotFields count="2">
    <pivotField axis="axisCol" allDrilled="1" showAll="0" dataSourceSort="1" defaultAttributeDrillState="1">
      <items count="7">
        <item x="0"/>
        <item x="1"/>
        <item x="2"/>
        <item x="3"/>
        <item x="4"/>
        <item x="5"/>
        <item t="default"/>
      </items>
    </pivotField>
    <pivotField dataField="1" showAll="0"/>
  </pivotFields>
  <rowItems count="1">
    <i/>
  </rowItems>
  <colFields count="1">
    <field x="0"/>
  </colFields>
  <colItems count="7">
    <i>
      <x/>
    </i>
    <i>
      <x v="1"/>
    </i>
    <i>
      <x v="2"/>
    </i>
    <i>
      <x v="3"/>
    </i>
    <i>
      <x v="4"/>
    </i>
    <i>
      <x v="5"/>
    </i>
    <i t="grand">
      <x/>
    </i>
  </colItems>
  <dataFields count="1">
    <dataField name="Sum of Net" fld="1" baseField="0" baseItem="0"/>
  </dataFields>
  <chartFormats count="18">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2">
          <reference field="4294967294" count="1" selected="0">
            <x v="0"/>
          </reference>
          <reference field="0" count="1" selected="0">
            <x v="4"/>
          </reference>
        </references>
      </pivotArea>
    </chartFormat>
    <chartFormat chart="9" format="5" series="1">
      <pivotArea type="data" outline="0" fieldPosition="0">
        <references count="2">
          <reference field="4294967294" count="1" selected="0">
            <x v="0"/>
          </reference>
          <reference field="0" count="1" selected="0">
            <x v="5"/>
          </reference>
        </references>
      </pivotArea>
    </chartFormat>
    <chartFormat chart="11" format="18" series="1">
      <pivotArea type="data" outline="0" fieldPosition="0">
        <references count="2">
          <reference field="4294967294" count="1" selected="0">
            <x v="0"/>
          </reference>
          <reference field="0" count="1" selected="0">
            <x v="0"/>
          </reference>
        </references>
      </pivotArea>
    </chartFormat>
    <chartFormat chart="11" format="19">
      <pivotArea type="data" outline="0" fieldPosition="0">
        <references count="2">
          <reference field="4294967294" count="1" selected="0">
            <x v="0"/>
          </reference>
          <reference field="0" count="1" selected="0">
            <x v="0"/>
          </reference>
        </references>
      </pivotArea>
    </chartFormat>
    <chartFormat chart="11" format="20" series="1">
      <pivotArea type="data" outline="0" fieldPosition="0">
        <references count="2">
          <reference field="4294967294" count="1" selected="0">
            <x v="0"/>
          </reference>
          <reference field="0" count="1" selected="0">
            <x v="1"/>
          </reference>
        </references>
      </pivotArea>
    </chartFormat>
    <chartFormat chart="11" format="21">
      <pivotArea type="data" outline="0" fieldPosition="0">
        <references count="2">
          <reference field="4294967294" count="1" selected="0">
            <x v="0"/>
          </reference>
          <reference field="0" count="1" selected="0">
            <x v="1"/>
          </reference>
        </references>
      </pivotArea>
    </chartFormat>
    <chartFormat chart="11" format="22" series="1">
      <pivotArea type="data" outline="0" fieldPosition="0">
        <references count="2">
          <reference field="4294967294" count="1" selected="0">
            <x v="0"/>
          </reference>
          <reference field="0" count="1" selected="0">
            <x v="2"/>
          </reference>
        </references>
      </pivotArea>
    </chartFormat>
    <chartFormat chart="11" format="23">
      <pivotArea type="data" outline="0" fieldPosition="0">
        <references count="2">
          <reference field="4294967294" count="1" selected="0">
            <x v="0"/>
          </reference>
          <reference field="0" count="1" selected="0">
            <x v="2"/>
          </reference>
        </references>
      </pivotArea>
    </chartFormat>
    <chartFormat chart="11" format="24" series="1">
      <pivotArea type="data" outline="0" fieldPosition="0">
        <references count="2">
          <reference field="4294967294" count="1" selected="0">
            <x v="0"/>
          </reference>
          <reference field="0" count="1" selected="0">
            <x v="3"/>
          </reference>
        </references>
      </pivotArea>
    </chartFormat>
    <chartFormat chart="11" format="25">
      <pivotArea type="data" outline="0" fieldPosition="0">
        <references count="2">
          <reference field="4294967294" count="1" selected="0">
            <x v="0"/>
          </reference>
          <reference field="0" count="1" selected="0">
            <x v="3"/>
          </reference>
        </references>
      </pivotArea>
    </chartFormat>
    <chartFormat chart="11" format="26" series="1">
      <pivotArea type="data" outline="0" fieldPosition="0">
        <references count="2">
          <reference field="4294967294" count="1" selected="0">
            <x v="0"/>
          </reference>
          <reference field="0" count="1" selected="0">
            <x v="4"/>
          </reference>
        </references>
      </pivotArea>
    </chartFormat>
    <chartFormat chart="11" format="27">
      <pivotArea type="data" outline="0" fieldPosition="0">
        <references count="2">
          <reference field="4294967294" count="1" selected="0">
            <x v="0"/>
          </reference>
          <reference field="0" count="1" selected="0">
            <x v="4"/>
          </reference>
        </references>
      </pivotArea>
    </chartFormat>
    <chartFormat chart="11" format="28" series="1">
      <pivotArea type="data" outline="0" fieldPosition="0">
        <references count="2">
          <reference field="4294967294" count="1" selected="0">
            <x v="0"/>
          </reference>
          <reference field="0" count="1" selected="0">
            <x v="5"/>
          </reference>
        </references>
      </pivotArea>
    </chartFormat>
    <chartFormat chart="11" format="29">
      <pivotArea type="data" outline="0" fieldPosition="0">
        <references count="2">
          <reference field="4294967294" count="1" selected="0">
            <x v="0"/>
          </reference>
          <reference field="0" count="1" selected="0">
            <x v="5"/>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الرئيسى !$A$3:$H$19">
        <x15:activeTabTopLevelEntity name="[Range]"/>
      </x15:pivotTableUISettings>
    </ext>
  </extLst>
</pivotTableDefinition>
</file>

<file path=xl/pivotTables/pivotTable3.xml><?xml version="1.0" encoding="utf-8"?>
<pivotTableDefinition xmlns="http://schemas.openxmlformats.org/spreadsheetml/2006/main" name="مبيعات المندوب " cacheId="14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4">
  <location ref="A13:B17"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Net" fld="1"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8" format="0"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0" count="1" selected="0">
            <x v="0"/>
          </reference>
        </references>
      </pivotArea>
    </chartFormat>
    <chartFormat chart="20" format="8">
      <pivotArea type="data" outline="0" fieldPosition="0">
        <references count="2">
          <reference field="4294967294" count="1" selected="0">
            <x v="0"/>
          </reference>
          <reference field="0" count="1" selected="0">
            <x v="1"/>
          </reference>
        </references>
      </pivotArea>
    </chartFormat>
    <chartFormat chart="20" format="9">
      <pivotArea type="data" outline="0" fieldPosition="0">
        <references count="2">
          <reference field="4294967294" count="1" selected="0">
            <x v="0"/>
          </reference>
          <reference field="0" count="1" selected="0">
            <x v="2"/>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الرئيسى !$A$3:$H$19">
        <x15:activeTabTopLevelEntity name="[Range]"/>
      </x15:pivotTableUISettings>
    </ext>
  </extLst>
</pivotTableDefinition>
</file>

<file path=xl/pivotTables/pivotTable4.xml><?xml version="1.0" encoding="utf-8"?>
<pivotTableDefinition xmlns="http://schemas.openxmlformats.org/spreadsheetml/2006/main" name="PivotTable7" cacheId="9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5">
  <location ref="A1:D4" firstHeaderRow="1" firstDataRow="3" firstDataCol="0"/>
  <pivotFields count="3">
    <pivotField axis="axisCol" allDrilled="1" showAll="0" dataSourceSort="1" defaultAttributeDrillState="1">
      <items count="2">
        <item x="0"/>
        <item t="default"/>
      </items>
    </pivotField>
    <pivotField dataField="1" showAll="0"/>
    <pivotField dataField="1" showAll="0"/>
  </pivotFields>
  <rowItems count="1">
    <i/>
  </rowItems>
  <colFields count="2">
    <field x="0"/>
    <field x="-2"/>
  </colFields>
  <colItems count="4">
    <i>
      <x/>
      <x/>
    </i>
    <i r="1" i="1">
      <x v="1"/>
    </i>
    <i t="grand">
      <x/>
    </i>
    <i t="grand" i="1">
      <x/>
    </i>
  </colItems>
  <dataFields count="2">
    <dataField name="Sum of Net" fld="1" baseField="0" baseItem="0"/>
    <dataField name="Sum of Value" fld="2" baseField="0" baseItem="0"/>
  </dataFields>
  <chartFormats count="6">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1"/>
          </reference>
          <reference field="0" count="1" selected="0">
            <x v="0"/>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1"/>
          </reference>
          <reference field="0" count="1" selected="0">
            <x v="0"/>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1"/>
          </reference>
          <reference field="0"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الرئيسى !$A$3:$H$19">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Range].[Name]">
  <pivotTables>
    <pivotTable tabId="2" name="المبيعات للعملاء "/>
  </pivotTables>
  <data>
    <olap pivotCacheId="1">
      <levels count="2">
        <level uniqueName="[Range].[Name].[(All)]" sourceCaption="(All)" count="0"/>
        <level uniqueName="[Range].[Name].[Name]" sourceCaption="Name" count="14">
          <ranges>
            <range startItem="0">
              <i n="[Range].[Name].&amp;[Abdelrahman]" c="Abdelrahman"/>
              <i n="[Range].[Name].&amp;[Ahmed]" c="Ahmed"/>
              <i n="[Range].[Name].&amp;[Bahget]" c="Bahget"/>
              <i n="[Range].[Name].&amp;[c]" c="c"/>
              <i n="[Range].[Name].&amp;[Fatma]" c="Fatma"/>
              <i n="[Range].[Name].&amp;[Gabr]" c="Gabr"/>
              <i n="[Range].[Name].&amp;[Hema]" c="Hema"/>
              <i n="[Range].[Name].&amp;[Khalid]" c="Khalid"/>
              <i n="[Range].[Name].&amp;[Mahmoud]" c="Mahmoud"/>
              <i n="[Range].[Name].&amp;[Mohammed]" c="Mohammed"/>
              <i n="[Range].[Name].&amp;[Nada]" c="Nada"/>
              <i n="[Range].[Name].&amp;[Sherien]" c="Sherien"/>
              <i n="[Range].[Name].&amp;[Toka]" c="Toka"/>
              <i n="[Range].[Name].&amp;[Toncy]" c="Toncy"/>
            </range>
          </ranges>
        </level>
      </levels>
      <selections count="1">
        <selection n="[Range].[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rier" sourceName="[Range].[courier]">
  <pivotTables>
    <pivotTable tabId="7" name="مبيعات المندوب "/>
  </pivotTables>
  <data>
    <olap pivotCacheId="1">
      <levels count="2">
        <level uniqueName="[Range].[courier].[(All)]" sourceCaption="(All)" count="0"/>
        <level uniqueName="[Range].[courier].[courier]" sourceCaption="courier" count="3">
          <ranges>
            <range startItem="0">
              <i n="[Range].[courier].&amp;[Abd EL-Ghanie]" c="Abd EL-Ghanie"/>
              <i n="[Range].[courier].&amp;[Ahmed]" c="Ahmed"/>
              <i n="[Range].[courier].&amp;[Youssef]" c="Youssef"/>
            </range>
          </ranges>
        </level>
      </levels>
      <selections count="1">
        <selection n="[Range].[couri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level="1" rowHeight="234950"/>
  <slicer name="courier" cache="Slicer_courier" caption="courier" level="1" rowHeight="234950"/>
</slicers>
</file>

<file path=xl/tables/table1.xml><?xml version="1.0" encoding="utf-8"?>
<table xmlns="http://schemas.openxmlformats.org/spreadsheetml/2006/main" id="1" name="المختصر" displayName="المختصر" ref="J3:L19" totalsRowShown="0" headerRowDxfId="2" headerRowBorderDxfId="7" tableBorderDxfId="8" totalsRowBorderDxfId="6">
  <autoFilter ref="J3:L19"/>
  <tableColumns count="3">
    <tableColumn id="1" name="Client" dataDxfId="5"/>
    <tableColumn id="2" name="Total Sales" dataDxfId="4"/>
    <tableColumn id="3" name="citty" dataDxfId="3"/>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L37"/>
  <sheetViews>
    <sheetView workbookViewId="0">
      <selection activeCell="A3" sqref="A3:H19"/>
    </sheetView>
  </sheetViews>
  <sheetFormatPr defaultRowHeight="14.4" customHeight="1" x14ac:dyDescent="0.3"/>
  <cols>
    <col min="1" max="1" width="11.6640625" customWidth="1"/>
    <col min="2" max="2" width="12" customWidth="1"/>
    <col min="3" max="3" width="14.33203125" style="5" customWidth="1"/>
    <col min="4" max="6" width="16.6640625" customWidth="1"/>
    <col min="7" max="7" width="14.88671875" customWidth="1"/>
    <col min="8" max="8" width="13.109375" bestFit="1" customWidth="1"/>
    <col min="10" max="10" width="16.6640625" customWidth="1"/>
    <col min="11" max="12" width="19.33203125" customWidth="1"/>
    <col min="13" max="13" width="17.5546875" customWidth="1"/>
  </cols>
  <sheetData>
    <row r="1" spans="1:12" ht="14.4" customHeight="1" x14ac:dyDescent="0.3">
      <c r="A1" s="19" t="s">
        <v>0</v>
      </c>
      <c r="B1" s="19"/>
      <c r="C1" s="19"/>
      <c r="D1" s="19"/>
      <c r="E1" s="19"/>
      <c r="F1" s="19"/>
      <c r="G1" s="19"/>
      <c r="H1" s="19"/>
      <c r="J1" s="20" t="s">
        <v>1</v>
      </c>
      <c r="K1" s="21"/>
      <c r="L1" s="21"/>
    </row>
    <row r="3" spans="1:12" ht="14.4" customHeight="1" x14ac:dyDescent="0.3">
      <c r="A3" s="8" t="s">
        <v>2</v>
      </c>
      <c r="B3" s="8" t="s">
        <v>3</v>
      </c>
      <c r="C3" s="9" t="s">
        <v>4</v>
      </c>
      <c r="D3" s="8" t="s">
        <v>5</v>
      </c>
      <c r="E3" s="8" t="s">
        <v>39</v>
      </c>
      <c r="F3" s="8" t="s">
        <v>42</v>
      </c>
      <c r="G3" s="8" t="s">
        <v>6</v>
      </c>
      <c r="H3" s="8" t="s">
        <v>7</v>
      </c>
      <c r="J3" s="25" t="s">
        <v>8</v>
      </c>
      <c r="K3" s="26" t="s">
        <v>9</v>
      </c>
      <c r="L3" s="27" t="s">
        <v>10</v>
      </c>
    </row>
    <row r="4" spans="1:12" ht="14.4" customHeight="1" x14ac:dyDescent="0.3">
      <c r="A4" s="1" t="s">
        <v>11</v>
      </c>
      <c r="B4" s="3">
        <v>45426</v>
      </c>
      <c r="C4" s="4">
        <v>5000</v>
      </c>
      <c r="D4" s="1" t="s">
        <v>12</v>
      </c>
      <c r="E4" s="1" t="s">
        <v>40</v>
      </c>
      <c r="F4" s="1" t="s">
        <v>43</v>
      </c>
      <c r="G4" s="1">
        <f>C4*0.14</f>
        <v>700.00000000000011</v>
      </c>
      <c r="H4" s="15">
        <f>C4-G4</f>
        <v>4300</v>
      </c>
      <c r="J4" s="23" t="s">
        <v>11</v>
      </c>
      <c r="K4" s="4">
        <v>5000</v>
      </c>
      <c r="L4" s="24" t="str">
        <f>IF(K4:K19&gt;I273997,"عميل مهم","عميل عادى")</f>
        <v>عميل مهم</v>
      </c>
    </row>
    <row r="5" spans="1:12" ht="14.4" customHeight="1" x14ac:dyDescent="0.3">
      <c r="A5" s="1" t="s">
        <v>13</v>
      </c>
      <c r="B5" s="3">
        <v>45426</v>
      </c>
      <c r="C5" s="4">
        <v>45</v>
      </c>
      <c r="D5" s="1" t="s">
        <v>14</v>
      </c>
      <c r="E5" s="1" t="s">
        <v>40</v>
      </c>
      <c r="F5" s="1" t="s">
        <v>44</v>
      </c>
      <c r="G5" s="1">
        <f>C5*0.14</f>
        <v>6.3000000000000007</v>
      </c>
      <c r="H5" s="15">
        <f>C5-G5</f>
        <v>38.700000000000003</v>
      </c>
      <c r="J5" s="23" t="s">
        <v>13</v>
      </c>
      <c r="K5" s="4">
        <v>500</v>
      </c>
      <c r="L5" s="24" t="str">
        <f>IF(K5:K19&gt;4000,"عميل مهم","عميل عادى")</f>
        <v>عميل عادى</v>
      </c>
    </row>
    <row r="6" spans="1:12" ht="14.4" customHeight="1" x14ac:dyDescent="0.3">
      <c r="A6" s="1" t="s">
        <v>15</v>
      </c>
      <c r="B6" s="3">
        <v>45426</v>
      </c>
      <c r="C6" s="4">
        <v>50</v>
      </c>
      <c r="D6" s="1" t="s">
        <v>16</v>
      </c>
      <c r="E6" s="1" t="s">
        <v>40</v>
      </c>
      <c r="F6" s="1" t="s">
        <v>45</v>
      </c>
      <c r="G6" s="1">
        <f>C6*0.14</f>
        <v>7.0000000000000009</v>
      </c>
      <c r="H6" s="15">
        <f>C6-G6</f>
        <v>43</v>
      </c>
      <c r="J6" s="23" t="s">
        <v>15</v>
      </c>
      <c r="K6" s="4">
        <v>700</v>
      </c>
      <c r="L6" s="24" t="str">
        <f>IF(K6:K19&gt;4000,"عميل مهم","عميل عادى")</f>
        <v>عميل عادى</v>
      </c>
    </row>
    <row r="7" spans="1:12" ht="14.4" customHeight="1" x14ac:dyDescent="0.3">
      <c r="A7" s="1" t="s">
        <v>17</v>
      </c>
      <c r="B7" s="3">
        <v>45426</v>
      </c>
      <c r="C7" s="4">
        <v>100</v>
      </c>
      <c r="D7" s="1" t="s">
        <v>18</v>
      </c>
      <c r="E7" s="1" t="s">
        <v>40</v>
      </c>
      <c r="F7" s="1" t="str">
        <f>UPPER(F5)</f>
        <v xml:space="preserve">YOUSSEF </v>
      </c>
      <c r="G7" s="1">
        <f t="shared" ref="G7:G17" si="0">C7*0.14</f>
        <v>14.000000000000002</v>
      </c>
      <c r="H7" s="15">
        <f>C7-G7</f>
        <v>86</v>
      </c>
      <c r="J7" s="23" t="s">
        <v>17</v>
      </c>
      <c r="K7" s="4">
        <v>100</v>
      </c>
      <c r="L7" s="24" t="str">
        <f>IF(K7:K19&gt;4000,"عميل مهم","عميل عادى")</f>
        <v>عميل عادى</v>
      </c>
    </row>
    <row r="8" spans="1:12" ht="14.4" customHeight="1" x14ac:dyDescent="0.3">
      <c r="A8" s="1" t="s">
        <v>19</v>
      </c>
      <c r="B8" s="3">
        <v>45426</v>
      </c>
      <c r="C8" s="10">
        <v>20</v>
      </c>
      <c r="D8" s="1" t="s">
        <v>20</v>
      </c>
      <c r="E8" s="1" t="s">
        <v>40</v>
      </c>
      <c r="F8" s="1" t="s">
        <v>43</v>
      </c>
      <c r="G8" s="7">
        <f t="shared" si="0"/>
        <v>2.8000000000000003</v>
      </c>
      <c r="H8" s="15">
        <f>C8-G8</f>
        <v>17.2</v>
      </c>
      <c r="J8" s="23" t="s">
        <v>21</v>
      </c>
      <c r="K8" s="13">
        <v>20</v>
      </c>
      <c r="L8" s="24" t="str">
        <f>IF(K8:K19&gt;4000,"عميل مهم","عميل عادى")</f>
        <v>عميل عادى</v>
      </c>
    </row>
    <row r="9" spans="1:12" ht="14.4" customHeight="1" x14ac:dyDescent="0.3">
      <c r="A9" s="1" t="s">
        <v>22</v>
      </c>
      <c r="B9" s="3">
        <v>45426</v>
      </c>
      <c r="C9" s="10">
        <v>50</v>
      </c>
      <c r="D9" s="1" t="s">
        <v>23</v>
      </c>
      <c r="E9" s="1" t="s">
        <v>40</v>
      </c>
      <c r="F9" s="1" t="s">
        <v>44</v>
      </c>
      <c r="G9" s="7">
        <f t="shared" si="0"/>
        <v>7.0000000000000009</v>
      </c>
      <c r="H9" s="15">
        <f>C9-G9</f>
        <v>43</v>
      </c>
      <c r="J9" s="23" t="s">
        <v>22</v>
      </c>
      <c r="K9" s="13">
        <v>50</v>
      </c>
      <c r="L9" s="24" t="str">
        <f>IF(K9:K19&gt;4000,"عميل مهم","عميل عادى")</f>
        <v>عميل عادى</v>
      </c>
    </row>
    <row r="10" spans="1:12" ht="14.4" customHeight="1" x14ac:dyDescent="0.3">
      <c r="A10" s="1" t="s">
        <v>24</v>
      </c>
      <c r="B10" s="3">
        <v>45426</v>
      </c>
      <c r="C10" s="11">
        <v>60</v>
      </c>
      <c r="D10" s="1" t="s">
        <v>12</v>
      </c>
      <c r="E10" s="1" t="s">
        <v>40</v>
      </c>
      <c r="F10" s="1" t="s">
        <v>45</v>
      </c>
      <c r="G10" s="12">
        <f t="shared" si="0"/>
        <v>8.4</v>
      </c>
      <c r="H10" s="16">
        <f>C10-G10</f>
        <v>51.6</v>
      </c>
      <c r="J10" s="23" t="s">
        <v>24</v>
      </c>
      <c r="K10" s="13">
        <v>60</v>
      </c>
      <c r="L10" s="24" t="str">
        <f>IF(K10:K19&gt;4000,"عميل مهم","عميل عادى")</f>
        <v>عميل عادى</v>
      </c>
    </row>
    <row r="11" spans="1:12" ht="14.4" customHeight="1" x14ac:dyDescent="0.3">
      <c r="A11" s="1" t="s">
        <v>25</v>
      </c>
      <c r="B11" s="3">
        <v>45426</v>
      </c>
      <c r="C11" s="11">
        <v>600</v>
      </c>
      <c r="D11" s="1" t="s">
        <v>14</v>
      </c>
      <c r="E11" s="1" t="s">
        <v>40</v>
      </c>
      <c r="F11" s="1" t="str">
        <f t="shared" ref="F11" si="1">UPPER(F9)</f>
        <v xml:space="preserve">YOUSSEF </v>
      </c>
      <c r="G11" s="12">
        <f t="shared" si="0"/>
        <v>84.000000000000014</v>
      </c>
      <c r="H11" s="16">
        <f>C11-G11</f>
        <v>516</v>
      </c>
      <c r="J11" s="23" t="s">
        <v>25</v>
      </c>
      <c r="K11" s="13">
        <v>600</v>
      </c>
      <c r="L11" s="24" t="str">
        <f>IF(K11:K19&gt;4000,"عميل مهم","عميل عادى")</f>
        <v>عميل عادى</v>
      </c>
    </row>
    <row r="12" spans="1:12" ht="14.4" customHeight="1" x14ac:dyDescent="0.3">
      <c r="A12" s="1" t="s">
        <v>26</v>
      </c>
      <c r="B12" s="3">
        <v>45426</v>
      </c>
      <c r="C12" s="11">
        <v>7000</v>
      </c>
      <c r="D12" s="1" t="s">
        <v>16</v>
      </c>
      <c r="E12" s="1" t="s">
        <v>40</v>
      </c>
      <c r="F12" s="1" t="s">
        <v>43</v>
      </c>
      <c r="G12" s="12">
        <f t="shared" si="0"/>
        <v>980.00000000000011</v>
      </c>
      <c r="H12" s="16">
        <f>C12-G12</f>
        <v>6020</v>
      </c>
      <c r="J12" s="23" t="s">
        <v>26</v>
      </c>
      <c r="K12" s="13">
        <v>7000</v>
      </c>
      <c r="L12" s="24" t="str">
        <f>IF(K12:K19&gt;4000,"عميل مهم","عميل عادى")</f>
        <v>عميل مهم</v>
      </c>
    </row>
    <row r="13" spans="1:12" ht="14.4" customHeight="1" x14ac:dyDescent="0.3">
      <c r="A13" s="1" t="s">
        <v>27</v>
      </c>
      <c r="B13" s="3">
        <v>45426</v>
      </c>
      <c r="C13" s="4">
        <v>100</v>
      </c>
      <c r="D13" s="1" t="s">
        <v>18</v>
      </c>
      <c r="E13" s="1" t="s">
        <v>40</v>
      </c>
      <c r="F13" s="1" t="s">
        <v>44</v>
      </c>
      <c r="G13" s="1">
        <f t="shared" si="0"/>
        <v>14.000000000000002</v>
      </c>
      <c r="H13" s="15">
        <f>C13-G13</f>
        <v>86</v>
      </c>
      <c r="J13" s="23" t="s">
        <v>27</v>
      </c>
      <c r="K13" s="4">
        <v>4500</v>
      </c>
      <c r="L13" s="24" t="str">
        <f>IF(K13:K19&gt;L15,"عميل مهم","عميل عادى")</f>
        <v>عميل عادى</v>
      </c>
    </row>
    <row r="14" spans="1:12" ht="14.4" customHeight="1" x14ac:dyDescent="0.3">
      <c r="A14" s="1" t="s">
        <v>28</v>
      </c>
      <c r="B14" s="3">
        <v>45426</v>
      </c>
      <c r="C14" s="4">
        <v>1000</v>
      </c>
      <c r="D14" s="1" t="s">
        <v>20</v>
      </c>
      <c r="E14" s="1" t="s">
        <v>41</v>
      </c>
      <c r="F14" s="1" t="s">
        <v>45</v>
      </c>
      <c r="G14" s="1">
        <f t="shared" si="0"/>
        <v>140</v>
      </c>
      <c r="H14" s="15">
        <f>-(C14-G14)</f>
        <v>-860</v>
      </c>
      <c r="J14" s="23" t="s">
        <v>28</v>
      </c>
      <c r="K14" s="4">
        <v>1000</v>
      </c>
      <c r="L14" s="24" t="str">
        <f>IF(K14:K19&gt;4000,"عميل مهم","عميل عادى")</f>
        <v>عميل عادى</v>
      </c>
    </row>
    <row r="15" spans="1:12" ht="14.4" customHeight="1" x14ac:dyDescent="0.3">
      <c r="A15" s="1" t="s">
        <v>29</v>
      </c>
      <c r="B15" s="3">
        <v>45426</v>
      </c>
      <c r="C15" s="4">
        <v>120</v>
      </c>
      <c r="D15" s="1" t="s">
        <v>23</v>
      </c>
      <c r="E15" s="1" t="s">
        <v>41</v>
      </c>
      <c r="F15" s="1" t="str">
        <f t="shared" ref="F15" si="2">UPPER(F13)</f>
        <v xml:space="preserve">YOUSSEF </v>
      </c>
      <c r="G15" s="1">
        <f t="shared" si="0"/>
        <v>16.8</v>
      </c>
      <c r="H15" s="15">
        <f>-(C15-G15)</f>
        <v>-103.2</v>
      </c>
      <c r="I15" s="22"/>
      <c r="J15" s="23" t="s">
        <v>29</v>
      </c>
      <c r="K15" s="4">
        <v>4100</v>
      </c>
      <c r="L15" s="24" t="str">
        <f>IF(K15:K19&gt;4000,"عميل مهم",IF(K15:K19&lt;5000,"عميل قوى", "عميل عادى" ))</f>
        <v>عميل مهم</v>
      </c>
    </row>
    <row r="16" spans="1:12" ht="14.4" customHeight="1" x14ac:dyDescent="0.3">
      <c r="A16" s="1" t="s">
        <v>30</v>
      </c>
      <c r="B16" s="3">
        <v>45426</v>
      </c>
      <c r="C16" s="4">
        <v>21</v>
      </c>
      <c r="D16" s="1" t="s">
        <v>12</v>
      </c>
      <c r="E16" s="1" t="s">
        <v>41</v>
      </c>
      <c r="F16" s="1" t="s">
        <v>43</v>
      </c>
      <c r="G16" s="1">
        <f t="shared" si="0"/>
        <v>2.9400000000000004</v>
      </c>
      <c r="H16" s="15">
        <f t="shared" ref="H15:H18" si="3">-(C16-G16)</f>
        <v>-18.059999999999999</v>
      </c>
      <c r="J16" s="23" t="s">
        <v>30</v>
      </c>
      <c r="K16" s="4">
        <v>21</v>
      </c>
      <c r="L16" s="24" t="str">
        <f>IF(K16:K19&gt;4000,"عميل مهم",IF(K16:K19&gt;7000,"عميل قوى", "عميل عادى" ))</f>
        <v>عميل عادى</v>
      </c>
    </row>
    <row r="17" spans="1:12" ht="14.4" customHeight="1" x14ac:dyDescent="0.3">
      <c r="A17" s="1" t="s">
        <v>28</v>
      </c>
      <c r="B17" s="3">
        <v>45426</v>
      </c>
      <c r="C17" s="4">
        <v>20</v>
      </c>
      <c r="D17" s="1" t="s">
        <v>14</v>
      </c>
      <c r="E17" s="1" t="s">
        <v>41</v>
      </c>
      <c r="F17" s="1" t="s">
        <v>44</v>
      </c>
      <c r="G17" s="1">
        <f t="shared" si="0"/>
        <v>2.8000000000000003</v>
      </c>
      <c r="H17" s="15">
        <f t="shared" si="3"/>
        <v>-17.2</v>
      </c>
      <c r="J17" s="23" t="s">
        <v>28</v>
      </c>
      <c r="K17" s="4">
        <v>8000</v>
      </c>
      <c r="L17" s="24" t="str">
        <f>IF(K17:K19&gt;L208000,"عميل مهم",IF(K17:K19&gt;7000,"عميل قوى", "عميل عادى" ))</f>
        <v>عميل مهم</v>
      </c>
    </row>
    <row r="18" spans="1:12" ht="14.4" customHeight="1" x14ac:dyDescent="0.3">
      <c r="A18" s="1" t="s">
        <v>31</v>
      </c>
      <c r="B18" s="3">
        <v>45426</v>
      </c>
      <c r="C18" s="6">
        <v>221</v>
      </c>
      <c r="D18" s="1" t="s">
        <v>16</v>
      </c>
      <c r="E18" s="1" t="s">
        <v>41</v>
      </c>
      <c r="F18" s="1" t="s">
        <v>45</v>
      </c>
      <c r="G18" s="1">
        <f>C18*0.14</f>
        <v>30.94</v>
      </c>
      <c r="H18" s="15">
        <f t="shared" si="3"/>
        <v>-190.06</v>
      </c>
      <c r="J18" s="23" t="s">
        <v>31</v>
      </c>
      <c r="K18" s="6">
        <v>221</v>
      </c>
      <c r="L18" s="24" t="str">
        <f>IF(K18:K19&gt;4000,"عميل مهم",IF(K18:K19&gt;7000,"عميل قوى", "عميل عادى" ))</f>
        <v>عميل عادى</v>
      </c>
    </row>
    <row r="19" spans="1:12" ht="14.4" customHeight="1" x14ac:dyDescent="0.3">
      <c r="A19" s="1" t="s">
        <v>17</v>
      </c>
      <c r="B19" s="3">
        <v>45426</v>
      </c>
      <c r="C19" s="4">
        <f>SUM(C4:C18)</f>
        <v>14407</v>
      </c>
      <c r="D19" s="1" t="s">
        <v>12</v>
      </c>
      <c r="E19" s="1" t="s">
        <v>41</v>
      </c>
      <c r="F19" s="1" t="str">
        <f t="shared" ref="F19" si="4">UPPER(F17)</f>
        <v xml:space="preserve">YOUSSEF </v>
      </c>
      <c r="G19" s="1"/>
      <c r="H19" s="14">
        <f>SUBTOTAL(109,H4:H18)</f>
        <v>10012.98</v>
      </c>
      <c r="J19" s="23" t="s">
        <v>17</v>
      </c>
      <c r="K19" s="2">
        <v>2500</v>
      </c>
      <c r="L19" s="24" t="str">
        <f>IF(K19:K19&gt;4000,"عميل مهم",IF(K19:K19&gt;7000,"عميل قوى", "عميل عادى" ))</f>
        <v>عميل عادى</v>
      </c>
    </row>
    <row r="20" spans="1:12" ht="14.4" customHeight="1" x14ac:dyDescent="0.3">
      <c r="A20" s="1">
        <f>COUNTA(A4:A19)</f>
        <v>16</v>
      </c>
    </row>
    <row r="21" spans="1:12" ht="14.4" customHeight="1" x14ac:dyDescent="0.3">
      <c r="C21"/>
    </row>
    <row r="22" spans="1:12" ht="14.4" customHeight="1" x14ac:dyDescent="0.3">
      <c r="C22"/>
    </row>
    <row r="23" spans="1:12" ht="14.4" customHeight="1" x14ac:dyDescent="0.3">
      <c r="C23"/>
    </row>
    <row r="24" spans="1:12" ht="14.4" customHeight="1" x14ac:dyDescent="0.3">
      <c r="C24"/>
    </row>
    <row r="25" spans="1:12" ht="14.4" customHeight="1" x14ac:dyDescent="0.3">
      <c r="C25"/>
    </row>
    <row r="26" spans="1:12" ht="14.4" customHeight="1" x14ac:dyDescent="0.3">
      <c r="C26"/>
    </row>
    <row r="27" spans="1:12" ht="14.4" customHeight="1" x14ac:dyDescent="0.3">
      <c r="C27"/>
    </row>
    <row r="28" spans="1:12" ht="14.4" customHeight="1" x14ac:dyDescent="0.3">
      <c r="C28"/>
    </row>
    <row r="29" spans="1:12" ht="14.4" customHeight="1" x14ac:dyDescent="0.3">
      <c r="C29"/>
    </row>
    <row r="30" spans="1:12" ht="14.4" customHeight="1" x14ac:dyDescent="0.3">
      <c r="C30"/>
    </row>
    <row r="31" spans="1:12" ht="14.4" customHeight="1" x14ac:dyDescent="0.3">
      <c r="C31"/>
    </row>
    <row r="32" spans="1:12" ht="14.4" customHeight="1" x14ac:dyDescent="0.3">
      <c r="C32"/>
    </row>
    <row r="33" spans="3:3" ht="14.4" customHeight="1" x14ac:dyDescent="0.3">
      <c r="C33"/>
    </row>
    <row r="34" spans="3:3" ht="14.4" customHeight="1" x14ac:dyDescent="0.3">
      <c r="C34"/>
    </row>
    <row r="35" spans="3:3" ht="14.4" customHeight="1" x14ac:dyDescent="0.3">
      <c r="C35"/>
    </row>
    <row r="36" spans="3:3" ht="14.4" customHeight="1" x14ac:dyDescent="0.3">
      <c r="C36"/>
    </row>
    <row r="37" spans="3:3" ht="14.4" customHeight="1" x14ac:dyDescent="0.3">
      <c r="C37"/>
    </row>
  </sheetData>
  <autoFilter ref="A3:H20"/>
  <mergeCells count="2">
    <mergeCell ref="A1:H1"/>
    <mergeCell ref="J1:L1"/>
  </mergeCells>
  <conditionalFormatting sqref="K3:K19">
    <cfRule type="top10" dxfId="1" priority="1" rank="10"/>
  </conditionalFormatting>
  <conditionalFormatting sqref="L3:L19">
    <cfRule type="cellIs" dxfId="0" priority="2" operator="equal">
      <formula>"عميل مهم"</formula>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7:B22"/>
  <sheetViews>
    <sheetView topLeftCell="A4" workbookViewId="0">
      <selection activeCell="E33" sqref="E33"/>
    </sheetView>
  </sheetViews>
  <sheetFormatPr defaultRowHeight="14.4" x14ac:dyDescent="0.3"/>
  <cols>
    <col min="1" max="1" width="12.5546875" customWidth="1"/>
    <col min="2" max="2" width="12.21875" bestFit="1" customWidth="1"/>
  </cols>
  <sheetData>
    <row r="7" spans="1:2" x14ac:dyDescent="0.3">
      <c r="A7" s="17" t="s">
        <v>33</v>
      </c>
      <c r="B7" t="s">
        <v>46</v>
      </c>
    </row>
    <row r="8" spans="1:2" x14ac:dyDescent="0.3">
      <c r="A8" s="18" t="s">
        <v>34</v>
      </c>
      <c r="B8" s="28">
        <v>600</v>
      </c>
    </row>
    <row r="9" spans="1:2" x14ac:dyDescent="0.3">
      <c r="A9" s="18" t="s">
        <v>28</v>
      </c>
      <c r="B9" s="28">
        <v>1020</v>
      </c>
    </row>
    <row r="10" spans="1:2" x14ac:dyDescent="0.3">
      <c r="A10" s="18" t="s">
        <v>15</v>
      </c>
      <c r="B10" s="28">
        <v>50</v>
      </c>
    </row>
    <row r="11" spans="1:2" x14ac:dyDescent="0.3">
      <c r="A11" s="18" t="s">
        <v>19</v>
      </c>
      <c r="B11" s="28">
        <v>20</v>
      </c>
    </row>
    <row r="12" spans="1:2" x14ac:dyDescent="0.3">
      <c r="A12" s="18" t="s">
        <v>11</v>
      </c>
      <c r="B12" s="28">
        <v>5000</v>
      </c>
    </row>
    <row r="13" spans="1:2" x14ac:dyDescent="0.3">
      <c r="A13" s="18" t="s">
        <v>35</v>
      </c>
      <c r="B13" s="28">
        <v>7000</v>
      </c>
    </row>
    <row r="14" spans="1:2" x14ac:dyDescent="0.3">
      <c r="A14" s="18" t="s">
        <v>22</v>
      </c>
      <c r="B14" s="28">
        <v>50</v>
      </c>
    </row>
    <row r="15" spans="1:2" x14ac:dyDescent="0.3">
      <c r="A15" s="18" t="s">
        <v>13</v>
      </c>
      <c r="B15" s="28">
        <v>45</v>
      </c>
    </row>
    <row r="16" spans="1:2" x14ac:dyDescent="0.3">
      <c r="A16" s="18" t="s">
        <v>27</v>
      </c>
      <c r="B16" s="28">
        <v>100</v>
      </c>
    </row>
    <row r="17" spans="1:2" x14ac:dyDescent="0.3">
      <c r="A17" s="18" t="s">
        <v>36</v>
      </c>
      <c r="B17" s="28">
        <v>14507</v>
      </c>
    </row>
    <row r="18" spans="1:2" x14ac:dyDescent="0.3">
      <c r="A18" s="18" t="s">
        <v>30</v>
      </c>
      <c r="B18" s="28">
        <v>21</v>
      </c>
    </row>
    <row r="19" spans="1:2" x14ac:dyDescent="0.3">
      <c r="A19" s="18" t="s">
        <v>24</v>
      </c>
      <c r="B19" s="28">
        <v>60</v>
      </c>
    </row>
    <row r="20" spans="1:2" x14ac:dyDescent="0.3">
      <c r="A20" s="18" t="s">
        <v>37</v>
      </c>
      <c r="B20" s="28">
        <v>120</v>
      </c>
    </row>
    <row r="21" spans="1:2" x14ac:dyDescent="0.3">
      <c r="A21" s="18" t="s">
        <v>31</v>
      </c>
      <c r="B21" s="28">
        <v>221</v>
      </c>
    </row>
    <row r="22" spans="1:2" x14ac:dyDescent="0.3">
      <c r="A22" s="18" t="s">
        <v>38</v>
      </c>
      <c r="B22" s="28">
        <v>28814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G6:N8"/>
  <sheetViews>
    <sheetView topLeftCell="G1" workbookViewId="0">
      <selection activeCell="J8" sqref="J8"/>
    </sheetView>
  </sheetViews>
  <sheetFormatPr defaultRowHeight="14.4" x14ac:dyDescent="0.3"/>
  <cols>
    <col min="7" max="7" width="10.44140625" customWidth="1"/>
    <col min="8" max="8" width="15.5546875" bestFit="1" customWidth="1"/>
    <col min="9" max="9" width="13.77734375" customWidth="1"/>
    <col min="10" max="10" width="9" customWidth="1"/>
    <col min="11" max="11" width="7.33203125" customWidth="1"/>
    <col min="12" max="12" width="8.44140625" customWidth="1"/>
    <col min="13" max="13" width="7" customWidth="1"/>
    <col min="14" max="14" width="10.77734375" bestFit="1" customWidth="1"/>
  </cols>
  <sheetData>
    <row r="6" spans="7:14" x14ac:dyDescent="0.3">
      <c r="H6" s="17" t="s">
        <v>32</v>
      </c>
    </row>
    <row r="7" spans="7:14" x14ac:dyDescent="0.3">
      <c r="H7" t="s">
        <v>14</v>
      </c>
      <c r="I7" t="s">
        <v>18</v>
      </c>
      <c r="J7" t="s">
        <v>12</v>
      </c>
      <c r="K7" t="s">
        <v>20</v>
      </c>
      <c r="L7" t="s">
        <v>16</v>
      </c>
      <c r="M7" t="s">
        <v>23</v>
      </c>
      <c r="N7" t="s">
        <v>38</v>
      </c>
    </row>
    <row r="8" spans="7:14" x14ac:dyDescent="0.3">
      <c r="G8" t="s">
        <v>47</v>
      </c>
      <c r="H8" s="28">
        <v>537.5</v>
      </c>
      <c r="I8" s="28">
        <v>172</v>
      </c>
      <c r="J8" s="28">
        <v>14346.52</v>
      </c>
      <c r="K8" s="28">
        <v>-842.8</v>
      </c>
      <c r="L8" s="28">
        <v>5872.94</v>
      </c>
      <c r="M8" s="28">
        <v>-60.2</v>
      </c>
      <c r="N8" s="28">
        <v>20025.96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3:B17"/>
  <sheetViews>
    <sheetView workbookViewId="0">
      <selection activeCell="I26" sqref="I26"/>
    </sheetView>
  </sheetViews>
  <sheetFormatPr defaultRowHeight="14.4" x14ac:dyDescent="0.3"/>
  <cols>
    <col min="1" max="1" width="12.77734375" customWidth="1"/>
    <col min="2" max="2" width="10.44140625" customWidth="1"/>
    <col min="3" max="3" width="7.6640625" customWidth="1"/>
    <col min="4" max="4" width="9" customWidth="1"/>
    <col min="5" max="5" width="10.77734375" bestFit="1" customWidth="1"/>
  </cols>
  <sheetData>
    <row r="13" spans="1:2" x14ac:dyDescent="0.3">
      <c r="A13" s="17" t="s">
        <v>33</v>
      </c>
      <c r="B13" t="s">
        <v>47</v>
      </c>
    </row>
    <row r="14" spans="1:2" x14ac:dyDescent="0.3">
      <c r="A14" s="18" t="s">
        <v>48</v>
      </c>
      <c r="B14" s="28">
        <v>10319.14</v>
      </c>
    </row>
    <row r="15" spans="1:2" x14ac:dyDescent="0.3">
      <c r="A15" s="18" t="s">
        <v>28</v>
      </c>
      <c r="B15" s="28">
        <v>-955.46</v>
      </c>
    </row>
    <row r="16" spans="1:2" x14ac:dyDescent="0.3">
      <c r="A16" s="18" t="s">
        <v>49</v>
      </c>
      <c r="B16" s="28">
        <v>10662.28</v>
      </c>
    </row>
    <row r="17" spans="1:2" x14ac:dyDescent="0.3">
      <c r="A17" s="18" t="s">
        <v>38</v>
      </c>
      <c r="B17" s="28">
        <v>20025.96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4"/>
  <sheetViews>
    <sheetView workbookViewId="0">
      <selection activeCell="G29" sqref="G29:G30"/>
    </sheetView>
  </sheetViews>
  <sheetFormatPr defaultRowHeight="14.4" x14ac:dyDescent="0.3"/>
  <cols>
    <col min="1" max="2" width="15.5546875" customWidth="1"/>
    <col min="3" max="3" width="15.21875" bestFit="1" customWidth="1"/>
    <col min="4" max="4" width="17" bestFit="1" customWidth="1"/>
  </cols>
  <sheetData>
    <row r="1" spans="1:4" x14ac:dyDescent="0.3">
      <c r="A1" s="17" t="s">
        <v>32</v>
      </c>
    </row>
    <row r="2" spans="1:4" x14ac:dyDescent="0.3">
      <c r="A2" s="29">
        <v>45426</v>
      </c>
      <c r="C2" t="s">
        <v>50</v>
      </c>
      <c r="D2" t="s">
        <v>51</v>
      </c>
    </row>
    <row r="3" spans="1:4" x14ac:dyDescent="0.3">
      <c r="A3" t="s">
        <v>47</v>
      </c>
      <c r="B3" t="s">
        <v>46</v>
      </c>
    </row>
    <row r="4" spans="1:4" x14ac:dyDescent="0.3">
      <c r="A4" s="28">
        <v>20025.96</v>
      </c>
      <c r="B4" s="28">
        <v>28814</v>
      </c>
      <c r="C4" s="28">
        <v>20025.96</v>
      </c>
      <c r="D4" s="28">
        <v>28814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
  <sheetViews>
    <sheetView showGridLines="0" tabSelected="1" workbookViewId="0">
      <selection activeCell="U4" sqref="U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الرئيسى </vt:lpstr>
      <vt:lpstr>مبيعات  العملاء </vt:lpstr>
      <vt:lpstr>مبيعات المنطقه</vt:lpstr>
      <vt:lpstr>مبيعات  المندوب </vt:lpstr>
      <vt:lpstr>ترند المبيعات</vt:lpstr>
      <vt:lpstr>Dash Board </vt:lpstr>
      <vt:lpstr>'الرئيسى '!Extract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Fatma khalid</dc:creator>
  <cp:keywords/>
  <dc:description/>
  <cp:lastModifiedBy>HP</cp:lastModifiedBy>
  <cp:revision/>
  <dcterms:created xsi:type="dcterms:W3CDTF">2024-09-15T13:49:20Z</dcterms:created>
  <dcterms:modified xsi:type="dcterms:W3CDTF">2024-11-10T17:11:00Z</dcterms:modified>
  <cp:category/>
  <cp:contentStatus/>
</cp:coreProperties>
</file>