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36b24e40f5d304d/Documentos/excel/"/>
    </mc:Choice>
  </mc:AlternateContent>
  <xr:revisionPtr revIDLastSave="0" documentId="8_{5902959F-F0B3-4C88-BEE3-65233D71DCB2}" xr6:coauthVersionLast="47" xr6:coauthVersionMax="47" xr10:uidLastSave="{00000000-0000-0000-0000-000000000000}"/>
  <bookViews>
    <workbookView xWindow="-120" yWindow="-120" windowWidth="20730" windowHeight="11040" xr2:uid="{E5EC9D19-F3E9-4326-ACE8-6B5AEF28244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E12" i="1"/>
  <c r="F11" i="1"/>
  <c r="E11" i="1"/>
  <c r="F10" i="1"/>
  <c r="E10" i="1"/>
  <c r="J4" i="1"/>
  <c r="I4" i="1" s="1"/>
  <c r="J5" i="1"/>
  <c r="J6" i="1"/>
  <c r="J7" i="1"/>
  <c r="J8" i="1"/>
  <c r="J3" i="1"/>
  <c r="H4" i="1"/>
  <c r="H5" i="1"/>
  <c r="H6" i="1"/>
  <c r="H7" i="1"/>
  <c r="H8" i="1"/>
  <c r="H3" i="1"/>
  <c r="I7" i="1" l="1"/>
  <c r="I8" i="1"/>
  <c r="I3" i="1"/>
  <c r="I6" i="1"/>
  <c r="I5" i="1"/>
</calcChain>
</file>

<file path=xl/sharedStrings.xml><?xml version="1.0" encoding="utf-8"?>
<sst xmlns="http://schemas.openxmlformats.org/spreadsheetml/2006/main" count="26" uniqueCount="22">
  <si>
    <t>Planilha de Vendas - Mês Março 2023</t>
  </si>
  <si>
    <t>JOÃO DA SILVA</t>
  </si>
  <si>
    <t>MARIA DA PENHA</t>
  </si>
  <si>
    <t>PEDRO PAULO</t>
  </si>
  <si>
    <t>RAIMUNDO NONATO</t>
  </si>
  <si>
    <t>MARIANA MARIA</t>
  </si>
  <si>
    <t>LUCAS DE SOUZA</t>
  </si>
  <si>
    <t>SEMANA1</t>
  </si>
  <si>
    <t>SEMANA2</t>
  </si>
  <si>
    <t>SEMANA3</t>
  </si>
  <si>
    <t>SEMANA4</t>
  </si>
  <si>
    <t>SEMANA5</t>
  </si>
  <si>
    <t>TOTAL</t>
  </si>
  <si>
    <t>COMISSÃO</t>
  </si>
  <si>
    <t>VENDEDORES</t>
  </si>
  <si>
    <t>META SEMANAL</t>
  </si>
  <si>
    <t>SETOR</t>
  </si>
  <si>
    <t>ELETRODOMÉSTICO</t>
  </si>
  <si>
    <t>ELETRÔNICO</t>
  </si>
  <si>
    <t>QUANTIDADE DE VENDAS DE ELETRODOMÉSTICOS NA SEMANA1</t>
  </si>
  <si>
    <t>SOMA DAS VENDAS DE ELETRODOMÉSTICOS NA SEMANA1</t>
  </si>
  <si>
    <t>MÉDIA DAS VENDAS DE ELETRODOMÉSTICOS NA SEMANA1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</si>
</sst>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0" fontId="0" fillId="0" borderId="0" xfId="1" applyNumberFormat="1" applyFont="1"/>
    <xf numFmtId="0" fontId="0" fillId="0" borderId="0" xfId="0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B8507-D136-4F83-AB0C-4BB217E2814F}">
  <dimension ref="A1:L14"/>
  <sheetViews>
    <sheetView tabSelected="1" zoomScale="145" zoomScaleNormal="145" workbookViewId="0">
      <selection activeCell="E10" sqref="E10"/>
    </sheetView>
  </sheetViews>
  <sheetFormatPr defaultRowHeight="15" x14ac:dyDescent="0.25"/>
  <cols>
    <col min="1" max="1" width="19.85546875" bestFit="1" customWidth="1"/>
    <col min="2" max="2" width="19.85546875" customWidth="1"/>
    <col min="3" max="3" width="12.42578125" bestFit="1" customWidth="1"/>
    <col min="4" max="7" width="13.42578125" bestFit="1" customWidth="1"/>
    <col min="8" max="8" width="13.28515625" bestFit="1" customWidth="1"/>
    <col min="9" max="9" width="12.140625" bestFit="1" customWidth="1"/>
    <col min="10" max="10" width="15.140625" bestFit="1" customWidth="1"/>
  </cols>
  <sheetData>
    <row r="1" spans="1:12" x14ac:dyDescent="0.2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25">
      <c r="A2" t="s">
        <v>14</v>
      </c>
      <c r="B2" t="s">
        <v>16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15</v>
      </c>
    </row>
    <row r="3" spans="1:12" x14ac:dyDescent="0.25">
      <c r="A3" t="s">
        <v>1</v>
      </c>
      <c r="B3" t="s">
        <v>17</v>
      </c>
      <c r="C3" s="1">
        <v>5230</v>
      </c>
      <c r="D3" s="1">
        <v>3942</v>
      </c>
      <c r="E3" s="1">
        <v>10800</v>
      </c>
      <c r="F3" s="1">
        <v>12900</v>
      </c>
      <c r="G3" s="1">
        <v>10800</v>
      </c>
      <c r="H3" s="1">
        <f>SUM(C3:G3)</f>
        <v>43672</v>
      </c>
      <c r="I3" s="1">
        <f>IF(AND(J3="Alcançou Meta",H3&gt;40000),H3*7%,H3*5%)</f>
        <v>2183.6</v>
      </c>
      <c r="J3" t="str">
        <f>IF(AND(C3&gt;3000,D3&gt;5000),"Alcançou Meta","Ainda não Foi")</f>
        <v>Ainda não Foi</v>
      </c>
    </row>
    <row r="4" spans="1:12" x14ac:dyDescent="0.25">
      <c r="A4" t="s">
        <v>2</v>
      </c>
      <c r="B4" t="s">
        <v>17</v>
      </c>
      <c r="C4" s="1">
        <v>4589</v>
      </c>
      <c r="D4" s="1">
        <v>8700</v>
      </c>
      <c r="E4" s="1">
        <v>8500</v>
      </c>
      <c r="F4" s="1">
        <v>8500</v>
      </c>
      <c r="G4" s="1">
        <v>13500</v>
      </c>
      <c r="H4" s="1">
        <f t="shared" ref="H4:H8" si="0">SUM(C4:G4)</f>
        <v>43789</v>
      </c>
      <c r="I4" s="1">
        <f t="shared" ref="I4:I8" si="1">IF(AND(J4="Alcançou Meta",H4&gt;40000),H4*7%,H4*5%)</f>
        <v>3065.2300000000005</v>
      </c>
      <c r="J4" t="str">
        <f t="shared" ref="J4:J8" si="2">IF(AND(C4&gt;3000,D4&gt;5000),"Alcançou Meta","Ainda não Foi")</f>
        <v>Alcançou Meta</v>
      </c>
    </row>
    <row r="5" spans="1:12" x14ac:dyDescent="0.25">
      <c r="A5" t="s">
        <v>3</v>
      </c>
      <c r="B5" t="s">
        <v>18</v>
      </c>
      <c r="C5" s="1">
        <v>3950</v>
      </c>
      <c r="D5" s="1">
        <v>9500</v>
      </c>
      <c r="E5" s="1">
        <v>7400</v>
      </c>
      <c r="F5" s="1">
        <v>7800</v>
      </c>
      <c r="G5" s="1">
        <v>15400</v>
      </c>
      <c r="H5" s="1">
        <f t="shared" si="0"/>
        <v>44050</v>
      </c>
      <c r="I5" s="1">
        <f t="shared" si="1"/>
        <v>3083.5000000000005</v>
      </c>
      <c r="J5" t="str">
        <f t="shared" si="2"/>
        <v>Alcançou Meta</v>
      </c>
    </row>
    <row r="6" spans="1:12" x14ac:dyDescent="0.25">
      <c r="A6" t="s">
        <v>4</v>
      </c>
      <c r="B6" t="s">
        <v>18</v>
      </c>
      <c r="C6" s="1">
        <v>2350</v>
      </c>
      <c r="D6" s="1">
        <v>10500</v>
      </c>
      <c r="E6" s="1">
        <v>9500</v>
      </c>
      <c r="F6" s="1">
        <v>9500</v>
      </c>
      <c r="G6" s="1">
        <v>12800</v>
      </c>
      <c r="H6" s="1">
        <f t="shared" si="0"/>
        <v>44650</v>
      </c>
      <c r="I6" s="1">
        <f t="shared" si="1"/>
        <v>2232.5</v>
      </c>
      <c r="J6" t="str">
        <f t="shared" si="2"/>
        <v>Ainda não Foi</v>
      </c>
    </row>
    <row r="7" spans="1:12" x14ac:dyDescent="0.25">
      <c r="A7" t="s">
        <v>5</v>
      </c>
      <c r="B7" t="s">
        <v>17</v>
      </c>
      <c r="C7" s="1">
        <v>6900</v>
      </c>
      <c r="D7" s="1">
        <v>3200</v>
      </c>
      <c r="E7" s="1">
        <v>8564</v>
      </c>
      <c r="F7" s="1">
        <v>10000</v>
      </c>
      <c r="G7" s="1">
        <v>5600</v>
      </c>
      <c r="H7" s="1">
        <f t="shared" si="0"/>
        <v>34264</v>
      </c>
      <c r="I7" s="1">
        <f t="shared" si="1"/>
        <v>1713.2</v>
      </c>
      <c r="J7" t="str">
        <f t="shared" si="2"/>
        <v>Ainda não Foi</v>
      </c>
    </row>
    <row r="8" spans="1:12" x14ac:dyDescent="0.25">
      <c r="A8" t="s">
        <v>6</v>
      </c>
      <c r="B8" t="s">
        <v>17</v>
      </c>
      <c r="C8" s="1">
        <v>7500</v>
      </c>
      <c r="D8" s="1">
        <v>7600</v>
      </c>
      <c r="E8" s="1">
        <v>3587</v>
      </c>
      <c r="F8" s="1">
        <v>7410</v>
      </c>
      <c r="G8" s="1">
        <v>18300</v>
      </c>
      <c r="H8" s="1">
        <f t="shared" si="0"/>
        <v>44397</v>
      </c>
      <c r="I8" s="1">
        <f t="shared" si="1"/>
        <v>3107.7900000000004</v>
      </c>
      <c r="J8" t="str">
        <f t="shared" si="2"/>
        <v>Alcançou Meta</v>
      </c>
    </row>
    <row r="10" spans="1:12" x14ac:dyDescent="0.25">
      <c r="A10" s="3" t="s">
        <v>19</v>
      </c>
      <c r="B10" s="3"/>
      <c r="C10" s="3"/>
      <c r="D10" s="3"/>
      <c r="E10" s="2">
        <f>COUNTIF(B3:B8,"ELETRODOMÉSTICO")</f>
        <v>4</v>
      </c>
      <c r="F10">
        <f>COUNTIFS(B3:B8,"ELETRODOMÉSTICO")</f>
        <v>4</v>
      </c>
    </row>
    <row r="11" spans="1:12" x14ac:dyDescent="0.25">
      <c r="A11" s="3" t="s">
        <v>20</v>
      </c>
      <c r="B11" s="3"/>
      <c r="C11" s="3"/>
      <c r="D11" s="3"/>
      <c r="E11" s="1">
        <f>SUMIF(B3:B8,"ELETRODOMÉSTICO",C3:C8)</f>
        <v>24219</v>
      </c>
      <c r="F11" s="1">
        <f>SUMIFS(C3:C8,B3:B8,"ELETRODOMÉSTICO")</f>
        <v>24219</v>
      </c>
    </row>
    <row r="12" spans="1:12" x14ac:dyDescent="0.25">
      <c r="A12" s="3" t="s">
        <v>21</v>
      </c>
      <c r="B12" s="3"/>
      <c r="C12" s="3"/>
      <c r="D12" s="3"/>
      <c r="E12" s="1">
        <f>AVERAGEIF(B3:B8,"ELETRODOMÉSTICO",C3:C8)</f>
        <v>6054.75</v>
      </c>
      <c r="F12" s="1">
        <f>AVERAGEIFS(C3:C8,B3:B8,"ELETRODOMÉSTICO")</f>
        <v>6054.75</v>
      </c>
    </row>
    <row r="14" spans="1:12" x14ac:dyDescent="0.25">
      <c r="A14" s="3"/>
      <c r="B14" s="3"/>
      <c r="C14" s="3"/>
      <c r="D14" s="3"/>
    </row>
  </sheetData>
  <mergeCells count="5">
    <mergeCell ref="A14:D14"/>
    <mergeCell ref="A1:L1"/>
    <mergeCell ref="A10:D10"/>
    <mergeCell ref="A11:D11"/>
    <mergeCell ref="A12:D1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Senac Rio - SENAC ARRJ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 Avançado 2023.1</dc:creator>
  <cp:lastModifiedBy>FATIMA BRITO DA SILVA MELO</cp:lastModifiedBy>
  <dcterms:created xsi:type="dcterms:W3CDTF">2023-04-01T12:37:44Z</dcterms:created>
  <dcterms:modified xsi:type="dcterms:W3CDTF">2023-11-25T05:03:07Z</dcterms:modified>
</cp:coreProperties>
</file>