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obaidan\Documents\Fatimah\"/>
    </mc:Choice>
  </mc:AlternateContent>
  <xr:revisionPtr revIDLastSave="0" documentId="8_{D01F44C5-6D60-4C9D-9664-31771F031B02}" xr6:coauthVersionLast="47" xr6:coauthVersionMax="47" xr10:uidLastSave="{00000000-0000-0000-0000-000000000000}"/>
  <bookViews>
    <workbookView xWindow="-120" yWindow="-120" windowWidth="29040" windowHeight="15840" xr2:uid="{F3B39626-B44F-4A1A-9068-02166F6419C5}"/>
  </bookViews>
  <sheets>
    <sheet name="Attrition Dashboard " sheetId="2" r:id="rId1"/>
  </sheets>
  <definedNames>
    <definedName name="_xlnm.Print_Area" localSheetId="0">'Attrition Dashboard '!$A$1:$F$57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1" i="2" l="1"/>
  <c r="AH13" i="2"/>
  <c r="AH12" i="2"/>
  <c r="AH11" i="2"/>
  <c r="AH10" i="2"/>
  <c r="AI10" i="2"/>
  <c r="AB12" i="2"/>
  <c r="AB13" i="2"/>
  <c r="AC13" i="2"/>
  <c r="AC12" i="2"/>
  <c r="AC11" i="2"/>
  <c r="AB11" i="2"/>
  <c r="AC10" i="2"/>
  <c r="AD10" i="2" s="1"/>
  <c r="AE10" i="2" s="1"/>
  <c r="AF10" i="2" s="1"/>
  <c r="AD13" i="2" l="1"/>
  <c r="AE13" i="2" s="1"/>
  <c r="AF13" i="2" s="1"/>
  <c r="AD11" i="2"/>
  <c r="AE11" i="2" s="1"/>
  <c r="AF11" i="2" s="1"/>
  <c r="AD12" i="2"/>
  <c r="AE12" i="2" s="1"/>
  <c r="AF12" i="2" s="1"/>
  <c r="I26" i="2"/>
  <c r="L30" i="2"/>
  <c r="N29" i="2"/>
  <c r="T14" i="2"/>
  <c r="S14" i="2"/>
  <c r="O14" i="2"/>
  <c r="N14" i="2"/>
  <c r="I14" i="2"/>
  <c r="J14" i="2"/>
  <c r="Q29" i="2"/>
  <c r="N15" i="2" l="1"/>
  <c r="S15" i="2"/>
  <c r="I15" i="2"/>
</calcChain>
</file>

<file path=xl/sharedStrings.xml><?xml version="1.0" encoding="utf-8"?>
<sst xmlns="http://schemas.openxmlformats.org/spreadsheetml/2006/main" count="56" uniqueCount="49">
  <si>
    <t>TOD</t>
  </si>
  <si>
    <t>BDD</t>
  </si>
  <si>
    <t>SSD</t>
  </si>
  <si>
    <t>Finance</t>
  </si>
  <si>
    <t>Attrition by Job Role</t>
  </si>
  <si>
    <t>Year</t>
  </si>
  <si>
    <t>Resignation</t>
  </si>
  <si>
    <t>End of Contract</t>
  </si>
  <si>
    <t>Attrition Number</t>
  </si>
  <si>
    <t>Staff</t>
  </si>
  <si>
    <t>Supervisor</t>
  </si>
  <si>
    <t>Attrition Reasons</t>
  </si>
  <si>
    <t xml:space="preserve">Business Sustainability </t>
  </si>
  <si>
    <t>Salary &amp; Benefits Reduction</t>
  </si>
  <si>
    <t>Lack of Development</t>
  </si>
  <si>
    <t>Workload</t>
  </si>
  <si>
    <t xml:space="preserve">Direct </t>
  </si>
  <si>
    <t>SMP</t>
  </si>
  <si>
    <t>HR&amp;CO</t>
  </si>
  <si>
    <t>Attrition by Department</t>
  </si>
  <si>
    <t>Attrition Dimension</t>
  </si>
  <si>
    <t>Benchmark</t>
  </si>
  <si>
    <t>Attrition by Job Gender</t>
  </si>
  <si>
    <t>Male</t>
  </si>
  <si>
    <t>Female</t>
  </si>
  <si>
    <t>Attrition by Gender</t>
  </si>
  <si>
    <t>EO &amp; QA`</t>
  </si>
  <si>
    <t>&lt;25</t>
  </si>
  <si>
    <t>25-34</t>
  </si>
  <si>
    <t>35-44</t>
  </si>
  <si>
    <t>45-55</t>
  </si>
  <si>
    <t>&gt;55</t>
  </si>
  <si>
    <t xml:space="preserve">AGE </t>
  </si>
  <si>
    <t>Attrition by Age</t>
  </si>
  <si>
    <t>Education</t>
  </si>
  <si>
    <t>Bachelor</t>
  </si>
  <si>
    <t>PHD</t>
  </si>
  <si>
    <t>Master</t>
  </si>
  <si>
    <t>Diploma</t>
  </si>
  <si>
    <t>High School</t>
  </si>
  <si>
    <t>Attrition by Education</t>
  </si>
  <si>
    <t>Average</t>
  </si>
  <si>
    <t>Attrition rate</t>
  </si>
  <si>
    <t>Beg.</t>
  </si>
  <si>
    <t>End</t>
  </si>
  <si>
    <t>Total</t>
  </si>
  <si>
    <t>NITI</t>
  </si>
  <si>
    <t>Attrition by Function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</si>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</sst>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36"/>
      <color theme="1"/>
      <name val="Segoe UI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4" fillId="3" borderId="0" xfId="0" applyFont="1" applyFill="1" applyAlignment="1">
      <alignment vertical="center"/>
    </xf>
    <xf numFmtId="0" fontId="6" fillId="2" borderId="0" xfId="0" applyFont="1" applyFill="1"/>
    <xf numFmtId="0" fontId="4" fillId="3" borderId="0" xfId="0" applyFont="1" applyFill="1" applyAlignment="1">
      <alignment horizontal="center" vertical="center"/>
    </xf>
    <xf numFmtId="2" fontId="7" fillId="0" borderId="0" xfId="1" applyNumberFormat="1" applyFont="1" applyAlignment="1">
      <alignment horizontal="center"/>
    </xf>
    <xf numFmtId="9" fontId="7" fillId="0" borderId="0" xfId="1" applyFont="1" applyAlignment="1">
      <alignment horizontal="center"/>
    </xf>
    <xf numFmtId="2" fontId="4" fillId="3" borderId="0" xfId="0" applyNumberFormat="1" applyFont="1" applyFill="1" applyAlignment="1">
      <alignment vertical="center"/>
    </xf>
    <xf numFmtId="10" fontId="0" fillId="2" borderId="0" xfId="1" applyNumberFormat="1" applyFont="1" applyFill="1"/>
    <xf numFmtId="9" fontId="0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'Attrition Dashboard '!$K$9</c:f>
              <c:strCache>
                <c:ptCount val="1"/>
                <c:pt idx="0">
                  <c:v>Attrition rate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'Attrition Dashboard '!$H$10:$H$13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'Attrition Dashboard '!$K$10:$K$13</c:f>
              <c:numCache>
                <c:formatCode>0%</c:formatCode>
                <c:ptCount val="4"/>
                <c:pt idx="0">
                  <c:v>0.12738853503184713</c:v>
                </c:pt>
                <c:pt idx="1">
                  <c:v>0.18055555555555555</c:v>
                </c:pt>
                <c:pt idx="2">
                  <c:v>4.3795620437956206E-2</c:v>
                </c:pt>
                <c:pt idx="3">
                  <c:v>0.12738853503184713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29-464D-B7F9-39A7F317D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905336"/>
        <c:axId val="196905728"/>
        <c:extLst/>
      </c:barChart>
      <c:lineChart>
        <c:grouping val="standard"/>
        <c:varyColors val="0"/>
        <c:ser>
          <c:idx val="0"/>
          <c:order val="1"/>
          <c:tx>
            <c:strRef>
              <c:f>'Attrition Dashboard '!$L$9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'Attrition Dashboard '!$H$10:$H$13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'Attrition Dashboard '!$L$10:$L$13</c:f>
              <c:numCache>
                <c:formatCode>0%</c:formatCode>
                <c:ptCount val="4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029-464D-B7F9-39A7F317D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05336"/>
        <c:axId val="196905728"/>
      </c:lineChart>
      <c:catAx>
        <c:axId val="19690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196905728"/>
        <c:crosses val="autoZero"/>
        <c:auto val="1"/>
        <c:lblAlgn val="ctr"/>
        <c:lblOffset val="100"/>
        <c:noMultiLvlLbl val="0"/>
      </c:catAx>
      <c:valAx>
        <c:axId val="19690572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9690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'Attrition Dashboard '!$I$23</c:f>
              <c:strCache>
                <c:ptCount val="1"/>
              </c:strCache>
            </c:strRef>
          </c:tx>
          <c:spPr>
            <a:solidFill>
              <a:srgbClr val="C00000"/>
            </a:solidFill>
          </c:spPr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F4-435F-AA15-EC1EC49B092B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6C-4C51-9B04-FE3388DA21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'Attrition Dashboard '!$H$24:$H$25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'Attrition Dashboard '!$I$24:$I$25</c:f>
              <c:numCache>
                <c:formatCode>General</c:formatCode>
                <c:ptCount val="2"/>
                <c:pt idx="0">
                  <c:v>30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0D-4C6E-875C-586EEA9A539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'Attrition Dashboard '!$N$9</c:f>
              <c:strCache>
                <c:ptCount val="1"/>
                <c:pt idx="0">
                  <c:v>Resignation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'Attrition Dashboard '!$H$10:$H$13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'Attrition Dashboard '!$N$10:$N$13</c:f>
              <c:numCache>
                <c:formatCode>0.00</c:formatCode>
                <c:ptCount val="4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E8-4968-A96C-D4789CEAA10C}"/>
            </c:ext>
          </c:extLst>
        </c:ser>
        <c:ser>
          <c:idx val="4"/>
          <c:order val="1"/>
          <c:tx>
            <c:strRef>
              <c:f>'Attrition Dashboard '!$O$9</c:f>
              <c:strCache>
                <c:ptCount val="1"/>
                <c:pt idx="0">
                  <c:v>End of Contract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1597039731928319E-2"/>
                  <c:y val="-7.30735061934112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58-41C5-9464-D68DB347DB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'Attrition Dashboard '!$H$10:$H$13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'Attrition Dashboard '!$O$10:$O$13</c:f>
              <c:numCache>
                <c:formatCode>0.00</c:formatCode>
                <c:ptCount val="4"/>
                <c:pt idx="0">
                  <c:v>4</c:v>
                </c:pt>
                <c:pt idx="1">
                  <c:v>5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E8-4968-A96C-D4789CEAA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905336"/>
        <c:axId val="196905728"/>
        <c:extLst/>
      </c:barChart>
      <c:catAx>
        <c:axId val="19690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196905728"/>
        <c:crosses val="autoZero"/>
        <c:auto val="1"/>
        <c:lblAlgn val="ctr"/>
        <c:lblOffset val="100"/>
        <c:noMultiLvlLbl val="0"/>
      </c:catAx>
      <c:valAx>
        <c:axId val="19690572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9690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'Attrition Dashboard '!$S$9</c:f>
              <c:strCache>
                <c:ptCount val="1"/>
                <c:pt idx="0">
                  <c:v>Supervisor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3.1737873487505078E-2"/>
                  <c:y val="-3.89725366364859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B-417D-A257-CF344D312D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'Attrition Dashboard '!$R$10:$R$13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'Attrition Dashboard '!$S$10:$S$13</c:f>
              <c:numCache>
                <c:formatCode>0.00</c:formatCode>
                <c:ptCount val="4"/>
                <c:pt idx="0">
                  <c:v>2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8C-452E-8B8C-56DD24048403}"/>
            </c:ext>
          </c:extLst>
        </c:ser>
        <c:ser>
          <c:idx val="4"/>
          <c:order val="1"/>
          <c:tx>
            <c:strRef>
              <c:f>'Attrition Dashboard '!$T$9</c:f>
              <c:strCache>
                <c:ptCount val="1"/>
                <c:pt idx="0">
                  <c:v>Staff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1737873487505029E-2"/>
                  <c:y val="-5.84588049547289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FB-417D-A257-CF344D312D87}"/>
                </c:ext>
              </c:extLst>
            </c:dLbl>
            <c:dLbl>
              <c:idx val="2"/>
              <c:layout>
                <c:manualLayout>
                  <c:x val="1.3224113953127076E-2"/>
                  <c:y val="-6.33303720342896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FB-417D-A257-CF344D312D87}"/>
                </c:ext>
              </c:extLst>
            </c:dLbl>
            <c:dLbl>
              <c:idx val="3"/>
              <c:layout>
                <c:manualLayout>
                  <c:x val="5.0251633021882694E-2"/>
                  <c:y val="-9.743134159121490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1E-49FE-BA35-5F96FE1482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'Attrition Dashboard '!$R$10:$R$13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'Attrition Dashboard '!$T$10:$T$13</c:f>
              <c:numCache>
                <c:formatCode>0.00</c:formatCode>
                <c:ptCount val="4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8C-452E-8B8C-56DD24048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905336"/>
        <c:axId val="196905728"/>
        <c:extLst/>
      </c:barChart>
      <c:catAx>
        <c:axId val="19690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196905728"/>
        <c:crosses val="autoZero"/>
        <c:auto val="1"/>
        <c:lblAlgn val="ctr"/>
        <c:lblOffset val="100"/>
        <c:noMultiLvlLbl val="0"/>
      </c:catAx>
      <c:valAx>
        <c:axId val="196905728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9690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62-4362-8D79-B9C186ED21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62-4362-8D79-B9C186ED21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62-4362-8D79-B9C186ED21B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62-4362-8D79-B9C186ED21BE}"/>
              </c:ext>
            </c:extLst>
          </c:dPt>
          <c:dLbls>
            <c:delete val="1"/>
          </c:dLbls>
          <c:cat>
            <c:strRef>
              <c:f>'Attrition Dashboard '!$H$40:$H$43</c:f>
              <c:strCache>
                <c:ptCount val="4"/>
                <c:pt idx="0">
                  <c:v>Business Sustainability </c:v>
                </c:pt>
                <c:pt idx="1">
                  <c:v>Salary &amp; Benefits Reduction</c:v>
                </c:pt>
                <c:pt idx="2">
                  <c:v>Lack of Development</c:v>
                </c:pt>
                <c:pt idx="3">
                  <c:v>Workload</c:v>
                </c:pt>
              </c:strCache>
            </c:strRef>
          </c:cat>
          <c:val>
            <c:numRef>
              <c:f>'Attrition Dashboard '!$I$40:$I$43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C-4BA3-8008-35D3C28854A0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26-4080-A4D3-E844B693E8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126-4080-A4D3-E844B693E8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26-4080-A4D3-E844B693E8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126-4080-A4D3-E844B693E8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26-4080-A4D3-E844B693E8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AB0-44BC-BF9D-1027961AC3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'Attrition Dashboard '!$K$24:$K$29</c:f>
              <c:strCache>
                <c:ptCount val="6"/>
                <c:pt idx="0">
                  <c:v>EO &amp; QA`</c:v>
                </c:pt>
                <c:pt idx="1">
                  <c:v>TOD</c:v>
                </c:pt>
                <c:pt idx="2">
                  <c:v>HR&amp;CO</c:v>
                </c:pt>
                <c:pt idx="3">
                  <c:v>SSD</c:v>
                </c:pt>
                <c:pt idx="4">
                  <c:v>BDD</c:v>
                </c:pt>
                <c:pt idx="5">
                  <c:v>Finance</c:v>
                </c:pt>
              </c:strCache>
            </c:strRef>
          </c:cat>
          <c:val>
            <c:numRef>
              <c:f>'Attrition Dashboard '!$L$24:$L$29</c:f>
              <c:numCache>
                <c:formatCode>General</c:formatCode>
                <c:ptCount val="6"/>
                <c:pt idx="0">
                  <c:v>12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6-4080-A4D3-E844B693E8C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'Attrition Dashboard '!$N$23</c:f>
              <c:strCache>
                <c:ptCount val="1"/>
                <c:pt idx="0">
                  <c:v>AGE 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CF-4B71-A2AC-86543234D6E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CF-4B71-A2AC-86543234D6E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1CF-4B71-A2AC-86543234D6EA}"/>
              </c:ext>
            </c:extLst>
          </c:dPt>
          <c:dPt>
            <c:idx val="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CF-4B71-A2AC-86543234D6EA}"/>
              </c:ext>
            </c:extLst>
          </c:dPt>
          <c:dPt>
            <c:idx val="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1CF-4B71-A2AC-86543234D6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'Attrition Dashboard '!$M$24:$M$28</c:f>
              <c:strCache>
                <c:ptCount val="5"/>
                <c:pt idx="0">
                  <c:v>&lt;25</c:v>
                </c:pt>
                <c:pt idx="1">
                  <c:v>25-34</c:v>
                </c:pt>
                <c:pt idx="2">
                  <c:v>35-44</c:v>
                </c:pt>
                <c:pt idx="3">
                  <c:v>45-55</c:v>
                </c:pt>
                <c:pt idx="4">
                  <c:v>&gt;55</c:v>
                </c:pt>
              </c:strCache>
            </c:strRef>
          </c:cat>
          <c:val>
            <c:numRef>
              <c:f>'Attrition Dashboard '!$N$24:$N$28</c:f>
              <c:numCache>
                <c:formatCode>0.00</c:formatCode>
                <c:ptCount val="5"/>
                <c:pt idx="0">
                  <c:v>3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CF-4B71-A2AC-86543234D6E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09-4518-BD30-C8B9D8975AFB}"/>
              </c:ext>
            </c:extLst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912-46DA-B224-782B1773F80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12-46DA-B224-782B1773F805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912-46DA-B224-782B1773F805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12-46DA-B224-782B1773F8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'Attrition Dashboard '!$P$24:$P$28</c:f>
              <c:strCache>
                <c:ptCount val="5"/>
                <c:pt idx="0">
                  <c:v>PHD</c:v>
                </c:pt>
                <c:pt idx="1">
                  <c:v>Master</c:v>
                </c:pt>
                <c:pt idx="2">
                  <c:v>Bachelor</c:v>
                </c:pt>
                <c:pt idx="3">
                  <c:v>Diploma</c:v>
                </c:pt>
                <c:pt idx="4">
                  <c:v>High School</c:v>
                </c:pt>
              </c:strCache>
            </c:strRef>
          </c:cat>
          <c:val>
            <c:numRef>
              <c:f>'Attrition Dashboard '!$Q$24:$Q$28</c:f>
              <c:numCache>
                <c:formatCode>0.00</c:formatCode>
                <c:ptCount val="5"/>
                <c:pt idx="0">
                  <c:v>3</c:v>
                </c:pt>
                <c:pt idx="1">
                  <c:v>9</c:v>
                </c:pt>
                <c:pt idx="2">
                  <c:v>22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2-46DA-B224-782B1773F80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1278255</xdr:colOff>
      <xdr:row>0</xdr:row>
      <xdr:rowOff>47625</xdr:rowOff>
    </xdr:from>
    <xdr:ext cx="11913870" cy="1053738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6D71658-E71F-44CB-BF48-F801114C1389}"/>
            </a:ext>
          </a:extLst>
        </xdr:cNvPr>
        <xdr:cNvSpPr/>
      </xdr:nvSpPr>
      <xdr:spPr>
        <a:xfrm>
          <a:off x="1278255" y="47625"/>
          <a:ext cx="11913870" cy="1053738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3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Employees Attrition Reports Dashboard </a:t>
          </a:r>
          <a:r>
            <a:rPr lang="en-US" sz="36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 </a:t>
          </a:r>
          <a:endParaRPr lang="en-US" sz="3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Segoe UI" panose="020B0502040204020203" pitchFamily="34" charset="0"/>
            <a:ea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>
    <xdr:from>
      <xdr:col>0</xdr:col>
      <xdr:colOff>219890</xdr:colOff>
      <xdr:row>3</xdr:row>
      <xdr:rowOff>666568</xdr:rowOff>
    </xdr:from>
    <xdr:to>
      <xdr:col>5</xdr:col>
      <xdr:colOff>1575161</xdr:colOff>
      <xdr:row>3</xdr:row>
      <xdr:rowOff>666568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7A79CF-C0A7-465E-A5CF-4D055CF04223}"/>
            </a:ext>
          </a:extLst>
        </xdr:cNvPr>
        <xdr:cNvCxnSpPr/>
      </xdr:nvCxnSpPr>
      <xdr:spPr>
        <a:xfrm>
          <a:off x="219890" y="1238068"/>
          <a:ext cx="14173200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152399</xdr:colOff>
      <xdr:row>7</xdr:row>
      <xdr:rowOff>94674</xdr:rowOff>
    </xdr:from>
    <xdr:to>
      <xdr:col>1</xdr:col>
      <xdr:colOff>1442357</xdr:colOff>
      <xdr:row>21</xdr:row>
      <xdr:rowOff>34638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81D11E-F160-4D64-9B5A-9B6EC3091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170585</xdr:colOff>
      <xdr:row>24</xdr:row>
      <xdr:rowOff>64709</xdr:rowOff>
    </xdr:from>
    <xdr:to>
      <xdr:col>1</xdr:col>
      <xdr:colOff>1455966</xdr:colOff>
      <xdr:row>38</xdr:row>
      <xdr:rowOff>136080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60E6D36-DF57-4BED-9C4D-4076FF29D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1605645</xdr:colOff>
      <xdr:row>7</xdr:row>
      <xdr:rowOff>86591</xdr:rowOff>
    </xdr:from>
    <xdr:to>
      <xdr:col>3</xdr:col>
      <xdr:colOff>1864179</xdr:colOff>
      <xdr:row>21</xdr:row>
      <xdr:rowOff>26555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B75C18F-1C0E-4F5E-8125-CE9EE1D63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1932215</xdr:colOff>
      <xdr:row>7</xdr:row>
      <xdr:rowOff>100201</xdr:rowOff>
    </xdr:from>
    <xdr:to>
      <xdr:col>5</xdr:col>
      <xdr:colOff>2107620</xdr:colOff>
      <xdr:row>21</xdr:row>
      <xdr:rowOff>40165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721F4EB-CA25-4966-9BD6-1971556CA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1864178</xdr:colOff>
      <xdr:row>41</xdr:row>
      <xdr:rowOff>47624</xdr:rowOff>
    </xdr:from>
    <xdr:to>
      <xdr:col>5</xdr:col>
      <xdr:colOff>2122713</xdr:colOff>
      <xdr:row>55</xdr:row>
      <xdr:rowOff>122463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D493727-A9A7-4C71-B8F8-ED107B06F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149695</xdr:colOff>
      <xdr:row>41</xdr:row>
      <xdr:rowOff>17681</xdr:rowOff>
    </xdr:from>
    <xdr:to>
      <xdr:col>2</xdr:col>
      <xdr:colOff>1632856</xdr:colOff>
      <xdr:row>55</xdr:row>
      <xdr:rowOff>95242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F0270F6-AFE2-4F52-B4C1-8FDBFE276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1632858</xdr:colOff>
      <xdr:row>24</xdr:row>
      <xdr:rowOff>81644</xdr:rowOff>
    </xdr:from>
    <xdr:to>
      <xdr:col>3</xdr:col>
      <xdr:colOff>1877787</xdr:colOff>
      <xdr:row>38</xdr:row>
      <xdr:rowOff>153015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D62CFBD-3DC3-4966-9CA3-31F3017CB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2007051</xdr:colOff>
      <xdr:row>24</xdr:row>
      <xdr:rowOff>84364</xdr:rowOff>
    </xdr:from>
    <xdr:to>
      <xdr:col>5</xdr:col>
      <xdr:colOff>2095499</xdr:colOff>
      <xdr:row>38</xdr:row>
      <xdr:rowOff>160564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0FD882-B52C-491A-B983-78B237C33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A728-515B-4CF7-8E12-ED23216C8E39}">
  <sheetPr>
    <pageSetUpPr fitToPage="1"/>
  </sheetPr>
  <dimension ref="A1:AI63"/>
  <sheetViews>
    <sheetView tabSelected="1" zoomScale="70" zoomScaleNormal="70" zoomScaleSheetLayoutView="70" zoomScalePageLayoutView="55" workbookViewId="0">
      <selection activeCell="K29" sqref="K29"/>
    </sheetView>
  </sheetViews>
  <sheetFormatPr defaultColWidth="8.85546875" defaultRowHeight="15" x14ac:dyDescent="0.25"/>
  <cols>
    <col min="1" max="1" width="53.42578125" style="1" customWidth="1"/>
    <col min="2" max="6" width="34.7109375" style="1" customWidth="1"/>
    <col min="7" max="7" width="34.28515625" style="2" bestFit="1" customWidth="1"/>
    <col min="8" max="8" width="16.28515625" style="1" bestFit="1" customWidth="1"/>
    <col min="9" max="10" width="8.85546875" style="1"/>
    <col min="11" max="11" width="23" style="1" bestFit="1" customWidth="1"/>
    <col min="12" max="12" width="16.28515625" style="1" bestFit="1" customWidth="1"/>
    <col min="13" max="13" width="17" style="1" bestFit="1" customWidth="1"/>
    <col min="14" max="14" width="21.42578125" style="1" bestFit="1" customWidth="1"/>
    <col min="15" max="15" width="21.42578125" style="1" customWidth="1"/>
    <col min="16" max="16" width="14.7109375" style="1" customWidth="1"/>
    <col min="17" max="17" width="11.85546875" style="1" bestFit="1" customWidth="1"/>
    <col min="18" max="18" width="13.140625" style="1" bestFit="1" customWidth="1"/>
    <col min="19" max="30" width="8.85546875" style="1"/>
    <col min="31" max="31" width="8.85546875" style="1" customWidth="1"/>
    <col min="32" max="32" width="12.5703125" style="1" bestFit="1" customWidth="1"/>
    <col min="33" max="16384" width="8.85546875" style="1"/>
  </cols>
  <sheetData>
    <row r="1" spans="1:35" x14ac:dyDescent="0.25">
      <c r="L1" s="5"/>
      <c r="M1" s="5"/>
      <c r="N1" s="5"/>
      <c r="O1" s="5"/>
      <c r="P1" s="5"/>
      <c r="Q1" s="5"/>
      <c r="R1" s="5"/>
    </row>
    <row r="2" spans="1:35" x14ac:dyDescent="0.25">
      <c r="L2" s="5"/>
      <c r="M2" s="5"/>
      <c r="N2" s="5"/>
      <c r="O2" s="5"/>
      <c r="P2" s="5"/>
      <c r="Q2" s="5"/>
      <c r="R2" s="5"/>
    </row>
    <row r="3" spans="1:35" x14ac:dyDescent="0.25">
      <c r="L3" s="5"/>
      <c r="M3" s="5"/>
      <c r="N3" s="5"/>
      <c r="O3" s="5"/>
      <c r="P3" s="5"/>
      <c r="Q3" s="5"/>
      <c r="R3" s="5"/>
    </row>
    <row r="4" spans="1:35" ht="52.5" x14ac:dyDescent="0.9">
      <c r="A4" s="15"/>
      <c r="B4" s="15"/>
      <c r="C4" s="15"/>
      <c r="D4" s="15"/>
      <c r="E4" s="15"/>
      <c r="F4" s="15"/>
      <c r="L4" s="5"/>
      <c r="M4" s="5"/>
      <c r="N4" s="5"/>
      <c r="O4" s="5"/>
      <c r="P4" s="5"/>
      <c r="Q4" s="5"/>
      <c r="R4" s="5"/>
    </row>
    <row r="5" spans="1:35" ht="31.5" x14ac:dyDescent="0.5">
      <c r="A5" s="16"/>
      <c r="B5" s="16"/>
      <c r="C5" s="16"/>
      <c r="D5" s="16"/>
      <c r="E5" s="16"/>
      <c r="F5" s="16"/>
      <c r="L5" s="5"/>
      <c r="M5" s="5"/>
      <c r="N5" s="5"/>
      <c r="O5" s="5"/>
      <c r="P5" s="5"/>
      <c r="Q5" s="5"/>
      <c r="R5" s="5"/>
    </row>
    <row r="6" spans="1:35" x14ac:dyDescent="0.25">
      <c r="H6" s="5"/>
      <c r="I6" s="5"/>
      <c r="J6" s="5"/>
      <c r="K6" s="5"/>
      <c r="L6" s="5"/>
      <c r="M6" s="5"/>
    </row>
    <row r="7" spans="1:35" ht="21" x14ac:dyDescent="0.35">
      <c r="A7" s="6" t="s">
        <v>20</v>
      </c>
      <c r="E7" s="14"/>
      <c r="F7" s="14"/>
      <c r="G7" s="6"/>
      <c r="H7" s="5" t="s">
        <v>8</v>
      </c>
      <c r="I7" s="5"/>
      <c r="J7" s="5"/>
      <c r="K7" s="5"/>
      <c r="L7" s="5"/>
      <c r="M7" s="5"/>
    </row>
    <row r="8" spans="1:35" x14ac:dyDescent="0.25">
      <c r="H8" s="5"/>
      <c r="I8" s="5"/>
      <c r="J8" s="5"/>
      <c r="K8" s="5"/>
      <c r="L8" s="5"/>
      <c r="M8" s="5"/>
    </row>
    <row r="9" spans="1:35" x14ac:dyDescent="0.25">
      <c r="H9" s="7" t="s">
        <v>5</v>
      </c>
      <c r="I9" s="7" t="s">
        <v>16</v>
      </c>
      <c r="J9" s="7" t="s">
        <v>17</v>
      </c>
      <c r="K9" s="7" t="s">
        <v>42</v>
      </c>
      <c r="L9" s="7" t="s">
        <v>21</v>
      </c>
      <c r="M9" s="7" t="s">
        <v>5</v>
      </c>
      <c r="N9" s="7" t="s">
        <v>6</v>
      </c>
      <c r="O9" s="7" t="s">
        <v>7</v>
      </c>
      <c r="P9" s="7" t="s">
        <v>21</v>
      </c>
      <c r="R9" s="7" t="s">
        <v>5</v>
      </c>
      <c r="S9" s="7" t="s">
        <v>10</v>
      </c>
      <c r="T9" s="7" t="s">
        <v>9</v>
      </c>
      <c r="U9" s="7" t="s">
        <v>21</v>
      </c>
      <c r="AB9" s="1" t="s">
        <v>43</v>
      </c>
      <c r="AC9" s="1" t="s">
        <v>44</v>
      </c>
      <c r="AD9" s="1" t="s">
        <v>45</v>
      </c>
      <c r="AE9" s="1" t="s">
        <v>41</v>
      </c>
      <c r="AF9" s="1" t="s">
        <v>42</v>
      </c>
      <c r="AH9" s="1" t="s">
        <v>46</v>
      </c>
      <c r="AI9" s="1" t="s">
        <v>17</v>
      </c>
    </row>
    <row r="10" spans="1:35" x14ac:dyDescent="0.25">
      <c r="H10" s="7">
        <v>2019</v>
      </c>
      <c r="I10" s="8">
        <v>9</v>
      </c>
      <c r="J10" s="8">
        <v>1</v>
      </c>
      <c r="K10" s="12">
        <v>0.12738853503184713</v>
      </c>
      <c r="L10" s="9">
        <v>0.13</v>
      </c>
      <c r="M10" s="7">
        <v>2019</v>
      </c>
      <c r="N10" s="8">
        <v>6</v>
      </c>
      <c r="O10" s="8">
        <v>4</v>
      </c>
      <c r="P10" s="9">
        <v>0.13</v>
      </c>
      <c r="R10" s="7">
        <v>2019</v>
      </c>
      <c r="S10" s="8">
        <v>2</v>
      </c>
      <c r="T10" s="8">
        <v>8</v>
      </c>
      <c r="U10" s="9">
        <v>0.13</v>
      </c>
      <c r="AA10" s="1">
        <v>2019</v>
      </c>
      <c r="AB10" s="1">
        <v>78</v>
      </c>
      <c r="AC10" s="1">
        <f>72+7</f>
        <v>79</v>
      </c>
      <c r="AD10" s="1">
        <f>AC10+AB10</f>
        <v>157</v>
      </c>
      <c r="AE10" s="1">
        <f>AD10/2</f>
        <v>78.5</v>
      </c>
      <c r="AF10" s="11">
        <f>(I10+J10)/AE10</f>
        <v>0.12738853503184713</v>
      </c>
      <c r="AH10" s="1">
        <f>9/((78+72)/2)</f>
        <v>0.12</v>
      </c>
      <c r="AI10" s="1">
        <f>1/7</f>
        <v>0.14285714285714285</v>
      </c>
    </row>
    <row r="11" spans="1:35" x14ac:dyDescent="0.25">
      <c r="H11" s="7">
        <v>2020</v>
      </c>
      <c r="I11" s="8">
        <v>11</v>
      </c>
      <c r="J11" s="8">
        <v>2</v>
      </c>
      <c r="K11" s="12">
        <v>0.18055555555555555</v>
      </c>
      <c r="L11" s="9">
        <v>0.13</v>
      </c>
      <c r="M11" s="7">
        <v>2020</v>
      </c>
      <c r="N11" s="8">
        <v>8</v>
      </c>
      <c r="O11" s="8">
        <v>5</v>
      </c>
      <c r="P11" s="9">
        <v>0.13</v>
      </c>
      <c r="R11" s="7">
        <v>2020</v>
      </c>
      <c r="S11" s="8">
        <v>9</v>
      </c>
      <c r="T11" s="8">
        <v>4</v>
      </c>
      <c r="U11" s="9">
        <v>0.13</v>
      </c>
      <c r="AA11" s="1">
        <v>2020</v>
      </c>
      <c r="AB11" s="1">
        <f>71+4</f>
        <v>75</v>
      </c>
      <c r="AC11" s="1">
        <f>61+8</f>
        <v>69</v>
      </c>
      <c r="AD11" s="1">
        <f>AC11+AB11</f>
        <v>144</v>
      </c>
      <c r="AE11" s="1">
        <f>AD11/2</f>
        <v>72</v>
      </c>
      <c r="AF11" s="11">
        <f>(I11+J11)/AE11</f>
        <v>0.18055555555555555</v>
      </c>
      <c r="AH11" s="1">
        <f>11/((71+61)/2)</f>
        <v>0.16666666666666666</v>
      </c>
      <c r="AI11" s="1">
        <f>2/6</f>
        <v>0.33333333333333331</v>
      </c>
    </row>
    <row r="12" spans="1:35" x14ac:dyDescent="0.25">
      <c r="H12" s="7">
        <v>2021</v>
      </c>
      <c r="I12" s="8">
        <v>1</v>
      </c>
      <c r="J12" s="8">
        <v>2</v>
      </c>
      <c r="K12" s="12">
        <v>4.3795620437956206E-2</v>
      </c>
      <c r="L12" s="9">
        <v>0.13</v>
      </c>
      <c r="M12" s="7">
        <v>2021</v>
      </c>
      <c r="N12" s="8">
        <v>3</v>
      </c>
      <c r="O12" s="8">
        <v>0</v>
      </c>
      <c r="P12" s="9">
        <v>0.13</v>
      </c>
      <c r="R12" s="7">
        <v>2021</v>
      </c>
      <c r="S12" s="8">
        <v>1</v>
      </c>
      <c r="T12" s="8">
        <v>2</v>
      </c>
      <c r="U12" s="9">
        <v>0.13</v>
      </c>
      <c r="AA12" s="1">
        <v>2021</v>
      </c>
      <c r="AB12" s="1">
        <f>60+8</f>
        <v>68</v>
      </c>
      <c r="AC12" s="1">
        <f>60+9</f>
        <v>69</v>
      </c>
      <c r="AD12" s="1">
        <f t="shared" ref="AD12:AD13" si="0">AC12+AB12</f>
        <v>137</v>
      </c>
      <c r="AE12" s="1">
        <f t="shared" ref="AE12:AE13" si="1">AD12/2</f>
        <v>68.5</v>
      </c>
      <c r="AF12" s="11">
        <f t="shared" ref="AF12:AF13" si="2">(I12+J12)/AE12</f>
        <v>4.3795620437956206E-2</v>
      </c>
      <c r="AH12" s="1">
        <f>1/((60+60)/2)</f>
        <v>1.6666666666666666E-2</v>
      </c>
    </row>
    <row r="13" spans="1:35" x14ac:dyDescent="0.25">
      <c r="H13" s="7">
        <v>2022</v>
      </c>
      <c r="I13" s="8">
        <v>6</v>
      </c>
      <c r="J13" s="8">
        <v>4</v>
      </c>
      <c r="K13" s="12">
        <v>0.12738853503184713</v>
      </c>
      <c r="L13" s="9">
        <v>0.13</v>
      </c>
      <c r="M13" s="7">
        <v>2022</v>
      </c>
      <c r="N13" s="8">
        <v>6</v>
      </c>
      <c r="O13" s="8">
        <v>4</v>
      </c>
      <c r="P13" s="9">
        <v>0.13</v>
      </c>
      <c r="Q13" s="5"/>
      <c r="R13" s="7">
        <v>2022</v>
      </c>
      <c r="S13" s="8">
        <v>5</v>
      </c>
      <c r="T13" s="8">
        <v>5</v>
      </c>
      <c r="U13" s="9">
        <v>0.13</v>
      </c>
      <c r="AA13" s="1">
        <v>2022</v>
      </c>
      <c r="AB13" s="1">
        <f>60+18</f>
        <v>78</v>
      </c>
      <c r="AC13" s="1">
        <f>58+21</f>
        <v>79</v>
      </c>
      <c r="AD13" s="1">
        <f t="shared" si="0"/>
        <v>157</v>
      </c>
      <c r="AE13" s="1">
        <f t="shared" si="1"/>
        <v>78.5</v>
      </c>
      <c r="AF13" s="11">
        <f t="shared" si="2"/>
        <v>0.12738853503184713</v>
      </c>
      <c r="AH13" s="1">
        <f>6/((60+58)/2)</f>
        <v>0.10169491525423729</v>
      </c>
    </row>
    <row r="14" spans="1:35" x14ac:dyDescent="0.25">
      <c r="I14" s="10">
        <f t="shared" ref="I14:J14" si="3">SUM(I10:I13)</f>
        <v>27</v>
      </c>
      <c r="J14" s="10">
        <f t="shared" si="3"/>
        <v>9</v>
      </c>
      <c r="M14" s="5"/>
      <c r="N14" s="10">
        <f t="shared" ref="N14" si="4">SUM(N10:N13)</f>
        <v>23</v>
      </c>
      <c r="O14" s="10">
        <f t="shared" ref="O14" si="5">SUM(O10:O13)</f>
        <v>13</v>
      </c>
      <c r="P14" s="5"/>
      <c r="Q14" s="5"/>
      <c r="R14" s="5"/>
      <c r="S14" s="10">
        <f t="shared" ref="S14" si="6">SUM(S10:S13)</f>
        <v>17</v>
      </c>
      <c r="T14" s="10">
        <f t="shared" ref="T14" si="7">SUM(T10:T13)</f>
        <v>19</v>
      </c>
    </row>
    <row r="15" spans="1:35" x14ac:dyDescent="0.25">
      <c r="I15" s="10">
        <f>I14+J14</f>
        <v>36</v>
      </c>
      <c r="J15" s="10"/>
      <c r="M15" s="5"/>
      <c r="N15" s="10">
        <f>N14+O14</f>
        <v>36</v>
      </c>
      <c r="O15" s="10"/>
      <c r="P15" s="5"/>
      <c r="Q15" s="5"/>
      <c r="R15" s="5"/>
      <c r="S15" s="10">
        <f>S14+T14</f>
        <v>36</v>
      </c>
      <c r="T15" s="10"/>
    </row>
    <row r="16" spans="1:35" x14ac:dyDescent="0.25">
      <c r="G16" s="1"/>
      <c r="H16" s="2"/>
      <c r="I16" s="3"/>
      <c r="J16" s="3"/>
      <c r="M16" s="5"/>
      <c r="N16" s="5"/>
      <c r="O16" s="5"/>
      <c r="P16" s="5"/>
      <c r="Q16" s="5"/>
      <c r="R16" s="5"/>
      <c r="S16" s="5"/>
    </row>
    <row r="17" spans="1:18" x14ac:dyDescent="0.25">
      <c r="G17" s="1"/>
      <c r="H17" s="2"/>
      <c r="I17" s="2"/>
      <c r="J17" s="2"/>
      <c r="L17" s="5"/>
      <c r="M17" s="5"/>
      <c r="N17" s="5"/>
      <c r="O17" s="5"/>
      <c r="P17" s="5"/>
      <c r="Q17" s="5"/>
      <c r="R17" s="5"/>
    </row>
    <row r="18" spans="1:18" x14ac:dyDescent="0.25">
      <c r="G18" s="1"/>
      <c r="I18" s="4"/>
      <c r="J18" s="4"/>
      <c r="L18" s="5"/>
      <c r="M18" s="5"/>
      <c r="N18" s="5"/>
      <c r="O18" s="5"/>
      <c r="P18" s="5"/>
      <c r="Q18" s="5"/>
      <c r="R18" s="5"/>
    </row>
    <row r="19" spans="1:18" x14ac:dyDescent="0.25">
      <c r="G19" s="1"/>
      <c r="L19" s="5"/>
      <c r="M19" s="5"/>
      <c r="N19" s="5"/>
      <c r="O19" s="5"/>
      <c r="P19" s="5"/>
      <c r="Q19" s="5"/>
      <c r="R19" s="5"/>
    </row>
    <row r="20" spans="1:18" x14ac:dyDescent="0.25">
      <c r="G20" s="1"/>
      <c r="L20" s="5"/>
      <c r="M20" s="5"/>
      <c r="N20" s="5"/>
      <c r="O20" s="5"/>
      <c r="P20" s="5"/>
      <c r="Q20" s="5"/>
      <c r="R20" s="5"/>
    </row>
    <row r="21" spans="1:18" x14ac:dyDescent="0.25">
      <c r="L21" s="5"/>
      <c r="M21" s="5"/>
      <c r="N21" s="5"/>
      <c r="O21" s="5"/>
      <c r="P21" s="5"/>
      <c r="Q21" s="5"/>
      <c r="R21" s="5"/>
    </row>
    <row r="22" spans="1:18" x14ac:dyDescent="0.25">
      <c r="L22" s="5"/>
      <c r="M22" s="5"/>
      <c r="N22" s="5"/>
      <c r="O22" s="5"/>
      <c r="P22" s="5"/>
      <c r="Q22" s="5"/>
      <c r="R22" s="5"/>
    </row>
    <row r="23" spans="1:18" ht="21" x14ac:dyDescent="0.35">
      <c r="A23" s="6"/>
      <c r="H23" s="13" t="s">
        <v>22</v>
      </c>
      <c r="I23" s="13"/>
      <c r="K23" s="13" t="s">
        <v>19</v>
      </c>
      <c r="L23" s="13"/>
      <c r="M23" s="7" t="s">
        <v>5</v>
      </c>
      <c r="N23" s="7" t="s">
        <v>32</v>
      </c>
      <c r="O23" s="7"/>
      <c r="P23" s="7" t="s">
        <v>34</v>
      </c>
      <c r="Q23" s="7"/>
      <c r="R23" s="5"/>
    </row>
    <row r="24" spans="1:18" ht="21" x14ac:dyDescent="0.35">
      <c r="A24" s="6" t="s">
        <v>25</v>
      </c>
      <c r="C24" s="6" t="s">
        <v>33</v>
      </c>
      <c r="E24" s="6" t="s">
        <v>40</v>
      </c>
      <c r="H24" s="2" t="s">
        <v>23</v>
      </c>
      <c r="I24" s="2">
        <v>30</v>
      </c>
      <c r="K24" s="1" t="s">
        <v>26</v>
      </c>
      <c r="L24" s="2">
        <v>12</v>
      </c>
      <c r="M24" s="7" t="s">
        <v>27</v>
      </c>
      <c r="N24" s="8">
        <v>3</v>
      </c>
      <c r="O24" s="8"/>
      <c r="P24" s="7" t="s">
        <v>36</v>
      </c>
      <c r="Q24" s="8">
        <v>3</v>
      </c>
      <c r="R24" s="5"/>
    </row>
    <row r="25" spans="1:18" x14ac:dyDescent="0.25">
      <c r="H25" s="4" t="s">
        <v>24</v>
      </c>
      <c r="I25" s="2">
        <v>6</v>
      </c>
      <c r="K25" s="1" t="s">
        <v>0</v>
      </c>
      <c r="L25" s="2">
        <v>4</v>
      </c>
      <c r="M25" s="7" t="s">
        <v>28</v>
      </c>
      <c r="N25" s="8">
        <v>8</v>
      </c>
      <c r="O25" s="8"/>
      <c r="P25" s="7" t="s">
        <v>37</v>
      </c>
      <c r="Q25" s="8">
        <v>9</v>
      </c>
      <c r="R25" s="5"/>
    </row>
    <row r="26" spans="1:18" x14ac:dyDescent="0.25">
      <c r="H26" s="2"/>
      <c r="I26" s="10">
        <f>SUM(I24:I25)</f>
        <v>36</v>
      </c>
      <c r="K26" s="1" t="s">
        <v>18</v>
      </c>
      <c r="L26" s="2">
        <v>7</v>
      </c>
      <c r="M26" s="7" t="s">
        <v>29</v>
      </c>
      <c r="N26" s="8">
        <v>10</v>
      </c>
      <c r="O26" s="8"/>
      <c r="P26" s="7" t="s">
        <v>35</v>
      </c>
      <c r="Q26" s="8">
        <v>22</v>
      </c>
      <c r="R26" s="5"/>
    </row>
    <row r="27" spans="1:18" x14ac:dyDescent="0.25">
      <c r="H27" s="2"/>
      <c r="I27" s="2"/>
      <c r="K27" s="1" t="s">
        <v>2</v>
      </c>
      <c r="L27" s="2">
        <v>7</v>
      </c>
      <c r="M27" s="7" t="s">
        <v>30</v>
      </c>
      <c r="N27" s="8">
        <v>9</v>
      </c>
      <c r="O27" s="8"/>
      <c r="P27" s="7" t="s">
        <v>38</v>
      </c>
      <c r="Q27" s="8">
        <v>1</v>
      </c>
      <c r="R27" s="5"/>
    </row>
    <row r="28" spans="1:18" x14ac:dyDescent="0.25">
      <c r="H28" s="2"/>
      <c r="I28" s="2"/>
      <c r="K28" s="1" t="s">
        <v>1</v>
      </c>
      <c r="L28" s="2">
        <v>4</v>
      </c>
      <c r="M28" s="7" t="s">
        <v>31</v>
      </c>
      <c r="N28" s="8">
        <v>6</v>
      </c>
      <c r="O28" s="5"/>
      <c r="P28" s="7" t="s">
        <v>39</v>
      </c>
      <c r="Q28" s="8">
        <v>1</v>
      </c>
      <c r="R28" s="5"/>
    </row>
    <row r="29" spans="1:18" x14ac:dyDescent="0.25">
      <c r="H29" s="2"/>
      <c r="I29" s="2"/>
      <c r="K29" s="1" t="s">
        <v>3</v>
      </c>
      <c r="L29" s="2">
        <v>2</v>
      </c>
      <c r="M29" s="5"/>
      <c r="N29" s="10">
        <f>SUM(N24:N28)</f>
        <v>36</v>
      </c>
      <c r="O29" s="5"/>
      <c r="P29" s="5"/>
      <c r="Q29" s="10">
        <f>SUM(Q24:Q28)</f>
        <v>36</v>
      </c>
      <c r="R29" s="5"/>
    </row>
    <row r="30" spans="1:18" x14ac:dyDescent="0.25">
      <c r="H30" s="2"/>
      <c r="I30" s="2"/>
      <c r="K30" s="2"/>
      <c r="L30" s="10">
        <f>SUM(L24:L29)</f>
        <v>36</v>
      </c>
      <c r="M30" s="5"/>
      <c r="N30" s="5"/>
      <c r="O30" s="5"/>
      <c r="P30" s="5"/>
      <c r="Q30" s="5"/>
      <c r="R30" s="5"/>
    </row>
    <row r="31" spans="1:18" x14ac:dyDescent="0.25">
      <c r="H31" s="2"/>
      <c r="I31" s="2"/>
      <c r="K31" s="2"/>
      <c r="L31" s="2"/>
      <c r="M31" s="5"/>
      <c r="N31" s="5"/>
      <c r="O31" s="5"/>
      <c r="P31" s="5"/>
      <c r="Q31" s="5"/>
      <c r="R31" s="5"/>
    </row>
    <row r="32" spans="1:18" x14ac:dyDescent="0.25">
      <c r="H32" s="2"/>
      <c r="I32" s="2"/>
      <c r="K32" s="2"/>
      <c r="L32" s="2"/>
      <c r="M32" s="5"/>
      <c r="N32" s="5"/>
      <c r="O32" s="5"/>
      <c r="P32" s="5"/>
      <c r="Q32" s="5"/>
      <c r="R32" s="5"/>
    </row>
    <row r="33" spans="1:18" x14ac:dyDescent="0.25">
      <c r="H33" s="2"/>
      <c r="I33" s="2"/>
      <c r="K33" s="2"/>
      <c r="L33" s="2"/>
      <c r="M33" s="5"/>
      <c r="N33" s="5"/>
      <c r="O33" s="5"/>
      <c r="P33" s="5"/>
      <c r="Q33" s="5"/>
      <c r="R33" s="5"/>
    </row>
    <row r="34" spans="1:18" x14ac:dyDescent="0.25">
      <c r="L34" s="5"/>
      <c r="M34" s="5"/>
      <c r="N34" s="5"/>
      <c r="O34" s="5"/>
      <c r="P34" s="5"/>
      <c r="Q34" s="5"/>
      <c r="R34" s="5"/>
    </row>
    <row r="35" spans="1:18" x14ac:dyDescent="0.25">
      <c r="L35" s="5"/>
      <c r="M35" s="5"/>
      <c r="N35" s="5"/>
      <c r="O35" s="5"/>
      <c r="P35" s="5"/>
      <c r="Q35" s="5"/>
      <c r="R35" s="5"/>
    </row>
    <row r="36" spans="1:18" ht="15" customHeight="1" x14ac:dyDescent="0.25">
      <c r="L36" s="5"/>
      <c r="M36" s="5"/>
      <c r="N36" s="5"/>
      <c r="O36" s="5"/>
      <c r="P36" s="5"/>
      <c r="Q36" s="5"/>
      <c r="R36" s="5"/>
    </row>
    <row r="37" spans="1:18" x14ac:dyDescent="0.25">
      <c r="L37" s="5"/>
      <c r="M37" s="5"/>
      <c r="N37" s="5"/>
      <c r="O37" s="5"/>
      <c r="P37" s="5"/>
      <c r="Q37" s="5"/>
      <c r="R37" s="5"/>
    </row>
    <row r="38" spans="1:18" x14ac:dyDescent="0.25">
      <c r="L38" s="5"/>
      <c r="M38" s="5"/>
      <c r="N38" s="5"/>
      <c r="O38" s="5"/>
      <c r="P38" s="5"/>
      <c r="Q38" s="5"/>
      <c r="R38" s="5"/>
    </row>
    <row r="39" spans="1:18" x14ac:dyDescent="0.25">
      <c r="H39" s="13" t="s">
        <v>4</v>
      </c>
      <c r="I39" s="13"/>
      <c r="L39" s="5"/>
      <c r="M39" s="5"/>
      <c r="N39" s="5"/>
      <c r="O39" s="5"/>
      <c r="P39" s="5"/>
      <c r="Q39" s="5"/>
      <c r="R39" s="5"/>
    </row>
    <row r="40" spans="1:18" x14ac:dyDescent="0.25">
      <c r="H40" s="2" t="s">
        <v>12</v>
      </c>
      <c r="I40" s="2">
        <v>1</v>
      </c>
      <c r="L40" s="5"/>
      <c r="M40" s="5"/>
      <c r="N40" s="5"/>
      <c r="O40" s="5"/>
      <c r="P40" s="5"/>
      <c r="Q40" s="5"/>
      <c r="R40" s="5"/>
    </row>
    <row r="41" spans="1:18" ht="21" x14ac:dyDescent="0.35">
      <c r="A41" s="14" t="s">
        <v>47</v>
      </c>
      <c r="B41" s="14"/>
      <c r="D41" s="6" t="s">
        <v>11</v>
      </c>
      <c r="H41" s="4" t="s">
        <v>13</v>
      </c>
      <c r="I41" s="2">
        <v>1</v>
      </c>
      <c r="L41" s="5"/>
      <c r="M41" s="5"/>
      <c r="N41" s="5"/>
      <c r="O41" s="5"/>
      <c r="P41" s="5"/>
      <c r="Q41" s="5"/>
      <c r="R41" s="5"/>
    </row>
    <row r="42" spans="1:18" x14ac:dyDescent="0.25">
      <c r="H42" s="2" t="s">
        <v>14</v>
      </c>
      <c r="I42" s="2">
        <v>1</v>
      </c>
      <c r="L42" s="5"/>
      <c r="M42" s="5"/>
      <c r="N42" s="5"/>
      <c r="O42" s="5"/>
      <c r="P42" s="5"/>
      <c r="Q42" s="5"/>
      <c r="R42" s="5"/>
    </row>
    <row r="43" spans="1:18" x14ac:dyDescent="0.25">
      <c r="H43" s="2" t="s">
        <v>15</v>
      </c>
      <c r="I43" s="2">
        <v>1</v>
      </c>
      <c r="L43" s="5"/>
      <c r="M43" s="5"/>
      <c r="N43" s="5"/>
      <c r="O43" s="5"/>
      <c r="P43" s="5"/>
      <c r="Q43" s="5"/>
      <c r="R43" s="5"/>
    </row>
    <row r="44" spans="1:18" x14ac:dyDescent="0.25">
      <c r="G44" s="1"/>
      <c r="H44" s="2"/>
      <c r="I44" s="2"/>
      <c r="L44" s="5"/>
      <c r="M44" s="5"/>
      <c r="N44" s="5"/>
      <c r="O44" s="5"/>
      <c r="P44" s="5"/>
      <c r="Q44" s="5"/>
      <c r="R44" s="5"/>
    </row>
    <row r="45" spans="1:18" x14ac:dyDescent="0.25">
      <c r="G45" s="1"/>
      <c r="H45" s="2"/>
      <c r="I45" s="2"/>
      <c r="L45" s="5"/>
      <c r="M45" s="5"/>
      <c r="N45" s="5"/>
      <c r="O45" s="5"/>
      <c r="P45" s="5"/>
      <c r="Q45" s="5"/>
      <c r="R45" s="5"/>
    </row>
    <row r="46" spans="1:18" x14ac:dyDescent="0.25">
      <c r="G46" s="1"/>
      <c r="H46" s="2"/>
      <c r="I46" s="2"/>
      <c r="L46" s="5"/>
      <c r="M46" s="5"/>
      <c r="N46" s="5"/>
      <c r="O46" s="5"/>
      <c r="P46" s="5"/>
      <c r="Q46" s="5"/>
      <c r="R46" s="5"/>
    </row>
    <row r="47" spans="1:18" x14ac:dyDescent="0.25">
      <c r="G47" s="1"/>
      <c r="H47" s="2"/>
      <c r="I47" s="2"/>
      <c r="L47" s="5"/>
      <c r="M47" s="5"/>
      <c r="N47" s="5"/>
      <c r="O47" s="5"/>
      <c r="P47" s="5"/>
      <c r="Q47" s="5"/>
      <c r="R47" s="5"/>
    </row>
    <row r="48" spans="1:18" x14ac:dyDescent="0.25">
      <c r="G48" s="1"/>
      <c r="H48" s="2"/>
      <c r="I48" s="2"/>
      <c r="L48" s="5"/>
      <c r="M48" s="5"/>
      <c r="N48" s="5"/>
      <c r="O48" s="5"/>
      <c r="P48" s="5"/>
      <c r="Q48" s="5"/>
      <c r="R48" s="5"/>
    </row>
    <row r="49" spans="7:18" x14ac:dyDescent="0.25">
      <c r="G49" s="1"/>
      <c r="H49" s="2"/>
      <c r="I49" s="2"/>
      <c r="L49" s="5"/>
      <c r="M49" s="5"/>
      <c r="N49" s="5"/>
      <c r="O49" s="5"/>
      <c r="P49" s="5"/>
      <c r="Q49" s="5"/>
      <c r="R49" s="5"/>
    </row>
    <row r="50" spans="7:18" x14ac:dyDescent="0.25">
      <c r="G50" s="1"/>
      <c r="L50" s="5"/>
      <c r="M50" s="5"/>
      <c r="N50" s="5"/>
      <c r="O50" s="5"/>
      <c r="P50" s="5"/>
      <c r="Q50" s="5"/>
      <c r="R50" s="5"/>
    </row>
    <row r="51" spans="7:18" x14ac:dyDescent="0.25">
      <c r="G51" s="1"/>
      <c r="L51" s="5"/>
      <c r="M51" s="5"/>
      <c r="N51" s="5"/>
      <c r="O51" s="5"/>
      <c r="P51" s="5"/>
      <c r="Q51" s="5"/>
      <c r="R51" s="5"/>
    </row>
    <row r="52" spans="7:18" x14ac:dyDescent="0.25">
      <c r="G52" s="1"/>
      <c r="L52" s="5"/>
      <c r="M52" s="5"/>
      <c r="N52" s="5"/>
      <c r="O52" s="5"/>
      <c r="P52" s="5"/>
      <c r="Q52" s="5"/>
      <c r="R52" s="5"/>
    </row>
    <row r="53" spans="7:18" x14ac:dyDescent="0.25">
      <c r="G53" s="1"/>
    </row>
    <row r="54" spans="7:18" x14ac:dyDescent="0.25">
      <c r="G54" s="1"/>
    </row>
    <row r="60" spans="7:18" x14ac:dyDescent="0.25">
      <c r="L60" s="5"/>
      <c r="M60" s="5"/>
      <c r="N60" s="5"/>
      <c r="O60" s="5"/>
      <c r="P60" s="5"/>
      <c r="Q60" s="5"/>
      <c r="R60" s="5"/>
    </row>
    <row r="61" spans="7:18" x14ac:dyDescent="0.25">
      <c r="L61" s="5"/>
      <c r="M61" s="5"/>
      <c r="N61" s="5"/>
      <c r="O61" s="5"/>
      <c r="P61" s="5"/>
      <c r="Q61" s="5"/>
      <c r="R61" s="5"/>
    </row>
    <row r="62" spans="7:18" x14ac:dyDescent="0.25">
      <c r="L62" s="5"/>
      <c r="M62" s="5"/>
      <c r="N62" s="5"/>
      <c r="O62" s="5"/>
      <c r="P62" s="5"/>
      <c r="Q62" s="5"/>
      <c r="R62" s="5"/>
    </row>
    <row r="63" spans="7:18" x14ac:dyDescent="0.25">
      <c r="G63" s="2" t="s">
        <v>48</v>
      </c>
      <c r="L63" s="5"/>
      <c r="M63" s="5"/>
      <c r="N63" s="5"/>
      <c r="O63" s="5"/>
      <c r="P63" s="5"/>
      <c r="Q63" s="5"/>
      <c r="R63" s="5"/>
    </row>
  </sheetData>
  <mergeCells count="7">
    <mergeCell ref="K23:L23"/>
    <mergeCell ref="A41:B41"/>
    <mergeCell ref="E7:F7"/>
    <mergeCell ref="A4:F4"/>
    <mergeCell ref="A5:F5"/>
    <mergeCell ref="H23:I23"/>
    <mergeCell ref="H39:I39"/>
  </mergeCells>
  <printOptions horizontalCentered="1"/>
  <pageMargins left="0.7" right="0.7" top="0.75" bottom="0.75" header="0.3" footer="0.3"/>
  <pageSetup paperSize="8" scale="81" orientation="landscape" r:id="rId1"/>
  <headerFooter>
    <oddFooter>&amp;LPREPARED BY: HR TEAM &amp;C
.: CONFIDENTIAL :.&amp;R&amp;D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Attrition Dashboard </vt:lpstr>
      <vt:lpstr>'Attrition Dashboard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Abdulwahed, Mohammed A.</dc:creator>
  <cp:lastModifiedBy>Al Obaidan, Fatimah A.</cp:lastModifiedBy>
  <cp:lastPrinted>2023-03-16T06:37:00Z</cp:lastPrinted>
  <dcterms:created xsi:type="dcterms:W3CDTF">2023-03-12T06:09:59Z</dcterms:created>
  <dcterms:modified xsi:type="dcterms:W3CDTF">2023-06-08T09:54:37Z</dcterms:modified>
</cp:coreProperties>
</file>